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showInkAnnotation="0" defaultThemeVersion="124226"/>
  <mc:AlternateContent xmlns:mc="http://schemas.openxmlformats.org/markup-compatibility/2006">
    <mc:Choice Requires="x15">
      <x15ac:absPath xmlns:x15ac="http://schemas.microsoft.com/office/spreadsheetml/2010/11/ac" url="\\projects.cowiportal.com\ps\A121755\Documents\03 Project documents\Taxes and subsidies in TIMES\TAXES for TIMES Nordic\"/>
    </mc:Choice>
  </mc:AlternateContent>
  <xr:revisionPtr revIDLastSave="0" documentId="13_ncr:1_{013A51D7-1B29-4159-8E19-282CC1BDA5D8}" xr6:coauthVersionLast="36" xr6:coauthVersionMax="40" xr10:uidLastSave="{00000000-0000-0000-0000-000000000000}"/>
  <bookViews>
    <workbookView xWindow="-105" yWindow="-105" windowWidth="23250" windowHeight="12570" activeTab="4" xr2:uid="{00000000-000D-0000-FFFF-FFFF00000000}"/>
  </bookViews>
  <sheets>
    <sheet name="LOG" sheetId="2" r:id="rId1"/>
    <sheet name="Intro" sheetId="40" r:id="rId2"/>
    <sheet name="Input" sheetId="37" r:id="rId3"/>
    <sheet name="Tax_Apply_Matrix" sheetId="38" r:id="rId4"/>
    <sheet name="Tax_not_Agriculture" sheetId="39" r:id="rId5"/>
    <sheet name="Tax_Agriculture" sheetId="3" r:id="rId6"/>
    <sheet name="Tax_Food" sheetId="27" r:id="rId7"/>
    <sheet name="Tax_Chemical" sheetId="28" r:id="rId8"/>
    <sheet name="Tax_Glass&amp;Concrete" sheetId="29" r:id="rId9"/>
    <sheet name="Tax_Metal" sheetId="30" r:id="rId10"/>
    <sheet name="Tax_Other" sheetId="31" r:id="rId11"/>
    <sheet name="Tax_Motor vehicles" sheetId="32" r:id="rId12"/>
    <sheet name="Tax_Sales" sheetId="33" r:id="rId13"/>
    <sheet name="Tax_PrivateService" sheetId="34" r:id="rId14"/>
    <sheet name="Tax_PublicService" sheetId="35" r:id="rId15"/>
  </sheets>
  <definedNames>
    <definedName name="_xlnm._FilterDatabase" localSheetId="5" hidden="1">Tax_Agriculture!$B$5:$J$5</definedName>
    <definedName name="_xlnm._FilterDatabase" localSheetId="7" hidden="1">Tax_Chemical!$E$5:$H$54</definedName>
    <definedName name="_xlnm._FilterDatabase" localSheetId="6" hidden="1">Tax_Food!$E$5:$H$54</definedName>
    <definedName name="_xlnm._FilterDatabase" localSheetId="8" hidden="1">'Tax_Glass&amp;Concrete'!$E$5:$H$54</definedName>
    <definedName name="_xlnm._FilterDatabase" localSheetId="9" hidden="1">Tax_Metal!$E$5:$H$54</definedName>
    <definedName name="_xlnm._FilterDatabase" localSheetId="11" hidden="1">'Tax_Motor vehicles'!$E$5:$H$54</definedName>
    <definedName name="_xlnm._FilterDatabase" localSheetId="4" hidden="1">Tax_not_Agriculture!$E$5:$G$63</definedName>
    <definedName name="_xlnm._FilterDatabase" localSheetId="10" hidden="1">Tax_Other!$E$5:$H$54</definedName>
    <definedName name="_xlnm._FilterDatabase" localSheetId="13" hidden="1">Tax_PrivateService!$E$5:$H$54</definedName>
    <definedName name="_xlnm._FilterDatabase" localSheetId="14" hidden="1">Tax_PublicService!$E$5:$H$54</definedName>
    <definedName name="_xlnm._FilterDatabase" localSheetId="12" hidden="1">Tax_Sales!$E$5:$H$54</definedName>
    <definedName name="FullTax" comment="Full tax ">Input!$B$115:$AG$157</definedName>
    <definedName name="HeatTax" comment="Energy and CO2 tax paid when using Full fuel tax with the exception of partial compensation for electricity">Input!$B$65:$AG$107</definedName>
    <definedName name="NoTax" comment="All taxes at set to zero...relevant in some cases (please give an example)">Input!$B$215:$AG$259</definedName>
    <definedName name="ProcesTax" comment="Energy and CO2-taxes paid related to proces energy usage">Input!$B$15:$AG$57</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K5" i="3" l="1"/>
  <c r="J5" i="3"/>
  <c r="D5" i="37" l="1"/>
  <c r="D6" i="37"/>
  <c r="N166" i="37"/>
  <c r="AG208" i="37"/>
  <c r="AF208" i="37"/>
  <c r="AE208" i="37"/>
  <c r="AD208" i="37"/>
  <c r="AC208" i="37"/>
  <c r="AB208" i="37"/>
  <c r="AA208" i="37"/>
  <c r="Z208" i="37"/>
  <c r="Y208" i="37"/>
  <c r="X208" i="37"/>
  <c r="W208" i="37"/>
  <c r="V208" i="37"/>
  <c r="U208" i="37"/>
  <c r="T208" i="37"/>
  <c r="S208" i="37"/>
  <c r="R208" i="37"/>
  <c r="Q208" i="37"/>
  <c r="P208" i="37"/>
  <c r="O208" i="37"/>
  <c r="N208" i="37"/>
  <c r="M208" i="37"/>
  <c r="L208" i="37"/>
  <c r="K208" i="37"/>
  <c r="J208" i="37"/>
  <c r="I208" i="37"/>
  <c r="H208" i="37"/>
  <c r="G208" i="37"/>
  <c r="F208" i="37"/>
  <c r="E208" i="37"/>
  <c r="D208" i="37"/>
  <c r="AG207" i="37"/>
  <c r="AF207" i="37"/>
  <c r="AE207" i="37"/>
  <c r="AD207" i="37"/>
  <c r="AC207" i="37"/>
  <c r="AB207" i="37"/>
  <c r="AA207" i="37"/>
  <c r="Z207" i="37"/>
  <c r="Y207" i="37"/>
  <c r="X207" i="37"/>
  <c r="W207" i="37"/>
  <c r="V207" i="37"/>
  <c r="U207" i="37"/>
  <c r="T207" i="37"/>
  <c r="S207" i="37"/>
  <c r="R207" i="37"/>
  <c r="Q207" i="37"/>
  <c r="P207" i="37"/>
  <c r="O207" i="37"/>
  <c r="N207" i="37"/>
  <c r="M207" i="37"/>
  <c r="L207" i="37"/>
  <c r="K207" i="37"/>
  <c r="J207" i="37"/>
  <c r="I207" i="37"/>
  <c r="H207" i="37"/>
  <c r="G207" i="37"/>
  <c r="F207" i="37"/>
  <c r="E207" i="37"/>
  <c r="D207" i="37"/>
  <c r="AG206" i="37"/>
  <c r="AF206" i="37"/>
  <c r="AE206" i="37"/>
  <c r="AD206" i="37"/>
  <c r="AC206" i="37"/>
  <c r="AB206" i="37"/>
  <c r="AA206" i="37"/>
  <c r="Z206" i="37"/>
  <c r="Y206" i="37"/>
  <c r="X206" i="37"/>
  <c r="W206" i="37"/>
  <c r="V206" i="37"/>
  <c r="U206" i="37"/>
  <c r="T206" i="37"/>
  <c r="S206" i="37"/>
  <c r="R206" i="37"/>
  <c r="Q206" i="37"/>
  <c r="P206" i="37"/>
  <c r="O206" i="37"/>
  <c r="N206" i="37"/>
  <c r="M206" i="37"/>
  <c r="L206" i="37"/>
  <c r="K206" i="37"/>
  <c r="J206" i="37"/>
  <c r="I206" i="37"/>
  <c r="H206" i="37"/>
  <c r="G206" i="37"/>
  <c r="F206" i="37"/>
  <c r="D206" i="37"/>
  <c r="AG205" i="37"/>
  <c r="AF205" i="37"/>
  <c r="AE205" i="37"/>
  <c r="AD205" i="37"/>
  <c r="AC205" i="37"/>
  <c r="AB205" i="37"/>
  <c r="AA205" i="37"/>
  <c r="Z205" i="37"/>
  <c r="Y205" i="37"/>
  <c r="X205" i="37"/>
  <c r="W205" i="37"/>
  <c r="V205" i="37"/>
  <c r="U205" i="37"/>
  <c r="T205" i="37"/>
  <c r="S205" i="37"/>
  <c r="R205" i="37"/>
  <c r="Q205" i="37"/>
  <c r="P205" i="37"/>
  <c r="O205" i="37"/>
  <c r="N205" i="37"/>
  <c r="M205" i="37"/>
  <c r="L205" i="37"/>
  <c r="K205" i="37"/>
  <c r="J205" i="37"/>
  <c r="I205" i="37"/>
  <c r="H205" i="37"/>
  <c r="G205" i="37"/>
  <c r="F205" i="37"/>
  <c r="D205" i="37"/>
  <c r="AG204" i="37"/>
  <c r="AF204" i="37"/>
  <c r="AE204" i="37"/>
  <c r="AD204" i="37"/>
  <c r="AC204" i="37"/>
  <c r="AB204" i="37"/>
  <c r="AA204" i="37"/>
  <c r="Z204" i="37"/>
  <c r="Y204" i="37"/>
  <c r="X204" i="37"/>
  <c r="W204" i="37"/>
  <c r="V204" i="37"/>
  <c r="U204" i="37"/>
  <c r="T204" i="37"/>
  <c r="S204" i="37"/>
  <c r="R204" i="37"/>
  <c r="Q204" i="37"/>
  <c r="P204" i="37"/>
  <c r="O204" i="37"/>
  <c r="N204" i="37"/>
  <c r="M204" i="37"/>
  <c r="L204" i="37"/>
  <c r="K204" i="37"/>
  <c r="J204" i="37"/>
  <c r="I204" i="37"/>
  <c r="H204" i="37"/>
  <c r="G204" i="37"/>
  <c r="F204" i="37"/>
  <c r="D204" i="37"/>
  <c r="AG203" i="37"/>
  <c r="AF203" i="37"/>
  <c r="AE203" i="37"/>
  <c r="AD203" i="37"/>
  <c r="AC203" i="37"/>
  <c r="AB203" i="37"/>
  <c r="AA203" i="37"/>
  <c r="Z203" i="37"/>
  <c r="Y203" i="37"/>
  <c r="X203" i="37"/>
  <c r="W203" i="37"/>
  <c r="V203" i="37"/>
  <c r="U203" i="37"/>
  <c r="T203" i="37"/>
  <c r="S203" i="37"/>
  <c r="R203" i="37"/>
  <c r="Q203" i="37"/>
  <c r="P203" i="37"/>
  <c r="O203" i="37"/>
  <c r="N203" i="37"/>
  <c r="M203" i="37"/>
  <c r="L203" i="37"/>
  <c r="K203" i="37"/>
  <c r="J203" i="37"/>
  <c r="I203" i="37"/>
  <c r="H203" i="37"/>
  <c r="G203" i="37"/>
  <c r="F203" i="37"/>
  <c r="D203" i="37"/>
  <c r="AG202" i="37"/>
  <c r="AF202" i="37"/>
  <c r="AE202" i="37"/>
  <c r="AD202" i="37"/>
  <c r="AC202" i="37"/>
  <c r="AB202" i="37"/>
  <c r="AA202" i="37"/>
  <c r="Z202" i="37"/>
  <c r="Y202" i="37"/>
  <c r="X202" i="37"/>
  <c r="W202" i="37"/>
  <c r="V202" i="37"/>
  <c r="U202" i="37"/>
  <c r="T202" i="37"/>
  <c r="S202" i="37"/>
  <c r="R202" i="37"/>
  <c r="Q202" i="37"/>
  <c r="P202" i="37"/>
  <c r="O202" i="37"/>
  <c r="N202" i="37"/>
  <c r="M202" i="37"/>
  <c r="L202" i="37"/>
  <c r="K202" i="37"/>
  <c r="J202" i="37"/>
  <c r="I202" i="37"/>
  <c r="H202" i="37"/>
  <c r="G202" i="37"/>
  <c r="F202" i="37"/>
  <c r="D202" i="37"/>
  <c r="AG201" i="37"/>
  <c r="AF201" i="37"/>
  <c r="AE201" i="37"/>
  <c r="AD201" i="37"/>
  <c r="AC201" i="37"/>
  <c r="AB201" i="37"/>
  <c r="AA201" i="37"/>
  <c r="Z201" i="37"/>
  <c r="Y201" i="37"/>
  <c r="X201" i="37"/>
  <c r="W201" i="37"/>
  <c r="V201" i="37"/>
  <c r="U201" i="37"/>
  <c r="T201" i="37"/>
  <c r="S201" i="37"/>
  <c r="R201" i="37"/>
  <c r="Q201" i="37"/>
  <c r="P201" i="37"/>
  <c r="O201" i="37"/>
  <c r="N201" i="37"/>
  <c r="M201" i="37"/>
  <c r="L201" i="37"/>
  <c r="K201" i="37"/>
  <c r="J201" i="37"/>
  <c r="I201" i="37"/>
  <c r="H201" i="37"/>
  <c r="G201" i="37"/>
  <c r="F201" i="37"/>
  <c r="D201" i="37"/>
  <c r="AG200" i="37"/>
  <c r="AF200" i="37"/>
  <c r="AE200" i="37"/>
  <c r="AD200" i="37"/>
  <c r="AC200" i="37"/>
  <c r="AB200" i="37"/>
  <c r="AA200" i="37"/>
  <c r="Z200" i="37"/>
  <c r="Y200" i="37"/>
  <c r="X200" i="37"/>
  <c r="W200" i="37"/>
  <c r="V200" i="37"/>
  <c r="U200" i="37"/>
  <c r="T200" i="37"/>
  <c r="S200" i="37"/>
  <c r="R200" i="37"/>
  <c r="Q200" i="37"/>
  <c r="P200" i="37"/>
  <c r="O200" i="37"/>
  <c r="N200" i="37"/>
  <c r="M200" i="37"/>
  <c r="L200" i="37"/>
  <c r="K200" i="37"/>
  <c r="J200" i="37"/>
  <c r="I200" i="37"/>
  <c r="H200" i="37"/>
  <c r="G200" i="37"/>
  <c r="F200" i="37"/>
  <c r="D200" i="37"/>
  <c r="AG199" i="37"/>
  <c r="AF199" i="37"/>
  <c r="AE199" i="37"/>
  <c r="AD199" i="37"/>
  <c r="AC199" i="37"/>
  <c r="AB199" i="37"/>
  <c r="AA199" i="37"/>
  <c r="Z199" i="37"/>
  <c r="Y199" i="37"/>
  <c r="X199" i="37"/>
  <c r="W199" i="37"/>
  <c r="V199" i="37"/>
  <c r="U199" i="37"/>
  <c r="T199" i="37"/>
  <c r="S199" i="37"/>
  <c r="R199" i="37"/>
  <c r="Q199" i="37"/>
  <c r="P199" i="37"/>
  <c r="O199" i="37"/>
  <c r="N199" i="37"/>
  <c r="M199" i="37"/>
  <c r="L199" i="37"/>
  <c r="K199" i="37"/>
  <c r="J199" i="37"/>
  <c r="I199" i="37"/>
  <c r="H199" i="37"/>
  <c r="G199" i="37"/>
  <c r="F199" i="37"/>
  <c r="D199" i="37"/>
  <c r="AG198" i="37"/>
  <c r="AF198" i="37"/>
  <c r="AE198" i="37"/>
  <c r="AD198" i="37"/>
  <c r="AC198" i="37"/>
  <c r="AB198" i="37"/>
  <c r="AA198" i="37"/>
  <c r="Z198" i="37"/>
  <c r="Y198" i="37"/>
  <c r="X198" i="37"/>
  <c r="W198" i="37"/>
  <c r="V198" i="37"/>
  <c r="U198" i="37"/>
  <c r="T198" i="37"/>
  <c r="S198" i="37"/>
  <c r="R198" i="37"/>
  <c r="Q198" i="37"/>
  <c r="P198" i="37"/>
  <c r="O198" i="37"/>
  <c r="N198" i="37"/>
  <c r="M198" i="37"/>
  <c r="L198" i="37"/>
  <c r="K198" i="37"/>
  <c r="J198" i="37"/>
  <c r="I198" i="37"/>
  <c r="H198" i="37"/>
  <c r="G198" i="37"/>
  <c r="F198" i="37"/>
  <c r="D198" i="37"/>
  <c r="AG197" i="37"/>
  <c r="AF197" i="37"/>
  <c r="AE197" i="37"/>
  <c r="AD197" i="37"/>
  <c r="AC197" i="37"/>
  <c r="AB197" i="37"/>
  <c r="AA197" i="37"/>
  <c r="Z197" i="37"/>
  <c r="Y197" i="37"/>
  <c r="X197" i="37"/>
  <c r="W197" i="37"/>
  <c r="V197" i="37"/>
  <c r="U197" i="37"/>
  <c r="T197" i="37"/>
  <c r="S197" i="37"/>
  <c r="R197" i="37"/>
  <c r="Q197" i="37"/>
  <c r="P197" i="37"/>
  <c r="O197" i="37"/>
  <c r="N197" i="37"/>
  <c r="M197" i="37"/>
  <c r="L197" i="37"/>
  <c r="K197" i="37"/>
  <c r="J197" i="37"/>
  <c r="I197" i="37"/>
  <c r="H197" i="37"/>
  <c r="G197" i="37"/>
  <c r="F197" i="37"/>
  <c r="D197" i="37"/>
  <c r="AG196" i="37"/>
  <c r="AF196" i="37"/>
  <c r="AE196" i="37"/>
  <c r="AD196" i="37"/>
  <c r="AC196" i="37"/>
  <c r="AB196" i="37"/>
  <c r="AA196" i="37"/>
  <c r="Z196" i="37"/>
  <c r="Y196" i="37"/>
  <c r="X196" i="37"/>
  <c r="W196" i="37"/>
  <c r="V196" i="37"/>
  <c r="U196" i="37"/>
  <c r="T196" i="37"/>
  <c r="S196" i="37"/>
  <c r="R196" i="37"/>
  <c r="Q196" i="37"/>
  <c r="P196" i="37"/>
  <c r="O196" i="37"/>
  <c r="N196" i="37"/>
  <c r="M196" i="37"/>
  <c r="L196" i="37"/>
  <c r="K196" i="37"/>
  <c r="J196" i="37"/>
  <c r="I196" i="37"/>
  <c r="H196" i="37"/>
  <c r="G196" i="37"/>
  <c r="F196" i="37"/>
  <c r="D196" i="37"/>
  <c r="AG195" i="37"/>
  <c r="AF195" i="37"/>
  <c r="AE195" i="37"/>
  <c r="AD195" i="37"/>
  <c r="AC195" i="37"/>
  <c r="AB195" i="37"/>
  <c r="AA195" i="37"/>
  <c r="Z195" i="37"/>
  <c r="Y195" i="37"/>
  <c r="X195" i="37"/>
  <c r="W195" i="37"/>
  <c r="V195" i="37"/>
  <c r="U195" i="37"/>
  <c r="T195" i="37"/>
  <c r="S195" i="37"/>
  <c r="R195" i="37"/>
  <c r="Q195" i="37"/>
  <c r="P195" i="37"/>
  <c r="O195" i="37"/>
  <c r="N195" i="37"/>
  <c r="M195" i="37"/>
  <c r="L195" i="37"/>
  <c r="K195" i="37"/>
  <c r="J195" i="37"/>
  <c r="I195" i="37"/>
  <c r="H195" i="37"/>
  <c r="G195" i="37"/>
  <c r="F195" i="37"/>
  <c r="D195" i="37"/>
  <c r="AG194" i="37"/>
  <c r="AF194" i="37"/>
  <c r="AE194" i="37"/>
  <c r="AD194" i="37"/>
  <c r="AC194" i="37"/>
  <c r="AB194" i="37"/>
  <c r="AA194" i="37"/>
  <c r="Z194" i="37"/>
  <c r="Y194" i="37"/>
  <c r="X194" i="37"/>
  <c r="W194" i="37"/>
  <c r="V194" i="37"/>
  <c r="U194" i="37"/>
  <c r="T194" i="37"/>
  <c r="S194" i="37"/>
  <c r="R194" i="37"/>
  <c r="Q194" i="37"/>
  <c r="P194" i="37"/>
  <c r="O194" i="37"/>
  <c r="N194" i="37"/>
  <c r="M194" i="37"/>
  <c r="L194" i="37"/>
  <c r="K194" i="37"/>
  <c r="J194" i="37"/>
  <c r="I194" i="37"/>
  <c r="H194" i="37"/>
  <c r="G194" i="37"/>
  <c r="F194" i="37"/>
  <c r="D194" i="37"/>
  <c r="AG193" i="37"/>
  <c r="AF193" i="37"/>
  <c r="AE193" i="37"/>
  <c r="AD193" i="37"/>
  <c r="AC193" i="37"/>
  <c r="AB193" i="37"/>
  <c r="AA193" i="37"/>
  <c r="Z193" i="37"/>
  <c r="Y193" i="37"/>
  <c r="X193" i="37"/>
  <c r="W193" i="37"/>
  <c r="V193" i="37"/>
  <c r="U193" i="37"/>
  <c r="T193" i="37"/>
  <c r="S193" i="37"/>
  <c r="R193" i="37"/>
  <c r="Q193" i="37"/>
  <c r="P193" i="37"/>
  <c r="O193" i="37"/>
  <c r="N193" i="37"/>
  <c r="M193" i="37"/>
  <c r="L193" i="37"/>
  <c r="K193" i="37"/>
  <c r="J193" i="37"/>
  <c r="I193" i="37"/>
  <c r="H193" i="37"/>
  <c r="G193" i="37"/>
  <c r="F193" i="37"/>
  <c r="D193" i="37"/>
  <c r="AG192" i="37"/>
  <c r="AF192" i="37"/>
  <c r="AE192" i="37"/>
  <c r="AD192" i="37"/>
  <c r="AC192" i="37"/>
  <c r="AB192" i="37"/>
  <c r="AA192" i="37"/>
  <c r="Z192" i="37"/>
  <c r="Y192" i="37"/>
  <c r="X192" i="37"/>
  <c r="W192" i="37"/>
  <c r="V192" i="37"/>
  <c r="U192" i="37"/>
  <c r="T192" i="37"/>
  <c r="S192" i="37"/>
  <c r="R192" i="37"/>
  <c r="Q192" i="37"/>
  <c r="P192" i="37"/>
  <c r="O192" i="37"/>
  <c r="N192" i="37"/>
  <c r="M192" i="37"/>
  <c r="L192" i="37"/>
  <c r="K192" i="37"/>
  <c r="J192" i="37"/>
  <c r="I192" i="37"/>
  <c r="H192" i="37"/>
  <c r="G192" i="37"/>
  <c r="F192" i="37"/>
  <c r="D192" i="37"/>
  <c r="AG191" i="37"/>
  <c r="AF191" i="37"/>
  <c r="AE191" i="37"/>
  <c r="AD191" i="37"/>
  <c r="AC191" i="37"/>
  <c r="AB191" i="37"/>
  <c r="AA191" i="37"/>
  <c r="Z191" i="37"/>
  <c r="Y191" i="37"/>
  <c r="X191" i="37"/>
  <c r="W191" i="37"/>
  <c r="V191" i="37"/>
  <c r="U191" i="37"/>
  <c r="T191" i="37"/>
  <c r="S191" i="37"/>
  <c r="R191" i="37"/>
  <c r="Q191" i="37"/>
  <c r="P191" i="37"/>
  <c r="O191" i="37"/>
  <c r="N191" i="37"/>
  <c r="M191" i="37"/>
  <c r="L191" i="37"/>
  <c r="K191" i="37"/>
  <c r="J191" i="37"/>
  <c r="I191" i="37"/>
  <c r="H191" i="37"/>
  <c r="G191" i="37"/>
  <c r="F191" i="37"/>
  <c r="D191" i="37"/>
  <c r="AG190" i="37"/>
  <c r="AF190" i="37"/>
  <c r="AE190" i="37"/>
  <c r="AD190" i="37"/>
  <c r="AC190" i="37"/>
  <c r="AB190" i="37"/>
  <c r="AA190" i="37"/>
  <c r="Z190" i="37"/>
  <c r="Y190" i="37"/>
  <c r="X190" i="37"/>
  <c r="W190" i="37"/>
  <c r="V190" i="37"/>
  <c r="U190" i="37"/>
  <c r="T190" i="37"/>
  <c r="S190" i="37"/>
  <c r="R190" i="37"/>
  <c r="Q190" i="37"/>
  <c r="P190" i="37"/>
  <c r="O190" i="37"/>
  <c r="N190" i="37"/>
  <c r="M190" i="37"/>
  <c r="L190" i="37"/>
  <c r="K190" i="37"/>
  <c r="J190" i="37"/>
  <c r="I190" i="37"/>
  <c r="H190" i="37"/>
  <c r="G190" i="37"/>
  <c r="F190" i="37"/>
  <c r="D190" i="37"/>
  <c r="AG189" i="37"/>
  <c r="AF189" i="37"/>
  <c r="AE189" i="37"/>
  <c r="AD189" i="37"/>
  <c r="AC189" i="37"/>
  <c r="AB189" i="37"/>
  <c r="AA189" i="37"/>
  <c r="Z189" i="37"/>
  <c r="Y189" i="37"/>
  <c r="X189" i="37"/>
  <c r="W189" i="37"/>
  <c r="V189" i="37"/>
  <c r="U189" i="37"/>
  <c r="T189" i="37"/>
  <c r="S189" i="37"/>
  <c r="R189" i="37"/>
  <c r="Q189" i="37"/>
  <c r="P189" i="37"/>
  <c r="O189" i="37"/>
  <c r="N189" i="37"/>
  <c r="M189" i="37"/>
  <c r="L189" i="37"/>
  <c r="K189" i="37"/>
  <c r="J189" i="37"/>
  <c r="I189" i="37"/>
  <c r="H189" i="37"/>
  <c r="G189" i="37"/>
  <c r="F189" i="37"/>
  <c r="D189" i="37"/>
  <c r="AG188" i="37"/>
  <c r="AF188" i="37"/>
  <c r="AE188" i="37"/>
  <c r="AD188" i="37"/>
  <c r="AC188" i="37"/>
  <c r="AB188" i="37"/>
  <c r="AA188" i="37"/>
  <c r="Z188" i="37"/>
  <c r="Y188" i="37"/>
  <c r="X188" i="37"/>
  <c r="W188" i="37"/>
  <c r="V188" i="37"/>
  <c r="U188" i="37"/>
  <c r="T188" i="37"/>
  <c r="S188" i="37"/>
  <c r="R188" i="37"/>
  <c r="Q188" i="37"/>
  <c r="P188" i="37"/>
  <c r="O188" i="37"/>
  <c r="N188" i="37"/>
  <c r="M188" i="37"/>
  <c r="L188" i="37"/>
  <c r="K188" i="37"/>
  <c r="J188" i="37"/>
  <c r="I188" i="37"/>
  <c r="H188" i="37"/>
  <c r="G188" i="37"/>
  <c r="F188" i="37"/>
  <c r="D188" i="37"/>
  <c r="AG187" i="37"/>
  <c r="AF187" i="37"/>
  <c r="AE187" i="37"/>
  <c r="AD187" i="37"/>
  <c r="AC187" i="37"/>
  <c r="AB187" i="37"/>
  <c r="AA187" i="37"/>
  <c r="Z187" i="37"/>
  <c r="Y187" i="37"/>
  <c r="X187" i="37"/>
  <c r="W187" i="37"/>
  <c r="V187" i="37"/>
  <c r="U187" i="37"/>
  <c r="T187" i="37"/>
  <c r="S187" i="37"/>
  <c r="R187" i="37"/>
  <c r="Q187" i="37"/>
  <c r="P187" i="37"/>
  <c r="O187" i="37"/>
  <c r="N187" i="37"/>
  <c r="M187" i="37"/>
  <c r="L187" i="37"/>
  <c r="K187" i="37"/>
  <c r="J187" i="37"/>
  <c r="I187" i="37"/>
  <c r="H187" i="37"/>
  <c r="G187" i="37"/>
  <c r="F187" i="37"/>
  <c r="D187" i="37"/>
  <c r="AG186" i="37"/>
  <c r="AF186" i="37"/>
  <c r="AE186" i="37"/>
  <c r="AD186" i="37"/>
  <c r="AC186" i="37"/>
  <c r="AB186" i="37"/>
  <c r="AA186" i="37"/>
  <c r="Z186" i="37"/>
  <c r="Y186" i="37"/>
  <c r="X186" i="37"/>
  <c r="W186" i="37"/>
  <c r="V186" i="37"/>
  <c r="U186" i="37"/>
  <c r="T186" i="37"/>
  <c r="S186" i="37"/>
  <c r="R186" i="37"/>
  <c r="Q186" i="37"/>
  <c r="P186" i="37"/>
  <c r="O186" i="37"/>
  <c r="N186" i="37"/>
  <c r="M186" i="37"/>
  <c r="L186" i="37"/>
  <c r="K186" i="37"/>
  <c r="J186" i="37"/>
  <c r="I186" i="37"/>
  <c r="H186" i="37"/>
  <c r="G186" i="37"/>
  <c r="F186" i="37"/>
  <c r="D186" i="37"/>
  <c r="AG185" i="37"/>
  <c r="AF185" i="37"/>
  <c r="AE185" i="37"/>
  <c r="AD185" i="37"/>
  <c r="AC185" i="37"/>
  <c r="AB185" i="37"/>
  <c r="AA185" i="37"/>
  <c r="Z185" i="37"/>
  <c r="Y185" i="37"/>
  <c r="X185" i="37"/>
  <c r="W185" i="37"/>
  <c r="V185" i="37"/>
  <c r="U185" i="37"/>
  <c r="T185" i="37"/>
  <c r="S185" i="37"/>
  <c r="R185" i="37"/>
  <c r="Q185" i="37"/>
  <c r="P185" i="37"/>
  <c r="O185" i="37"/>
  <c r="N185" i="37"/>
  <c r="M185" i="37"/>
  <c r="L185" i="37"/>
  <c r="K185" i="37"/>
  <c r="J185" i="37"/>
  <c r="I185" i="37"/>
  <c r="H185" i="37"/>
  <c r="G185" i="37"/>
  <c r="F185" i="37"/>
  <c r="D185" i="37"/>
  <c r="AG184" i="37"/>
  <c r="AF184" i="37"/>
  <c r="AE184" i="37"/>
  <c r="AD184" i="37"/>
  <c r="AC184" i="37"/>
  <c r="AB184" i="37"/>
  <c r="AA184" i="37"/>
  <c r="Z184" i="37"/>
  <c r="Y184" i="37"/>
  <c r="X184" i="37"/>
  <c r="W184" i="37"/>
  <c r="V184" i="37"/>
  <c r="U184" i="37"/>
  <c r="T184" i="37"/>
  <c r="S184" i="37"/>
  <c r="R184" i="37"/>
  <c r="Q184" i="37"/>
  <c r="P184" i="37"/>
  <c r="O184" i="37"/>
  <c r="N184" i="37"/>
  <c r="M184" i="37"/>
  <c r="L184" i="37"/>
  <c r="K184" i="37"/>
  <c r="J184" i="37"/>
  <c r="I184" i="37"/>
  <c r="H184" i="37"/>
  <c r="G184" i="37"/>
  <c r="F184" i="37"/>
  <c r="D184" i="37"/>
  <c r="AG183" i="37"/>
  <c r="AF183" i="37"/>
  <c r="AE183" i="37"/>
  <c r="AD183" i="37"/>
  <c r="AC183" i="37"/>
  <c r="AB183" i="37"/>
  <c r="AA183" i="37"/>
  <c r="Z183" i="37"/>
  <c r="Y183" i="37"/>
  <c r="X183" i="37"/>
  <c r="W183" i="37"/>
  <c r="V183" i="37"/>
  <c r="U183" i="37"/>
  <c r="T183" i="37"/>
  <c r="S183" i="37"/>
  <c r="R183" i="37"/>
  <c r="Q183" i="37"/>
  <c r="P183" i="37"/>
  <c r="O183" i="37"/>
  <c r="N183" i="37"/>
  <c r="M183" i="37"/>
  <c r="L183" i="37"/>
  <c r="K183" i="37"/>
  <c r="J183" i="37"/>
  <c r="I183" i="37"/>
  <c r="H183" i="37"/>
  <c r="G183" i="37"/>
  <c r="F183" i="37"/>
  <c r="D183" i="37"/>
  <c r="AG182" i="37"/>
  <c r="AF182" i="37"/>
  <c r="AE182" i="37"/>
  <c r="AD182" i="37"/>
  <c r="AC182" i="37"/>
  <c r="AB182" i="37"/>
  <c r="AA182" i="37"/>
  <c r="Z182" i="37"/>
  <c r="Y182" i="37"/>
  <c r="X182" i="37"/>
  <c r="W182" i="37"/>
  <c r="V182" i="37"/>
  <c r="U182" i="37"/>
  <c r="T182" i="37"/>
  <c r="S182" i="37"/>
  <c r="R182" i="37"/>
  <c r="Q182" i="37"/>
  <c r="P182" i="37"/>
  <c r="O182" i="37"/>
  <c r="N182" i="37"/>
  <c r="M182" i="37"/>
  <c r="L182" i="37"/>
  <c r="K182" i="37"/>
  <c r="J182" i="37"/>
  <c r="I182" i="37"/>
  <c r="H182" i="37"/>
  <c r="G182" i="37"/>
  <c r="F182" i="37"/>
  <c r="D182" i="37"/>
  <c r="AG181" i="37"/>
  <c r="AF181" i="37"/>
  <c r="AE181" i="37"/>
  <c r="AD181" i="37"/>
  <c r="AC181" i="37"/>
  <c r="AB181" i="37"/>
  <c r="AA181" i="37"/>
  <c r="Z181" i="37"/>
  <c r="Y181" i="37"/>
  <c r="X181" i="37"/>
  <c r="W181" i="37"/>
  <c r="V181" i="37"/>
  <c r="U181" i="37"/>
  <c r="T181" i="37"/>
  <c r="S181" i="37"/>
  <c r="R181" i="37"/>
  <c r="Q181" i="37"/>
  <c r="P181" i="37"/>
  <c r="O181" i="37"/>
  <c r="N181" i="37"/>
  <c r="M181" i="37"/>
  <c r="L181" i="37"/>
  <c r="K181" i="37"/>
  <c r="J181" i="37"/>
  <c r="I181" i="37"/>
  <c r="H181" i="37"/>
  <c r="G181" i="37"/>
  <c r="F181" i="37"/>
  <c r="D181" i="37"/>
  <c r="AG180" i="37"/>
  <c r="AF180" i="37"/>
  <c r="AE180" i="37"/>
  <c r="AD180" i="37"/>
  <c r="AC180" i="37"/>
  <c r="AB180" i="37"/>
  <c r="AA180" i="37"/>
  <c r="Z180" i="37"/>
  <c r="Y180" i="37"/>
  <c r="X180" i="37"/>
  <c r="W180" i="37"/>
  <c r="V180" i="37"/>
  <c r="U180" i="37"/>
  <c r="T180" i="37"/>
  <c r="S180" i="37"/>
  <c r="R180" i="37"/>
  <c r="Q180" i="37"/>
  <c r="P180" i="37"/>
  <c r="O180" i="37"/>
  <c r="N180" i="37"/>
  <c r="M180" i="37"/>
  <c r="L180" i="37"/>
  <c r="K180" i="37"/>
  <c r="J180" i="37"/>
  <c r="I180" i="37"/>
  <c r="H180" i="37"/>
  <c r="G180" i="37"/>
  <c r="F180" i="37"/>
  <c r="D180" i="37"/>
  <c r="AG179" i="37"/>
  <c r="AF179" i="37"/>
  <c r="AE179" i="37"/>
  <c r="AD179" i="37"/>
  <c r="AC179" i="37"/>
  <c r="AB179" i="37"/>
  <c r="AA179" i="37"/>
  <c r="Z179" i="37"/>
  <c r="Y179" i="37"/>
  <c r="X179" i="37"/>
  <c r="W179" i="37"/>
  <c r="V179" i="37"/>
  <c r="U179" i="37"/>
  <c r="T179" i="37"/>
  <c r="S179" i="37"/>
  <c r="R179" i="37"/>
  <c r="Q179" i="37"/>
  <c r="P179" i="37"/>
  <c r="O179" i="37"/>
  <c r="N179" i="37"/>
  <c r="M179" i="37"/>
  <c r="L179" i="37"/>
  <c r="K179" i="37"/>
  <c r="J179" i="37"/>
  <c r="I179" i="37"/>
  <c r="H179" i="37"/>
  <c r="G179" i="37"/>
  <c r="F179" i="37"/>
  <c r="D179" i="37"/>
  <c r="AG178" i="37"/>
  <c r="AF178" i="37"/>
  <c r="AE178" i="37"/>
  <c r="AD178" i="37"/>
  <c r="AC178" i="37"/>
  <c r="AB178" i="37"/>
  <c r="AA178" i="37"/>
  <c r="Z178" i="37"/>
  <c r="Y178" i="37"/>
  <c r="X178" i="37"/>
  <c r="W178" i="37"/>
  <c r="V178" i="37"/>
  <c r="U178" i="37"/>
  <c r="T178" i="37"/>
  <c r="S178" i="37"/>
  <c r="R178" i="37"/>
  <c r="Q178" i="37"/>
  <c r="P178" i="37"/>
  <c r="O178" i="37"/>
  <c r="N178" i="37"/>
  <c r="M178" i="37"/>
  <c r="L178" i="37"/>
  <c r="K178" i="37"/>
  <c r="J178" i="37"/>
  <c r="I178" i="37"/>
  <c r="H178" i="37"/>
  <c r="G178" i="37"/>
  <c r="F178" i="37"/>
  <c r="D178" i="37"/>
  <c r="AG177" i="37"/>
  <c r="AF177" i="37"/>
  <c r="AE177" i="37"/>
  <c r="AD177" i="37"/>
  <c r="AC177" i="37"/>
  <c r="AB177" i="37"/>
  <c r="AA177" i="37"/>
  <c r="Z177" i="37"/>
  <c r="Y177" i="37"/>
  <c r="X177" i="37"/>
  <c r="W177" i="37"/>
  <c r="V177" i="37"/>
  <c r="U177" i="37"/>
  <c r="T177" i="37"/>
  <c r="S177" i="37"/>
  <c r="R177" i="37"/>
  <c r="Q177" i="37"/>
  <c r="P177" i="37"/>
  <c r="O177" i="37"/>
  <c r="N177" i="37"/>
  <c r="M177" i="37"/>
  <c r="L177" i="37"/>
  <c r="K177" i="37"/>
  <c r="J177" i="37"/>
  <c r="I177" i="37"/>
  <c r="H177" i="37"/>
  <c r="G177" i="37"/>
  <c r="F177" i="37"/>
  <c r="D177" i="37"/>
  <c r="AG176" i="37"/>
  <c r="AF176" i="37"/>
  <c r="AE176" i="37"/>
  <c r="AD176" i="37"/>
  <c r="AC176" i="37"/>
  <c r="AB176" i="37"/>
  <c r="AA176" i="37"/>
  <c r="Z176" i="37"/>
  <c r="Y176" i="37"/>
  <c r="X176" i="37"/>
  <c r="W176" i="37"/>
  <c r="V176" i="37"/>
  <c r="U176" i="37"/>
  <c r="T176" i="37"/>
  <c r="S176" i="37"/>
  <c r="R176" i="37"/>
  <c r="Q176" i="37"/>
  <c r="P176" i="37"/>
  <c r="O176" i="37"/>
  <c r="N176" i="37"/>
  <c r="M176" i="37"/>
  <c r="L176" i="37"/>
  <c r="K176" i="37"/>
  <c r="J176" i="37"/>
  <c r="I176" i="37"/>
  <c r="H176" i="37"/>
  <c r="G176" i="37"/>
  <c r="F176" i="37"/>
  <c r="D176" i="37"/>
  <c r="AG175" i="37"/>
  <c r="AF175" i="37"/>
  <c r="AE175" i="37"/>
  <c r="AD175" i="37"/>
  <c r="AC175" i="37"/>
  <c r="AB175" i="37"/>
  <c r="AA175" i="37"/>
  <c r="Z175" i="37"/>
  <c r="Y175" i="37"/>
  <c r="X175" i="37"/>
  <c r="W175" i="37"/>
  <c r="V175" i="37"/>
  <c r="U175" i="37"/>
  <c r="T175" i="37"/>
  <c r="S175" i="37"/>
  <c r="R175" i="37"/>
  <c r="Q175" i="37"/>
  <c r="P175" i="37"/>
  <c r="O175" i="37"/>
  <c r="N175" i="37"/>
  <c r="M175" i="37"/>
  <c r="L175" i="37"/>
  <c r="K175" i="37"/>
  <c r="J175" i="37"/>
  <c r="I175" i="37"/>
  <c r="H175" i="37"/>
  <c r="G175" i="37"/>
  <c r="F175" i="37"/>
  <c r="D175" i="37"/>
  <c r="AG174" i="37"/>
  <c r="AF174" i="37"/>
  <c r="AE174" i="37"/>
  <c r="AD174" i="37"/>
  <c r="AC174" i="37"/>
  <c r="AB174" i="37"/>
  <c r="AA174" i="37"/>
  <c r="Z174" i="37"/>
  <c r="Y174" i="37"/>
  <c r="X174" i="37"/>
  <c r="W174" i="37"/>
  <c r="V174" i="37"/>
  <c r="U174" i="37"/>
  <c r="T174" i="37"/>
  <c r="S174" i="37"/>
  <c r="R174" i="37"/>
  <c r="Q174" i="37"/>
  <c r="P174" i="37"/>
  <c r="O174" i="37"/>
  <c r="N174" i="37"/>
  <c r="M174" i="37"/>
  <c r="L174" i="37"/>
  <c r="K174" i="37"/>
  <c r="J174" i="37"/>
  <c r="I174" i="37"/>
  <c r="H174" i="37"/>
  <c r="G174" i="37"/>
  <c r="F174" i="37"/>
  <c r="D174" i="37"/>
  <c r="AG173" i="37"/>
  <c r="AF173" i="37"/>
  <c r="AE173" i="37"/>
  <c r="AD173" i="37"/>
  <c r="AC173" i="37"/>
  <c r="AB173" i="37"/>
  <c r="AA173" i="37"/>
  <c r="Z173" i="37"/>
  <c r="Y173" i="37"/>
  <c r="X173" i="37"/>
  <c r="W173" i="37"/>
  <c r="V173" i="37"/>
  <c r="U173" i="37"/>
  <c r="T173" i="37"/>
  <c r="S173" i="37"/>
  <c r="R173" i="37"/>
  <c r="Q173" i="37"/>
  <c r="P173" i="37"/>
  <c r="O173" i="37"/>
  <c r="N173" i="37"/>
  <c r="M173" i="37"/>
  <c r="L173" i="37"/>
  <c r="K173" i="37"/>
  <c r="J173" i="37"/>
  <c r="I173" i="37"/>
  <c r="H173" i="37"/>
  <c r="G173" i="37"/>
  <c r="F173" i="37"/>
  <c r="D173" i="37"/>
  <c r="AG172" i="37"/>
  <c r="AF172" i="37"/>
  <c r="AE172" i="37"/>
  <c r="AD172" i="37"/>
  <c r="AC172" i="37"/>
  <c r="AB172" i="37"/>
  <c r="AA172" i="37"/>
  <c r="Z172" i="37"/>
  <c r="Y172" i="37"/>
  <c r="X172" i="37"/>
  <c r="W172" i="37"/>
  <c r="V172" i="37"/>
  <c r="U172" i="37"/>
  <c r="T172" i="37"/>
  <c r="S172" i="37"/>
  <c r="R172" i="37"/>
  <c r="Q172" i="37"/>
  <c r="P172" i="37"/>
  <c r="O172" i="37"/>
  <c r="N172" i="37"/>
  <c r="M172" i="37"/>
  <c r="L172" i="37"/>
  <c r="K172" i="37"/>
  <c r="J172" i="37"/>
  <c r="I172" i="37"/>
  <c r="H172" i="37"/>
  <c r="G172" i="37"/>
  <c r="F172" i="37"/>
  <c r="D172" i="37"/>
  <c r="AG171" i="37"/>
  <c r="AF171" i="37"/>
  <c r="AE171" i="37"/>
  <c r="AD171" i="37"/>
  <c r="AC171" i="37"/>
  <c r="AB171" i="37"/>
  <c r="AA171" i="37"/>
  <c r="Z171" i="37"/>
  <c r="Y171" i="37"/>
  <c r="X171" i="37"/>
  <c r="W171" i="37"/>
  <c r="V171" i="37"/>
  <c r="U171" i="37"/>
  <c r="T171" i="37"/>
  <c r="S171" i="37"/>
  <c r="R171" i="37"/>
  <c r="Q171" i="37"/>
  <c r="P171" i="37"/>
  <c r="O171" i="37"/>
  <c r="N171" i="37"/>
  <c r="M171" i="37"/>
  <c r="L171" i="37"/>
  <c r="K171" i="37"/>
  <c r="J171" i="37"/>
  <c r="I171" i="37"/>
  <c r="H171" i="37"/>
  <c r="G171" i="37"/>
  <c r="F171" i="37"/>
  <c r="D171" i="37"/>
  <c r="AG170" i="37"/>
  <c r="AF170" i="37"/>
  <c r="AE170" i="37"/>
  <c r="AD170" i="37"/>
  <c r="AC170" i="37"/>
  <c r="AB170" i="37"/>
  <c r="AA170" i="37"/>
  <c r="Z170" i="37"/>
  <c r="Y170" i="37"/>
  <c r="X170" i="37"/>
  <c r="W170" i="37"/>
  <c r="V170" i="37"/>
  <c r="U170" i="37"/>
  <c r="T170" i="37"/>
  <c r="S170" i="37"/>
  <c r="R170" i="37"/>
  <c r="Q170" i="37"/>
  <c r="P170" i="37"/>
  <c r="O170" i="37"/>
  <c r="N170" i="37"/>
  <c r="M170" i="37"/>
  <c r="L170" i="37"/>
  <c r="K170" i="37"/>
  <c r="J170" i="37"/>
  <c r="I170" i="37"/>
  <c r="H170" i="37"/>
  <c r="G170" i="37"/>
  <c r="F170" i="37"/>
  <c r="D170" i="37"/>
  <c r="AG169" i="37"/>
  <c r="AF169" i="37"/>
  <c r="AE169" i="37"/>
  <c r="AD169" i="37"/>
  <c r="AC169" i="37"/>
  <c r="AB169" i="37"/>
  <c r="AA169" i="37"/>
  <c r="Z169" i="37"/>
  <c r="Y169" i="37"/>
  <c r="X169" i="37"/>
  <c r="W169" i="37"/>
  <c r="V169" i="37"/>
  <c r="U169" i="37"/>
  <c r="T169" i="37"/>
  <c r="S169" i="37"/>
  <c r="R169" i="37"/>
  <c r="Q169" i="37"/>
  <c r="P169" i="37"/>
  <c r="O169" i="37"/>
  <c r="N169" i="37"/>
  <c r="M169" i="37"/>
  <c r="L169" i="37"/>
  <c r="K169" i="37"/>
  <c r="J169" i="37"/>
  <c r="I169" i="37"/>
  <c r="H169" i="37"/>
  <c r="G169" i="37"/>
  <c r="F169" i="37"/>
  <c r="D169" i="37"/>
  <c r="AG168" i="37"/>
  <c r="AF168" i="37"/>
  <c r="AE168" i="37"/>
  <c r="AD168" i="37"/>
  <c r="AC168" i="37"/>
  <c r="AB168" i="37"/>
  <c r="AA168" i="37"/>
  <c r="Z168" i="37"/>
  <c r="Y168" i="37"/>
  <c r="X168" i="37"/>
  <c r="W168" i="37"/>
  <c r="V168" i="37"/>
  <c r="U168" i="37"/>
  <c r="T168" i="37"/>
  <c r="S168" i="37"/>
  <c r="R168" i="37"/>
  <c r="Q168" i="37"/>
  <c r="P168" i="37"/>
  <c r="O168" i="37"/>
  <c r="N168" i="37"/>
  <c r="M168" i="37"/>
  <c r="L168" i="37"/>
  <c r="K168" i="37"/>
  <c r="J168" i="37"/>
  <c r="I168" i="37"/>
  <c r="H168" i="37"/>
  <c r="G168" i="37"/>
  <c r="F168" i="37"/>
  <c r="D168" i="37"/>
  <c r="AG167" i="37"/>
  <c r="AF167" i="37"/>
  <c r="AE167" i="37"/>
  <c r="AD167" i="37"/>
  <c r="AC167" i="37"/>
  <c r="AB167" i="37"/>
  <c r="AA167" i="37"/>
  <c r="Z167" i="37"/>
  <c r="Y167" i="37"/>
  <c r="X167" i="37"/>
  <c r="W167" i="37"/>
  <c r="V167" i="37"/>
  <c r="U167" i="37"/>
  <c r="T167" i="37"/>
  <c r="S167" i="37"/>
  <c r="R167" i="37"/>
  <c r="Q167" i="37"/>
  <c r="P167" i="37"/>
  <c r="O167" i="37"/>
  <c r="N167" i="37"/>
  <c r="M167" i="37"/>
  <c r="L167" i="37"/>
  <c r="K167" i="37"/>
  <c r="J167" i="37"/>
  <c r="I167" i="37"/>
  <c r="H167" i="37"/>
  <c r="G167" i="37"/>
  <c r="F167" i="37"/>
  <c r="D167" i="37"/>
  <c r="AG166" i="37"/>
  <c r="AF166" i="37"/>
  <c r="AE166" i="37"/>
  <c r="AD166" i="37"/>
  <c r="AC166" i="37"/>
  <c r="AB166" i="37"/>
  <c r="AA166" i="37"/>
  <c r="Z166" i="37"/>
  <c r="Y166" i="37"/>
  <c r="X166" i="37"/>
  <c r="W166" i="37"/>
  <c r="V166" i="37"/>
  <c r="U166" i="37"/>
  <c r="T166" i="37"/>
  <c r="S166" i="37"/>
  <c r="R166" i="37"/>
  <c r="Q166" i="37"/>
  <c r="P166" i="37"/>
  <c r="O166" i="37"/>
  <c r="M166" i="37"/>
  <c r="L166" i="37"/>
  <c r="K166" i="37"/>
  <c r="J166" i="37"/>
  <c r="I166" i="37"/>
  <c r="H166" i="37"/>
  <c r="G166" i="37"/>
  <c r="F166" i="37"/>
  <c r="D166" i="37"/>
  <c r="C208" i="37"/>
  <c r="C207" i="37"/>
  <c r="C206" i="37"/>
  <c r="C205" i="37"/>
  <c r="C204" i="37"/>
  <c r="C203" i="37"/>
  <c r="C202" i="37"/>
  <c r="C201" i="37"/>
  <c r="C200" i="37"/>
  <c r="C199" i="37"/>
  <c r="C198" i="37"/>
  <c r="C197" i="37"/>
  <c r="C196" i="37"/>
  <c r="C195" i="37"/>
  <c r="C194" i="37"/>
  <c r="C193" i="37"/>
  <c r="C192" i="37"/>
  <c r="C191" i="37"/>
  <c r="C190" i="37"/>
  <c r="C189" i="37"/>
  <c r="C188" i="37"/>
  <c r="C187" i="37"/>
  <c r="C186" i="37"/>
  <c r="C185" i="37"/>
  <c r="C184" i="37"/>
  <c r="C183" i="37"/>
  <c r="C182" i="37"/>
  <c r="C181" i="37"/>
  <c r="C180" i="37"/>
  <c r="C179" i="37"/>
  <c r="C178" i="37"/>
  <c r="C177" i="37"/>
  <c r="C176" i="37"/>
  <c r="C175" i="37"/>
  <c r="C174" i="37"/>
  <c r="C173" i="37"/>
  <c r="C172" i="37"/>
  <c r="C171" i="37"/>
  <c r="C170" i="37"/>
  <c r="C169" i="37"/>
  <c r="C168" i="37"/>
  <c r="C167" i="37"/>
  <c r="C166" i="37"/>
  <c r="AG157" i="37" l="1"/>
  <c r="AF157" i="37"/>
  <c r="AE157" i="37"/>
  <c r="AD157" i="37"/>
  <c r="AC157" i="37"/>
  <c r="AB157" i="37"/>
  <c r="AA157" i="37"/>
  <c r="Z157" i="37"/>
  <c r="Y157" i="37"/>
  <c r="X157" i="37"/>
  <c r="W157" i="37"/>
  <c r="V157" i="37"/>
  <c r="U157" i="37"/>
  <c r="T157" i="37"/>
  <c r="S157" i="37"/>
  <c r="R157" i="37"/>
  <c r="Q157" i="37"/>
  <c r="P157" i="37"/>
  <c r="O157" i="37"/>
  <c r="N157" i="37"/>
  <c r="M157" i="37"/>
  <c r="L157" i="37"/>
  <c r="K157" i="37"/>
  <c r="J157" i="37"/>
  <c r="I157" i="37"/>
  <c r="H157" i="37"/>
  <c r="G157" i="37"/>
  <c r="F157" i="37"/>
  <c r="E157" i="37"/>
  <c r="D157" i="37"/>
  <c r="C157" i="37"/>
  <c r="AG156" i="37"/>
  <c r="AF156" i="37"/>
  <c r="AE156" i="37"/>
  <c r="AD156" i="37"/>
  <c r="AC156" i="37"/>
  <c r="AB156" i="37"/>
  <c r="AA156" i="37"/>
  <c r="Z156" i="37"/>
  <c r="Y156" i="37"/>
  <c r="X156" i="37"/>
  <c r="W156" i="37"/>
  <c r="V156" i="37"/>
  <c r="U156" i="37"/>
  <c r="T156" i="37"/>
  <c r="S156" i="37"/>
  <c r="R156" i="37"/>
  <c r="Q156" i="37"/>
  <c r="P156" i="37"/>
  <c r="O156" i="37"/>
  <c r="N156" i="37"/>
  <c r="M156" i="37"/>
  <c r="L156" i="37"/>
  <c r="K156" i="37"/>
  <c r="J156" i="37"/>
  <c r="I156" i="37"/>
  <c r="H156" i="37"/>
  <c r="G156" i="37"/>
  <c r="F156" i="37"/>
  <c r="E156" i="37"/>
  <c r="D156" i="37"/>
  <c r="C156" i="37"/>
  <c r="AG155" i="37"/>
  <c r="AF155" i="37"/>
  <c r="AE155" i="37"/>
  <c r="AD155" i="37"/>
  <c r="AC155" i="37"/>
  <c r="AB155" i="37"/>
  <c r="AA155" i="37"/>
  <c r="Z155" i="37"/>
  <c r="Y155" i="37"/>
  <c r="X155" i="37"/>
  <c r="W155" i="37"/>
  <c r="V155" i="37"/>
  <c r="U155" i="37"/>
  <c r="T155" i="37"/>
  <c r="S155" i="37"/>
  <c r="R155" i="37"/>
  <c r="Q155" i="37"/>
  <c r="P155" i="37"/>
  <c r="O155" i="37"/>
  <c r="N155" i="37"/>
  <c r="M155" i="37"/>
  <c r="L155" i="37"/>
  <c r="K155" i="37"/>
  <c r="J155" i="37"/>
  <c r="I155" i="37"/>
  <c r="H155" i="37"/>
  <c r="G155" i="37"/>
  <c r="F155" i="37"/>
  <c r="E155" i="37"/>
  <c r="D155" i="37"/>
  <c r="C155" i="37"/>
  <c r="AG154" i="37"/>
  <c r="AF154" i="37"/>
  <c r="AE154" i="37"/>
  <c r="AD154" i="37"/>
  <c r="AC154" i="37"/>
  <c r="AB154" i="37"/>
  <c r="AA154" i="37"/>
  <c r="Z154" i="37"/>
  <c r="Y154" i="37"/>
  <c r="X154" i="37"/>
  <c r="W154" i="37"/>
  <c r="V154" i="37"/>
  <c r="U154" i="37"/>
  <c r="T154" i="37"/>
  <c r="S154" i="37"/>
  <c r="R154" i="37"/>
  <c r="Q154" i="37"/>
  <c r="P154" i="37"/>
  <c r="O154" i="37"/>
  <c r="N154" i="37"/>
  <c r="M154" i="37"/>
  <c r="L154" i="37"/>
  <c r="K154" i="37"/>
  <c r="J154" i="37"/>
  <c r="I154" i="37"/>
  <c r="H154" i="37"/>
  <c r="G154" i="37"/>
  <c r="F154" i="37"/>
  <c r="E154" i="37"/>
  <c r="D154" i="37"/>
  <c r="C154" i="37"/>
  <c r="AG153" i="37"/>
  <c r="AF153" i="37"/>
  <c r="AE153" i="37"/>
  <c r="AD153" i="37"/>
  <c r="AC153" i="37"/>
  <c r="AB153" i="37"/>
  <c r="AA153" i="37"/>
  <c r="Z153" i="37"/>
  <c r="Y153" i="37"/>
  <c r="X153" i="37"/>
  <c r="W153" i="37"/>
  <c r="V153" i="37"/>
  <c r="U153" i="37"/>
  <c r="T153" i="37"/>
  <c r="S153" i="37"/>
  <c r="R153" i="37"/>
  <c r="Q153" i="37"/>
  <c r="P153" i="37"/>
  <c r="O153" i="37"/>
  <c r="N153" i="37"/>
  <c r="M153" i="37"/>
  <c r="L153" i="37"/>
  <c r="K153" i="37"/>
  <c r="J153" i="37"/>
  <c r="I153" i="37"/>
  <c r="H153" i="37"/>
  <c r="G153" i="37"/>
  <c r="F153" i="37"/>
  <c r="E153" i="37"/>
  <c r="D153" i="37"/>
  <c r="C153" i="37"/>
  <c r="AG152" i="37"/>
  <c r="AF152" i="37"/>
  <c r="AE152" i="37"/>
  <c r="AD152" i="37"/>
  <c r="AC152" i="37"/>
  <c r="AB152" i="37"/>
  <c r="AA152" i="37"/>
  <c r="Z152" i="37"/>
  <c r="Y152" i="37"/>
  <c r="X152" i="37"/>
  <c r="W152" i="37"/>
  <c r="V152" i="37"/>
  <c r="U152" i="37"/>
  <c r="T152" i="37"/>
  <c r="S152" i="37"/>
  <c r="R152" i="37"/>
  <c r="Q152" i="37"/>
  <c r="P152" i="37"/>
  <c r="O152" i="37"/>
  <c r="N152" i="37"/>
  <c r="M152" i="37"/>
  <c r="L152" i="37"/>
  <c r="K152" i="37"/>
  <c r="J152" i="37"/>
  <c r="I152" i="37"/>
  <c r="H152" i="37"/>
  <c r="G152" i="37"/>
  <c r="F152" i="37"/>
  <c r="E152" i="37"/>
  <c r="D152" i="37"/>
  <c r="C152" i="37"/>
  <c r="AG151" i="37"/>
  <c r="AF151" i="37"/>
  <c r="AE151" i="37"/>
  <c r="AD151" i="37"/>
  <c r="AC151" i="37"/>
  <c r="AB151" i="37"/>
  <c r="AA151" i="37"/>
  <c r="Z151" i="37"/>
  <c r="Y151" i="37"/>
  <c r="X151" i="37"/>
  <c r="W151" i="37"/>
  <c r="V151" i="37"/>
  <c r="U151" i="37"/>
  <c r="T151" i="37"/>
  <c r="S151" i="37"/>
  <c r="R151" i="37"/>
  <c r="Q151" i="37"/>
  <c r="P151" i="37"/>
  <c r="O151" i="37"/>
  <c r="N151" i="37"/>
  <c r="M151" i="37"/>
  <c r="L151" i="37"/>
  <c r="K151" i="37"/>
  <c r="J151" i="37"/>
  <c r="I151" i="37"/>
  <c r="H151" i="37"/>
  <c r="G151" i="37"/>
  <c r="F151" i="37"/>
  <c r="E151" i="37"/>
  <c r="D151" i="37"/>
  <c r="C151" i="37"/>
  <c r="AG150" i="37"/>
  <c r="AF150" i="37"/>
  <c r="AE150" i="37"/>
  <c r="AD150" i="37"/>
  <c r="AC150" i="37"/>
  <c r="AB150" i="37"/>
  <c r="AA150" i="37"/>
  <c r="Z150" i="37"/>
  <c r="Y150" i="37"/>
  <c r="X150" i="37"/>
  <c r="W150" i="37"/>
  <c r="V150" i="37"/>
  <c r="U150" i="37"/>
  <c r="T150" i="37"/>
  <c r="S150" i="37"/>
  <c r="R150" i="37"/>
  <c r="Q150" i="37"/>
  <c r="P150" i="37"/>
  <c r="O150" i="37"/>
  <c r="N150" i="37"/>
  <c r="M150" i="37"/>
  <c r="L150" i="37"/>
  <c r="K150" i="37"/>
  <c r="J150" i="37"/>
  <c r="I150" i="37"/>
  <c r="H150" i="37"/>
  <c r="G150" i="37"/>
  <c r="F150" i="37"/>
  <c r="E150" i="37"/>
  <c r="D150" i="37"/>
  <c r="C150" i="37"/>
  <c r="AG149" i="37"/>
  <c r="AF149" i="37"/>
  <c r="AE149" i="37"/>
  <c r="AD149" i="37"/>
  <c r="AC149" i="37"/>
  <c r="AB149" i="37"/>
  <c r="AA149" i="37"/>
  <c r="Z149" i="37"/>
  <c r="Y149" i="37"/>
  <c r="X149" i="37"/>
  <c r="W149" i="37"/>
  <c r="V149" i="37"/>
  <c r="U149" i="37"/>
  <c r="T149" i="37"/>
  <c r="S149" i="37"/>
  <c r="R149" i="37"/>
  <c r="Q149" i="37"/>
  <c r="P149" i="37"/>
  <c r="O149" i="37"/>
  <c r="N149" i="37"/>
  <c r="M149" i="37"/>
  <c r="L149" i="37"/>
  <c r="K149" i="37"/>
  <c r="J149" i="37"/>
  <c r="I149" i="37"/>
  <c r="H149" i="37"/>
  <c r="G149" i="37"/>
  <c r="F149" i="37"/>
  <c r="E149" i="37"/>
  <c r="D149" i="37"/>
  <c r="C149" i="37"/>
  <c r="AG148" i="37"/>
  <c r="AF148" i="37"/>
  <c r="AE148" i="37"/>
  <c r="AD148" i="37"/>
  <c r="AC148" i="37"/>
  <c r="AB148" i="37"/>
  <c r="AA148" i="37"/>
  <c r="Z148" i="37"/>
  <c r="Y148" i="37"/>
  <c r="X148" i="37"/>
  <c r="W148" i="37"/>
  <c r="V148" i="37"/>
  <c r="U148" i="37"/>
  <c r="T148" i="37"/>
  <c r="S148" i="37"/>
  <c r="R148" i="37"/>
  <c r="Q148" i="37"/>
  <c r="P148" i="37"/>
  <c r="O148" i="37"/>
  <c r="N148" i="37"/>
  <c r="M148" i="37"/>
  <c r="L148" i="37"/>
  <c r="K148" i="37"/>
  <c r="J148" i="37"/>
  <c r="I148" i="37"/>
  <c r="H148" i="37"/>
  <c r="G148" i="37"/>
  <c r="F148" i="37"/>
  <c r="E148" i="37"/>
  <c r="D148" i="37"/>
  <c r="C148" i="37"/>
  <c r="AG147" i="37"/>
  <c r="AF147" i="37"/>
  <c r="AE147" i="37"/>
  <c r="AD147" i="37"/>
  <c r="AC147" i="37"/>
  <c r="AB147" i="37"/>
  <c r="AA147" i="37"/>
  <c r="Z147" i="37"/>
  <c r="Y147" i="37"/>
  <c r="X147" i="37"/>
  <c r="W147" i="37"/>
  <c r="V147" i="37"/>
  <c r="U147" i="37"/>
  <c r="T147" i="37"/>
  <c r="S147" i="37"/>
  <c r="R147" i="37"/>
  <c r="Q147" i="37"/>
  <c r="P147" i="37"/>
  <c r="O147" i="37"/>
  <c r="N147" i="37"/>
  <c r="M147" i="37"/>
  <c r="L147" i="37"/>
  <c r="K147" i="37"/>
  <c r="J147" i="37"/>
  <c r="I147" i="37"/>
  <c r="H147" i="37"/>
  <c r="G147" i="37"/>
  <c r="F147" i="37"/>
  <c r="E147" i="37"/>
  <c r="D147" i="37"/>
  <c r="C147" i="37"/>
  <c r="AG146" i="37"/>
  <c r="AF146" i="37"/>
  <c r="AE146" i="37"/>
  <c r="AD146" i="37"/>
  <c r="AC146" i="37"/>
  <c r="AB146" i="37"/>
  <c r="AA146" i="37"/>
  <c r="Z146" i="37"/>
  <c r="Y146" i="37"/>
  <c r="X146" i="37"/>
  <c r="W146" i="37"/>
  <c r="V146" i="37"/>
  <c r="U146" i="37"/>
  <c r="T146" i="37"/>
  <c r="S146" i="37"/>
  <c r="R146" i="37"/>
  <c r="Q146" i="37"/>
  <c r="P146" i="37"/>
  <c r="O146" i="37"/>
  <c r="N146" i="37"/>
  <c r="M146" i="37"/>
  <c r="L146" i="37"/>
  <c r="K146" i="37"/>
  <c r="J146" i="37"/>
  <c r="I146" i="37"/>
  <c r="H146" i="37"/>
  <c r="G146" i="37"/>
  <c r="F146" i="37"/>
  <c r="E146" i="37"/>
  <c r="D146" i="37"/>
  <c r="C146" i="37"/>
  <c r="AG145" i="37"/>
  <c r="AF145" i="37"/>
  <c r="AE145" i="37"/>
  <c r="AD145" i="37"/>
  <c r="AC145" i="37"/>
  <c r="AB145" i="37"/>
  <c r="AA145" i="37"/>
  <c r="Z145" i="37"/>
  <c r="Y145" i="37"/>
  <c r="X145" i="37"/>
  <c r="W145" i="37"/>
  <c r="V145" i="37"/>
  <c r="U145" i="37"/>
  <c r="T145" i="37"/>
  <c r="S145" i="37"/>
  <c r="R145" i="37"/>
  <c r="Q145" i="37"/>
  <c r="P145" i="37"/>
  <c r="O145" i="37"/>
  <c r="N145" i="37"/>
  <c r="M145" i="37"/>
  <c r="L145" i="37"/>
  <c r="K145" i="37"/>
  <c r="J145" i="37"/>
  <c r="I145" i="37"/>
  <c r="H145" i="37"/>
  <c r="G145" i="37"/>
  <c r="F145" i="37"/>
  <c r="E145" i="37"/>
  <c r="D145" i="37"/>
  <c r="C145" i="37"/>
  <c r="AG144" i="37"/>
  <c r="AF144" i="37"/>
  <c r="AE144" i="37"/>
  <c r="AD144" i="37"/>
  <c r="AC144" i="37"/>
  <c r="AB144" i="37"/>
  <c r="AA144" i="37"/>
  <c r="Z144" i="37"/>
  <c r="Y144" i="37"/>
  <c r="X144" i="37"/>
  <c r="W144" i="37"/>
  <c r="V144" i="37"/>
  <c r="U144" i="37"/>
  <c r="T144" i="37"/>
  <c r="S144" i="37"/>
  <c r="R144" i="37"/>
  <c r="Q144" i="37"/>
  <c r="P144" i="37"/>
  <c r="O144" i="37"/>
  <c r="N144" i="37"/>
  <c r="M144" i="37"/>
  <c r="L144" i="37"/>
  <c r="K144" i="37"/>
  <c r="J144" i="37"/>
  <c r="I144" i="37"/>
  <c r="H144" i="37"/>
  <c r="G144" i="37"/>
  <c r="F144" i="37"/>
  <c r="E144" i="37"/>
  <c r="D144" i="37"/>
  <c r="C144" i="37"/>
  <c r="AG143" i="37"/>
  <c r="AF143" i="37"/>
  <c r="AE143" i="37"/>
  <c r="AD143" i="37"/>
  <c r="AC143" i="37"/>
  <c r="AB143" i="37"/>
  <c r="AA143" i="37"/>
  <c r="Z143" i="37"/>
  <c r="Y143" i="37"/>
  <c r="X143" i="37"/>
  <c r="W143" i="37"/>
  <c r="V143" i="37"/>
  <c r="U143" i="37"/>
  <c r="T143" i="37"/>
  <c r="S143" i="37"/>
  <c r="R143" i="37"/>
  <c r="Q143" i="37"/>
  <c r="P143" i="37"/>
  <c r="O143" i="37"/>
  <c r="N143" i="37"/>
  <c r="M143" i="37"/>
  <c r="L143" i="37"/>
  <c r="K143" i="37"/>
  <c r="J143" i="37"/>
  <c r="I143" i="37"/>
  <c r="H143" i="37"/>
  <c r="G143" i="37"/>
  <c r="F143" i="37"/>
  <c r="E143" i="37"/>
  <c r="D143" i="37"/>
  <c r="C143" i="37"/>
  <c r="AG142" i="37"/>
  <c r="AF142" i="37"/>
  <c r="AE142" i="37"/>
  <c r="AD142" i="37"/>
  <c r="AC142" i="37"/>
  <c r="AB142" i="37"/>
  <c r="AA142" i="37"/>
  <c r="Z142" i="37"/>
  <c r="Y142" i="37"/>
  <c r="X142" i="37"/>
  <c r="W142" i="37"/>
  <c r="V142" i="37"/>
  <c r="U142" i="37"/>
  <c r="T142" i="37"/>
  <c r="S142" i="37"/>
  <c r="R142" i="37"/>
  <c r="Q142" i="37"/>
  <c r="P142" i="37"/>
  <c r="O142" i="37"/>
  <c r="N142" i="37"/>
  <c r="M142" i="37"/>
  <c r="L142" i="37"/>
  <c r="K142" i="37"/>
  <c r="J142" i="37"/>
  <c r="I142" i="37"/>
  <c r="H142" i="37"/>
  <c r="G142" i="37"/>
  <c r="F142" i="37"/>
  <c r="E142" i="37"/>
  <c r="D142" i="37"/>
  <c r="C142" i="37"/>
  <c r="AG141" i="37"/>
  <c r="AF141" i="37"/>
  <c r="AE141" i="37"/>
  <c r="AD141" i="37"/>
  <c r="AC141" i="37"/>
  <c r="AB141" i="37"/>
  <c r="AA141" i="37"/>
  <c r="Z141" i="37"/>
  <c r="Y141" i="37"/>
  <c r="X141" i="37"/>
  <c r="W141" i="37"/>
  <c r="V141" i="37"/>
  <c r="U141" i="37"/>
  <c r="T141" i="37"/>
  <c r="S141" i="37"/>
  <c r="R141" i="37"/>
  <c r="Q141" i="37"/>
  <c r="P141" i="37"/>
  <c r="O141" i="37"/>
  <c r="N141" i="37"/>
  <c r="M141" i="37"/>
  <c r="L141" i="37"/>
  <c r="K141" i="37"/>
  <c r="J141" i="37"/>
  <c r="I141" i="37"/>
  <c r="H141" i="37"/>
  <c r="G141" i="37"/>
  <c r="F141" i="37"/>
  <c r="E141" i="37"/>
  <c r="D141" i="37"/>
  <c r="C141" i="37"/>
  <c r="AG140" i="37"/>
  <c r="AF140" i="37"/>
  <c r="AE140" i="37"/>
  <c r="AD140" i="37"/>
  <c r="AC140" i="37"/>
  <c r="AB140" i="37"/>
  <c r="AA140" i="37"/>
  <c r="Z140" i="37"/>
  <c r="Y140" i="37"/>
  <c r="X140" i="37"/>
  <c r="W140" i="37"/>
  <c r="V140" i="37"/>
  <c r="U140" i="37"/>
  <c r="T140" i="37"/>
  <c r="S140" i="37"/>
  <c r="R140" i="37"/>
  <c r="Q140" i="37"/>
  <c r="P140" i="37"/>
  <c r="O140" i="37"/>
  <c r="N140" i="37"/>
  <c r="M140" i="37"/>
  <c r="L140" i="37"/>
  <c r="K140" i="37"/>
  <c r="J140" i="37"/>
  <c r="I140" i="37"/>
  <c r="H140" i="37"/>
  <c r="G140" i="37"/>
  <c r="F140" i="37"/>
  <c r="E140" i="37"/>
  <c r="D140" i="37"/>
  <c r="C140" i="37"/>
  <c r="AG139" i="37"/>
  <c r="AF139" i="37"/>
  <c r="AE139" i="37"/>
  <c r="AD139" i="37"/>
  <c r="AC139" i="37"/>
  <c r="AB139" i="37"/>
  <c r="AA139" i="37"/>
  <c r="Z139" i="37"/>
  <c r="Y139" i="37"/>
  <c r="X139" i="37"/>
  <c r="W139" i="37"/>
  <c r="V139" i="37"/>
  <c r="U139" i="37"/>
  <c r="T139" i="37"/>
  <c r="S139" i="37"/>
  <c r="R139" i="37"/>
  <c r="Q139" i="37"/>
  <c r="P139" i="37"/>
  <c r="O139" i="37"/>
  <c r="N139" i="37"/>
  <c r="M139" i="37"/>
  <c r="L139" i="37"/>
  <c r="K139" i="37"/>
  <c r="J139" i="37"/>
  <c r="I139" i="37"/>
  <c r="H139" i="37"/>
  <c r="G139" i="37"/>
  <c r="F139" i="37"/>
  <c r="E139" i="37"/>
  <c r="D139" i="37"/>
  <c r="C139" i="37"/>
  <c r="AG138" i="37"/>
  <c r="AF138" i="37"/>
  <c r="AE138" i="37"/>
  <c r="AD138" i="37"/>
  <c r="AC138" i="37"/>
  <c r="AB138" i="37"/>
  <c r="AA138" i="37"/>
  <c r="Z138" i="37"/>
  <c r="Y138" i="37"/>
  <c r="X138" i="37"/>
  <c r="W138" i="37"/>
  <c r="V138" i="37"/>
  <c r="U138" i="37"/>
  <c r="T138" i="37"/>
  <c r="S138" i="37"/>
  <c r="R138" i="37"/>
  <c r="Q138" i="37"/>
  <c r="P138" i="37"/>
  <c r="O138" i="37"/>
  <c r="N138" i="37"/>
  <c r="M138" i="37"/>
  <c r="L138" i="37"/>
  <c r="K138" i="37"/>
  <c r="J138" i="37"/>
  <c r="I138" i="37"/>
  <c r="H138" i="37"/>
  <c r="G138" i="37"/>
  <c r="F138" i="37"/>
  <c r="E138" i="37"/>
  <c r="D138" i="37"/>
  <c r="C138" i="37"/>
  <c r="AG137" i="37"/>
  <c r="AF137" i="37"/>
  <c r="AE137" i="37"/>
  <c r="AD137" i="37"/>
  <c r="AC137" i="37"/>
  <c r="AB137" i="37"/>
  <c r="AA137" i="37"/>
  <c r="Z137" i="37"/>
  <c r="Y137" i="37"/>
  <c r="X137" i="37"/>
  <c r="W137" i="37"/>
  <c r="V137" i="37"/>
  <c r="U137" i="37"/>
  <c r="T137" i="37"/>
  <c r="S137" i="37"/>
  <c r="R137" i="37"/>
  <c r="Q137" i="37"/>
  <c r="P137" i="37"/>
  <c r="O137" i="37"/>
  <c r="N137" i="37"/>
  <c r="M137" i="37"/>
  <c r="L137" i="37"/>
  <c r="K137" i="37"/>
  <c r="J137" i="37"/>
  <c r="I137" i="37"/>
  <c r="H137" i="37"/>
  <c r="G137" i="37"/>
  <c r="F137" i="37"/>
  <c r="E137" i="37"/>
  <c r="D137" i="37"/>
  <c r="C137" i="37"/>
  <c r="AG136" i="37"/>
  <c r="AF136" i="37"/>
  <c r="AE136" i="37"/>
  <c r="AD136" i="37"/>
  <c r="AC136" i="37"/>
  <c r="AB136" i="37"/>
  <c r="AA136" i="37"/>
  <c r="Z136" i="37"/>
  <c r="Y136" i="37"/>
  <c r="X136" i="37"/>
  <c r="W136" i="37"/>
  <c r="V136" i="37"/>
  <c r="U136" i="37"/>
  <c r="T136" i="37"/>
  <c r="S136" i="37"/>
  <c r="R136" i="37"/>
  <c r="Q136" i="37"/>
  <c r="P136" i="37"/>
  <c r="O136" i="37"/>
  <c r="N136" i="37"/>
  <c r="M136" i="37"/>
  <c r="L136" i="37"/>
  <c r="K136" i="37"/>
  <c r="J136" i="37"/>
  <c r="I136" i="37"/>
  <c r="H136" i="37"/>
  <c r="G136" i="37"/>
  <c r="F136" i="37"/>
  <c r="E136" i="37"/>
  <c r="D136" i="37"/>
  <c r="C136" i="37"/>
  <c r="AG135" i="37"/>
  <c r="AF135" i="37"/>
  <c r="AE135" i="37"/>
  <c r="AD135" i="37"/>
  <c r="AC135" i="37"/>
  <c r="AB135" i="37"/>
  <c r="AA135" i="37"/>
  <c r="Z135" i="37"/>
  <c r="Y135" i="37"/>
  <c r="X135" i="37"/>
  <c r="W135" i="37"/>
  <c r="V135" i="37"/>
  <c r="U135" i="37"/>
  <c r="T135" i="37"/>
  <c r="S135" i="37"/>
  <c r="R135" i="37"/>
  <c r="Q135" i="37"/>
  <c r="P135" i="37"/>
  <c r="O135" i="37"/>
  <c r="N135" i="37"/>
  <c r="M135" i="37"/>
  <c r="L135" i="37"/>
  <c r="K135" i="37"/>
  <c r="J135" i="37"/>
  <c r="I135" i="37"/>
  <c r="H135" i="37"/>
  <c r="G135" i="37"/>
  <c r="F135" i="37"/>
  <c r="E135" i="37"/>
  <c r="D135" i="37"/>
  <c r="C135" i="37"/>
  <c r="AG134" i="37"/>
  <c r="AF134" i="37"/>
  <c r="AE134" i="37"/>
  <c r="AD134" i="37"/>
  <c r="AC134" i="37"/>
  <c r="AB134" i="37"/>
  <c r="AA134" i="37"/>
  <c r="Z134" i="37"/>
  <c r="Y134" i="37"/>
  <c r="X134" i="37"/>
  <c r="W134" i="37"/>
  <c r="V134" i="37"/>
  <c r="U134" i="37"/>
  <c r="T134" i="37"/>
  <c r="S134" i="37"/>
  <c r="R134" i="37"/>
  <c r="Q134" i="37"/>
  <c r="P134" i="37"/>
  <c r="O134" i="37"/>
  <c r="N134" i="37"/>
  <c r="M134" i="37"/>
  <c r="L134" i="37"/>
  <c r="K134" i="37"/>
  <c r="J134" i="37"/>
  <c r="I134" i="37"/>
  <c r="H134" i="37"/>
  <c r="G134" i="37"/>
  <c r="F134" i="37"/>
  <c r="E134" i="37"/>
  <c r="D134" i="37"/>
  <c r="C134" i="37"/>
  <c r="AG133" i="37"/>
  <c r="AF133" i="37"/>
  <c r="AE133" i="37"/>
  <c r="AD133" i="37"/>
  <c r="AC133" i="37"/>
  <c r="AB133" i="37"/>
  <c r="AA133" i="37"/>
  <c r="Z133" i="37"/>
  <c r="Y133" i="37"/>
  <c r="X133" i="37"/>
  <c r="W133" i="37"/>
  <c r="V133" i="37"/>
  <c r="U133" i="37"/>
  <c r="T133" i="37"/>
  <c r="S133" i="37"/>
  <c r="R133" i="37"/>
  <c r="Q133" i="37"/>
  <c r="P133" i="37"/>
  <c r="O133" i="37"/>
  <c r="N133" i="37"/>
  <c r="M133" i="37"/>
  <c r="L133" i="37"/>
  <c r="K133" i="37"/>
  <c r="J133" i="37"/>
  <c r="I133" i="37"/>
  <c r="H133" i="37"/>
  <c r="G133" i="37"/>
  <c r="F133" i="37"/>
  <c r="E133" i="37"/>
  <c r="D133" i="37"/>
  <c r="C133" i="37"/>
  <c r="AG132" i="37"/>
  <c r="AF132" i="37"/>
  <c r="AE132" i="37"/>
  <c r="AD132" i="37"/>
  <c r="AC132" i="37"/>
  <c r="AB132" i="37"/>
  <c r="AA132" i="37"/>
  <c r="Z132" i="37"/>
  <c r="Y132" i="37"/>
  <c r="X132" i="37"/>
  <c r="W132" i="37"/>
  <c r="V132" i="37"/>
  <c r="U132" i="37"/>
  <c r="T132" i="37"/>
  <c r="S132" i="37"/>
  <c r="R132" i="37"/>
  <c r="Q132" i="37"/>
  <c r="P132" i="37"/>
  <c r="O132" i="37"/>
  <c r="N132" i="37"/>
  <c r="M132" i="37"/>
  <c r="L132" i="37"/>
  <c r="K132" i="37"/>
  <c r="J132" i="37"/>
  <c r="I132" i="37"/>
  <c r="H132" i="37"/>
  <c r="G132" i="37"/>
  <c r="F132" i="37"/>
  <c r="E132" i="37"/>
  <c r="D132" i="37"/>
  <c r="C132" i="37"/>
  <c r="AG131" i="37"/>
  <c r="AF131" i="37"/>
  <c r="AE131" i="37"/>
  <c r="AD131" i="37"/>
  <c r="AC131" i="37"/>
  <c r="AB131" i="37"/>
  <c r="AA131" i="37"/>
  <c r="Z131" i="37"/>
  <c r="Y131" i="37"/>
  <c r="X131" i="37"/>
  <c r="W131" i="37"/>
  <c r="V131" i="37"/>
  <c r="U131" i="37"/>
  <c r="T131" i="37"/>
  <c r="S131" i="37"/>
  <c r="R131" i="37"/>
  <c r="Q131" i="37"/>
  <c r="P131" i="37"/>
  <c r="O131" i="37"/>
  <c r="N131" i="37"/>
  <c r="M131" i="37"/>
  <c r="L131" i="37"/>
  <c r="K131" i="37"/>
  <c r="J131" i="37"/>
  <c r="I131" i="37"/>
  <c r="H131" i="37"/>
  <c r="G131" i="37"/>
  <c r="F131" i="37"/>
  <c r="E131" i="37"/>
  <c r="D131" i="37"/>
  <c r="C131" i="37"/>
  <c r="AG130" i="37"/>
  <c r="AF130" i="37"/>
  <c r="AE130" i="37"/>
  <c r="AD130" i="37"/>
  <c r="AC130" i="37"/>
  <c r="AB130" i="37"/>
  <c r="AA130" i="37"/>
  <c r="Z130" i="37"/>
  <c r="Y130" i="37"/>
  <c r="X130" i="37"/>
  <c r="W130" i="37"/>
  <c r="V130" i="37"/>
  <c r="U130" i="37"/>
  <c r="T130" i="37"/>
  <c r="S130" i="37"/>
  <c r="R130" i="37"/>
  <c r="Q130" i="37"/>
  <c r="P130" i="37"/>
  <c r="O130" i="37"/>
  <c r="N130" i="37"/>
  <c r="M130" i="37"/>
  <c r="L130" i="37"/>
  <c r="K130" i="37"/>
  <c r="J130" i="37"/>
  <c r="I130" i="37"/>
  <c r="H130" i="37"/>
  <c r="G130" i="37"/>
  <c r="F130" i="37"/>
  <c r="E130" i="37"/>
  <c r="D130" i="37"/>
  <c r="C130" i="37"/>
  <c r="AG129" i="37"/>
  <c r="AF129" i="37"/>
  <c r="AE129" i="37"/>
  <c r="AD129" i="37"/>
  <c r="AC129" i="37"/>
  <c r="AB129" i="37"/>
  <c r="AA129" i="37"/>
  <c r="Z129" i="37"/>
  <c r="Y129" i="37"/>
  <c r="X129" i="37"/>
  <c r="W129" i="37"/>
  <c r="V129" i="37"/>
  <c r="U129" i="37"/>
  <c r="T129" i="37"/>
  <c r="S129" i="37"/>
  <c r="R129" i="37"/>
  <c r="Q129" i="37"/>
  <c r="P129" i="37"/>
  <c r="O129" i="37"/>
  <c r="N129" i="37"/>
  <c r="M129" i="37"/>
  <c r="L129" i="37"/>
  <c r="K129" i="37"/>
  <c r="J129" i="37"/>
  <c r="I129" i="37"/>
  <c r="H129" i="37"/>
  <c r="G129" i="37"/>
  <c r="F129" i="37"/>
  <c r="E129" i="37"/>
  <c r="D129" i="37"/>
  <c r="C129" i="37"/>
  <c r="AG128" i="37"/>
  <c r="AF128" i="37"/>
  <c r="AE128" i="37"/>
  <c r="AD128" i="37"/>
  <c r="AC128" i="37"/>
  <c r="AB128" i="37"/>
  <c r="AA128" i="37"/>
  <c r="Z128" i="37"/>
  <c r="Y128" i="37"/>
  <c r="X128" i="37"/>
  <c r="W128" i="37"/>
  <c r="V128" i="37"/>
  <c r="U128" i="37"/>
  <c r="T128" i="37"/>
  <c r="S128" i="37"/>
  <c r="R128" i="37"/>
  <c r="Q128" i="37"/>
  <c r="P128" i="37"/>
  <c r="O128" i="37"/>
  <c r="N128" i="37"/>
  <c r="M128" i="37"/>
  <c r="L128" i="37"/>
  <c r="K128" i="37"/>
  <c r="J128" i="37"/>
  <c r="I128" i="37"/>
  <c r="H128" i="37"/>
  <c r="G128" i="37"/>
  <c r="F128" i="37"/>
  <c r="E128" i="37"/>
  <c r="D128" i="37"/>
  <c r="C128" i="37"/>
  <c r="AG127" i="37"/>
  <c r="AF127" i="37"/>
  <c r="AE127" i="37"/>
  <c r="AD127" i="37"/>
  <c r="AC127" i="37"/>
  <c r="AB127" i="37"/>
  <c r="AA127" i="37"/>
  <c r="Z127" i="37"/>
  <c r="Y127" i="37"/>
  <c r="X127" i="37"/>
  <c r="W127" i="37"/>
  <c r="V127" i="37"/>
  <c r="U127" i="37"/>
  <c r="T127" i="37"/>
  <c r="S127" i="37"/>
  <c r="R127" i="37"/>
  <c r="Q127" i="37"/>
  <c r="P127" i="37"/>
  <c r="O127" i="37"/>
  <c r="N127" i="37"/>
  <c r="M127" i="37"/>
  <c r="L127" i="37"/>
  <c r="K127" i="37"/>
  <c r="J127" i="37"/>
  <c r="I127" i="37"/>
  <c r="H127" i="37"/>
  <c r="G127" i="37"/>
  <c r="F127" i="37"/>
  <c r="E127" i="37"/>
  <c r="D127" i="37"/>
  <c r="C127" i="37"/>
  <c r="AG126" i="37"/>
  <c r="AF126" i="37"/>
  <c r="AE126" i="37"/>
  <c r="AD126" i="37"/>
  <c r="AC126" i="37"/>
  <c r="AB126" i="37"/>
  <c r="AA126" i="37"/>
  <c r="Z126" i="37"/>
  <c r="Y126" i="37"/>
  <c r="X126" i="37"/>
  <c r="W126" i="37"/>
  <c r="V126" i="37"/>
  <c r="U126" i="37"/>
  <c r="T126" i="37"/>
  <c r="S126" i="37"/>
  <c r="R126" i="37"/>
  <c r="Q126" i="37"/>
  <c r="P126" i="37"/>
  <c r="O126" i="37"/>
  <c r="N126" i="37"/>
  <c r="M126" i="37"/>
  <c r="L126" i="37"/>
  <c r="K126" i="37"/>
  <c r="J126" i="37"/>
  <c r="I126" i="37"/>
  <c r="H126" i="37"/>
  <c r="G126" i="37"/>
  <c r="F126" i="37"/>
  <c r="E126" i="37"/>
  <c r="D126" i="37"/>
  <c r="C126" i="37"/>
  <c r="AG125" i="37"/>
  <c r="AF125" i="37"/>
  <c r="AE125" i="37"/>
  <c r="AD125" i="37"/>
  <c r="AC125" i="37"/>
  <c r="AB125" i="37"/>
  <c r="AA125" i="37"/>
  <c r="Z125" i="37"/>
  <c r="Y125" i="37"/>
  <c r="X125" i="37"/>
  <c r="W125" i="37"/>
  <c r="V125" i="37"/>
  <c r="U125" i="37"/>
  <c r="T125" i="37"/>
  <c r="S125" i="37"/>
  <c r="R125" i="37"/>
  <c r="Q125" i="37"/>
  <c r="P125" i="37"/>
  <c r="O125" i="37"/>
  <c r="N125" i="37"/>
  <c r="M125" i="37"/>
  <c r="L125" i="37"/>
  <c r="K125" i="37"/>
  <c r="J125" i="37"/>
  <c r="I125" i="37"/>
  <c r="H125" i="37"/>
  <c r="G125" i="37"/>
  <c r="F125" i="37"/>
  <c r="E125" i="37"/>
  <c r="D125" i="37"/>
  <c r="C125" i="37"/>
  <c r="AG124" i="37"/>
  <c r="AF124" i="37"/>
  <c r="AE124" i="37"/>
  <c r="AD124" i="37"/>
  <c r="AC124" i="37"/>
  <c r="AB124" i="37"/>
  <c r="AA124" i="37"/>
  <c r="Z124" i="37"/>
  <c r="Y124" i="37"/>
  <c r="X124" i="37"/>
  <c r="W124" i="37"/>
  <c r="V124" i="37"/>
  <c r="U124" i="37"/>
  <c r="T124" i="37"/>
  <c r="S124" i="37"/>
  <c r="R124" i="37"/>
  <c r="Q124" i="37"/>
  <c r="P124" i="37"/>
  <c r="O124" i="37"/>
  <c r="N124" i="37"/>
  <c r="M124" i="37"/>
  <c r="L124" i="37"/>
  <c r="K124" i="37"/>
  <c r="J124" i="37"/>
  <c r="I124" i="37"/>
  <c r="H124" i="37"/>
  <c r="G124" i="37"/>
  <c r="F124" i="37"/>
  <c r="E124" i="37"/>
  <c r="D124" i="37"/>
  <c r="C124" i="37"/>
  <c r="AG123" i="37"/>
  <c r="AF123" i="37"/>
  <c r="AE123" i="37"/>
  <c r="AD123" i="37"/>
  <c r="AC123" i="37"/>
  <c r="AB123" i="37"/>
  <c r="AA123" i="37"/>
  <c r="Z123" i="37"/>
  <c r="Y123" i="37"/>
  <c r="X123" i="37"/>
  <c r="W123" i="37"/>
  <c r="V123" i="37"/>
  <c r="U123" i="37"/>
  <c r="T123" i="37"/>
  <c r="S123" i="37"/>
  <c r="R123" i="37"/>
  <c r="Q123" i="37"/>
  <c r="P123" i="37"/>
  <c r="O123" i="37"/>
  <c r="N123" i="37"/>
  <c r="M123" i="37"/>
  <c r="L123" i="37"/>
  <c r="K123" i="37"/>
  <c r="J123" i="37"/>
  <c r="I123" i="37"/>
  <c r="H123" i="37"/>
  <c r="G123" i="37"/>
  <c r="F123" i="37"/>
  <c r="E123" i="37"/>
  <c r="D123" i="37"/>
  <c r="C123" i="37"/>
  <c r="AG122" i="37"/>
  <c r="AF122" i="37"/>
  <c r="AE122" i="37"/>
  <c r="AD122" i="37"/>
  <c r="AC122" i="37"/>
  <c r="AB122" i="37"/>
  <c r="AA122" i="37"/>
  <c r="Z122" i="37"/>
  <c r="Y122" i="37"/>
  <c r="X122" i="37"/>
  <c r="W122" i="37"/>
  <c r="V122" i="37"/>
  <c r="U122" i="37"/>
  <c r="T122" i="37"/>
  <c r="S122" i="37"/>
  <c r="R122" i="37"/>
  <c r="Q122" i="37"/>
  <c r="P122" i="37"/>
  <c r="O122" i="37"/>
  <c r="N122" i="37"/>
  <c r="M122" i="37"/>
  <c r="L122" i="37"/>
  <c r="K122" i="37"/>
  <c r="J122" i="37"/>
  <c r="I122" i="37"/>
  <c r="H122" i="37"/>
  <c r="G122" i="37"/>
  <c r="F122" i="37"/>
  <c r="E122" i="37"/>
  <c r="D122" i="37"/>
  <c r="C122" i="37"/>
  <c r="AG121" i="37"/>
  <c r="AF121" i="37"/>
  <c r="AE121" i="37"/>
  <c r="AD121" i="37"/>
  <c r="AC121" i="37"/>
  <c r="AB121" i="37"/>
  <c r="AA121" i="37"/>
  <c r="Z121" i="37"/>
  <c r="Y121" i="37"/>
  <c r="X121" i="37"/>
  <c r="W121" i="37"/>
  <c r="V121" i="37"/>
  <c r="U121" i="37"/>
  <c r="T121" i="37"/>
  <c r="S121" i="37"/>
  <c r="R121" i="37"/>
  <c r="Q121" i="37"/>
  <c r="P121" i="37"/>
  <c r="O121" i="37"/>
  <c r="N121" i="37"/>
  <c r="M121" i="37"/>
  <c r="L121" i="37"/>
  <c r="K121" i="37"/>
  <c r="J121" i="37"/>
  <c r="I121" i="37"/>
  <c r="H121" i="37"/>
  <c r="G121" i="37"/>
  <c r="F121" i="37"/>
  <c r="E121" i="37"/>
  <c r="D121" i="37"/>
  <c r="C121" i="37"/>
  <c r="AG120" i="37"/>
  <c r="AF120" i="37"/>
  <c r="AE120" i="37"/>
  <c r="AD120" i="37"/>
  <c r="AC120" i="37"/>
  <c r="AB120" i="37"/>
  <c r="AA120" i="37"/>
  <c r="Z120" i="37"/>
  <c r="Y120" i="37"/>
  <c r="X120" i="37"/>
  <c r="W120" i="37"/>
  <c r="V120" i="37"/>
  <c r="U120" i="37"/>
  <c r="T120" i="37"/>
  <c r="S120" i="37"/>
  <c r="R120" i="37"/>
  <c r="Q120" i="37"/>
  <c r="P120" i="37"/>
  <c r="O120" i="37"/>
  <c r="N120" i="37"/>
  <c r="M120" i="37"/>
  <c r="L120" i="37"/>
  <c r="K120" i="37"/>
  <c r="J120" i="37"/>
  <c r="I120" i="37"/>
  <c r="H120" i="37"/>
  <c r="G120" i="37"/>
  <c r="F120" i="37"/>
  <c r="E120" i="37"/>
  <c r="D120" i="37"/>
  <c r="C120" i="37"/>
  <c r="AG119" i="37"/>
  <c r="AF119" i="37"/>
  <c r="AE119" i="37"/>
  <c r="AD119" i="37"/>
  <c r="AC119" i="37"/>
  <c r="AB119" i="37"/>
  <c r="AA119" i="37"/>
  <c r="Z119" i="37"/>
  <c r="Y119" i="37"/>
  <c r="X119" i="37"/>
  <c r="W119" i="37"/>
  <c r="V119" i="37"/>
  <c r="U119" i="37"/>
  <c r="T119" i="37"/>
  <c r="S119" i="37"/>
  <c r="R119" i="37"/>
  <c r="Q119" i="37"/>
  <c r="P119" i="37"/>
  <c r="O119" i="37"/>
  <c r="N119" i="37"/>
  <c r="M119" i="37"/>
  <c r="L119" i="37"/>
  <c r="K119" i="37"/>
  <c r="J119" i="37"/>
  <c r="I119" i="37"/>
  <c r="H119" i="37"/>
  <c r="G119" i="37"/>
  <c r="F119" i="37"/>
  <c r="E119" i="37"/>
  <c r="D119" i="37"/>
  <c r="C119" i="37"/>
  <c r="AG118" i="37"/>
  <c r="AF118" i="37"/>
  <c r="AE118" i="37"/>
  <c r="AD118" i="37"/>
  <c r="AC118" i="37"/>
  <c r="AB118" i="37"/>
  <c r="AA118" i="37"/>
  <c r="Z118" i="37"/>
  <c r="Y118" i="37"/>
  <c r="X118" i="37"/>
  <c r="W118" i="37"/>
  <c r="V118" i="37"/>
  <c r="U118" i="37"/>
  <c r="T118" i="37"/>
  <c r="S118" i="37"/>
  <c r="R118" i="37"/>
  <c r="Q118" i="37"/>
  <c r="P118" i="37"/>
  <c r="O118" i="37"/>
  <c r="N118" i="37"/>
  <c r="M118" i="37"/>
  <c r="L118" i="37"/>
  <c r="K118" i="37"/>
  <c r="J118" i="37"/>
  <c r="I118" i="37"/>
  <c r="H118" i="37"/>
  <c r="G118" i="37"/>
  <c r="F118" i="37"/>
  <c r="E118" i="37"/>
  <c r="D118" i="37"/>
  <c r="C118" i="37"/>
  <c r="AG117" i="37"/>
  <c r="AF117" i="37"/>
  <c r="AE117" i="37"/>
  <c r="AD117" i="37"/>
  <c r="AC117" i="37"/>
  <c r="AB117" i="37"/>
  <c r="AA117" i="37"/>
  <c r="Z117" i="37"/>
  <c r="Y117" i="37"/>
  <c r="X117" i="37"/>
  <c r="W117" i="37"/>
  <c r="V117" i="37"/>
  <c r="U117" i="37"/>
  <c r="T117" i="37"/>
  <c r="S117" i="37"/>
  <c r="R117" i="37"/>
  <c r="Q117" i="37"/>
  <c r="P117" i="37"/>
  <c r="O117" i="37"/>
  <c r="N117" i="37"/>
  <c r="M117" i="37"/>
  <c r="L117" i="37"/>
  <c r="K117" i="37"/>
  <c r="J117" i="37"/>
  <c r="I117" i="37"/>
  <c r="H117" i="37"/>
  <c r="G117" i="37"/>
  <c r="F117" i="37"/>
  <c r="E117" i="37"/>
  <c r="D117" i="37"/>
  <c r="C117" i="37"/>
  <c r="D5" i="2"/>
  <c r="S7" i="3"/>
  <c r="G7" i="3"/>
  <c r="W6" i="3"/>
  <c r="M7" i="3" s="1"/>
  <c r="D2" i="37"/>
  <c r="O7" i="3"/>
  <c r="F7" i="3"/>
  <c r="P7" i="3"/>
  <c r="S8" i="3"/>
  <c r="G8" i="3"/>
  <c r="O8" i="3"/>
  <c r="F8" i="3"/>
  <c r="P8" i="3"/>
  <c r="S9" i="3"/>
  <c r="G9" i="3"/>
  <c r="O9" i="3"/>
  <c r="F9" i="3"/>
  <c r="P9" i="3"/>
  <c r="S10" i="3"/>
  <c r="G10" i="3"/>
  <c r="O10" i="3"/>
  <c r="F10" i="3"/>
  <c r="P10" i="3"/>
  <c r="S11" i="3"/>
  <c r="G11" i="3"/>
  <c r="O11" i="3"/>
  <c r="F11" i="3"/>
  <c r="P11" i="3"/>
  <c r="S12" i="3"/>
  <c r="G12" i="3"/>
  <c r="O12" i="3"/>
  <c r="F12" i="3"/>
  <c r="P12" i="3"/>
  <c r="S13" i="3"/>
  <c r="G13" i="3"/>
  <c r="O13" i="3"/>
  <c r="F13" i="3"/>
  <c r="P13" i="3"/>
  <c r="S14" i="3"/>
  <c r="G14" i="3"/>
  <c r="O14" i="3"/>
  <c r="F14" i="3"/>
  <c r="P14" i="3"/>
  <c r="S15" i="3"/>
  <c r="G15" i="3"/>
  <c r="O15" i="3"/>
  <c r="F15" i="3"/>
  <c r="P15" i="3"/>
  <c r="S16" i="3"/>
  <c r="G16" i="3"/>
  <c r="O16" i="3"/>
  <c r="F16" i="3"/>
  <c r="P16" i="3"/>
  <c r="S17" i="3"/>
  <c r="G17" i="3"/>
  <c r="O17" i="3"/>
  <c r="F17" i="3"/>
  <c r="P17" i="3"/>
  <c r="S18" i="3"/>
  <c r="G18" i="3"/>
  <c r="O18" i="3"/>
  <c r="F18" i="3"/>
  <c r="P18" i="3"/>
  <c r="S19" i="3"/>
  <c r="G19" i="3"/>
  <c r="O19" i="3"/>
  <c r="F19" i="3"/>
  <c r="P19" i="3"/>
  <c r="S20" i="3"/>
  <c r="G20" i="3"/>
  <c r="O20" i="3"/>
  <c r="F20" i="3"/>
  <c r="P20" i="3"/>
  <c r="S21" i="3"/>
  <c r="G21" i="3"/>
  <c r="O21" i="3"/>
  <c r="F21" i="3"/>
  <c r="P21" i="3"/>
  <c r="S22" i="3"/>
  <c r="G22" i="3"/>
  <c r="W7" i="3"/>
  <c r="O22" i="3"/>
  <c r="F22" i="3"/>
  <c r="P22" i="3"/>
  <c r="S23" i="3"/>
  <c r="G23" i="3"/>
  <c r="O23" i="3"/>
  <c r="F23" i="3"/>
  <c r="P23" i="3"/>
  <c r="S24" i="3"/>
  <c r="G24" i="3"/>
  <c r="O24" i="3"/>
  <c r="F24" i="3"/>
  <c r="P24" i="3"/>
  <c r="S25" i="3"/>
  <c r="G25" i="3"/>
  <c r="O25" i="3"/>
  <c r="F25" i="3"/>
  <c r="P25" i="3"/>
  <c r="S26" i="3"/>
  <c r="G26" i="3"/>
  <c r="O26" i="3"/>
  <c r="F26" i="3"/>
  <c r="P26" i="3"/>
  <c r="S27" i="3"/>
  <c r="G27" i="3"/>
  <c r="O27" i="3"/>
  <c r="F27" i="3"/>
  <c r="P27" i="3"/>
  <c r="S28" i="3"/>
  <c r="G28" i="3"/>
  <c r="O28" i="3"/>
  <c r="F28" i="3"/>
  <c r="P28" i="3"/>
  <c r="S29" i="3"/>
  <c r="G29" i="3"/>
  <c r="O29" i="3"/>
  <c r="F29" i="3"/>
  <c r="P29" i="3"/>
  <c r="S30" i="3"/>
  <c r="G30" i="3"/>
  <c r="O30" i="3"/>
  <c r="F30" i="3"/>
  <c r="P30" i="3"/>
  <c r="S31" i="3"/>
  <c r="G31" i="3"/>
  <c r="O31" i="3"/>
  <c r="F31" i="3"/>
  <c r="P31" i="3"/>
  <c r="S32" i="3"/>
  <c r="G32" i="3"/>
  <c r="O32" i="3"/>
  <c r="F32" i="3"/>
  <c r="P32" i="3"/>
  <c r="S33" i="3"/>
  <c r="G33" i="3"/>
  <c r="O33" i="3"/>
  <c r="F33" i="3"/>
  <c r="P33" i="3"/>
  <c r="S34" i="3"/>
  <c r="G34" i="3"/>
  <c r="O34" i="3"/>
  <c r="F34" i="3"/>
  <c r="P34" i="3"/>
  <c r="S35" i="3"/>
  <c r="G35" i="3"/>
  <c r="W8" i="3"/>
  <c r="M35" i="3" s="1"/>
  <c r="D3" i="37"/>
  <c r="O35" i="3"/>
  <c r="F35" i="3"/>
  <c r="P35" i="3"/>
  <c r="S36" i="3"/>
  <c r="G36" i="3"/>
  <c r="O36" i="3"/>
  <c r="F36" i="3"/>
  <c r="P36" i="3"/>
  <c r="S37" i="3"/>
  <c r="G37" i="3"/>
  <c r="M37" i="3"/>
  <c r="O37" i="3"/>
  <c r="F37" i="3"/>
  <c r="P37" i="3"/>
  <c r="S38" i="3"/>
  <c r="G38" i="3"/>
  <c r="O38" i="3"/>
  <c r="F38" i="3"/>
  <c r="P38" i="3"/>
  <c r="S39" i="3"/>
  <c r="G39" i="3"/>
  <c r="O39" i="3"/>
  <c r="F39" i="3"/>
  <c r="P39" i="3"/>
  <c r="S40" i="3"/>
  <c r="G40" i="3"/>
  <c r="O40" i="3"/>
  <c r="F40" i="3"/>
  <c r="P40" i="3"/>
  <c r="S41" i="3"/>
  <c r="G41" i="3"/>
  <c r="O41" i="3"/>
  <c r="F41" i="3"/>
  <c r="P41" i="3"/>
  <c r="S42" i="3"/>
  <c r="G42" i="3"/>
  <c r="O42" i="3"/>
  <c r="F42" i="3"/>
  <c r="P42" i="3"/>
  <c r="S43" i="3"/>
  <c r="G43" i="3"/>
  <c r="O43" i="3"/>
  <c r="F43" i="3"/>
  <c r="P43" i="3"/>
  <c r="S44" i="3"/>
  <c r="G44" i="3"/>
  <c r="O44" i="3"/>
  <c r="F44" i="3"/>
  <c r="P44" i="3"/>
  <c r="S45" i="3"/>
  <c r="G45" i="3"/>
  <c r="O45" i="3"/>
  <c r="F45" i="3"/>
  <c r="P45" i="3"/>
  <c r="S46" i="3"/>
  <c r="G46" i="3"/>
  <c r="O46" i="3"/>
  <c r="F46" i="3"/>
  <c r="P46" i="3"/>
  <c r="S47" i="3"/>
  <c r="G47" i="3"/>
  <c r="O47" i="3"/>
  <c r="F47" i="3"/>
  <c r="P47" i="3"/>
  <c r="S48" i="3"/>
  <c r="G48" i="3"/>
  <c r="O48" i="3"/>
  <c r="F48" i="3"/>
  <c r="P48" i="3"/>
  <c r="S49" i="3"/>
  <c r="G49" i="3"/>
  <c r="O49" i="3"/>
  <c r="F49" i="3"/>
  <c r="P49" i="3"/>
  <c r="S50" i="3"/>
  <c r="G50" i="3"/>
  <c r="O50" i="3"/>
  <c r="F50" i="3"/>
  <c r="P50" i="3"/>
  <c r="S51" i="3"/>
  <c r="G51" i="3"/>
  <c r="W9" i="3"/>
  <c r="M157" i="3" s="1"/>
  <c r="D4" i="37"/>
  <c r="O51" i="3"/>
  <c r="F51" i="3"/>
  <c r="P51" i="3"/>
  <c r="S52" i="3"/>
  <c r="G52" i="3"/>
  <c r="W10" i="3"/>
  <c r="M158" i="3" s="1"/>
  <c r="O52" i="3"/>
  <c r="F52" i="3"/>
  <c r="P52" i="3"/>
  <c r="S53" i="3"/>
  <c r="G53" i="3"/>
  <c r="W11" i="3"/>
  <c r="M107" i="3" s="1"/>
  <c r="O53" i="3"/>
  <c r="F53" i="3"/>
  <c r="P53" i="3"/>
  <c r="S54" i="3"/>
  <c r="G54" i="3"/>
  <c r="O54" i="3"/>
  <c r="F54" i="3"/>
  <c r="P54" i="3"/>
  <c r="S55" i="3"/>
  <c r="G55" i="3"/>
  <c r="O55" i="3"/>
  <c r="F55" i="3"/>
  <c r="P55" i="3"/>
  <c r="S56" i="3"/>
  <c r="G56" i="3"/>
  <c r="W12" i="3"/>
  <c r="M56" i="3" s="1"/>
  <c r="O56" i="3"/>
  <c r="F56" i="3"/>
  <c r="P56" i="3"/>
  <c r="S57" i="3"/>
  <c r="G57" i="3"/>
  <c r="O57" i="3"/>
  <c r="F57" i="3"/>
  <c r="P57" i="3"/>
  <c r="S58" i="3"/>
  <c r="G58" i="3"/>
  <c r="O58" i="3"/>
  <c r="F58" i="3"/>
  <c r="P58" i="3"/>
  <c r="S6" i="3"/>
  <c r="G6" i="3"/>
  <c r="G59" i="3"/>
  <c r="O59" i="3"/>
  <c r="F6" i="3"/>
  <c r="F59" i="3"/>
  <c r="P59" i="3"/>
  <c r="G60" i="3"/>
  <c r="O60" i="3"/>
  <c r="F60" i="3"/>
  <c r="P60" i="3"/>
  <c r="G61" i="3"/>
  <c r="O61" i="3"/>
  <c r="F61" i="3"/>
  <c r="P61" i="3"/>
  <c r="G62" i="3"/>
  <c r="O62" i="3"/>
  <c r="F62" i="3"/>
  <c r="P62" i="3"/>
  <c r="G63" i="3"/>
  <c r="O63" i="3"/>
  <c r="F63" i="3"/>
  <c r="P63" i="3"/>
  <c r="G64" i="3"/>
  <c r="O64" i="3"/>
  <c r="F64" i="3"/>
  <c r="P64" i="3"/>
  <c r="G65" i="3"/>
  <c r="O65" i="3"/>
  <c r="F65" i="3"/>
  <c r="P65" i="3"/>
  <c r="G66" i="3"/>
  <c r="O66" i="3"/>
  <c r="F66" i="3"/>
  <c r="P66" i="3"/>
  <c r="G67" i="3"/>
  <c r="O67" i="3"/>
  <c r="F67" i="3"/>
  <c r="P67" i="3"/>
  <c r="G68" i="3"/>
  <c r="O68" i="3"/>
  <c r="F68" i="3"/>
  <c r="P68" i="3"/>
  <c r="G69" i="3"/>
  <c r="O69" i="3"/>
  <c r="F69" i="3"/>
  <c r="P69" i="3"/>
  <c r="G70" i="3"/>
  <c r="O70" i="3"/>
  <c r="F70" i="3"/>
  <c r="P70" i="3"/>
  <c r="G71" i="3"/>
  <c r="O71" i="3"/>
  <c r="F71" i="3"/>
  <c r="P71" i="3"/>
  <c r="G72" i="3"/>
  <c r="O72" i="3"/>
  <c r="F72" i="3"/>
  <c r="P72" i="3"/>
  <c r="G73" i="3"/>
  <c r="O73" i="3"/>
  <c r="F73" i="3"/>
  <c r="P73" i="3"/>
  <c r="G74" i="3"/>
  <c r="O74" i="3"/>
  <c r="F74" i="3"/>
  <c r="P74" i="3"/>
  <c r="G75" i="3"/>
  <c r="O75" i="3"/>
  <c r="F75" i="3"/>
  <c r="P75" i="3"/>
  <c r="G76" i="3"/>
  <c r="O76" i="3"/>
  <c r="F76" i="3"/>
  <c r="P76" i="3"/>
  <c r="G77" i="3"/>
  <c r="O77" i="3"/>
  <c r="F77" i="3"/>
  <c r="P77" i="3"/>
  <c r="G78" i="3"/>
  <c r="O78" i="3"/>
  <c r="F78" i="3"/>
  <c r="P78" i="3"/>
  <c r="G79" i="3"/>
  <c r="O79" i="3"/>
  <c r="F79" i="3"/>
  <c r="P79" i="3"/>
  <c r="G80" i="3"/>
  <c r="O80" i="3"/>
  <c r="F80" i="3"/>
  <c r="P80" i="3"/>
  <c r="G81" i="3"/>
  <c r="O81" i="3"/>
  <c r="F81" i="3"/>
  <c r="P81" i="3"/>
  <c r="G82" i="3"/>
  <c r="O82" i="3"/>
  <c r="F82" i="3"/>
  <c r="P82" i="3"/>
  <c r="G83" i="3"/>
  <c r="O83" i="3"/>
  <c r="F83" i="3"/>
  <c r="P83" i="3"/>
  <c r="G84" i="3"/>
  <c r="O84" i="3"/>
  <c r="F84" i="3"/>
  <c r="P84" i="3"/>
  <c r="G85" i="3"/>
  <c r="O85" i="3"/>
  <c r="F85" i="3"/>
  <c r="P85" i="3"/>
  <c r="G86" i="3"/>
  <c r="O86" i="3"/>
  <c r="F86" i="3"/>
  <c r="P86" i="3"/>
  <c r="G87" i="3"/>
  <c r="O87" i="3"/>
  <c r="F87" i="3"/>
  <c r="P87" i="3"/>
  <c r="G88" i="3"/>
  <c r="O88" i="3"/>
  <c r="F88" i="3"/>
  <c r="P88" i="3"/>
  <c r="G89" i="3"/>
  <c r="O89" i="3"/>
  <c r="F89" i="3"/>
  <c r="P89" i="3"/>
  <c r="G90" i="3"/>
  <c r="O90" i="3"/>
  <c r="F90" i="3"/>
  <c r="P90" i="3"/>
  <c r="G91" i="3"/>
  <c r="O91" i="3"/>
  <c r="F91" i="3"/>
  <c r="P91" i="3"/>
  <c r="G92" i="3"/>
  <c r="O92" i="3"/>
  <c r="F92" i="3"/>
  <c r="P92" i="3"/>
  <c r="G93" i="3"/>
  <c r="O93" i="3"/>
  <c r="F93" i="3"/>
  <c r="P93" i="3"/>
  <c r="G94" i="3"/>
  <c r="O94" i="3"/>
  <c r="F94" i="3"/>
  <c r="P94" i="3"/>
  <c r="G95" i="3"/>
  <c r="O95" i="3"/>
  <c r="F95" i="3"/>
  <c r="P95" i="3"/>
  <c r="G96" i="3"/>
  <c r="O96" i="3"/>
  <c r="F96" i="3"/>
  <c r="P96" i="3"/>
  <c r="G97" i="3"/>
  <c r="O97" i="3"/>
  <c r="F97" i="3"/>
  <c r="P97" i="3"/>
  <c r="G98" i="3"/>
  <c r="O98" i="3"/>
  <c r="F98" i="3"/>
  <c r="P98" i="3"/>
  <c r="G99" i="3"/>
  <c r="O99" i="3"/>
  <c r="F99" i="3"/>
  <c r="P99" i="3"/>
  <c r="G100" i="3"/>
  <c r="O100" i="3"/>
  <c r="F100" i="3"/>
  <c r="P100" i="3"/>
  <c r="G101" i="3"/>
  <c r="O101" i="3"/>
  <c r="F101" i="3"/>
  <c r="P101" i="3"/>
  <c r="G102" i="3"/>
  <c r="O102" i="3"/>
  <c r="F102" i="3"/>
  <c r="P102" i="3"/>
  <c r="G103" i="3"/>
  <c r="O103" i="3"/>
  <c r="F103" i="3"/>
  <c r="P103" i="3"/>
  <c r="G104" i="3"/>
  <c r="O104" i="3"/>
  <c r="F104" i="3"/>
  <c r="P104" i="3"/>
  <c r="G105" i="3"/>
  <c r="O105" i="3"/>
  <c r="F105" i="3"/>
  <c r="P105" i="3"/>
  <c r="G106" i="3"/>
  <c r="O106" i="3"/>
  <c r="F106" i="3"/>
  <c r="P106" i="3"/>
  <c r="G107" i="3"/>
  <c r="O107" i="3"/>
  <c r="F107" i="3"/>
  <c r="P107" i="3"/>
  <c r="G108" i="3"/>
  <c r="O108" i="3"/>
  <c r="F108" i="3"/>
  <c r="P108" i="3"/>
  <c r="G109" i="3"/>
  <c r="O109" i="3"/>
  <c r="F109" i="3"/>
  <c r="P109" i="3"/>
  <c r="G110" i="3"/>
  <c r="O110" i="3"/>
  <c r="F110" i="3"/>
  <c r="P110" i="3"/>
  <c r="G111" i="3"/>
  <c r="O111" i="3"/>
  <c r="F111" i="3"/>
  <c r="P111" i="3"/>
  <c r="G112" i="3"/>
  <c r="O112" i="3"/>
  <c r="F112" i="3"/>
  <c r="P112" i="3"/>
  <c r="G113" i="3"/>
  <c r="O113" i="3"/>
  <c r="F113" i="3"/>
  <c r="P113" i="3"/>
  <c r="G114" i="3"/>
  <c r="O114" i="3"/>
  <c r="F114" i="3"/>
  <c r="P114" i="3"/>
  <c r="G115" i="3"/>
  <c r="O115" i="3"/>
  <c r="F115" i="3"/>
  <c r="P115" i="3"/>
  <c r="G116" i="3"/>
  <c r="O116" i="3"/>
  <c r="F116" i="3"/>
  <c r="P116" i="3"/>
  <c r="G117" i="3"/>
  <c r="O117" i="3"/>
  <c r="F117" i="3"/>
  <c r="P117" i="3"/>
  <c r="G118" i="3"/>
  <c r="O118" i="3"/>
  <c r="F118" i="3"/>
  <c r="P118" i="3"/>
  <c r="G119" i="3"/>
  <c r="O119" i="3"/>
  <c r="F119" i="3"/>
  <c r="P119" i="3"/>
  <c r="G120" i="3"/>
  <c r="O120" i="3"/>
  <c r="F120" i="3"/>
  <c r="P120" i="3"/>
  <c r="G121" i="3"/>
  <c r="O121" i="3"/>
  <c r="F121" i="3"/>
  <c r="P121" i="3"/>
  <c r="G122" i="3"/>
  <c r="O122" i="3"/>
  <c r="F122" i="3"/>
  <c r="P122" i="3"/>
  <c r="G123" i="3"/>
  <c r="O123" i="3"/>
  <c r="F123" i="3"/>
  <c r="P123" i="3"/>
  <c r="G124" i="3"/>
  <c r="O124" i="3"/>
  <c r="F124" i="3"/>
  <c r="P124" i="3"/>
  <c r="G125" i="3"/>
  <c r="O125" i="3"/>
  <c r="F125" i="3"/>
  <c r="P125" i="3"/>
  <c r="G126" i="3"/>
  <c r="O126" i="3"/>
  <c r="F126" i="3"/>
  <c r="P126" i="3"/>
  <c r="G127" i="3"/>
  <c r="O127" i="3"/>
  <c r="F127" i="3"/>
  <c r="P127" i="3"/>
  <c r="G128" i="3"/>
  <c r="O128" i="3"/>
  <c r="F128" i="3"/>
  <c r="P128" i="3"/>
  <c r="G129" i="3"/>
  <c r="O129" i="3"/>
  <c r="F129" i="3"/>
  <c r="P129" i="3"/>
  <c r="G130" i="3"/>
  <c r="O130" i="3"/>
  <c r="F130" i="3"/>
  <c r="P130" i="3"/>
  <c r="G131" i="3"/>
  <c r="O131" i="3"/>
  <c r="F131" i="3"/>
  <c r="P131" i="3"/>
  <c r="G132" i="3"/>
  <c r="O132" i="3"/>
  <c r="F132" i="3"/>
  <c r="P132" i="3"/>
  <c r="G133" i="3"/>
  <c r="O133" i="3"/>
  <c r="F133" i="3"/>
  <c r="P133" i="3"/>
  <c r="G134" i="3"/>
  <c r="O134" i="3"/>
  <c r="F134" i="3"/>
  <c r="P134" i="3"/>
  <c r="G135" i="3"/>
  <c r="O135" i="3"/>
  <c r="F135" i="3"/>
  <c r="P135" i="3"/>
  <c r="G136" i="3"/>
  <c r="O136" i="3"/>
  <c r="F136" i="3"/>
  <c r="P136" i="3"/>
  <c r="G137" i="3"/>
  <c r="O137" i="3"/>
  <c r="F137" i="3"/>
  <c r="P137" i="3"/>
  <c r="G138" i="3"/>
  <c r="O138" i="3"/>
  <c r="F138" i="3"/>
  <c r="P138" i="3"/>
  <c r="G139" i="3"/>
  <c r="O139" i="3"/>
  <c r="F139" i="3"/>
  <c r="P139" i="3"/>
  <c r="G140" i="3"/>
  <c r="O140" i="3"/>
  <c r="F140" i="3"/>
  <c r="P140" i="3"/>
  <c r="G141" i="3"/>
  <c r="O141" i="3"/>
  <c r="F141" i="3"/>
  <c r="P141" i="3"/>
  <c r="G142" i="3"/>
  <c r="O142" i="3"/>
  <c r="F142" i="3"/>
  <c r="P142" i="3"/>
  <c r="G143" i="3"/>
  <c r="O143" i="3"/>
  <c r="F143" i="3"/>
  <c r="P143" i="3"/>
  <c r="G144" i="3"/>
  <c r="O144" i="3"/>
  <c r="F144" i="3"/>
  <c r="P144" i="3"/>
  <c r="G145" i="3"/>
  <c r="O145" i="3"/>
  <c r="F145" i="3"/>
  <c r="P145" i="3"/>
  <c r="G146" i="3"/>
  <c r="O146" i="3"/>
  <c r="F146" i="3"/>
  <c r="P146" i="3"/>
  <c r="G147" i="3"/>
  <c r="O147" i="3"/>
  <c r="F147" i="3"/>
  <c r="P147" i="3"/>
  <c r="G148" i="3"/>
  <c r="O148" i="3"/>
  <c r="F148" i="3"/>
  <c r="P148" i="3"/>
  <c r="G149" i="3"/>
  <c r="O149" i="3"/>
  <c r="F149" i="3"/>
  <c r="P149" i="3"/>
  <c r="G150" i="3"/>
  <c r="O150" i="3"/>
  <c r="F150" i="3"/>
  <c r="P150" i="3"/>
  <c r="G151" i="3"/>
  <c r="O151" i="3"/>
  <c r="F151" i="3"/>
  <c r="P151" i="3"/>
  <c r="G152" i="3"/>
  <c r="O152" i="3"/>
  <c r="F152" i="3"/>
  <c r="P152" i="3"/>
  <c r="G153" i="3"/>
  <c r="O153" i="3"/>
  <c r="F153" i="3"/>
  <c r="P153" i="3"/>
  <c r="G154" i="3"/>
  <c r="O154" i="3"/>
  <c r="F154" i="3"/>
  <c r="P154" i="3"/>
  <c r="G155" i="3"/>
  <c r="O155" i="3"/>
  <c r="F155" i="3"/>
  <c r="P155" i="3"/>
  <c r="G156" i="3"/>
  <c r="O156" i="3"/>
  <c r="F156" i="3"/>
  <c r="P156" i="3"/>
  <c r="G157" i="3"/>
  <c r="O157" i="3"/>
  <c r="F157" i="3"/>
  <c r="P157" i="3"/>
  <c r="G158" i="3"/>
  <c r="O158" i="3"/>
  <c r="F158" i="3"/>
  <c r="P158" i="3"/>
  <c r="G159" i="3"/>
  <c r="O159" i="3"/>
  <c r="F159" i="3"/>
  <c r="P159" i="3"/>
  <c r="G160" i="3"/>
  <c r="O160" i="3"/>
  <c r="F160" i="3"/>
  <c r="P160" i="3"/>
  <c r="G161" i="3"/>
  <c r="O161" i="3"/>
  <c r="F161" i="3"/>
  <c r="P161" i="3"/>
  <c r="G162" i="3"/>
  <c r="O162" i="3"/>
  <c r="F162" i="3"/>
  <c r="P162" i="3"/>
  <c r="G163" i="3"/>
  <c r="O163" i="3"/>
  <c r="F163" i="3"/>
  <c r="P163" i="3"/>
  <c r="G164" i="3"/>
  <c r="O164" i="3"/>
  <c r="F164" i="3"/>
  <c r="P164" i="3"/>
  <c r="G165" i="3"/>
  <c r="O165" i="3"/>
  <c r="F165" i="3"/>
  <c r="P165" i="3"/>
  <c r="G166" i="3"/>
  <c r="O166" i="3"/>
  <c r="F166" i="3"/>
  <c r="P166" i="3"/>
  <c r="G167" i="3"/>
  <c r="O167" i="3"/>
  <c r="F167" i="3"/>
  <c r="P167" i="3"/>
  <c r="G168" i="3"/>
  <c r="O168" i="3"/>
  <c r="F168" i="3"/>
  <c r="P168" i="3"/>
  <c r="G169" i="3"/>
  <c r="O169" i="3"/>
  <c r="F169" i="3"/>
  <c r="P169" i="3"/>
  <c r="G170" i="3"/>
  <c r="O170" i="3"/>
  <c r="F170" i="3"/>
  <c r="P170" i="3"/>
  <c r="G171" i="3"/>
  <c r="O171" i="3"/>
  <c r="F171" i="3"/>
  <c r="P171" i="3"/>
  <c r="G172" i="3"/>
  <c r="O172" i="3"/>
  <c r="F172" i="3"/>
  <c r="P172" i="3"/>
  <c r="G173" i="3"/>
  <c r="O173" i="3"/>
  <c r="F173" i="3"/>
  <c r="P173" i="3"/>
  <c r="G174" i="3"/>
  <c r="O174" i="3"/>
  <c r="F174" i="3"/>
  <c r="P174" i="3"/>
  <c r="G175" i="3"/>
  <c r="O175" i="3"/>
  <c r="F175" i="3"/>
  <c r="P175" i="3"/>
  <c r="G176" i="3"/>
  <c r="O176" i="3"/>
  <c r="F176" i="3"/>
  <c r="P176" i="3"/>
  <c r="G177" i="3"/>
  <c r="O177" i="3"/>
  <c r="F177" i="3"/>
  <c r="P177" i="3"/>
  <c r="G178" i="3"/>
  <c r="O178" i="3"/>
  <c r="F178" i="3"/>
  <c r="P178" i="3"/>
  <c r="G179" i="3"/>
  <c r="O179" i="3"/>
  <c r="F179" i="3"/>
  <c r="P179" i="3"/>
  <c r="G180" i="3"/>
  <c r="O180" i="3"/>
  <c r="F180" i="3"/>
  <c r="P180" i="3"/>
  <c r="G181" i="3"/>
  <c r="O181" i="3"/>
  <c r="F181" i="3"/>
  <c r="P181" i="3"/>
  <c r="G182" i="3"/>
  <c r="O182" i="3"/>
  <c r="F182" i="3"/>
  <c r="P182" i="3"/>
  <c r="G183" i="3"/>
  <c r="O183" i="3"/>
  <c r="F183" i="3"/>
  <c r="P183" i="3"/>
  <c r="G184" i="3"/>
  <c r="O184" i="3"/>
  <c r="F184" i="3"/>
  <c r="P184" i="3"/>
  <c r="G185" i="3"/>
  <c r="O185" i="3"/>
  <c r="F185" i="3"/>
  <c r="P185" i="3"/>
  <c r="G186" i="3"/>
  <c r="O186" i="3"/>
  <c r="F186" i="3"/>
  <c r="P186" i="3"/>
  <c r="G187" i="3"/>
  <c r="O187" i="3"/>
  <c r="F187" i="3"/>
  <c r="P187" i="3"/>
  <c r="G188" i="3"/>
  <c r="O188" i="3"/>
  <c r="F188" i="3"/>
  <c r="P188" i="3"/>
  <c r="G189" i="3"/>
  <c r="O189" i="3"/>
  <c r="F189" i="3"/>
  <c r="P189" i="3"/>
  <c r="G190" i="3"/>
  <c r="O190" i="3"/>
  <c r="F190" i="3"/>
  <c r="P190" i="3"/>
  <c r="G191" i="3"/>
  <c r="M191" i="3"/>
  <c r="N191" i="3" s="1"/>
  <c r="O191" i="3"/>
  <c r="F191" i="3"/>
  <c r="P191" i="3"/>
  <c r="G192" i="3"/>
  <c r="O192" i="3"/>
  <c r="F192" i="3"/>
  <c r="P192" i="3"/>
  <c r="G193" i="3"/>
  <c r="O193" i="3"/>
  <c r="F193" i="3"/>
  <c r="P193" i="3"/>
  <c r="G194" i="3"/>
  <c r="O194" i="3"/>
  <c r="F194" i="3"/>
  <c r="P194" i="3"/>
  <c r="G195" i="3"/>
  <c r="O195" i="3"/>
  <c r="F195" i="3"/>
  <c r="P195" i="3"/>
  <c r="G196" i="3"/>
  <c r="O196" i="3"/>
  <c r="F196" i="3"/>
  <c r="P196" i="3"/>
  <c r="G197" i="3"/>
  <c r="O197" i="3"/>
  <c r="F197" i="3"/>
  <c r="P197" i="3"/>
  <c r="G198" i="3"/>
  <c r="O198" i="3"/>
  <c r="F198" i="3"/>
  <c r="P198" i="3"/>
  <c r="G199" i="3"/>
  <c r="O199" i="3"/>
  <c r="F199" i="3"/>
  <c r="P199" i="3"/>
  <c r="G200" i="3"/>
  <c r="O200" i="3"/>
  <c r="F200" i="3"/>
  <c r="P200" i="3"/>
  <c r="G201" i="3"/>
  <c r="O201" i="3"/>
  <c r="F201" i="3"/>
  <c r="P201" i="3"/>
  <c r="G202" i="3"/>
  <c r="O202" i="3"/>
  <c r="F202" i="3"/>
  <c r="P202" i="3"/>
  <c r="G203" i="3"/>
  <c r="O203" i="3"/>
  <c r="F203" i="3"/>
  <c r="P203" i="3"/>
  <c r="G204" i="3"/>
  <c r="O204" i="3"/>
  <c r="F204" i="3"/>
  <c r="P204" i="3"/>
  <c r="G205" i="3"/>
  <c r="O205" i="3"/>
  <c r="F205" i="3"/>
  <c r="P205" i="3"/>
  <c r="G206" i="3"/>
  <c r="O206" i="3"/>
  <c r="F206" i="3"/>
  <c r="P206" i="3"/>
  <c r="G207" i="3"/>
  <c r="O207" i="3"/>
  <c r="F207" i="3"/>
  <c r="P207" i="3"/>
  <c r="G208" i="3"/>
  <c r="O208" i="3"/>
  <c r="F208" i="3"/>
  <c r="P208" i="3"/>
  <c r="G209" i="3"/>
  <c r="O209" i="3"/>
  <c r="F209" i="3"/>
  <c r="P209" i="3"/>
  <c r="G210" i="3"/>
  <c r="O210" i="3"/>
  <c r="F210" i="3"/>
  <c r="P210" i="3"/>
  <c r="G211" i="3"/>
  <c r="M211" i="3"/>
  <c r="O211" i="3"/>
  <c r="F211" i="3"/>
  <c r="P211" i="3"/>
  <c r="G212" i="3"/>
  <c r="O212" i="3"/>
  <c r="F212" i="3"/>
  <c r="P212" i="3"/>
  <c r="G213" i="3"/>
  <c r="O213" i="3"/>
  <c r="F213" i="3"/>
  <c r="P213" i="3"/>
  <c r="G214" i="3"/>
  <c r="O214" i="3"/>
  <c r="F214" i="3"/>
  <c r="P214" i="3"/>
  <c r="G215" i="3"/>
  <c r="O215" i="3"/>
  <c r="F215" i="3"/>
  <c r="P215" i="3"/>
  <c r="G216" i="3"/>
  <c r="O216" i="3"/>
  <c r="F216" i="3"/>
  <c r="P216" i="3"/>
  <c r="G217" i="3"/>
  <c r="O217" i="3"/>
  <c r="F217" i="3"/>
  <c r="P217" i="3"/>
  <c r="G218" i="3"/>
  <c r="O218" i="3"/>
  <c r="F218" i="3"/>
  <c r="P218" i="3"/>
  <c r="G219" i="3"/>
  <c r="O219" i="3"/>
  <c r="F219" i="3"/>
  <c r="P219" i="3"/>
  <c r="G220" i="3"/>
  <c r="O220" i="3"/>
  <c r="F220" i="3"/>
  <c r="P220" i="3"/>
  <c r="G221" i="3"/>
  <c r="O221" i="3"/>
  <c r="F221" i="3"/>
  <c r="P221" i="3"/>
  <c r="G222" i="3"/>
  <c r="O222" i="3"/>
  <c r="F222" i="3"/>
  <c r="P222" i="3"/>
  <c r="G223" i="3"/>
  <c r="O223" i="3"/>
  <c r="F223" i="3"/>
  <c r="P223" i="3"/>
  <c r="G224" i="3"/>
  <c r="O224" i="3"/>
  <c r="F224" i="3"/>
  <c r="P224" i="3"/>
  <c r="G225" i="3"/>
  <c r="O225" i="3"/>
  <c r="F225" i="3"/>
  <c r="P225" i="3"/>
  <c r="G226" i="3"/>
  <c r="O226" i="3"/>
  <c r="F226" i="3"/>
  <c r="P226" i="3"/>
  <c r="G227" i="3"/>
  <c r="O227" i="3"/>
  <c r="F227" i="3"/>
  <c r="P227" i="3"/>
  <c r="G228" i="3"/>
  <c r="O228" i="3"/>
  <c r="F228" i="3"/>
  <c r="P228" i="3"/>
  <c r="G229" i="3"/>
  <c r="O229" i="3"/>
  <c r="F229" i="3"/>
  <c r="P229" i="3"/>
  <c r="G230" i="3"/>
  <c r="O230" i="3"/>
  <c r="F230" i="3"/>
  <c r="P230" i="3"/>
  <c r="G231" i="3"/>
  <c r="O231" i="3"/>
  <c r="F231" i="3"/>
  <c r="P231" i="3"/>
  <c r="G232" i="3"/>
  <c r="O232" i="3"/>
  <c r="F232" i="3"/>
  <c r="P232" i="3"/>
  <c r="G233" i="3"/>
  <c r="O233" i="3"/>
  <c r="F233" i="3"/>
  <c r="P233" i="3"/>
  <c r="G234" i="3"/>
  <c r="O234" i="3"/>
  <c r="F234" i="3"/>
  <c r="P234" i="3"/>
  <c r="G235" i="3"/>
  <c r="O235" i="3"/>
  <c r="F235" i="3"/>
  <c r="P235" i="3"/>
  <c r="G236" i="3"/>
  <c r="M236" i="3"/>
  <c r="N236" i="3" s="1"/>
  <c r="O236" i="3"/>
  <c r="F236" i="3"/>
  <c r="P236" i="3"/>
  <c r="G237" i="3"/>
  <c r="O237" i="3"/>
  <c r="F237" i="3"/>
  <c r="P237" i="3"/>
  <c r="G238" i="3"/>
  <c r="O238" i="3"/>
  <c r="F238" i="3"/>
  <c r="P238" i="3"/>
  <c r="G239" i="3"/>
  <c r="O239" i="3"/>
  <c r="F239" i="3"/>
  <c r="P239" i="3"/>
  <c r="G240" i="3"/>
  <c r="O240" i="3"/>
  <c r="F240" i="3"/>
  <c r="P240" i="3"/>
  <c r="G241" i="3"/>
  <c r="O241" i="3"/>
  <c r="F241" i="3"/>
  <c r="P241" i="3"/>
  <c r="G242" i="3"/>
  <c r="O242" i="3"/>
  <c r="F242" i="3"/>
  <c r="P242" i="3"/>
  <c r="G243" i="3"/>
  <c r="O243" i="3"/>
  <c r="F243" i="3"/>
  <c r="P243" i="3"/>
  <c r="G244" i="3"/>
  <c r="O244" i="3"/>
  <c r="F244" i="3"/>
  <c r="P244" i="3"/>
  <c r="G245" i="3"/>
  <c r="O245" i="3"/>
  <c r="F245" i="3"/>
  <c r="P245" i="3"/>
  <c r="G246" i="3"/>
  <c r="O246" i="3"/>
  <c r="F246" i="3"/>
  <c r="P246" i="3"/>
  <c r="G247" i="3"/>
  <c r="O247" i="3"/>
  <c r="F247" i="3"/>
  <c r="P247" i="3"/>
  <c r="G248" i="3"/>
  <c r="O248" i="3"/>
  <c r="F248" i="3"/>
  <c r="P248" i="3"/>
  <c r="G249" i="3"/>
  <c r="O249" i="3"/>
  <c r="F249" i="3"/>
  <c r="P249" i="3"/>
  <c r="G250" i="3"/>
  <c r="O250" i="3"/>
  <c r="F250" i="3"/>
  <c r="P250" i="3"/>
  <c r="G251" i="3"/>
  <c r="O251" i="3"/>
  <c r="F251" i="3"/>
  <c r="P251" i="3"/>
  <c r="G252" i="3"/>
  <c r="O252" i="3"/>
  <c r="F252" i="3"/>
  <c r="P252" i="3"/>
  <c r="G253" i="3"/>
  <c r="O253" i="3"/>
  <c r="F253" i="3"/>
  <c r="P253" i="3"/>
  <c r="G254" i="3"/>
  <c r="O254" i="3"/>
  <c r="F254" i="3"/>
  <c r="P254" i="3"/>
  <c r="G255" i="3"/>
  <c r="O255" i="3"/>
  <c r="F255" i="3"/>
  <c r="P255" i="3"/>
  <c r="G256" i="3"/>
  <c r="O256" i="3"/>
  <c r="F256" i="3"/>
  <c r="P256" i="3"/>
  <c r="G257" i="3"/>
  <c r="O257" i="3"/>
  <c r="F257" i="3"/>
  <c r="P257" i="3"/>
  <c r="G258" i="3"/>
  <c r="O258" i="3"/>
  <c r="F258" i="3"/>
  <c r="P258" i="3"/>
  <c r="G259" i="3"/>
  <c r="O259" i="3"/>
  <c r="F259" i="3"/>
  <c r="P259" i="3"/>
  <c r="G260" i="3"/>
  <c r="O260" i="3"/>
  <c r="F260" i="3"/>
  <c r="P260" i="3"/>
  <c r="G261" i="3"/>
  <c r="O261" i="3"/>
  <c r="F261" i="3"/>
  <c r="P261" i="3"/>
  <c r="G262" i="3"/>
  <c r="O262" i="3"/>
  <c r="F262" i="3"/>
  <c r="P262" i="3"/>
  <c r="G263" i="3"/>
  <c r="O263" i="3"/>
  <c r="F263" i="3"/>
  <c r="P263" i="3"/>
  <c r="G264" i="3"/>
  <c r="O264" i="3"/>
  <c r="F264" i="3"/>
  <c r="P264" i="3"/>
  <c r="G265" i="3"/>
  <c r="O265" i="3"/>
  <c r="F265" i="3"/>
  <c r="P265" i="3"/>
  <c r="G266" i="3"/>
  <c r="O266" i="3"/>
  <c r="F266" i="3"/>
  <c r="P266" i="3"/>
  <c r="G267" i="3"/>
  <c r="O267" i="3"/>
  <c r="F267" i="3"/>
  <c r="P267" i="3"/>
  <c r="G268" i="3"/>
  <c r="O268" i="3"/>
  <c r="F268" i="3"/>
  <c r="P268" i="3"/>
  <c r="G269" i="3"/>
  <c r="O269" i="3"/>
  <c r="F269" i="3"/>
  <c r="P269" i="3"/>
  <c r="G270" i="3"/>
  <c r="O270" i="3"/>
  <c r="F270" i="3"/>
  <c r="P270" i="3"/>
  <c r="G271" i="3"/>
  <c r="O271" i="3"/>
  <c r="F271" i="3"/>
  <c r="P271" i="3"/>
  <c r="G272" i="3"/>
  <c r="O272" i="3"/>
  <c r="F272" i="3"/>
  <c r="P272" i="3"/>
  <c r="G273" i="3"/>
  <c r="O273" i="3"/>
  <c r="F273" i="3"/>
  <c r="P273" i="3"/>
  <c r="G274" i="3"/>
  <c r="O274" i="3"/>
  <c r="F274" i="3"/>
  <c r="P274" i="3"/>
  <c r="G275" i="3"/>
  <c r="O275" i="3"/>
  <c r="F275" i="3"/>
  <c r="P275" i="3"/>
  <c r="G276" i="3"/>
  <c r="O276" i="3"/>
  <c r="F276" i="3"/>
  <c r="P276" i="3"/>
  <c r="G277" i="3"/>
  <c r="O277" i="3"/>
  <c r="F277" i="3"/>
  <c r="P277" i="3"/>
  <c r="G278" i="3"/>
  <c r="O278" i="3"/>
  <c r="F278" i="3"/>
  <c r="P278" i="3"/>
  <c r="G279" i="3"/>
  <c r="O279" i="3"/>
  <c r="F279" i="3"/>
  <c r="P279" i="3"/>
  <c r="G280" i="3"/>
  <c r="O280" i="3"/>
  <c r="F280" i="3"/>
  <c r="P280" i="3"/>
  <c r="G281" i="3"/>
  <c r="O281" i="3"/>
  <c r="F281" i="3"/>
  <c r="P281" i="3"/>
  <c r="G282" i="3"/>
  <c r="O282" i="3"/>
  <c r="F282" i="3"/>
  <c r="P282" i="3"/>
  <c r="G283" i="3"/>
  <c r="O283" i="3"/>
  <c r="F283" i="3"/>
  <c r="P283" i="3"/>
  <c r="G284" i="3"/>
  <c r="O284" i="3"/>
  <c r="F284" i="3"/>
  <c r="P284" i="3"/>
  <c r="G285" i="3"/>
  <c r="O285" i="3"/>
  <c r="F285" i="3"/>
  <c r="P285" i="3"/>
  <c r="G286" i="3"/>
  <c r="O286" i="3"/>
  <c r="F286" i="3"/>
  <c r="P286" i="3"/>
  <c r="G287" i="3"/>
  <c r="O287" i="3"/>
  <c r="F287" i="3"/>
  <c r="P287" i="3"/>
  <c r="G288" i="3"/>
  <c r="O288" i="3"/>
  <c r="F288" i="3"/>
  <c r="P288" i="3"/>
  <c r="G289" i="3"/>
  <c r="O289" i="3"/>
  <c r="F289" i="3"/>
  <c r="P289" i="3"/>
  <c r="G290" i="3"/>
  <c r="O290" i="3"/>
  <c r="F290" i="3"/>
  <c r="P290" i="3"/>
  <c r="G291" i="3"/>
  <c r="O291" i="3"/>
  <c r="F291" i="3"/>
  <c r="P291" i="3"/>
  <c r="G292" i="3"/>
  <c r="O292" i="3"/>
  <c r="F292" i="3"/>
  <c r="P292" i="3"/>
  <c r="G293" i="3"/>
  <c r="O293" i="3"/>
  <c r="F293" i="3"/>
  <c r="P293" i="3"/>
  <c r="G294" i="3"/>
  <c r="O294" i="3"/>
  <c r="F294" i="3"/>
  <c r="P294" i="3"/>
  <c r="G295" i="3"/>
  <c r="O295" i="3"/>
  <c r="F295" i="3"/>
  <c r="P295" i="3"/>
  <c r="G296" i="3"/>
  <c r="O296" i="3"/>
  <c r="F296" i="3"/>
  <c r="P296" i="3"/>
  <c r="G297" i="3"/>
  <c r="O297" i="3"/>
  <c r="F297" i="3"/>
  <c r="P297" i="3"/>
  <c r="G298" i="3"/>
  <c r="O298" i="3"/>
  <c r="F298" i="3"/>
  <c r="P298" i="3"/>
  <c r="G299" i="3"/>
  <c r="O299" i="3"/>
  <c r="F299" i="3"/>
  <c r="P299" i="3"/>
  <c r="G300" i="3"/>
  <c r="O300" i="3"/>
  <c r="F300" i="3"/>
  <c r="P300" i="3"/>
  <c r="G301" i="3"/>
  <c r="O301" i="3"/>
  <c r="F301" i="3"/>
  <c r="P301" i="3"/>
  <c r="G302" i="3"/>
  <c r="O302" i="3"/>
  <c r="F302" i="3"/>
  <c r="P302" i="3"/>
  <c r="G303" i="3"/>
  <c r="O303" i="3"/>
  <c r="F303" i="3"/>
  <c r="P303" i="3"/>
  <c r="G304" i="3"/>
  <c r="O304" i="3"/>
  <c r="F304" i="3"/>
  <c r="P304" i="3"/>
  <c r="G305" i="3"/>
  <c r="O305" i="3"/>
  <c r="F305" i="3"/>
  <c r="P305" i="3"/>
  <c r="G306" i="3"/>
  <c r="O306" i="3"/>
  <c r="F306" i="3"/>
  <c r="P306" i="3"/>
  <c r="G307" i="3"/>
  <c r="O307" i="3"/>
  <c r="F307" i="3"/>
  <c r="P307" i="3"/>
  <c r="G308" i="3"/>
  <c r="O308" i="3"/>
  <c r="F308" i="3"/>
  <c r="P308" i="3"/>
  <c r="G309" i="3"/>
  <c r="O309" i="3"/>
  <c r="F309" i="3"/>
  <c r="P309" i="3"/>
  <c r="G310" i="3"/>
  <c r="O310" i="3"/>
  <c r="F310" i="3"/>
  <c r="P310" i="3"/>
  <c r="G311" i="3"/>
  <c r="O311" i="3"/>
  <c r="F311" i="3"/>
  <c r="P311" i="3"/>
  <c r="G312" i="3"/>
  <c r="O312" i="3"/>
  <c r="F312" i="3"/>
  <c r="P312" i="3"/>
  <c r="G313" i="3"/>
  <c r="O313" i="3"/>
  <c r="F313" i="3"/>
  <c r="P313" i="3"/>
  <c r="G314" i="3"/>
  <c r="O314" i="3"/>
  <c r="F314" i="3"/>
  <c r="P314" i="3"/>
  <c r="G315" i="3"/>
  <c r="O315" i="3"/>
  <c r="F315" i="3"/>
  <c r="P315" i="3"/>
  <c r="G316" i="3"/>
  <c r="O316" i="3"/>
  <c r="F316" i="3"/>
  <c r="P316" i="3"/>
  <c r="G317" i="3"/>
  <c r="M317" i="3"/>
  <c r="O317" i="3"/>
  <c r="F317" i="3"/>
  <c r="P317" i="3"/>
  <c r="G318" i="3"/>
  <c r="O318" i="3"/>
  <c r="F318" i="3"/>
  <c r="P318" i="3"/>
  <c r="G319" i="3"/>
  <c r="O319" i="3"/>
  <c r="F319" i="3"/>
  <c r="P319" i="3"/>
  <c r="G320" i="3"/>
  <c r="O320" i="3"/>
  <c r="F320" i="3"/>
  <c r="P320" i="3"/>
  <c r="G321" i="3"/>
  <c r="O321" i="3"/>
  <c r="F321" i="3"/>
  <c r="P321" i="3"/>
  <c r="G322" i="3"/>
  <c r="O322" i="3"/>
  <c r="F322" i="3"/>
  <c r="P322" i="3"/>
  <c r="G323" i="3"/>
  <c r="O323" i="3"/>
  <c r="F323" i="3"/>
  <c r="P323" i="3"/>
  <c r="O6" i="3"/>
  <c r="P6" i="3"/>
  <c r="D6" i="2"/>
  <c r="P7" i="39"/>
  <c r="G7" i="39" s="1"/>
  <c r="T6" i="39"/>
  <c r="M65" i="39" s="1"/>
  <c r="F7" i="39"/>
  <c r="P8" i="39"/>
  <c r="G8" i="39" s="1"/>
  <c r="G61" i="39" s="1"/>
  <c r="G114" i="39" s="1"/>
  <c r="F8" i="39"/>
  <c r="F61" i="39" s="1"/>
  <c r="P9" i="39"/>
  <c r="G9" i="39" s="1"/>
  <c r="F9" i="39"/>
  <c r="P10" i="39"/>
  <c r="G10" i="39" s="1"/>
  <c r="F10" i="39"/>
  <c r="P11" i="39"/>
  <c r="G11" i="39"/>
  <c r="G64" i="39" s="1"/>
  <c r="F11" i="39"/>
  <c r="P12" i="39"/>
  <c r="G12" i="39" s="1"/>
  <c r="G65" i="39" s="1"/>
  <c r="G118" i="39" s="1"/>
  <c r="G171" i="39" s="1"/>
  <c r="F12" i="39"/>
  <c r="F65" i="39" s="1"/>
  <c r="P13" i="39"/>
  <c r="G13" i="39" s="1"/>
  <c r="G66" i="39" s="1"/>
  <c r="G119" i="39" s="1"/>
  <c r="G172" i="39" s="1"/>
  <c r="F13" i="39"/>
  <c r="P14" i="39"/>
  <c r="G14" i="39" s="1"/>
  <c r="F14" i="39"/>
  <c r="P15" i="39"/>
  <c r="G15" i="39"/>
  <c r="F15" i="39"/>
  <c r="P16" i="39"/>
  <c r="G16" i="39" s="1"/>
  <c r="G69" i="39" s="1"/>
  <c r="G122" i="39" s="1"/>
  <c r="F16" i="39"/>
  <c r="F69" i="39" s="1"/>
  <c r="P17" i="39"/>
  <c r="G17" i="39" s="1"/>
  <c r="F17" i="39"/>
  <c r="P18" i="39"/>
  <c r="G18" i="39" s="1"/>
  <c r="F18" i="39"/>
  <c r="P19" i="39"/>
  <c r="G19" i="39"/>
  <c r="F19" i="39"/>
  <c r="P20" i="39"/>
  <c r="G20" i="39" s="1"/>
  <c r="G73" i="39" s="1"/>
  <c r="F20" i="39"/>
  <c r="F73" i="39" s="1"/>
  <c r="P21" i="39"/>
  <c r="G21" i="39" s="1"/>
  <c r="F21" i="39"/>
  <c r="P22" i="39"/>
  <c r="G22" i="39" s="1"/>
  <c r="G75" i="39" s="1"/>
  <c r="T7" i="39"/>
  <c r="M82" i="39" s="1"/>
  <c r="F22" i="39"/>
  <c r="P23" i="39"/>
  <c r="G23" i="39" s="1"/>
  <c r="G76" i="39" s="1"/>
  <c r="F23" i="39"/>
  <c r="P24" i="39"/>
  <c r="G24" i="39"/>
  <c r="F24" i="39"/>
  <c r="P25" i="39"/>
  <c r="G25" i="39" s="1"/>
  <c r="G78" i="39" s="1"/>
  <c r="F25" i="39"/>
  <c r="F78" i="39" s="1"/>
  <c r="P26" i="39"/>
  <c r="G26" i="39"/>
  <c r="F26" i="39"/>
  <c r="P27" i="39"/>
  <c r="G27" i="39" s="1"/>
  <c r="G80" i="39" s="1"/>
  <c r="F27" i="39"/>
  <c r="P28" i="39"/>
  <c r="G28" i="39"/>
  <c r="G81" i="39" s="1"/>
  <c r="F28" i="39"/>
  <c r="P29" i="39"/>
  <c r="G29" i="39" s="1"/>
  <c r="G82" i="39" s="1"/>
  <c r="F29" i="39"/>
  <c r="F82" i="39" s="1"/>
  <c r="P30" i="39"/>
  <c r="G30" i="39"/>
  <c r="F30" i="39"/>
  <c r="P31" i="39"/>
  <c r="G31" i="39" s="1"/>
  <c r="G84" i="39" s="1"/>
  <c r="F31" i="39"/>
  <c r="P32" i="39"/>
  <c r="G32" i="39"/>
  <c r="F32" i="39"/>
  <c r="P33" i="39"/>
  <c r="G33" i="39" s="1"/>
  <c r="G86" i="39" s="1"/>
  <c r="F33" i="39"/>
  <c r="F86" i="39" s="1"/>
  <c r="P34" i="39"/>
  <c r="G34" i="39"/>
  <c r="F34" i="39"/>
  <c r="P35" i="39"/>
  <c r="G35" i="39" s="1"/>
  <c r="G88" i="39" s="1"/>
  <c r="T8" i="39"/>
  <c r="M88" i="39" s="1"/>
  <c r="F35" i="39"/>
  <c r="P36" i="39"/>
  <c r="G36" i="39" s="1"/>
  <c r="G89" i="39" s="1"/>
  <c r="F36" i="39"/>
  <c r="P37" i="39"/>
  <c r="G37" i="39"/>
  <c r="G90" i="39" s="1"/>
  <c r="F37" i="39"/>
  <c r="P38" i="39"/>
  <c r="G38" i="39" s="1"/>
  <c r="F38" i="39"/>
  <c r="P39" i="39"/>
  <c r="G39" i="39"/>
  <c r="F39" i="39"/>
  <c r="P40" i="39"/>
  <c r="G40" i="39" s="1"/>
  <c r="F40" i="39"/>
  <c r="P41" i="39"/>
  <c r="G41" i="39"/>
  <c r="F41" i="39"/>
  <c r="P42" i="39"/>
  <c r="G42" i="39"/>
  <c r="F42" i="39"/>
  <c r="P43" i="39"/>
  <c r="G43" i="39"/>
  <c r="F43" i="39"/>
  <c r="F96" i="39" s="1"/>
  <c r="F149" i="39" s="1"/>
  <c r="F202" i="39" s="1"/>
  <c r="P44" i="39"/>
  <c r="G44" i="39"/>
  <c r="M44" i="39" s="1"/>
  <c r="F44" i="39"/>
  <c r="P45" i="39"/>
  <c r="G45" i="39"/>
  <c r="F45" i="39"/>
  <c r="P46" i="39"/>
  <c r="G46" i="39"/>
  <c r="F46" i="39"/>
  <c r="P47" i="39"/>
  <c r="G47" i="39"/>
  <c r="F47" i="39"/>
  <c r="F100" i="39" s="1"/>
  <c r="F153" i="39" s="1"/>
  <c r="F206" i="39" s="1"/>
  <c r="F259" i="39" s="1"/>
  <c r="F312" i="39" s="1"/>
  <c r="P48" i="39"/>
  <c r="G48" i="39"/>
  <c r="M48" i="39" s="1"/>
  <c r="F48" i="39"/>
  <c r="P49" i="39"/>
  <c r="G49" i="39"/>
  <c r="F49" i="39"/>
  <c r="P50" i="39"/>
  <c r="G50" i="39"/>
  <c r="F50" i="39"/>
  <c r="P51" i="39"/>
  <c r="G51" i="39"/>
  <c r="G104" i="39" s="1"/>
  <c r="T9" i="39"/>
  <c r="M104" i="39" s="1"/>
  <c r="F51" i="39"/>
  <c r="F104" i="39" s="1"/>
  <c r="P52" i="39"/>
  <c r="G52" i="39"/>
  <c r="T10" i="39"/>
  <c r="F52" i="39"/>
  <c r="P53" i="39"/>
  <c r="G53" i="39"/>
  <c r="T11" i="39"/>
  <c r="F53" i="39"/>
  <c r="P54" i="39"/>
  <c r="G54" i="39" s="1"/>
  <c r="F54" i="39"/>
  <c r="P55" i="39"/>
  <c r="G55" i="39" s="1"/>
  <c r="F55" i="39"/>
  <c r="P56" i="39"/>
  <c r="G56" i="39" s="1"/>
  <c r="G109" i="39" s="1"/>
  <c r="T12" i="39"/>
  <c r="F56" i="39"/>
  <c r="P57" i="39"/>
  <c r="G57" i="39" s="1"/>
  <c r="G110" i="39" s="1"/>
  <c r="F57" i="39"/>
  <c r="P58" i="39"/>
  <c r="G58" i="39"/>
  <c r="G111" i="39" s="1"/>
  <c r="G164" i="39" s="1"/>
  <c r="G217" i="39" s="1"/>
  <c r="G270" i="39" s="1"/>
  <c r="G323" i="39" s="1"/>
  <c r="F58" i="39"/>
  <c r="P6" i="39"/>
  <c r="G6" i="39" s="1"/>
  <c r="G59" i="39" s="1"/>
  <c r="F6" i="39"/>
  <c r="F59" i="39" s="1"/>
  <c r="F112" i="39" s="1"/>
  <c r="F165" i="39" s="1"/>
  <c r="F218" i="39" s="1"/>
  <c r="F271" i="39" s="1"/>
  <c r="G60" i="39"/>
  <c r="F60" i="39"/>
  <c r="G62" i="39"/>
  <c r="G115" i="39" s="1"/>
  <c r="G168" i="39" s="1"/>
  <c r="F62" i="39"/>
  <c r="G63" i="39"/>
  <c r="G116" i="39" s="1"/>
  <c r="F63" i="39"/>
  <c r="F64" i="39"/>
  <c r="F66" i="39"/>
  <c r="G67" i="39"/>
  <c r="G120" i="39" s="1"/>
  <c r="F67" i="39"/>
  <c r="G68" i="39"/>
  <c r="F68" i="39"/>
  <c r="F121" i="39" s="1"/>
  <c r="F174" i="39" s="1"/>
  <c r="F227" i="39" s="1"/>
  <c r="G70" i="39"/>
  <c r="G123" i="39" s="1"/>
  <c r="G176" i="39" s="1"/>
  <c r="F70" i="39"/>
  <c r="G71" i="39"/>
  <c r="G124" i="39" s="1"/>
  <c r="F71" i="39"/>
  <c r="G72" i="39"/>
  <c r="F72" i="39"/>
  <c r="G74" i="39"/>
  <c r="G127" i="39" s="1"/>
  <c r="F74" i="39"/>
  <c r="F75" i="39"/>
  <c r="F128" i="39" s="1"/>
  <c r="F181" i="39" s="1"/>
  <c r="F234" i="39" s="1"/>
  <c r="M76" i="39"/>
  <c r="F76" i="39"/>
  <c r="G77" i="39"/>
  <c r="F77" i="39"/>
  <c r="F130" i="39" s="1"/>
  <c r="G79" i="39"/>
  <c r="F79" i="39"/>
  <c r="F132" i="39" s="1"/>
  <c r="F80" i="39"/>
  <c r="F81" i="39"/>
  <c r="F134" i="39" s="1"/>
  <c r="G83" i="39"/>
  <c r="F83" i="39"/>
  <c r="F136" i="39" s="1"/>
  <c r="F84" i="39"/>
  <c r="G85" i="39"/>
  <c r="F85" i="39"/>
  <c r="G87" i="39"/>
  <c r="F87" i="39"/>
  <c r="F140" i="39" s="1"/>
  <c r="F88" i="39"/>
  <c r="F89" i="39"/>
  <c r="F90" i="39"/>
  <c r="G91" i="39"/>
  <c r="F91" i="39"/>
  <c r="F144" i="39" s="1"/>
  <c r="G92" i="39"/>
  <c r="F92" i="39"/>
  <c r="G93" i="39"/>
  <c r="F93" i="39"/>
  <c r="F94" i="39"/>
  <c r="F95" i="39"/>
  <c r="F148" i="39" s="1"/>
  <c r="G97" i="39"/>
  <c r="F97" i="39"/>
  <c r="F98" i="39"/>
  <c r="F99" i="39"/>
  <c r="F152" i="39" s="1"/>
  <c r="G101" i="39"/>
  <c r="F101" i="39"/>
  <c r="F154" i="39" s="1"/>
  <c r="F102" i="39"/>
  <c r="F103" i="39"/>
  <c r="F156" i="39" s="1"/>
  <c r="G105" i="39"/>
  <c r="G158" i="39" s="1"/>
  <c r="F105" i="39"/>
  <c r="G106" i="39"/>
  <c r="F106" i="39"/>
  <c r="F159" i="39" s="1"/>
  <c r="F107" i="39"/>
  <c r="F108" i="39"/>
  <c r="F109" i="39"/>
  <c r="F162" i="39" s="1"/>
  <c r="F110" i="39"/>
  <c r="F111" i="39"/>
  <c r="F164" i="39" s="1"/>
  <c r="G113" i="39"/>
  <c r="F113" i="39"/>
  <c r="F114" i="39"/>
  <c r="F167" i="39" s="1"/>
  <c r="F115" i="39"/>
  <c r="F116" i="39"/>
  <c r="F117" i="39"/>
  <c r="F118" i="39"/>
  <c r="F171" i="39" s="1"/>
  <c r="F224" i="39" s="1"/>
  <c r="F277" i="39" s="1"/>
  <c r="F119" i="39"/>
  <c r="F172" i="39" s="1"/>
  <c r="M120" i="39"/>
  <c r="F120" i="39"/>
  <c r="G121" i="39"/>
  <c r="F123" i="39"/>
  <c r="F124" i="39"/>
  <c r="G125" i="39"/>
  <c r="F125" i="39"/>
  <c r="F126" i="39"/>
  <c r="F127" i="39"/>
  <c r="F180" i="39" s="1"/>
  <c r="G129" i="39"/>
  <c r="F129" i="39"/>
  <c r="F182" i="39" s="1"/>
  <c r="F131" i="39"/>
  <c r="G133" i="39"/>
  <c r="F133" i="39"/>
  <c r="F186" i="39" s="1"/>
  <c r="G135" i="39"/>
  <c r="F135" i="39"/>
  <c r="G137" i="39"/>
  <c r="F137" i="39"/>
  <c r="F138" i="39"/>
  <c r="F139" i="39"/>
  <c r="G140" i="39"/>
  <c r="G141" i="39"/>
  <c r="G194" i="39" s="1"/>
  <c r="F141" i="39"/>
  <c r="F194" i="39" s="1"/>
  <c r="F142" i="39"/>
  <c r="G143" i="39"/>
  <c r="F143" i="39"/>
  <c r="F196" i="39" s="1"/>
  <c r="F249" i="39" s="1"/>
  <c r="F302" i="39" s="1"/>
  <c r="G145" i="39"/>
  <c r="F145" i="39"/>
  <c r="F146" i="39"/>
  <c r="F147" i="39"/>
  <c r="F150" i="39"/>
  <c r="F151" i="39"/>
  <c r="F204" i="39" s="1"/>
  <c r="F155" i="39"/>
  <c r="G157" i="39"/>
  <c r="G210" i="39" s="1"/>
  <c r="F157" i="39"/>
  <c r="F210" i="39" s="1"/>
  <c r="F263" i="39" s="1"/>
  <c r="F158" i="39"/>
  <c r="F160" i="39"/>
  <c r="F213" i="39" s="1"/>
  <c r="F161" i="39"/>
  <c r="G162" i="39"/>
  <c r="G163" i="39"/>
  <c r="G216" i="39" s="1"/>
  <c r="G269" i="39" s="1"/>
  <c r="F163" i="39"/>
  <c r="F166" i="39"/>
  <c r="F219" i="39" s="1"/>
  <c r="G167" i="39"/>
  <c r="F168" i="39"/>
  <c r="F221" i="39" s="1"/>
  <c r="G169" i="39"/>
  <c r="F169" i="39"/>
  <c r="F170" i="39"/>
  <c r="G173" i="39"/>
  <c r="F173" i="39"/>
  <c r="F226" i="39" s="1"/>
  <c r="F279" i="39" s="1"/>
  <c r="G175" i="39"/>
  <c r="G228" i="39" s="1"/>
  <c r="M176" i="39"/>
  <c r="F176" i="39"/>
  <c r="G177" i="39"/>
  <c r="F177" i="39"/>
  <c r="F178" i="39"/>
  <c r="F179" i="39"/>
  <c r="F232" i="39" s="1"/>
  <c r="F285" i="39" s="1"/>
  <c r="G180" i="39"/>
  <c r="F183" i="39"/>
  <c r="F236" i="39" s="1"/>
  <c r="F289" i="39" s="1"/>
  <c r="F184" i="39"/>
  <c r="F185" i="39"/>
  <c r="F238" i="39" s="1"/>
  <c r="F291" i="39" s="1"/>
  <c r="G186" i="39"/>
  <c r="F187" i="39"/>
  <c r="F240" i="39" s="1"/>
  <c r="F293" i="39" s="1"/>
  <c r="F188" i="39"/>
  <c r="F189" i="39"/>
  <c r="F242" i="39" s="1"/>
  <c r="F295" i="39" s="1"/>
  <c r="G190" i="39"/>
  <c r="F190" i="39"/>
  <c r="F191" i="39"/>
  <c r="F244" i="39" s="1"/>
  <c r="F192" i="39"/>
  <c r="G193" i="39"/>
  <c r="F193" i="39"/>
  <c r="F246" i="39" s="1"/>
  <c r="F195" i="39"/>
  <c r="F248" i="39" s="1"/>
  <c r="F301" i="39" s="1"/>
  <c r="G196" i="39"/>
  <c r="F197" i="39"/>
  <c r="F250" i="39" s="1"/>
  <c r="F303" i="39" s="1"/>
  <c r="G198" i="39"/>
  <c r="F198" i="39"/>
  <c r="F199" i="39"/>
  <c r="F252" i="39" s="1"/>
  <c r="F200" i="39"/>
  <c r="F201" i="39"/>
  <c r="F254" i="39" s="1"/>
  <c r="F203" i="39"/>
  <c r="F256" i="39" s="1"/>
  <c r="F309" i="39" s="1"/>
  <c r="F205" i="39"/>
  <c r="F258" i="39" s="1"/>
  <c r="F207" i="39"/>
  <c r="F260" i="39" s="1"/>
  <c r="F208" i="39"/>
  <c r="F209" i="39"/>
  <c r="F262" i="39" s="1"/>
  <c r="M210" i="39"/>
  <c r="G211" i="39"/>
  <c r="F211" i="39"/>
  <c r="F212" i="39"/>
  <c r="F265" i="39" s="1"/>
  <c r="F214" i="39"/>
  <c r="F267" i="39" s="1"/>
  <c r="G215" i="39"/>
  <c r="F215" i="39"/>
  <c r="F268" i="39" s="1"/>
  <c r="F216" i="39"/>
  <c r="F217" i="39"/>
  <c r="F270" i="39" s="1"/>
  <c r="G220" i="39"/>
  <c r="F220" i="39"/>
  <c r="F273" i="39" s="1"/>
  <c r="G222" i="39"/>
  <c r="F222" i="39"/>
  <c r="F275" i="39" s="1"/>
  <c r="F223" i="39"/>
  <c r="G224" i="39"/>
  <c r="F225" i="39"/>
  <c r="G229" i="39"/>
  <c r="M229" i="39"/>
  <c r="F229" i="39"/>
  <c r="G230" i="39"/>
  <c r="F230" i="39"/>
  <c r="F283" i="39" s="1"/>
  <c r="F231" i="39"/>
  <c r="F284" i="39" s="1"/>
  <c r="G233" i="39"/>
  <c r="F233" i="39"/>
  <c r="F235" i="39"/>
  <c r="F237" i="39"/>
  <c r="G239" i="39"/>
  <c r="F239" i="39"/>
  <c r="F292" i="39" s="1"/>
  <c r="F241" i="39"/>
  <c r="G243" i="39"/>
  <c r="F243" i="39"/>
  <c r="F245" i="39"/>
  <c r="F247" i="39"/>
  <c r="F300" i="39" s="1"/>
  <c r="G249" i="39"/>
  <c r="G251" i="39"/>
  <c r="F251" i="39"/>
  <c r="F253" i="39"/>
  <c r="F257" i="39"/>
  <c r="F261" i="39"/>
  <c r="G263" i="39"/>
  <c r="G264" i="39"/>
  <c r="F264" i="39"/>
  <c r="F266" i="39"/>
  <c r="F319" i="39" s="1"/>
  <c r="G268" i="39"/>
  <c r="F269" i="39"/>
  <c r="F322" i="39" s="1"/>
  <c r="F272" i="39"/>
  <c r="F274" i="39"/>
  <c r="F276" i="39"/>
  <c r="G277" i="39"/>
  <c r="M277" i="39"/>
  <c r="F278" i="39"/>
  <c r="F280" i="39"/>
  <c r="G282" i="39"/>
  <c r="F282" i="39"/>
  <c r="G286" i="39"/>
  <c r="F286" i="39"/>
  <c r="F287" i="39"/>
  <c r="F288" i="39"/>
  <c r="F290" i="39"/>
  <c r="G292" i="39"/>
  <c r="F294" i="39"/>
  <c r="G296" i="39"/>
  <c r="F296" i="39"/>
  <c r="F297" i="39"/>
  <c r="F298" i="39"/>
  <c r="F299" i="39"/>
  <c r="G302" i="39"/>
  <c r="G304" i="39"/>
  <c r="F304" i="39"/>
  <c r="F305" i="39"/>
  <c r="F306" i="39"/>
  <c r="F307" i="39"/>
  <c r="F310" i="39"/>
  <c r="F311" i="39"/>
  <c r="F313" i="39"/>
  <c r="F314" i="39"/>
  <c r="F315" i="39"/>
  <c r="G316" i="39"/>
  <c r="M316" i="39" s="1"/>
  <c r="F316" i="39"/>
  <c r="F317" i="39"/>
  <c r="F318" i="39"/>
  <c r="F320" i="39"/>
  <c r="F321" i="39"/>
  <c r="G322" i="39"/>
  <c r="F323" i="39"/>
  <c r="M6" i="39"/>
  <c r="D8" i="2"/>
  <c r="D9" i="2"/>
  <c r="B4" i="28"/>
  <c r="B4" i="29"/>
  <c r="B4" i="30"/>
  <c r="B4" i="31"/>
  <c r="B4" i="32"/>
  <c r="B4" i="33"/>
  <c r="B4" i="34"/>
  <c r="B4" i="35"/>
  <c r="B4" i="27"/>
  <c r="B4" i="39"/>
  <c r="L323" i="27"/>
  <c r="M323" i="27" s="1"/>
  <c r="L322" i="27"/>
  <c r="M322" i="27" s="1"/>
  <c r="L321" i="27"/>
  <c r="M321" i="27" s="1"/>
  <c r="L320" i="27"/>
  <c r="M320" i="27" s="1"/>
  <c r="L319" i="27"/>
  <c r="M319" i="27" s="1"/>
  <c r="L318" i="27"/>
  <c r="M318" i="27" s="1"/>
  <c r="L317" i="27"/>
  <c r="M317" i="27" s="1"/>
  <c r="L316" i="27"/>
  <c r="M316" i="27" s="1"/>
  <c r="L315" i="27"/>
  <c r="M315" i="27" s="1"/>
  <c r="L314" i="27"/>
  <c r="M314" i="27" s="1"/>
  <c r="L313" i="27"/>
  <c r="M313" i="27" s="1"/>
  <c r="L312" i="27"/>
  <c r="M312" i="27" s="1"/>
  <c r="L311" i="27"/>
  <c r="M311" i="27" s="1"/>
  <c r="L310" i="27"/>
  <c r="M310" i="27" s="1"/>
  <c r="L309" i="27"/>
  <c r="M309" i="27" s="1"/>
  <c r="L308" i="27"/>
  <c r="M308" i="27" s="1"/>
  <c r="L307" i="27"/>
  <c r="M307" i="27" s="1"/>
  <c r="L306" i="27"/>
  <c r="M306" i="27" s="1"/>
  <c r="L305" i="27"/>
  <c r="M305" i="27" s="1"/>
  <c r="L304" i="27"/>
  <c r="M304" i="27" s="1"/>
  <c r="L303" i="27"/>
  <c r="M303" i="27" s="1"/>
  <c r="L302" i="27"/>
  <c r="M302" i="27" s="1"/>
  <c r="L301" i="27"/>
  <c r="M301" i="27" s="1"/>
  <c r="L300" i="27"/>
  <c r="M300" i="27" s="1"/>
  <c r="L299" i="27"/>
  <c r="M299" i="27" s="1"/>
  <c r="L298" i="27"/>
  <c r="M298" i="27" s="1"/>
  <c r="L297" i="27"/>
  <c r="M297" i="27" s="1"/>
  <c r="L296" i="27"/>
  <c r="M296" i="27" s="1"/>
  <c r="L295" i="27"/>
  <c r="M295" i="27" s="1"/>
  <c r="L294" i="27"/>
  <c r="M294" i="27" s="1"/>
  <c r="L293" i="27"/>
  <c r="M293" i="27" s="1"/>
  <c r="L292" i="27"/>
  <c r="M292" i="27" s="1"/>
  <c r="L291" i="27"/>
  <c r="M291" i="27" s="1"/>
  <c r="L290" i="27"/>
  <c r="M290" i="27" s="1"/>
  <c r="L289" i="27"/>
  <c r="M289" i="27" s="1"/>
  <c r="L288" i="27"/>
  <c r="M288" i="27" s="1"/>
  <c r="L287" i="27"/>
  <c r="M287" i="27" s="1"/>
  <c r="L286" i="27"/>
  <c r="M286" i="27" s="1"/>
  <c r="L285" i="27"/>
  <c r="M285" i="27" s="1"/>
  <c r="L284" i="27"/>
  <c r="M284" i="27" s="1"/>
  <c r="L283" i="27"/>
  <c r="M283" i="27" s="1"/>
  <c r="L282" i="27"/>
  <c r="M282" i="27" s="1"/>
  <c r="L281" i="27"/>
  <c r="M281" i="27" s="1"/>
  <c r="L280" i="27"/>
  <c r="M280" i="27" s="1"/>
  <c r="L279" i="27"/>
  <c r="M279" i="27" s="1"/>
  <c r="L278" i="27"/>
  <c r="M278" i="27" s="1"/>
  <c r="L277" i="27"/>
  <c r="M277" i="27" s="1"/>
  <c r="L276" i="27"/>
  <c r="M276" i="27" s="1"/>
  <c r="L275" i="27"/>
  <c r="M275" i="27" s="1"/>
  <c r="L274" i="27"/>
  <c r="M274" i="27" s="1"/>
  <c r="L273" i="27"/>
  <c r="M273" i="27" s="1"/>
  <c r="L272" i="27"/>
  <c r="M272" i="27" s="1"/>
  <c r="L271" i="27"/>
  <c r="M271" i="27" s="1"/>
  <c r="L270" i="27"/>
  <c r="M270" i="27" s="1"/>
  <c r="L323" i="28"/>
  <c r="M323" i="28" s="1"/>
  <c r="L322" i="28"/>
  <c r="M322" i="28" s="1"/>
  <c r="L321" i="28"/>
  <c r="M321" i="28" s="1"/>
  <c r="L320" i="28"/>
  <c r="M320" i="28" s="1"/>
  <c r="L319" i="28"/>
  <c r="M319" i="28" s="1"/>
  <c r="L318" i="28"/>
  <c r="M318" i="28" s="1"/>
  <c r="L317" i="28"/>
  <c r="M317" i="28" s="1"/>
  <c r="L316" i="28"/>
  <c r="M316" i="28" s="1"/>
  <c r="L315" i="28"/>
  <c r="M315" i="28" s="1"/>
  <c r="L314" i="28"/>
  <c r="M314" i="28" s="1"/>
  <c r="L313" i="28"/>
  <c r="M313" i="28" s="1"/>
  <c r="L312" i="28"/>
  <c r="M312" i="28" s="1"/>
  <c r="L311" i="28"/>
  <c r="M311" i="28" s="1"/>
  <c r="L310" i="28"/>
  <c r="M310" i="28" s="1"/>
  <c r="L309" i="28"/>
  <c r="M309" i="28" s="1"/>
  <c r="L308" i="28"/>
  <c r="M308" i="28" s="1"/>
  <c r="L307" i="28"/>
  <c r="M307" i="28" s="1"/>
  <c r="L306" i="28"/>
  <c r="M306" i="28" s="1"/>
  <c r="L305" i="28"/>
  <c r="M305" i="28" s="1"/>
  <c r="L304" i="28"/>
  <c r="M304" i="28" s="1"/>
  <c r="L303" i="28"/>
  <c r="M303" i="28" s="1"/>
  <c r="L302" i="28"/>
  <c r="M302" i="28" s="1"/>
  <c r="L301" i="28"/>
  <c r="M301" i="28" s="1"/>
  <c r="L300" i="28"/>
  <c r="M300" i="28" s="1"/>
  <c r="L299" i="28"/>
  <c r="M299" i="28" s="1"/>
  <c r="L298" i="28"/>
  <c r="M298" i="28" s="1"/>
  <c r="L297" i="28"/>
  <c r="M297" i="28" s="1"/>
  <c r="L296" i="28"/>
  <c r="M296" i="28" s="1"/>
  <c r="L295" i="28"/>
  <c r="M295" i="28" s="1"/>
  <c r="L294" i="28"/>
  <c r="M294" i="28" s="1"/>
  <c r="L293" i="28"/>
  <c r="M293" i="28" s="1"/>
  <c r="L292" i="28"/>
  <c r="M292" i="28" s="1"/>
  <c r="L291" i="28"/>
  <c r="M291" i="28" s="1"/>
  <c r="L290" i="28"/>
  <c r="M290" i="28" s="1"/>
  <c r="L289" i="28"/>
  <c r="M289" i="28" s="1"/>
  <c r="L288" i="28"/>
  <c r="M288" i="28" s="1"/>
  <c r="L287" i="28"/>
  <c r="M287" i="28" s="1"/>
  <c r="L286" i="28"/>
  <c r="M286" i="28" s="1"/>
  <c r="L285" i="28"/>
  <c r="M285" i="28" s="1"/>
  <c r="L284" i="28"/>
  <c r="M284" i="28" s="1"/>
  <c r="L283" i="28"/>
  <c r="M283" i="28" s="1"/>
  <c r="L282" i="28"/>
  <c r="M282" i="28" s="1"/>
  <c r="L281" i="28"/>
  <c r="M281" i="28" s="1"/>
  <c r="L280" i="28"/>
  <c r="M280" i="28" s="1"/>
  <c r="L279" i="28"/>
  <c r="M279" i="28" s="1"/>
  <c r="L278" i="28"/>
  <c r="M278" i="28" s="1"/>
  <c r="L277" i="28"/>
  <c r="M277" i="28" s="1"/>
  <c r="L276" i="28"/>
  <c r="M276" i="28" s="1"/>
  <c r="L275" i="28"/>
  <c r="M275" i="28" s="1"/>
  <c r="L274" i="28"/>
  <c r="M274" i="28" s="1"/>
  <c r="L273" i="28"/>
  <c r="M273" i="28" s="1"/>
  <c r="L272" i="28"/>
  <c r="M272" i="28" s="1"/>
  <c r="L271" i="28"/>
  <c r="M271" i="28" s="1"/>
  <c r="L270" i="28"/>
  <c r="M270" i="28" s="1"/>
  <c r="L323" i="29"/>
  <c r="M323" i="29" s="1"/>
  <c r="L322" i="29"/>
  <c r="M322" i="29" s="1"/>
  <c r="L321" i="29"/>
  <c r="M321" i="29" s="1"/>
  <c r="L320" i="29"/>
  <c r="M320" i="29" s="1"/>
  <c r="L319" i="29"/>
  <c r="M319" i="29" s="1"/>
  <c r="L318" i="29"/>
  <c r="M318" i="29" s="1"/>
  <c r="L317" i="29"/>
  <c r="M317" i="29" s="1"/>
  <c r="L316" i="29"/>
  <c r="M316" i="29" s="1"/>
  <c r="L315" i="29"/>
  <c r="M315" i="29" s="1"/>
  <c r="L314" i="29"/>
  <c r="M314" i="29" s="1"/>
  <c r="L313" i="29"/>
  <c r="M313" i="29" s="1"/>
  <c r="L312" i="29"/>
  <c r="M312" i="29" s="1"/>
  <c r="L311" i="29"/>
  <c r="M311" i="29" s="1"/>
  <c r="L310" i="29"/>
  <c r="M310" i="29" s="1"/>
  <c r="L309" i="29"/>
  <c r="M309" i="29" s="1"/>
  <c r="L308" i="29"/>
  <c r="M308" i="29" s="1"/>
  <c r="L307" i="29"/>
  <c r="M307" i="29" s="1"/>
  <c r="L306" i="29"/>
  <c r="M306" i="29" s="1"/>
  <c r="L305" i="29"/>
  <c r="M305" i="29" s="1"/>
  <c r="L304" i="29"/>
  <c r="M304" i="29" s="1"/>
  <c r="L303" i="29"/>
  <c r="M303" i="29" s="1"/>
  <c r="L302" i="29"/>
  <c r="M302" i="29" s="1"/>
  <c r="L301" i="29"/>
  <c r="M301" i="29" s="1"/>
  <c r="L300" i="29"/>
  <c r="M300" i="29" s="1"/>
  <c r="L299" i="29"/>
  <c r="M299" i="29" s="1"/>
  <c r="L298" i="29"/>
  <c r="M298" i="29" s="1"/>
  <c r="L297" i="29"/>
  <c r="M297" i="29" s="1"/>
  <c r="L296" i="29"/>
  <c r="M296" i="29" s="1"/>
  <c r="L295" i="29"/>
  <c r="M295" i="29" s="1"/>
  <c r="L294" i="29"/>
  <c r="M294" i="29" s="1"/>
  <c r="L293" i="29"/>
  <c r="M293" i="29" s="1"/>
  <c r="L292" i="29"/>
  <c r="M292" i="29" s="1"/>
  <c r="L291" i="29"/>
  <c r="M291" i="29" s="1"/>
  <c r="L290" i="29"/>
  <c r="M290" i="29" s="1"/>
  <c r="L289" i="29"/>
  <c r="M289" i="29" s="1"/>
  <c r="L288" i="29"/>
  <c r="M288" i="29" s="1"/>
  <c r="L287" i="29"/>
  <c r="M287" i="29" s="1"/>
  <c r="L286" i="29"/>
  <c r="M286" i="29" s="1"/>
  <c r="L285" i="29"/>
  <c r="M285" i="29" s="1"/>
  <c r="L284" i="29"/>
  <c r="M284" i="29" s="1"/>
  <c r="L283" i="29"/>
  <c r="M283" i="29" s="1"/>
  <c r="L282" i="29"/>
  <c r="M282" i="29" s="1"/>
  <c r="L281" i="29"/>
  <c r="M281" i="29" s="1"/>
  <c r="L280" i="29"/>
  <c r="M280" i="29" s="1"/>
  <c r="L279" i="29"/>
  <c r="M279" i="29" s="1"/>
  <c r="L278" i="29"/>
  <c r="M278" i="29" s="1"/>
  <c r="L277" i="29"/>
  <c r="M277" i="29" s="1"/>
  <c r="L276" i="29"/>
  <c r="M276" i="29" s="1"/>
  <c r="L275" i="29"/>
  <c r="M275" i="29" s="1"/>
  <c r="L274" i="29"/>
  <c r="M274" i="29" s="1"/>
  <c r="L273" i="29"/>
  <c r="M273" i="29" s="1"/>
  <c r="L272" i="29"/>
  <c r="M272" i="29" s="1"/>
  <c r="L271" i="29"/>
  <c r="M271" i="29" s="1"/>
  <c r="L270" i="29"/>
  <c r="M270" i="29" s="1"/>
  <c r="L323" i="30"/>
  <c r="M323" i="30" s="1"/>
  <c r="L322" i="30"/>
  <c r="M322" i="30" s="1"/>
  <c r="L321" i="30"/>
  <c r="M321" i="30" s="1"/>
  <c r="L320" i="30"/>
  <c r="M320" i="30" s="1"/>
  <c r="L319" i="30"/>
  <c r="M319" i="30" s="1"/>
  <c r="L318" i="30"/>
  <c r="M318" i="30" s="1"/>
  <c r="L317" i="30"/>
  <c r="M317" i="30" s="1"/>
  <c r="L316" i="30"/>
  <c r="M316" i="30" s="1"/>
  <c r="L315" i="30"/>
  <c r="M315" i="30" s="1"/>
  <c r="L314" i="30"/>
  <c r="M314" i="30" s="1"/>
  <c r="L313" i="30"/>
  <c r="M313" i="30" s="1"/>
  <c r="L312" i="30"/>
  <c r="M312" i="30" s="1"/>
  <c r="L311" i="30"/>
  <c r="M311" i="30" s="1"/>
  <c r="L310" i="30"/>
  <c r="M310" i="30" s="1"/>
  <c r="L309" i="30"/>
  <c r="M309" i="30" s="1"/>
  <c r="L308" i="30"/>
  <c r="M308" i="30" s="1"/>
  <c r="L307" i="30"/>
  <c r="M307" i="30" s="1"/>
  <c r="L306" i="30"/>
  <c r="M306" i="30" s="1"/>
  <c r="L305" i="30"/>
  <c r="M305" i="30" s="1"/>
  <c r="L304" i="30"/>
  <c r="M304" i="30" s="1"/>
  <c r="L303" i="30"/>
  <c r="M303" i="30" s="1"/>
  <c r="L302" i="30"/>
  <c r="M302" i="30" s="1"/>
  <c r="L301" i="30"/>
  <c r="M301" i="30" s="1"/>
  <c r="L300" i="30"/>
  <c r="M300" i="30" s="1"/>
  <c r="L299" i="30"/>
  <c r="M299" i="30" s="1"/>
  <c r="L298" i="30"/>
  <c r="M298" i="30" s="1"/>
  <c r="L297" i="30"/>
  <c r="M297" i="30" s="1"/>
  <c r="L296" i="30"/>
  <c r="M296" i="30" s="1"/>
  <c r="L295" i="30"/>
  <c r="M295" i="30" s="1"/>
  <c r="L294" i="30"/>
  <c r="M294" i="30" s="1"/>
  <c r="L293" i="30"/>
  <c r="M293" i="30" s="1"/>
  <c r="L292" i="30"/>
  <c r="M292" i="30" s="1"/>
  <c r="L291" i="30"/>
  <c r="M291" i="30" s="1"/>
  <c r="L290" i="30"/>
  <c r="M290" i="30" s="1"/>
  <c r="L289" i="30"/>
  <c r="M289" i="30" s="1"/>
  <c r="L288" i="30"/>
  <c r="M288" i="30" s="1"/>
  <c r="L287" i="30"/>
  <c r="M287" i="30" s="1"/>
  <c r="L286" i="30"/>
  <c r="M286" i="30" s="1"/>
  <c r="L285" i="30"/>
  <c r="M285" i="30" s="1"/>
  <c r="L284" i="30"/>
  <c r="M284" i="30" s="1"/>
  <c r="L283" i="30"/>
  <c r="M283" i="30" s="1"/>
  <c r="L282" i="30"/>
  <c r="M282" i="30" s="1"/>
  <c r="L281" i="30"/>
  <c r="M281" i="30" s="1"/>
  <c r="L280" i="30"/>
  <c r="M280" i="30" s="1"/>
  <c r="L279" i="30"/>
  <c r="M279" i="30" s="1"/>
  <c r="L278" i="30"/>
  <c r="M278" i="30" s="1"/>
  <c r="L277" i="30"/>
  <c r="M277" i="30" s="1"/>
  <c r="L276" i="30"/>
  <c r="M276" i="30" s="1"/>
  <c r="L275" i="30"/>
  <c r="M275" i="30" s="1"/>
  <c r="L274" i="30"/>
  <c r="M274" i="30" s="1"/>
  <c r="L273" i="30"/>
  <c r="M273" i="30" s="1"/>
  <c r="L272" i="30"/>
  <c r="M272" i="30" s="1"/>
  <c r="L271" i="30"/>
  <c r="M271" i="30" s="1"/>
  <c r="L270" i="30"/>
  <c r="M270" i="30" s="1"/>
  <c r="L323" i="31"/>
  <c r="M323" i="31" s="1"/>
  <c r="L322" i="31"/>
  <c r="M322" i="31" s="1"/>
  <c r="L321" i="31"/>
  <c r="M321" i="31" s="1"/>
  <c r="L320" i="31"/>
  <c r="M320" i="31" s="1"/>
  <c r="L319" i="31"/>
  <c r="M319" i="31" s="1"/>
  <c r="L318" i="31"/>
  <c r="M318" i="31" s="1"/>
  <c r="L317" i="31"/>
  <c r="M317" i="31" s="1"/>
  <c r="L316" i="31"/>
  <c r="M316" i="31" s="1"/>
  <c r="L315" i="31"/>
  <c r="M315" i="31" s="1"/>
  <c r="L314" i="31"/>
  <c r="M314" i="31" s="1"/>
  <c r="L313" i="31"/>
  <c r="M313" i="31" s="1"/>
  <c r="L312" i="31"/>
  <c r="M312" i="31" s="1"/>
  <c r="L311" i="31"/>
  <c r="M311" i="31" s="1"/>
  <c r="L310" i="31"/>
  <c r="M310" i="31" s="1"/>
  <c r="L309" i="31"/>
  <c r="M309" i="31" s="1"/>
  <c r="L308" i="31"/>
  <c r="M308" i="31" s="1"/>
  <c r="L307" i="31"/>
  <c r="M307" i="31" s="1"/>
  <c r="L306" i="31"/>
  <c r="M306" i="31" s="1"/>
  <c r="L305" i="31"/>
  <c r="M305" i="31" s="1"/>
  <c r="L304" i="31"/>
  <c r="M304" i="31" s="1"/>
  <c r="L303" i="31"/>
  <c r="M303" i="31" s="1"/>
  <c r="L302" i="31"/>
  <c r="M302" i="31" s="1"/>
  <c r="L301" i="31"/>
  <c r="M301" i="31" s="1"/>
  <c r="L300" i="31"/>
  <c r="M300" i="31" s="1"/>
  <c r="L299" i="31"/>
  <c r="M299" i="31" s="1"/>
  <c r="L298" i="31"/>
  <c r="M298" i="31" s="1"/>
  <c r="L297" i="31"/>
  <c r="M297" i="31" s="1"/>
  <c r="L296" i="31"/>
  <c r="M296" i="31" s="1"/>
  <c r="L295" i="31"/>
  <c r="M295" i="31" s="1"/>
  <c r="L294" i="31"/>
  <c r="M294" i="31" s="1"/>
  <c r="L293" i="31"/>
  <c r="M293" i="31" s="1"/>
  <c r="L292" i="31"/>
  <c r="M292" i="31" s="1"/>
  <c r="L291" i="31"/>
  <c r="M291" i="31" s="1"/>
  <c r="L290" i="31"/>
  <c r="M290" i="31" s="1"/>
  <c r="L289" i="31"/>
  <c r="M289" i="31" s="1"/>
  <c r="L288" i="31"/>
  <c r="M288" i="31" s="1"/>
  <c r="L287" i="31"/>
  <c r="M287" i="31" s="1"/>
  <c r="L286" i="31"/>
  <c r="M286" i="31" s="1"/>
  <c r="L285" i="31"/>
  <c r="M285" i="31" s="1"/>
  <c r="L284" i="31"/>
  <c r="M284" i="31" s="1"/>
  <c r="L283" i="31"/>
  <c r="M283" i="31" s="1"/>
  <c r="L282" i="31"/>
  <c r="M282" i="31" s="1"/>
  <c r="L281" i="31"/>
  <c r="M281" i="31" s="1"/>
  <c r="L280" i="31"/>
  <c r="M280" i="31" s="1"/>
  <c r="L279" i="31"/>
  <c r="M279" i="31" s="1"/>
  <c r="L278" i="31"/>
  <c r="M278" i="31" s="1"/>
  <c r="L277" i="31"/>
  <c r="M277" i="31" s="1"/>
  <c r="L276" i="31"/>
  <c r="M276" i="31" s="1"/>
  <c r="L275" i="31"/>
  <c r="M275" i="31" s="1"/>
  <c r="L274" i="31"/>
  <c r="M274" i="31" s="1"/>
  <c r="L273" i="31"/>
  <c r="M273" i="31" s="1"/>
  <c r="L272" i="31"/>
  <c r="M272" i="31" s="1"/>
  <c r="L271" i="31"/>
  <c r="M271" i="31" s="1"/>
  <c r="L270" i="31"/>
  <c r="M270" i="31" s="1"/>
  <c r="L323" i="32"/>
  <c r="M323" i="32" s="1"/>
  <c r="L322" i="32"/>
  <c r="M322" i="32" s="1"/>
  <c r="L321" i="32"/>
  <c r="M321" i="32" s="1"/>
  <c r="L320" i="32"/>
  <c r="M320" i="32" s="1"/>
  <c r="L319" i="32"/>
  <c r="M319" i="32" s="1"/>
  <c r="L318" i="32"/>
  <c r="M318" i="32" s="1"/>
  <c r="L317" i="32"/>
  <c r="M317" i="32" s="1"/>
  <c r="L316" i="32"/>
  <c r="M316" i="32" s="1"/>
  <c r="L315" i="32"/>
  <c r="M315" i="32" s="1"/>
  <c r="L314" i="32"/>
  <c r="M314" i="32" s="1"/>
  <c r="L313" i="32"/>
  <c r="M313" i="32" s="1"/>
  <c r="L312" i="32"/>
  <c r="M312" i="32" s="1"/>
  <c r="L311" i="32"/>
  <c r="M311" i="32" s="1"/>
  <c r="L310" i="32"/>
  <c r="M310" i="32" s="1"/>
  <c r="L309" i="32"/>
  <c r="M309" i="32" s="1"/>
  <c r="L308" i="32"/>
  <c r="M308" i="32" s="1"/>
  <c r="L307" i="32"/>
  <c r="M307" i="32" s="1"/>
  <c r="L306" i="32"/>
  <c r="M306" i="32" s="1"/>
  <c r="L305" i="32"/>
  <c r="M305" i="32" s="1"/>
  <c r="L304" i="32"/>
  <c r="M304" i="32" s="1"/>
  <c r="L303" i="32"/>
  <c r="M303" i="32" s="1"/>
  <c r="L302" i="32"/>
  <c r="M302" i="32" s="1"/>
  <c r="L301" i="32"/>
  <c r="M301" i="32" s="1"/>
  <c r="L300" i="32"/>
  <c r="M300" i="32" s="1"/>
  <c r="L299" i="32"/>
  <c r="M299" i="32" s="1"/>
  <c r="L298" i="32"/>
  <c r="M298" i="32" s="1"/>
  <c r="L297" i="32"/>
  <c r="M297" i="32" s="1"/>
  <c r="L296" i="32"/>
  <c r="M296" i="32" s="1"/>
  <c r="L295" i="32"/>
  <c r="M295" i="32" s="1"/>
  <c r="L294" i="32"/>
  <c r="M294" i="32" s="1"/>
  <c r="L293" i="32"/>
  <c r="M293" i="32" s="1"/>
  <c r="L292" i="32"/>
  <c r="M292" i="32" s="1"/>
  <c r="L291" i="32"/>
  <c r="M291" i="32" s="1"/>
  <c r="L290" i="32"/>
  <c r="M290" i="32" s="1"/>
  <c r="L289" i="32"/>
  <c r="M289" i="32" s="1"/>
  <c r="L288" i="32"/>
  <c r="M288" i="32" s="1"/>
  <c r="L287" i="32"/>
  <c r="M287" i="32" s="1"/>
  <c r="L286" i="32"/>
  <c r="M286" i="32" s="1"/>
  <c r="L285" i="32"/>
  <c r="M285" i="32" s="1"/>
  <c r="L284" i="32"/>
  <c r="M284" i="32" s="1"/>
  <c r="L283" i="32"/>
  <c r="M283" i="32" s="1"/>
  <c r="L282" i="32"/>
  <c r="M282" i="32" s="1"/>
  <c r="L281" i="32"/>
  <c r="M281" i="32" s="1"/>
  <c r="L280" i="32"/>
  <c r="M280" i="32" s="1"/>
  <c r="L279" i="32"/>
  <c r="M279" i="32" s="1"/>
  <c r="L278" i="32"/>
  <c r="M278" i="32" s="1"/>
  <c r="L277" i="32"/>
  <c r="M277" i="32" s="1"/>
  <c r="L276" i="32"/>
  <c r="M276" i="32" s="1"/>
  <c r="L275" i="32"/>
  <c r="M275" i="32" s="1"/>
  <c r="L274" i="32"/>
  <c r="M274" i="32" s="1"/>
  <c r="L273" i="32"/>
  <c r="M273" i="32" s="1"/>
  <c r="L272" i="32"/>
  <c r="M272" i="32" s="1"/>
  <c r="L271" i="32"/>
  <c r="M271" i="32" s="1"/>
  <c r="L270" i="32"/>
  <c r="M270" i="32" s="1"/>
  <c r="L323" i="33"/>
  <c r="M323" i="33" s="1"/>
  <c r="L322" i="33"/>
  <c r="M322" i="33" s="1"/>
  <c r="L321" i="33"/>
  <c r="M321" i="33" s="1"/>
  <c r="L320" i="33"/>
  <c r="M320" i="33" s="1"/>
  <c r="L319" i="33"/>
  <c r="M319" i="33" s="1"/>
  <c r="L318" i="33"/>
  <c r="M318" i="33" s="1"/>
  <c r="L317" i="33"/>
  <c r="M317" i="33" s="1"/>
  <c r="L316" i="33"/>
  <c r="M316" i="33" s="1"/>
  <c r="L315" i="33"/>
  <c r="M315" i="33" s="1"/>
  <c r="L314" i="33"/>
  <c r="M314" i="33" s="1"/>
  <c r="L313" i="33"/>
  <c r="M313" i="33" s="1"/>
  <c r="L312" i="33"/>
  <c r="M312" i="33" s="1"/>
  <c r="L311" i="33"/>
  <c r="M311" i="33" s="1"/>
  <c r="L310" i="33"/>
  <c r="M310" i="33" s="1"/>
  <c r="L309" i="33"/>
  <c r="M309" i="33" s="1"/>
  <c r="L308" i="33"/>
  <c r="M308" i="33" s="1"/>
  <c r="L307" i="33"/>
  <c r="M307" i="33" s="1"/>
  <c r="L306" i="33"/>
  <c r="M306" i="33" s="1"/>
  <c r="L305" i="33"/>
  <c r="M305" i="33" s="1"/>
  <c r="L304" i="33"/>
  <c r="M304" i="33" s="1"/>
  <c r="L303" i="33"/>
  <c r="M303" i="33" s="1"/>
  <c r="L302" i="33"/>
  <c r="M302" i="33" s="1"/>
  <c r="L301" i="33"/>
  <c r="M301" i="33" s="1"/>
  <c r="L300" i="33"/>
  <c r="M300" i="33" s="1"/>
  <c r="L299" i="33"/>
  <c r="M299" i="33" s="1"/>
  <c r="L298" i="33"/>
  <c r="M298" i="33" s="1"/>
  <c r="L297" i="33"/>
  <c r="M297" i="33" s="1"/>
  <c r="L296" i="33"/>
  <c r="M296" i="33" s="1"/>
  <c r="L295" i="33"/>
  <c r="M295" i="33" s="1"/>
  <c r="L294" i="33"/>
  <c r="M294" i="33" s="1"/>
  <c r="L293" i="33"/>
  <c r="M293" i="33" s="1"/>
  <c r="L292" i="33"/>
  <c r="M292" i="33" s="1"/>
  <c r="L291" i="33"/>
  <c r="M291" i="33" s="1"/>
  <c r="L290" i="33"/>
  <c r="M290" i="33" s="1"/>
  <c r="L289" i="33"/>
  <c r="M289" i="33" s="1"/>
  <c r="L288" i="33"/>
  <c r="M288" i="33" s="1"/>
  <c r="L287" i="33"/>
  <c r="M287" i="33" s="1"/>
  <c r="L286" i="33"/>
  <c r="M286" i="33" s="1"/>
  <c r="L285" i="33"/>
  <c r="M285" i="33" s="1"/>
  <c r="L284" i="33"/>
  <c r="M284" i="33" s="1"/>
  <c r="L283" i="33"/>
  <c r="M283" i="33" s="1"/>
  <c r="L282" i="33"/>
  <c r="M282" i="33" s="1"/>
  <c r="L281" i="33"/>
  <c r="M281" i="33" s="1"/>
  <c r="L280" i="33"/>
  <c r="M280" i="33" s="1"/>
  <c r="L279" i="33"/>
  <c r="M279" i="33" s="1"/>
  <c r="L278" i="33"/>
  <c r="M278" i="33" s="1"/>
  <c r="L277" i="33"/>
  <c r="M277" i="33" s="1"/>
  <c r="L276" i="33"/>
  <c r="M276" i="33" s="1"/>
  <c r="L275" i="33"/>
  <c r="M275" i="33" s="1"/>
  <c r="L274" i="33"/>
  <c r="M274" i="33" s="1"/>
  <c r="L273" i="33"/>
  <c r="M273" i="33" s="1"/>
  <c r="L272" i="33"/>
  <c r="M272" i="33" s="1"/>
  <c r="L271" i="33"/>
  <c r="M271" i="33" s="1"/>
  <c r="L270" i="33"/>
  <c r="M270" i="33" s="1"/>
  <c r="L323" i="34"/>
  <c r="M323" i="34" s="1"/>
  <c r="L322" i="34"/>
  <c r="M322" i="34" s="1"/>
  <c r="L321" i="34"/>
  <c r="M321" i="34" s="1"/>
  <c r="L320" i="34"/>
  <c r="M320" i="34" s="1"/>
  <c r="L319" i="34"/>
  <c r="M319" i="34" s="1"/>
  <c r="L318" i="34"/>
  <c r="M318" i="34" s="1"/>
  <c r="L317" i="34"/>
  <c r="M317" i="34" s="1"/>
  <c r="L316" i="34"/>
  <c r="M316" i="34" s="1"/>
  <c r="L315" i="34"/>
  <c r="M315" i="34" s="1"/>
  <c r="L314" i="34"/>
  <c r="M314" i="34" s="1"/>
  <c r="L313" i="34"/>
  <c r="M313" i="34" s="1"/>
  <c r="L312" i="34"/>
  <c r="M312" i="34" s="1"/>
  <c r="L311" i="34"/>
  <c r="M311" i="34" s="1"/>
  <c r="L310" i="34"/>
  <c r="M310" i="34" s="1"/>
  <c r="L309" i="34"/>
  <c r="M309" i="34" s="1"/>
  <c r="L308" i="34"/>
  <c r="M308" i="34" s="1"/>
  <c r="L307" i="34"/>
  <c r="M307" i="34" s="1"/>
  <c r="L306" i="34"/>
  <c r="M306" i="34" s="1"/>
  <c r="L305" i="34"/>
  <c r="M305" i="34" s="1"/>
  <c r="L304" i="34"/>
  <c r="M304" i="34" s="1"/>
  <c r="L303" i="34"/>
  <c r="M303" i="34" s="1"/>
  <c r="L302" i="34"/>
  <c r="M302" i="34" s="1"/>
  <c r="L301" i="34"/>
  <c r="M301" i="34" s="1"/>
  <c r="L300" i="34"/>
  <c r="M300" i="34" s="1"/>
  <c r="L299" i="34"/>
  <c r="M299" i="34" s="1"/>
  <c r="L298" i="34"/>
  <c r="M298" i="34" s="1"/>
  <c r="L297" i="34"/>
  <c r="M297" i="34" s="1"/>
  <c r="L296" i="34"/>
  <c r="M296" i="34" s="1"/>
  <c r="L295" i="34"/>
  <c r="M295" i="34" s="1"/>
  <c r="L294" i="34"/>
  <c r="M294" i="34" s="1"/>
  <c r="L293" i="34"/>
  <c r="M293" i="34" s="1"/>
  <c r="L292" i="34"/>
  <c r="M292" i="34" s="1"/>
  <c r="L291" i="34"/>
  <c r="M291" i="34" s="1"/>
  <c r="L290" i="34"/>
  <c r="M290" i="34" s="1"/>
  <c r="L289" i="34"/>
  <c r="M289" i="34" s="1"/>
  <c r="L288" i="34"/>
  <c r="M288" i="34" s="1"/>
  <c r="L287" i="34"/>
  <c r="M287" i="34" s="1"/>
  <c r="L286" i="34"/>
  <c r="M286" i="34" s="1"/>
  <c r="L285" i="34"/>
  <c r="M285" i="34" s="1"/>
  <c r="L284" i="34"/>
  <c r="M284" i="34" s="1"/>
  <c r="L283" i="34"/>
  <c r="M283" i="34" s="1"/>
  <c r="L282" i="34"/>
  <c r="M282" i="34" s="1"/>
  <c r="L281" i="34"/>
  <c r="M281" i="34" s="1"/>
  <c r="L280" i="34"/>
  <c r="M280" i="34" s="1"/>
  <c r="L279" i="34"/>
  <c r="M279" i="34" s="1"/>
  <c r="L278" i="34"/>
  <c r="M278" i="34" s="1"/>
  <c r="L277" i="34"/>
  <c r="M277" i="34" s="1"/>
  <c r="L276" i="34"/>
  <c r="M276" i="34" s="1"/>
  <c r="L275" i="34"/>
  <c r="M275" i="34" s="1"/>
  <c r="L274" i="34"/>
  <c r="M274" i="34" s="1"/>
  <c r="L273" i="34"/>
  <c r="M273" i="34" s="1"/>
  <c r="L272" i="34"/>
  <c r="M272" i="34" s="1"/>
  <c r="L271" i="34"/>
  <c r="M271" i="34" s="1"/>
  <c r="L270" i="34"/>
  <c r="M270" i="34" s="1"/>
  <c r="O270" i="27"/>
  <c r="O271" i="27"/>
  <c r="O272" i="27"/>
  <c r="O273" i="27"/>
  <c r="O274" i="27"/>
  <c r="O275" i="27"/>
  <c r="O276" i="27"/>
  <c r="O277" i="27"/>
  <c r="O278" i="27"/>
  <c r="O279" i="27"/>
  <c r="O280" i="27"/>
  <c r="O281" i="27"/>
  <c r="O282" i="27"/>
  <c r="O283" i="27"/>
  <c r="O284" i="27"/>
  <c r="O285" i="27"/>
  <c r="O286" i="27"/>
  <c r="O287" i="27"/>
  <c r="O288" i="27"/>
  <c r="O289" i="27"/>
  <c r="O290" i="27"/>
  <c r="O291" i="27"/>
  <c r="O292" i="27"/>
  <c r="O293" i="27"/>
  <c r="O294" i="27"/>
  <c r="O295" i="27"/>
  <c r="O296" i="27"/>
  <c r="O297" i="27"/>
  <c r="O298" i="27"/>
  <c r="O299" i="27"/>
  <c r="O300" i="27"/>
  <c r="O301" i="27"/>
  <c r="O302" i="27"/>
  <c r="O303" i="27"/>
  <c r="O304" i="27"/>
  <c r="O305" i="27"/>
  <c r="O306" i="27"/>
  <c r="O307" i="27"/>
  <c r="O308" i="27"/>
  <c r="O309" i="27"/>
  <c r="O310" i="27"/>
  <c r="O311" i="27"/>
  <c r="O312" i="27"/>
  <c r="O313" i="27"/>
  <c r="O314" i="27"/>
  <c r="O315" i="27"/>
  <c r="O316" i="27"/>
  <c r="O317" i="27"/>
  <c r="O318" i="27"/>
  <c r="O319" i="27"/>
  <c r="O320" i="27"/>
  <c r="O321" i="27"/>
  <c r="O322" i="27"/>
  <c r="O323" i="27"/>
  <c r="O270" i="28"/>
  <c r="O271" i="28"/>
  <c r="O272" i="28"/>
  <c r="O273" i="28"/>
  <c r="O274" i="28"/>
  <c r="O275" i="28"/>
  <c r="O276" i="28"/>
  <c r="O277" i="28"/>
  <c r="O278" i="28"/>
  <c r="O279" i="28"/>
  <c r="O280" i="28"/>
  <c r="O281" i="28"/>
  <c r="O282" i="28"/>
  <c r="O283" i="28"/>
  <c r="O284" i="28"/>
  <c r="O285" i="28"/>
  <c r="O286" i="28"/>
  <c r="O287" i="28"/>
  <c r="O288" i="28"/>
  <c r="O289" i="28"/>
  <c r="O290" i="28"/>
  <c r="O291" i="28"/>
  <c r="O292" i="28"/>
  <c r="O293" i="28"/>
  <c r="O294" i="28"/>
  <c r="O295" i="28"/>
  <c r="O296" i="28"/>
  <c r="O297" i="28"/>
  <c r="O298" i="28"/>
  <c r="O299" i="28"/>
  <c r="O300" i="28"/>
  <c r="O301" i="28"/>
  <c r="O302" i="28"/>
  <c r="O303" i="28"/>
  <c r="O304" i="28"/>
  <c r="O305" i="28"/>
  <c r="O306" i="28"/>
  <c r="O307" i="28"/>
  <c r="O308" i="28"/>
  <c r="O309" i="28"/>
  <c r="O310" i="28"/>
  <c r="O311" i="28"/>
  <c r="O312" i="28"/>
  <c r="O313" i="28"/>
  <c r="O314" i="28"/>
  <c r="O315" i="28"/>
  <c r="O316" i="28"/>
  <c r="O317" i="28"/>
  <c r="O318" i="28"/>
  <c r="O319" i="28"/>
  <c r="O320" i="28"/>
  <c r="O321" i="28"/>
  <c r="O322" i="28"/>
  <c r="O323" i="28"/>
  <c r="O270" i="29"/>
  <c r="O271" i="29"/>
  <c r="O272" i="29"/>
  <c r="O273" i="29"/>
  <c r="O274" i="29"/>
  <c r="O275" i="29"/>
  <c r="O276" i="29"/>
  <c r="O277" i="29"/>
  <c r="O278" i="29"/>
  <c r="O279" i="29"/>
  <c r="O280" i="29"/>
  <c r="O281" i="29"/>
  <c r="O282" i="29"/>
  <c r="O283" i="29"/>
  <c r="O284" i="29"/>
  <c r="O285" i="29"/>
  <c r="O286" i="29"/>
  <c r="O287" i="29"/>
  <c r="O288" i="29"/>
  <c r="O289" i="29"/>
  <c r="O290" i="29"/>
  <c r="O291" i="29"/>
  <c r="O292" i="29"/>
  <c r="O293" i="29"/>
  <c r="O294" i="29"/>
  <c r="O295" i="29"/>
  <c r="O296" i="29"/>
  <c r="O297" i="29"/>
  <c r="O298" i="29"/>
  <c r="O299" i="29"/>
  <c r="O300" i="29"/>
  <c r="O301" i="29"/>
  <c r="O302" i="29"/>
  <c r="O303" i="29"/>
  <c r="O304" i="29"/>
  <c r="O305" i="29"/>
  <c r="O306" i="29"/>
  <c r="O307" i="29"/>
  <c r="O308" i="29"/>
  <c r="O309" i="29"/>
  <c r="O310" i="29"/>
  <c r="O311" i="29"/>
  <c r="O312" i="29"/>
  <c r="O313" i="29"/>
  <c r="O314" i="29"/>
  <c r="O315" i="29"/>
  <c r="O316" i="29"/>
  <c r="O317" i="29"/>
  <c r="O318" i="29"/>
  <c r="O319" i="29"/>
  <c r="O320" i="29"/>
  <c r="O321" i="29"/>
  <c r="O322" i="29"/>
  <c r="O323" i="29"/>
  <c r="O270" i="30"/>
  <c r="O271" i="30"/>
  <c r="O272" i="30"/>
  <c r="O273" i="30"/>
  <c r="O274" i="30"/>
  <c r="O275" i="30"/>
  <c r="O276" i="30"/>
  <c r="O277" i="30"/>
  <c r="O278" i="30"/>
  <c r="O279" i="30"/>
  <c r="O280" i="30"/>
  <c r="O281" i="30"/>
  <c r="O282" i="30"/>
  <c r="O283" i="30"/>
  <c r="O284" i="30"/>
  <c r="O285" i="30"/>
  <c r="O286" i="30"/>
  <c r="O287" i="30"/>
  <c r="O288" i="30"/>
  <c r="O289" i="30"/>
  <c r="O290" i="30"/>
  <c r="O291" i="30"/>
  <c r="O292" i="30"/>
  <c r="O293" i="30"/>
  <c r="O294" i="30"/>
  <c r="O295" i="30"/>
  <c r="O296" i="30"/>
  <c r="O297" i="30"/>
  <c r="O298" i="30"/>
  <c r="O299" i="30"/>
  <c r="O300" i="30"/>
  <c r="O301" i="30"/>
  <c r="O302" i="30"/>
  <c r="O303" i="30"/>
  <c r="O304" i="30"/>
  <c r="O305" i="30"/>
  <c r="O306" i="30"/>
  <c r="O307" i="30"/>
  <c r="O308" i="30"/>
  <c r="O309" i="30"/>
  <c r="O310" i="30"/>
  <c r="O311" i="30"/>
  <c r="O312" i="30"/>
  <c r="O313" i="30"/>
  <c r="O314" i="30"/>
  <c r="O315" i="30"/>
  <c r="O316" i="30"/>
  <c r="O317" i="30"/>
  <c r="O318" i="30"/>
  <c r="O319" i="30"/>
  <c r="O320" i="30"/>
  <c r="O321" i="30"/>
  <c r="O322" i="30"/>
  <c r="O323" i="30"/>
  <c r="O270" i="31"/>
  <c r="O271" i="31"/>
  <c r="O272" i="31"/>
  <c r="O273" i="31"/>
  <c r="O274" i="31"/>
  <c r="O275" i="31"/>
  <c r="O276" i="31"/>
  <c r="O277" i="31"/>
  <c r="O278" i="31"/>
  <c r="O279" i="31"/>
  <c r="O280" i="31"/>
  <c r="O281" i="31"/>
  <c r="O282" i="31"/>
  <c r="O283" i="31"/>
  <c r="O284" i="31"/>
  <c r="O285" i="31"/>
  <c r="O286" i="31"/>
  <c r="O287" i="31"/>
  <c r="O288" i="31"/>
  <c r="O289" i="31"/>
  <c r="O290" i="31"/>
  <c r="O291" i="31"/>
  <c r="O292" i="31"/>
  <c r="O293" i="31"/>
  <c r="O294" i="31"/>
  <c r="O295" i="31"/>
  <c r="O296" i="31"/>
  <c r="O297" i="31"/>
  <c r="O298" i="31"/>
  <c r="O299" i="31"/>
  <c r="O300" i="31"/>
  <c r="O301" i="31"/>
  <c r="O302" i="31"/>
  <c r="O303" i="31"/>
  <c r="O304" i="31"/>
  <c r="O305" i="31"/>
  <c r="O306" i="31"/>
  <c r="O307" i="31"/>
  <c r="O308" i="31"/>
  <c r="O309" i="31"/>
  <c r="O310" i="31"/>
  <c r="O311" i="31"/>
  <c r="O312" i="31"/>
  <c r="O313" i="31"/>
  <c r="O314" i="31"/>
  <c r="O315" i="31"/>
  <c r="O316" i="31"/>
  <c r="O317" i="31"/>
  <c r="O318" i="31"/>
  <c r="O319" i="31"/>
  <c r="O320" i="31"/>
  <c r="O321" i="31"/>
  <c r="O322" i="31"/>
  <c r="O323" i="31"/>
  <c r="O270" i="32"/>
  <c r="O271" i="32"/>
  <c r="O272" i="32"/>
  <c r="O273" i="32"/>
  <c r="O274" i="32"/>
  <c r="O275" i="32"/>
  <c r="O276" i="32"/>
  <c r="O277" i="32"/>
  <c r="O278" i="32"/>
  <c r="O279" i="32"/>
  <c r="O280" i="32"/>
  <c r="O281" i="32"/>
  <c r="O282" i="32"/>
  <c r="O283" i="32"/>
  <c r="O284" i="32"/>
  <c r="O285" i="32"/>
  <c r="O286" i="32"/>
  <c r="O287" i="32"/>
  <c r="O288" i="32"/>
  <c r="O289" i="32"/>
  <c r="O290" i="32"/>
  <c r="O291" i="32"/>
  <c r="O292" i="32"/>
  <c r="O293" i="32"/>
  <c r="O294" i="32"/>
  <c r="O295" i="32"/>
  <c r="O296" i="32"/>
  <c r="O297" i="32"/>
  <c r="O298" i="32"/>
  <c r="O299" i="32"/>
  <c r="O300" i="32"/>
  <c r="O301" i="32"/>
  <c r="O302" i="32"/>
  <c r="O303" i="32"/>
  <c r="O304" i="32"/>
  <c r="O305" i="32"/>
  <c r="O306" i="32"/>
  <c r="O307" i="32"/>
  <c r="O308" i="32"/>
  <c r="O309" i="32"/>
  <c r="O310" i="32"/>
  <c r="O311" i="32"/>
  <c r="O312" i="32"/>
  <c r="O313" i="32"/>
  <c r="O314" i="32"/>
  <c r="O315" i="32"/>
  <c r="O316" i="32"/>
  <c r="O317" i="32"/>
  <c r="O318" i="32"/>
  <c r="O319" i="32"/>
  <c r="O320" i="32"/>
  <c r="O321" i="32"/>
  <c r="O322" i="32"/>
  <c r="O323" i="32"/>
  <c r="O270" i="33"/>
  <c r="O271" i="33"/>
  <c r="O272" i="33"/>
  <c r="O273" i="33"/>
  <c r="O274" i="33"/>
  <c r="O275" i="33"/>
  <c r="O276" i="33"/>
  <c r="O277" i="33"/>
  <c r="O278" i="33"/>
  <c r="O279" i="33"/>
  <c r="O280" i="33"/>
  <c r="O281" i="33"/>
  <c r="O282" i="33"/>
  <c r="O283" i="33"/>
  <c r="O284" i="33"/>
  <c r="O285" i="33"/>
  <c r="O286" i="33"/>
  <c r="O287" i="33"/>
  <c r="O288" i="33"/>
  <c r="O289" i="33"/>
  <c r="O290" i="33"/>
  <c r="O291" i="33"/>
  <c r="O292" i="33"/>
  <c r="O293" i="33"/>
  <c r="O294" i="33"/>
  <c r="O295" i="33"/>
  <c r="O296" i="33"/>
  <c r="O297" i="33"/>
  <c r="O298" i="33"/>
  <c r="O299" i="33"/>
  <c r="O300" i="33"/>
  <c r="O301" i="33"/>
  <c r="O302" i="33"/>
  <c r="O303" i="33"/>
  <c r="O304" i="33"/>
  <c r="O305" i="33"/>
  <c r="O306" i="33"/>
  <c r="O307" i="33"/>
  <c r="O308" i="33"/>
  <c r="O309" i="33"/>
  <c r="O310" i="33"/>
  <c r="O311" i="33"/>
  <c r="O312" i="33"/>
  <c r="O313" i="33"/>
  <c r="O314" i="33"/>
  <c r="O315" i="33"/>
  <c r="O316" i="33"/>
  <c r="O317" i="33"/>
  <c r="O318" i="33"/>
  <c r="O319" i="33"/>
  <c r="O320" i="33"/>
  <c r="O321" i="33"/>
  <c r="O322" i="33"/>
  <c r="O323" i="33"/>
  <c r="O270" i="34"/>
  <c r="O271" i="34"/>
  <c r="O272" i="34"/>
  <c r="O273" i="34"/>
  <c r="O274" i="34"/>
  <c r="O275" i="34"/>
  <c r="O276" i="34"/>
  <c r="O277" i="34"/>
  <c r="O278" i="34"/>
  <c r="O279" i="34"/>
  <c r="O280" i="34"/>
  <c r="O281" i="34"/>
  <c r="O282" i="34"/>
  <c r="O283" i="34"/>
  <c r="O284" i="34"/>
  <c r="O285" i="34"/>
  <c r="O286" i="34"/>
  <c r="O287" i="34"/>
  <c r="O288" i="34"/>
  <c r="O289" i="34"/>
  <c r="O290" i="34"/>
  <c r="O291" i="34"/>
  <c r="O292" i="34"/>
  <c r="O293" i="34"/>
  <c r="O294" i="34"/>
  <c r="O295" i="34"/>
  <c r="O296" i="34"/>
  <c r="O297" i="34"/>
  <c r="O298" i="34"/>
  <c r="O299" i="34"/>
  <c r="O300" i="34"/>
  <c r="O301" i="34"/>
  <c r="O302" i="34"/>
  <c r="O303" i="34"/>
  <c r="O304" i="34"/>
  <c r="O305" i="34"/>
  <c r="O306" i="34"/>
  <c r="O307" i="34"/>
  <c r="O308" i="34"/>
  <c r="O309" i="34"/>
  <c r="O310" i="34"/>
  <c r="O311" i="34"/>
  <c r="O312" i="34"/>
  <c r="O313" i="34"/>
  <c r="O314" i="34"/>
  <c r="O315" i="34"/>
  <c r="O316" i="34"/>
  <c r="O317" i="34"/>
  <c r="O318" i="34"/>
  <c r="O319" i="34"/>
  <c r="O320" i="34"/>
  <c r="O321" i="34"/>
  <c r="O322" i="34"/>
  <c r="O323" i="34"/>
  <c r="N323" i="27"/>
  <c r="N322" i="27"/>
  <c r="N321" i="27"/>
  <c r="N320" i="27"/>
  <c r="N319" i="27"/>
  <c r="N318" i="27"/>
  <c r="N317" i="27"/>
  <c r="N316" i="27"/>
  <c r="N315" i="27"/>
  <c r="N314" i="27"/>
  <c r="N313" i="27"/>
  <c r="N312" i="27"/>
  <c r="N311" i="27"/>
  <c r="N310" i="27"/>
  <c r="N309" i="27"/>
  <c r="N308" i="27"/>
  <c r="N307" i="27"/>
  <c r="N306" i="27"/>
  <c r="N305" i="27"/>
  <c r="N304" i="27"/>
  <c r="N303" i="27"/>
  <c r="N302" i="27"/>
  <c r="N301" i="27"/>
  <c r="N300" i="27"/>
  <c r="N299" i="27"/>
  <c r="N298" i="27"/>
  <c r="N297" i="27"/>
  <c r="N296" i="27"/>
  <c r="N295" i="27"/>
  <c r="N294" i="27"/>
  <c r="N293" i="27"/>
  <c r="N292" i="27"/>
  <c r="N291" i="27"/>
  <c r="N290" i="27"/>
  <c r="N289" i="27"/>
  <c r="N288" i="27"/>
  <c r="N287" i="27"/>
  <c r="N286" i="27"/>
  <c r="N285" i="27"/>
  <c r="N284" i="27"/>
  <c r="N283" i="27"/>
  <c r="N282" i="27"/>
  <c r="N281" i="27"/>
  <c r="N280" i="27"/>
  <c r="N279" i="27"/>
  <c r="N278" i="27"/>
  <c r="N277" i="27"/>
  <c r="N276" i="27"/>
  <c r="N275" i="27"/>
  <c r="N274" i="27"/>
  <c r="N273" i="27"/>
  <c r="N272" i="27"/>
  <c r="N271" i="27"/>
  <c r="N270" i="27"/>
  <c r="N269" i="27"/>
  <c r="N268" i="27"/>
  <c r="N267" i="27"/>
  <c r="N266" i="27"/>
  <c r="N265" i="27"/>
  <c r="N264" i="27"/>
  <c r="N263" i="27"/>
  <c r="N262" i="27"/>
  <c r="N261" i="27"/>
  <c r="N260" i="27"/>
  <c r="N259" i="27"/>
  <c r="N258" i="27"/>
  <c r="N257" i="27"/>
  <c r="N256" i="27"/>
  <c r="N255" i="27"/>
  <c r="N254" i="27"/>
  <c r="N253" i="27"/>
  <c r="N252" i="27"/>
  <c r="N251" i="27"/>
  <c r="N250" i="27"/>
  <c r="N249" i="27"/>
  <c r="N248" i="27"/>
  <c r="N247" i="27"/>
  <c r="N246" i="27"/>
  <c r="N245" i="27"/>
  <c r="N244" i="27"/>
  <c r="N243" i="27"/>
  <c r="N242" i="27"/>
  <c r="N241" i="27"/>
  <c r="N240" i="27"/>
  <c r="N239" i="27"/>
  <c r="N238" i="27"/>
  <c r="N237" i="27"/>
  <c r="N236" i="27"/>
  <c r="N235" i="27"/>
  <c r="N234" i="27"/>
  <c r="N233" i="27"/>
  <c r="N232" i="27"/>
  <c r="N231" i="27"/>
  <c r="N230" i="27"/>
  <c r="N229" i="27"/>
  <c r="N228" i="27"/>
  <c r="N227" i="27"/>
  <c r="N226" i="27"/>
  <c r="N225" i="27"/>
  <c r="N224" i="27"/>
  <c r="N223" i="27"/>
  <c r="N222" i="27"/>
  <c r="N221" i="27"/>
  <c r="N220" i="27"/>
  <c r="N219" i="27"/>
  <c r="N218" i="27"/>
  <c r="N217" i="27"/>
  <c r="N216" i="27"/>
  <c r="N215" i="27"/>
  <c r="N214" i="27"/>
  <c r="N213" i="27"/>
  <c r="N212" i="27"/>
  <c r="N211" i="27"/>
  <c r="N210" i="27"/>
  <c r="N209" i="27"/>
  <c r="N208" i="27"/>
  <c r="N207" i="27"/>
  <c r="N206" i="27"/>
  <c r="N205" i="27"/>
  <c r="N204" i="27"/>
  <c r="N203" i="27"/>
  <c r="N202" i="27"/>
  <c r="N201" i="27"/>
  <c r="N200" i="27"/>
  <c r="N199" i="27"/>
  <c r="N198" i="27"/>
  <c r="N197" i="27"/>
  <c r="N196" i="27"/>
  <c r="N195" i="27"/>
  <c r="N194" i="27"/>
  <c r="N193" i="27"/>
  <c r="N192" i="27"/>
  <c r="N191" i="27"/>
  <c r="N190" i="27"/>
  <c r="N189" i="27"/>
  <c r="N188" i="27"/>
  <c r="N187" i="27"/>
  <c r="N186" i="27"/>
  <c r="N185" i="27"/>
  <c r="N184" i="27"/>
  <c r="N183" i="27"/>
  <c r="N182" i="27"/>
  <c r="N181" i="27"/>
  <c r="N180" i="27"/>
  <c r="N179" i="27"/>
  <c r="N178" i="27"/>
  <c r="N177" i="27"/>
  <c r="N176" i="27"/>
  <c r="N175" i="27"/>
  <c r="N174" i="27"/>
  <c r="N173" i="27"/>
  <c r="N172" i="27"/>
  <c r="N171" i="27"/>
  <c r="N170" i="27"/>
  <c r="N169" i="27"/>
  <c r="N168" i="27"/>
  <c r="N167" i="27"/>
  <c r="N166" i="27"/>
  <c r="N165" i="27"/>
  <c r="N164" i="27"/>
  <c r="N163" i="27"/>
  <c r="N162" i="27"/>
  <c r="N161" i="27"/>
  <c r="N160" i="27"/>
  <c r="N159" i="27"/>
  <c r="N158" i="27"/>
  <c r="N157" i="27"/>
  <c r="N156" i="27"/>
  <c r="N155" i="27"/>
  <c r="N154" i="27"/>
  <c r="N153" i="27"/>
  <c r="N152" i="27"/>
  <c r="N151" i="27"/>
  <c r="N150" i="27"/>
  <c r="N149" i="27"/>
  <c r="N148" i="27"/>
  <c r="N147" i="27"/>
  <c r="N146" i="27"/>
  <c r="N145" i="27"/>
  <c r="N144" i="27"/>
  <c r="N143" i="27"/>
  <c r="N142" i="27"/>
  <c r="N141" i="27"/>
  <c r="N140" i="27"/>
  <c r="N139" i="27"/>
  <c r="N138" i="27"/>
  <c r="N137" i="27"/>
  <c r="N136" i="27"/>
  <c r="N135" i="27"/>
  <c r="N134" i="27"/>
  <c r="N133" i="27"/>
  <c r="N132" i="27"/>
  <c r="N131" i="27"/>
  <c r="N130" i="27"/>
  <c r="N129" i="27"/>
  <c r="N128" i="27"/>
  <c r="N127" i="27"/>
  <c r="N126" i="27"/>
  <c r="N125" i="27"/>
  <c r="N124" i="27"/>
  <c r="N123" i="27"/>
  <c r="N122" i="27"/>
  <c r="N121" i="27"/>
  <c r="N120" i="27"/>
  <c r="N119" i="27"/>
  <c r="N118" i="27"/>
  <c r="N117" i="27"/>
  <c r="N116" i="27"/>
  <c r="N115" i="27"/>
  <c r="N114" i="27"/>
  <c r="N113" i="27"/>
  <c r="N112" i="27"/>
  <c r="N111" i="27"/>
  <c r="N110" i="27"/>
  <c r="N109" i="27"/>
  <c r="N108" i="27"/>
  <c r="N107" i="27"/>
  <c r="N106" i="27"/>
  <c r="N105" i="27"/>
  <c r="N104" i="27"/>
  <c r="N103" i="27"/>
  <c r="N102" i="27"/>
  <c r="N101" i="27"/>
  <c r="N100" i="27"/>
  <c r="N99" i="27"/>
  <c r="N98" i="27"/>
  <c r="N97" i="27"/>
  <c r="N96" i="27"/>
  <c r="N95" i="27"/>
  <c r="N94" i="27"/>
  <c r="N93" i="27"/>
  <c r="N92" i="27"/>
  <c r="N91" i="27"/>
  <c r="N90" i="27"/>
  <c r="N89" i="27"/>
  <c r="N88" i="27"/>
  <c r="N87" i="27"/>
  <c r="N86" i="27"/>
  <c r="N85" i="27"/>
  <c r="N84" i="27"/>
  <c r="N83" i="27"/>
  <c r="N82" i="27"/>
  <c r="N81" i="27"/>
  <c r="N80" i="27"/>
  <c r="N79" i="27"/>
  <c r="N78" i="27"/>
  <c r="N77" i="27"/>
  <c r="N76" i="27"/>
  <c r="N75" i="27"/>
  <c r="N74" i="27"/>
  <c r="N73" i="27"/>
  <c r="N72" i="27"/>
  <c r="N71" i="27"/>
  <c r="N70" i="27"/>
  <c r="N69" i="27"/>
  <c r="N68" i="27"/>
  <c r="N67" i="27"/>
  <c r="N66" i="27"/>
  <c r="N65" i="27"/>
  <c r="N64" i="27"/>
  <c r="N63" i="27"/>
  <c r="N62" i="27"/>
  <c r="N61" i="27"/>
  <c r="N60" i="27"/>
  <c r="N59" i="27"/>
  <c r="N58" i="27"/>
  <c r="N57" i="27"/>
  <c r="N56" i="27"/>
  <c r="N55" i="27"/>
  <c r="N54" i="27"/>
  <c r="N53" i="27"/>
  <c r="N52" i="27"/>
  <c r="N51" i="27"/>
  <c r="N50" i="27"/>
  <c r="N49" i="27"/>
  <c r="N48" i="27"/>
  <c r="N47" i="27"/>
  <c r="N46" i="27"/>
  <c r="N45" i="27"/>
  <c r="N44" i="27"/>
  <c r="N43" i="27"/>
  <c r="N42" i="27"/>
  <c r="N41" i="27"/>
  <c r="N40" i="27"/>
  <c r="N39" i="27"/>
  <c r="N38" i="27"/>
  <c r="N37" i="27"/>
  <c r="N36" i="27"/>
  <c r="N35" i="27"/>
  <c r="N34" i="27"/>
  <c r="N33" i="27"/>
  <c r="N32" i="27"/>
  <c r="N31" i="27"/>
  <c r="N30" i="27"/>
  <c r="N29" i="27"/>
  <c r="N28" i="27"/>
  <c r="N27" i="27"/>
  <c r="N26" i="27"/>
  <c r="N25" i="27"/>
  <c r="N24" i="27"/>
  <c r="N23" i="27"/>
  <c r="N22" i="27"/>
  <c r="N21" i="27"/>
  <c r="N20" i="27"/>
  <c r="N19" i="27"/>
  <c r="N18" i="27"/>
  <c r="N17" i="27"/>
  <c r="N16" i="27"/>
  <c r="N15" i="27"/>
  <c r="N14" i="27"/>
  <c r="N13" i="27"/>
  <c r="N12" i="27"/>
  <c r="N11" i="27"/>
  <c r="N10" i="27"/>
  <c r="N9" i="27"/>
  <c r="N8" i="27"/>
  <c r="N7" i="27"/>
  <c r="N323" i="28"/>
  <c r="N322" i="28"/>
  <c r="N321" i="28"/>
  <c r="N320" i="28"/>
  <c r="N319" i="28"/>
  <c r="N318" i="28"/>
  <c r="N317" i="28"/>
  <c r="N316" i="28"/>
  <c r="N315" i="28"/>
  <c r="N314" i="28"/>
  <c r="N313" i="28"/>
  <c r="N312" i="28"/>
  <c r="N311" i="28"/>
  <c r="N310" i="28"/>
  <c r="N309" i="28"/>
  <c r="N308" i="28"/>
  <c r="N307" i="28"/>
  <c r="N306" i="28"/>
  <c r="N305" i="28"/>
  <c r="N304" i="28"/>
  <c r="N303" i="28"/>
  <c r="N302" i="28"/>
  <c r="N301" i="28"/>
  <c r="N300" i="28"/>
  <c r="N299" i="28"/>
  <c r="N298" i="28"/>
  <c r="N297" i="28"/>
  <c r="N296" i="28"/>
  <c r="N295" i="28"/>
  <c r="N294" i="28"/>
  <c r="N293" i="28"/>
  <c r="N292" i="28"/>
  <c r="N291" i="28"/>
  <c r="N290" i="28"/>
  <c r="N289" i="28"/>
  <c r="N288" i="28"/>
  <c r="N287" i="28"/>
  <c r="N286" i="28"/>
  <c r="N285" i="28"/>
  <c r="N284" i="28"/>
  <c r="N283" i="28"/>
  <c r="N282" i="28"/>
  <c r="N281" i="28"/>
  <c r="N280" i="28"/>
  <c r="N279" i="28"/>
  <c r="N278" i="28"/>
  <c r="N277" i="28"/>
  <c r="N276" i="28"/>
  <c r="N275" i="28"/>
  <c r="N274" i="28"/>
  <c r="N273" i="28"/>
  <c r="N272" i="28"/>
  <c r="N271" i="28"/>
  <c r="N270" i="28"/>
  <c r="N269" i="28"/>
  <c r="N268" i="28"/>
  <c r="N267" i="28"/>
  <c r="N266" i="28"/>
  <c r="N265" i="28"/>
  <c r="N264" i="28"/>
  <c r="N263" i="28"/>
  <c r="N262" i="28"/>
  <c r="N261" i="28"/>
  <c r="N260" i="28"/>
  <c r="N259" i="28"/>
  <c r="N258" i="28"/>
  <c r="N257" i="28"/>
  <c r="N256" i="28"/>
  <c r="N255" i="28"/>
  <c r="N254" i="28"/>
  <c r="N253" i="28"/>
  <c r="N252" i="28"/>
  <c r="N251" i="28"/>
  <c r="N250" i="28"/>
  <c r="N249" i="28"/>
  <c r="N248" i="28"/>
  <c r="N247" i="28"/>
  <c r="N246" i="28"/>
  <c r="N245" i="28"/>
  <c r="N244" i="28"/>
  <c r="N243" i="28"/>
  <c r="N242" i="28"/>
  <c r="N241" i="28"/>
  <c r="N240" i="28"/>
  <c r="N239" i="28"/>
  <c r="N238" i="28"/>
  <c r="N237" i="28"/>
  <c r="N236" i="28"/>
  <c r="N235" i="28"/>
  <c r="N234" i="28"/>
  <c r="N233" i="28"/>
  <c r="N232" i="28"/>
  <c r="N231" i="28"/>
  <c r="N230" i="28"/>
  <c r="N229" i="28"/>
  <c r="N228" i="28"/>
  <c r="N227" i="28"/>
  <c r="N226" i="28"/>
  <c r="N225" i="28"/>
  <c r="N224" i="28"/>
  <c r="N223" i="28"/>
  <c r="N222" i="28"/>
  <c r="N221" i="28"/>
  <c r="N220" i="28"/>
  <c r="N219" i="28"/>
  <c r="N218" i="28"/>
  <c r="N217" i="28"/>
  <c r="N216" i="28"/>
  <c r="N215" i="28"/>
  <c r="N214" i="28"/>
  <c r="N213" i="28"/>
  <c r="N212" i="28"/>
  <c r="N211" i="28"/>
  <c r="N210" i="28"/>
  <c r="N209" i="28"/>
  <c r="N208" i="28"/>
  <c r="N207" i="28"/>
  <c r="N206" i="28"/>
  <c r="N205" i="28"/>
  <c r="N204" i="28"/>
  <c r="N203" i="28"/>
  <c r="N202" i="28"/>
  <c r="N201" i="28"/>
  <c r="N200" i="28"/>
  <c r="N199" i="28"/>
  <c r="N198" i="28"/>
  <c r="N197" i="28"/>
  <c r="N196" i="28"/>
  <c r="N195" i="28"/>
  <c r="N194" i="28"/>
  <c r="N193" i="28"/>
  <c r="N192" i="28"/>
  <c r="N191" i="28"/>
  <c r="N190" i="28"/>
  <c r="N189" i="28"/>
  <c r="N188" i="28"/>
  <c r="N187" i="28"/>
  <c r="N186" i="28"/>
  <c r="N185" i="28"/>
  <c r="N184" i="28"/>
  <c r="N183" i="28"/>
  <c r="N182" i="28"/>
  <c r="N181" i="28"/>
  <c r="N180" i="28"/>
  <c r="N179" i="28"/>
  <c r="N178" i="28"/>
  <c r="N177" i="28"/>
  <c r="N176" i="28"/>
  <c r="N175" i="28"/>
  <c r="N174" i="28"/>
  <c r="N173" i="28"/>
  <c r="N172" i="28"/>
  <c r="N171" i="28"/>
  <c r="N170" i="28"/>
  <c r="N169" i="28"/>
  <c r="N168" i="28"/>
  <c r="N167" i="28"/>
  <c r="N166" i="28"/>
  <c r="N165" i="28"/>
  <c r="N164" i="28"/>
  <c r="N163" i="28"/>
  <c r="N162" i="28"/>
  <c r="N161" i="28"/>
  <c r="N160" i="28"/>
  <c r="N159" i="28"/>
  <c r="N158" i="28"/>
  <c r="N157" i="28"/>
  <c r="N156" i="28"/>
  <c r="N155" i="28"/>
  <c r="N154" i="28"/>
  <c r="N153" i="28"/>
  <c r="N152" i="28"/>
  <c r="N151" i="28"/>
  <c r="N150" i="28"/>
  <c r="N149" i="28"/>
  <c r="N148" i="28"/>
  <c r="N147" i="28"/>
  <c r="N146" i="28"/>
  <c r="N145" i="28"/>
  <c r="N144" i="28"/>
  <c r="N143" i="28"/>
  <c r="N142" i="28"/>
  <c r="N141" i="28"/>
  <c r="N140" i="28"/>
  <c r="N139" i="28"/>
  <c r="N138" i="28"/>
  <c r="N137" i="28"/>
  <c r="N136" i="28"/>
  <c r="N135" i="28"/>
  <c r="N134" i="28"/>
  <c r="N133" i="28"/>
  <c r="N132" i="28"/>
  <c r="N131" i="28"/>
  <c r="N130" i="28"/>
  <c r="N129" i="28"/>
  <c r="N128" i="28"/>
  <c r="N127" i="28"/>
  <c r="N126" i="28"/>
  <c r="N125" i="28"/>
  <c r="N124" i="28"/>
  <c r="N123" i="28"/>
  <c r="N122" i="28"/>
  <c r="N121" i="28"/>
  <c r="N120" i="28"/>
  <c r="N119" i="28"/>
  <c r="N118" i="28"/>
  <c r="N117" i="28"/>
  <c r="N116" i="28"/>
  <c r="N115" i="28"/>
  <c r="N114" i="28"/>
  <c r="N113" i="28"/>
  <c r="N112" i="28"/>
  <c r="N111" i="28"/>
  <c r="N110" i="28"/>
  <c r="N109" i="28"/>
  <c r="N108" i="28"/>
  <c r="N107" i="28"/>
  <c r="N106" i="28"/>
  <c r="N105" i="28"/>
  <c r="N104" i="28"/>
  <c r="N103" i="28"/>
  <c r="N102" i="28"/>
  <c r="N101" i="28"/>
  <c r="N100" i="28"/>
  <c r="N99" i="28"/>
  <c r="N98" i="28"/>
  <c r="N97" i="28"/>
  <c r="N96" i="28"/>
  <c r="N95" i="28"/>
  <c r="N94" i="28"/>
  <c r="N93" i="28"/>
  <c r="N92" i="28"/>
  <c r="N91" i="28"/>
  <c r="N90" i="28"/>
  <c r="N89" i="28"/>
  <c r="N88" i="28"/>
  <c r="N87" i="28"/>
  <c r="N86" i="28"/>
  <c r="N85" i="28"/>
  <c r="N84" i="28"/>
  <c r="N83" i="28"/>
  <c r="N82" i="28"/>
  <c r="N81" i="28"/>
  <c r="N80" i="28"/>
  <c r="N79" i="28"/>
  <c r="N78" i="28"/>
  <c r="N77" i="28"/>
  <c r="N76" i="28"/>
  <c r="N75" i="28"/>
  <c r="N74" i="28"/>
  <c r="N73" i="28"/>
  <c r="N72" i="28"/>
  <c r="N71" i="28"/>
  <c r="N70" i="28"/>
  <c r="N69" i="28"/>
  <c r="N68" i="28"/>
  <c r="N67" i="28"/>
  <c r="N66" i="28"/>
  <c r="N65" i="28"/>
  <c r="N64" i="28"/>
  <c r="N63" i="28"/>
  <c r="N62" i="28"/>
  <c r="N61" i="28"/>
  <c r="N60" i="28"/>
  <c r="N59" i="28"/>
  <c r="N58" i="28"/>
  <c r="N57" i="28"/>
  <c r="N56" i="28"/>
  <c r="N55" i="28"/>
  <c r="N54" i="28"/>
  <c r="N53" i="28"/>
  <c r="N52" i="28"/>
  <c r="N51" i="28"/>
  <c r="N50" i="28"/>
  <c r="N49" i="28"/>
  <c r="N48" i="28"/>
  <c r="N47" i="28"/>
  <c r="N46" i="28"/>
  <c r="N45" i="28"/>
  <c r="N44" i="28"/>
  <c r="N43" i="28"/>
  <c r="N42" i="28"/>
  <c r="N41" i="28"/>
  <c r="N40" i="28"/>
  <c r="N39" i="28"/>
  <c r="N38" i="28"/>
  <c r="N37" i="28"/>
  <c r="N36" i="28"/>
  <c r="N35" i="28"/>
  <c r="N34" i="28"/>
  <c r="N33" i="28"/>
  <c r="N32" i="28"/>
  <c r="N31" i="28"/>
  <c r="N30" i="28"/>
  <c r="N29" i="28"/>
  <c r="N28" i="28"/>
  <c r="N27" i="28"/>
  <c r="N26" i="28"/>
  <c r="N25" i="28"/>
  <c r="N24" i="28"/>
  <c r="N23" i="28"/>
  <c r="N22" i="28"/>
  <c r="N21" i="28"/>
  <c r="N20" i="28"/>
  <c r="N19" i="28"/>
  <c r="N18" i="28"/>
  <c r="N17" i="28"/>
  <c r="N16" i="28"/>
  <c r="N15" i="28"/>
  <c r="N14" i="28"/>
  <c r="N13" i="28"/>
  <c r="N12" i="28"/>
  <c r="N11" i="28"/>
  <c r="N10" i="28"/>
  <c r="N9" i="28"/>
  <c r="N8" i="28"/>
  <c r="N7" i="28"/>
  <c r="N323" i="29"/>
  <c r="N322" i="29"/>
  <c r="N321" i="29"/>
  <c r="N320" i="29"/>
  <c r="N319" i="29"/>
  <c r="N318" i="29"/>
  <c r="N317" i="29"/>
  <c r="N316" i="29"/>
  <c r="N315" i="29"/>
  <c r="N314" i="29"/>
  <c r="N313" i="29"/>
  <c r="N312" i="29"/>
  <c r="N311" i="29"/>
  <c r="N310" i="29"/>
  <c r="N309" i="29"/>
  <c r="N308" i="29"/>
  <c r="N307" i="29"/>
  <c r="N306" i="29"/>
  <c r="N305" i="29"/>
  <c r="N304" i="29"/>
  <c r="N303" i="29"/>
  <c r="N302" i="29"/>
  <c r="N301" i="29"/>
  <c r="N300" i="29"/>
  <c r="N299" i="29"/>
  <c r="N298" i="29"/>
  <c r="N297" i="29"/>
  <c r="N296" i="29"/>
  <c r="N295" i="29"/>
  <c r="N294" i="29"/>
  <c r="N293" i="29"/>
  <c r="N292" i="29"/>
  <c r="N291" i="29"/>
  <c r="N290" i="29"/>
  <c r="N289" i="29"/>
  <c r="N288" i="29"/>
  <c r="N287" i="29"/>
  <c r="N286" i="29"/>
  <c r="N285" i="29"/>
  <c r="N284" i="29"/>
  <c r="N283" i="29"/>
  <c r="N282" i="29"/>
  <c r="N281" i="29"/>
  <c r="N280" i="29"/>
  <c r="N279" i="29"/>
  <c r="N278" i="29"/>
  <c r="N277" i="29"/>
  <c r="N276" i="29"/>
  <c r="N275" i="29"/>
  <c r="N274" i="29"/>
  <c r="N273" i="29"/>
  <c r="N272" i="29"/>
  <c r="N271" i="29"/>
  <c r="N270" i="29"/>
  <c r="N269" i="29"/>
  <c r="N268" i="29"/>
  <c r="N267" i="29"/>
  <c r="N266" i="29"/>
  <c r="N265" i="29"/>
  <c r="N264" i="29"/>
  <c r="N263" i="29"/>
  <c r="N262" i="29"/>
  <c r="N261" i="29"/>
  <c r="N260" i="29"/>
  <c r="N259" i="29"/>
  <c r="N258" i="29"/>
  <c r="N257" i="29"/>
  <c r="N256" i="29"/>
  <c r="N255" i="29"/>
  <c r="N254" i="29"/>
  <c r="N253" i="29"/>
  <c r="N252" i="29"/>
  <c r="N251" i="29"/>
  <c r="N250" i="29"/>
  <c r="N249" i="29"/>
  <c r="N248" i="29"/>
  <c r="N247" i="29"/>
  <c r="N246" i="29"/>
  <c r="N245" i="29"/>
  <c r="N244" i="29"/>
  <c r="N243" i="29"/>
  <c r="N242" i="29"/>
  <c r="N241" i="29"/>
  <c r="N240" i="29"/>
  <c r="N239" i="29"/>
  <c r="N238" i="29"/>
  <c r="N237" i="29"/>
  <c r="N236" i="29"/>
  <c r="N235" i="29"/>
  <c r="N234" i="29"/>
  <c r="N233" i="29"/>
  <c r="N232" i="29"/>
  <c r="N231" i="29"/>
  <c r="N230" i="29"/>
  <c r="N229" i="29"/>
  <c r="N228" i="29"/>
  <c r="N227" i="29"/>
  <c r="N226" i="29"/>
  <c r="N225" i="29"/>
  <c r="N224" i="29"/>
  <c r="N223" i="29"/>
  <c r="N222" i="29"/>
  <c r="N221" i="29"/>
  <c r="N220" i="29"/>
  <c r="N219" i="29"/>
  <c r="N218" i="29"/>
  <c r="N217" i="29"/>
  <c r="N216" i="29"/>
  <c r="N215" i="29"/>
  <c r="N214" i="29"/>
  <c r="N213" i="29"/>
  <c r="N212" i="29"/>
  <c r="N211" i="29"/>
  <c r="N210" i="29"/>
  <c r="N209" i="29"/>
  <c r="N208" i="29"/>
  <c r="N207" i="29"/>
  <c r="N206" i="29"/>
  <c r="N205" i="29"/>
  <c r="N204" i="29"/>
  <c r="N203" i="29"/>
  <c r="N202" i="29"/>
  <c r="N201" i="29"/>
  <c r="N200" i="29"/>
  <c r="N199" i="29"/>
  <c r="N198" i="29"/>
  <c r="N197" i="29"/>
  <c r="N196" i="29"/>
  <c r="N195" i="29"/>
  <c r="N194" i="29"/>
  <c r="N193" i="29"/>
  <c r="N192" i="29"/>
  <c r="N191" i="29"/>
  <c r="N190" i="29"/>
  <c r="N189" i="29"/>
  <c r="N188" i="29"/>
  <c r="N187" i="29"/>
  <c r="N186" i="29"/>
  <c r="N185" i="29"/>
  <c r="N184" i="29"/>
  <c r="N183" i="29"/>
  <c r="N182" i="29"/>
  <c r="N181" i="29"/>
  <c r="N180" i="29"/>
  <c r="N179" i="29"/>
  <c r="N178" i="29"/>
  <c r="N177" i="29"/>
  <c r="N176" i="29"/>
  <c r="N175" i="29"/>
  <c r="N174" i="29"/>
  <c r="N173" i="29"/>
  <c r="N172" i="29"/>
  <c r="N171" i="29"/>
  <c r="N170" i="29"/>
  <c r="N169" i="29"/>
  <c r="N168" i="29"/>
  <c r="N167" i="29"/>
  <c r="N166" i="29"/>
  <c r="N165" i="29"/>
  <c r="N164" i="29"/>
  <c r="N163" i="29"/>
  <c r="N162" i="29"/>
  <c r="N161" i="29"/>
  <c r="N160" i="29"/>
  <c r="N159" i="29"/>
  <c r="N158" i="29"/>
  <c r="N157" i="29"/>
  <c r="N156" i="29"/>
  <c r="N155" i="29"/>
  <c r="N154" i="29"/>
  <c r="N153" i="29"/>
  <c r="N152" i="29"/>
  <c r="N151" i="29"/>
  <c r="N150" i="29"/>
  <c r="N149" i="29"/>
  <c r="N148" i="29"/>
  <c r="N147" i="29"/>
  <c r="N146" i="29"/>
  <c r="N145" i="29"/>
  <c r="N144" i="29"/>
  <c r="N143" i="29"/>
  <c r="N142" i="29"/>
  <c r="N141" i="29"/>
  <c r="N140" i="29"/>
  <c r="N139" i="29"/>
  <c r="N138" i="29"/>
  <c r="N137" i="29"/>
  <c r="N136" i="29"/>
  <c r="N135" i="29"/>
  <c r="N134" i="29"/>
  <c r="N133" i="29"/>
  <c r="N132" i="29"/>
  <c r="N131" i="29"/>
  <c r="N130" i="29"/>
  <c r="N129" i="29"/>
  <c r="N128" i="29"/>
  <c r="N127" i="29"/>
  <c r="N126" i="29"/>
  <c r="N125" i="29"/>
  <c r="N124" i="29"/>
  <c r="N123" i="29"/>
  <c r="N122" i="29"/>
  <c r="N121" i="29"/>
  <c r="N120" i="29"/>
  <c r="N119" i="29"/>
  <c r="N118" i="29"/>
  <c r="N117" i="29"/>
  <c r="N116" i="29"/>
  <c r="N115" i="29"/>
  <c r="N114" i="29"/>
  <c r="N113" i="29"/>
  <c r="N112" i="29"/>
  <c r="N111" i="29"/>
  <c r="N110" i="29"/>
  <c r="N109" i="29"/>
  <c r="N108" i="29"/>
  <c r="N107" i="29"/>
  <c r="N106" i="29"/>
  <c r="N105" i="29"/>
  <c r="N104" i="29"/>
  <c r="N103" i="29"/>
  <c r="N102" i="29"/>
  <c r="N101" i="29"/>
  <c r="N100" i="29"/>
  <c r="N99" i="29"/>
  <c r="N98" i="29"/>
  <c r="N97" i="29"/>
  <c r="N96" i="29"/>
  <c r="N95" i="29"/>
  <c r="N94" i="29"/>
  <c r="N93" i="29"/>
  <c r="N92" i="29"/>
  <c r="N91" i="29"/>
  <c r="N90" i="29"/>
  <c r="N89" i="29"/>
  <c r="N88" i="29"/>
  <c r="N87" i="29"/>
  <c r="N86" i="29"/>
  <c r="N85" i="29"/>
  <c r="N84" i="29"/>
  <c r="N83" i="29"/>
  <c r="N82" i="29"/>
  <c r="N81" i="29"/>
  <c r="N80" i="29"/>
  <c r="N79" i="29"/>
  <c r="N78" i="29"/>
  <c r="N77" i="29"/>
  <c r="N76" i="29"/>
  <c r="N75" i="29"/>
  <c r="N74" i="29"/>
  <c r="N73" i="29"/>
  <c r="N72" i="29"/>
  <c r="N71" i="29"/>
  <c r="N70" i="29"/>
  <c r="N69" i="29"/>
  <c r="N68" i="29"/>
  <c r="N67" i="29"/>
  <c r="N66" i="29"/>
  <c r="N65" i="29"/>
  <c r="N64" i="29"/>
  <c r="N63" i="29"/>
  <c r="N62" i="29"/>
  <c r="N61" i="29"/>
  <c r="N60" i="29"/>
  <c r="N59" i="29"/>
  <c r="N58" i="29"/>
  <c r="N57" i="29"/>
  <c r="N56" i="29"/>
  <c r="N55" i="29"/>
  <c r="N54" i="29"/>
  <c r="N53" i="29"/>
  <c r="N52" i="29"/>
  <c r="N51" i="29"/>
  <c r="N50" i="29"/>
  <c r="N49" i="29"/>
  <c r="N48" i="29"/>
  <c r="N47" i="29"/>
  <c r="N46" i="29"/>
  <c r="N45" i="29"/>
  <c r="N44" i="29"/>
  <c r="N43" i="29"/>
  <c r="N42" i="29"/>
  <c r="N41" i="29"/>
  <c r="N40" i="29"/>
  <c r="N39" i="29"/>
  <c r="N38" i="29"/>
  <c r="N37" i="29"/>
  <c r="N36" i="29"/>
  <c r="N35" i="29"/>
  <c r="N34" i="29"/>
  <c r="N33" i="29"/>
  <c r="N32" i="29"/>
  <c r="N31" i="29"/>
  <c r="N30" i="29"/>
  <c r="N29" i="29"/>
  <c r="N28" i="29"/>
  <c r="N27" i="29"/>
  <c r="N26" i="29"/>
  <c r="N25" i="29"/>
  <c r="N24" i="29"/>
  <c r="N23" i="29"/>
  <c r="N22" i="29"/>
  <c r="N21" i="29"/>
  <c r="N20" i="29"/>
  <c r="N19" i="29"/>
  <c r="N18" i="29"/>
  <c r="N17" i="29"/>
  <c r="N16" i="29"/>
  <c r="N15" i="29"/>
  <c r="N14" i="29"/>
  <c r="N13" i="29"/>
  <c r="N12" i="29"/>
  <c r="N11" i="29"/>
  <c r="N10" i="29"/>
  <c r="N9" i="29"/>
  <c r="N8" i="29"/>
  <c r="N7" i="29"/>
  <c r="N323" i="30"/>
  <c r="N322" i="30"/>
  <c r="N321" i="30"/>
  <c r="N320" i="30"/>
  <c r="N319" i="30"/>
  <c r="N318" i="30"/>
  <c r="N317" i="30"/>
  <c r="N316" i="30"/>
  <c r="N315" i="30"/>
  <c r="N314" i="30"/>
  <c r="N313" i="30"/>
  <c r="N312" i="30"/>
  <c r="N311" i="30"/>
  <c r="N310" i="30"/>
  <c r="N309" i="30"/>
  <c r="N308" i="30"/>
  <c r="N307" i="30"/>
  <c r="N306" i="30"/>
  <c r="N305" i="30"/>
  <c r="N304" i="30"/>
  <c r="N303" i="30"/>
  <c r="N302" i="30"/>
  <c r="N301" i="30"/>
  <c r="N300" i="30"/>
  <c r="N299" i="30"/>
  <c r="N298" i="30"/>
  <c r="N297" i="30"/>
  <c r="N296" i="30"/>
  <c r="N295" i="30"/>
  <c r="N294" i="30"/>
  <c r="N293" i="30"/>
  <c r="N292" i="30"/>
  <c r="N291" i="30"/>
  <c r="N290" i="30"/>
  <c r="N289" i="30"/>
  <c r="N288" i="30"/>
  <c r="N287" i="30"/>
  <c r="N286" i="30"/>
  <c r="N285" i="30"/>
  <c r="N284" i="30"/>
  <c r="N283" i="30"/>
  <c r="N282" i="30"/>
  <c r="N281" i="30"/>
  <c r="N280" i="30"/>
  <c r="N279" i="30"/>
  <c r="N278" i="30"/>
  <c r="N277" i="30"/>
  <c r="N276" i="30"/>
  <c r="N275" i="30"/>
  <c r="N274" i="30"/>
  <c r="N273" i="30"/>
  <c r="N272" i="30"/>
  <c r="N271" i="30"/>
  <c r="N270" i="30"/>
  <c r="N269" i="30"/>
  <c r="N268" i="30"/>
  <c r="N267" i="30"/>
  <c r="N266" i="30"/>
  <c r="N265" i="30"/>
  <c r="N264" i="30"/>
  <c r="N263" i="30"/>
  <c r="N262" i="30"/>
  <c r="N261" i="30"/>
  <c r="N260" i="30"/>
  <c r="N259" i="30"/>
  <c r="N258" i="30"/>
  <c r="N257" i="30"/>
  <c r="N256" i="30"/>
  <c r="N255" i="30"/>
  <c r="N254" i="30"/>
  <c r="N253" i="30"/>
  <c r="N252" i="30"/>
  <c r="N251" i="30"/>
  <c r="N250" i="30"/>
  <c r="N249" i="30"/>
  <c r="N248" i="30"/>
  <c r="N247" i="30"/>
  <c r="N246" i="30"/>
  <c r="N245" i="30"/>
  <c r="N244" i="30"/>
  <c r="N243" i="30"/>
  <c r="N242" i="30"/>
  <c r="N241" i="30"/>
  <c r="N240" i="30"/>
  <c r="N239" i="30"/>
  <c r="N238" i="30"/>
  <c r="N237" i="30"/>
  <c r="N236" i="30"/>
  <c r="N235" i="30"/>
  <c r="N234" i="30"/>
  <c r="N233" i="30"/>
  <c r="N232" i="30"/>
  <c r="N231" i="30"/>
  <c r="N230" i="30"/>
  <c r="N229" i="30"/>
  <c r="N228" i="30"/>
  <c r="N227" i="30"/>
  <c r="N226" i="30"/>
  <c r="N225" i="30"/>
  <c r="N224" i="30"/>
  <c r="N223" i="30"/>
  <c r="N222" i="30"/>
  <c r="N221" i="30"/>
  <c r="N220" i="30"/>
  <c r="N219" i="30"/>
  <c r="N218" i="30"/>
  <c r="N217" i="30"/>
  <c r="N216" i="30"/>
  <c r="N215" i="30"/>
  <c r="N214" i="30"/>
  <c r="N213" i="30"/>
  <c r="N212" i="30"/>
  <c r="N211" i="30"/>
  <c r="N210" i="30"/>
  <c r="N209" i="30"/>
  <c r="N208" i="30"/>
  <c r="N207" i="30"/>
  <c r="N206" i="30"/>
  <c r="N205" i="30"/>
  <c r="N204" i="30"/>
  <c r="N203" i="30"/>
  <c r="N202" i="30"/>
  <c r="N201" i="30"/>
  <c r="N200" i="30"/>
  <c r="N199" i="30"/>
  <c r="N198" i="30"/>
  <c r="N197" i="30"/>
  <c r="N196" i="30"/>
  <c r="N195" i="30"/>
  <c r="N194" i="30"/>
  <c r="N193" i="30"/>
  <c r="N192" i="30"/>
  <c r="N191" i="30"/>
  <c r="N190" i="30"/>
  <c r="N189" i="30"/>
  <c r="N188" i="30"/>
  <c r="N187" i="30"/>
  <c r="N186" i="30"/>
  <c r="N185" i="30"/>
  <c r="N184" i="30"/>
  <c r="N183" i="30"/>
  <c r="N182" i="30"/>
  <c r="N181" i="30"/>
  <c r="N180" i="30"/>
  <c r="N179" i="30"/>
  <c r="N178" i="30"/>
  <c r="N177" i="30"/>
  <c r="N176" i="30"/>
  <c r="N175" i="30"/>
  <c r="N174" i="30"/>
  <c r="N173" i="30"/>
  <c r="N172" i="30"/>
  <c r="N171" i="30"/>
  <c r="N170" i="30"/>
  <c r="N169" i="30"/>
  <c r="N168" i="30"/>
  <c r="N167" i="30"/>
  <c r="N166" i="30"/>
  <c r="N165" i="30"/>
  <c r="N164" i="30"/>
  <c r="N163" i="30"/>
  <c r="N162" i="30"/>
  <c r="N161" i="30"/>
  <c r="N160" i="30"/>
  <c r="N159" i="30"/>
  <c r="N158" i="30"/>
  <c r="N157" i="30"/>
  <c r="N156" i="30"/>
  <c r="N155" i="30"/>
  <c r="N154" i="30"/>
  <c r="N153" i="30"/>
  <c r="N152" i="30"/>
  <c r="N151" i="30"/>
  <c r="N150" i="30"/>
  <c r="N149" i="30"/>
  <c r="N148" i="30"/>
  <c r="N147" i="30"/>
  <c r="N146" i="30"/>
  <c r="N145" i="30"/>
  <c r="N144" i="30"/>
  <c r="N143" i="30"/>
  <c r="N142" i="30"/>
  <c r="N141" i="30"/>
  <c r="N140" i="30"/>
  <c r="N139" i="30"/>
  <c r="N138" i="30"/>
  <c r="N137" i="30"/>
  <c r="N136" i="30"/>
  <c r="N135" i="30"/>
  <c r="N134" i="30"/>
  <c r="N133" i="30"/>
  <c r="N132" i="30"/>
  <c r="N131" i="30"/>
  <c r="N130" i="30"/>
  <c r="N129" i="30"/>
  <c r="N128" i="30"/>
  <c r="N127" i="30"/>
  <c r="N126" i="30"/>
  <c r="N125" i="30"/>
  <c r="N124" i="30"/>
  <c r="N123" i="30"/>
  <c r="N122" i="30"/>
  <c r="N121" i="30"/>
  <c r="N120" i="30"/>
  <c r="N119" i="30"/>
  <c r="N118" i="30"/>
  <c r="N117" i="30"/>
  <c r="N116" i="30"/>
  <c r="N115" i="30"/>
  <c r="N114" i="30"/>
  <c r="N113" i="30"/>
  <c r="N112" i="30"/>
  <c r="N111" i="30"/>
  <c r="N110" i="30"/>
  <c r="N109" i="30"/>
  <c r="N108" i="30"/>
  <c r="N107" i="30"/>
  <c r="N106" i="30"/>
  <c r="N105" i="30"/>
  <c r="N104" i="30"/>
  <c r="N103" i="30"/>
  <c r="N102" i="30"/>
  <c r="N101" i="30"/>
  <c r="N100" i="30"/>
  <c r="N99" i="30"/>
  <c r="N98" i="30"/>
  <c r="N97" i="30"/>
  <c r="N96" i="30"/>
  <c r="N95" i="30"/>
  <c r="N94" i="30"/>
  <c r="N93" i="30"/>
  <c r="N92" i="30"/>
  <c r="N91" i="30"/>
  <c r="N90" i="30"/>
  <c r="N89" i="30"/>
  <c r="N88" i="30"/>
  <c r="N87" i="30"/>
  <c r="N86" i="30"/>
  <c r="N85" i="30"/>
  <c r="N84" i="30"/>
  <c r="N83" i="30"/>
  <c r="N82" i="30"/>
  <c r="N81" i="30"/>
  <c r="N80" i="30"/>
  <c r="N79" i="30"/>
  <c r="N78" i="30"/>
  <c r="N77" i="30"/>
  <c r="N76" i="30"/>
  <c r="N75" i="30"/>
  <c r="N74" i="30"/>
  <c r="N73" i="30"/>
  <c r="N72" i="30"/>
  <c r="N71" i="30"/>
  <c r="N70" i="30"/>
  <c r="N69" i="30"/>
  <c r="N68" i="30"/>
  <c r="N67" i="30"/>
  <c r="N66" i="30"/>
  <c r="N65" i="30"/>
  <c r="N64" i="30"/>
  <c r="N63" i="30"/>
  <c r="N62" i="30"/>
  <c r="N61" i="30"/>
  <c r="N60" i="30"/>
  <c r="N59" i="30"/>
  <c r="N58" i="30"/>
  <c r="N57" i="30"/>
  <c r="N56" i="30"/>
  <c r="N55" i="30"/>
  <c r="N54" i="30"/>
  <c r="N53" i="30"/>
  <c r="N52" i="30"/>
  <c r="N51" i="30"/>
  <c r="N50" i="30"/>
  <c r="N49" i="30"/>
  <c r="N48" i="30"/>
  <c r="N47" i="30"/>
  <c r="N46" i="30"/>
  <c r="N45" i="30"/>
  <c r="N44" i="30"/>
  <c r="N43" i="30"/>
  <c r="N42" i="30"/>
  <c r="N41" i="30"/>
  <c r="N40" i="30"/>
  <c r="N39" i="30"/>
  <c r="N38" i="30"/>
  <c r="N37" i="30"/>
  <c r="N36" i="30"/>
  <c r="N35" i="30"/>
  <c r="N34" i="30"/>
  <c r="N33" i="30"/>
  <c r="N32" i="30"/>
  <c r="N31" i="30"/>
  <c r="N30" i="30"/>
  <c r="N29" i="30"/>
  <c r="N28" i="30"/>
  <c r="N27" i="30"/>
  <c r="N26" i="30"/>
  <c r="N25" i="30"/>
  <c r="N24" i="30"/>
  <c r="N23" i="30"/>
  <c r="N22" i="30"/>
  <c r="N21" i="30"/>
  <c r="N20" i="30"/>
  <c r="N19" i="30"/>
  <c r="N18" i="30"/>
  <c r="N17" i="30"/>
  <c r="N16" i="30"/>
  <c r="N15" i="30"/>
  <c r="N14" i="30"/>
  <c r="N13" i="30"/>
  <c r="N12" i="30"/>
  <c r="N11" i="30"/>
  <c r="N10" i="30"/>
  <c r="N9" i="30"/>
  <c r="N8" i="30"/>
  <c r="N7" i="30"/>
  <c r="N323" i="31"/>
  <c r="N322" i="31"/>
  <c r="N321" i="31"/>
  <c r="N320" i="31"/>
  <c r="N319" i="31"/>
  <c r="N318" i="31"/>
  <c r="N317" i="31"/>
  <c r="N316" i="31"/>
  <c r="N315" i="31"/>
  <c r="N314" i="31"/>
  <c r="N313" i="31"/>
  <c r="N312" i="31"/>
  <c r="N311" i="31"/>
  <c r="N310" i="31"/>
  <c r="N309" i="31"/>
  <c r="N308" i="31"/>
  <c r="N307" i="31"/>
  <c r="N306" i="31"/>
  <c r="N305" i="31"/>
  <c r="N304" i="31"/>
  <c r="N303" i="31"/>
  <c r="N302" i="31"/>
  <c r="N301" i="31"/>
  <c r="N300" i="31"/>
  <c r="N299" i="31"/>
  <c r="N298" i="31"/>
  <c r="N297" i="31"/>
  <c r="N296" i="31"/>
  <c r="N295" i="31"/>
  <c r="N294" i="31"/>
  <c r="N293" i="31"/>
  <c r="N292" i="31"/>
  <c r="N291" i="31"/>
  <c r="N290" i="31"/>
  <c r="N289" i="31"/>
  <c r="N288" i="31"/>
  <c r="N287" i="31"/>
  <c r="N286" i="31"/>
  <c r="N285" i="31"/>
  <c r="N284" i="31"/>
  <c r="N283" i="31"/>
  <c r="N282" i="31"/>
  <c r="N281" i="31"/>
  <c r="N280" i="31"/>
  <c r="N279" i="31"/>
  <c r="N278" i="31"/>
  <c r="N277" i="31"/>
  <c r="N276" i="31"/>
  <c r="N275" i="31"/>
  <c r="N274" i="31"/>
  <c r="N273" i="31"/>
  <c r="N272" i="31"/>
  <c r="N271" i="31"/>
  <c r="N270" i="31"/>
  <c r="N269" i="31"/>
  <c r="N268" i="31"/>
  <c r="N267" i="31"/>
  <c r="N266" i="31"/>
  <c r="N265" i="31"/>
  <c r="N264" i="31"/>
  <c r="N263" i="31"/>
  <c r="N262" i="31"/>
  <c r="N261" i="31"/>
  <c r="N260" i="31"/>
  <c r="N259" i="31"/>
  <c r="N258" i="31"/>
  <c r="N257" i="31"/>
  <c r="N256" i="31"/>
  <c r="N255" i="31"/>
  <c r="N254" i="31"/>
  <c r="N253" i="31"/>
  <c r="N252" i="31"/>
  <c r="N251" i="31"/>
  <c r="N250" i="31"/>
  <c r="N249" i="31"/>
  <c r="N248" i="31"/>
  <c r="N247" i="31"/>
  <c r="N246" i="31"/>
  <c r="N245" i="31"/>
  <c r="N244" i="31"/>
  <c r="N243" i="31"/>
  <c r="N242" i="31"/>
  <c r="N241" i="31"/>
  <c r="N240" i="31"/>
  <c r="N239" i="31"/>
  <c r="N238" i="31"/>
  <c r="N237" i="31"/>
  <c r="N236" i="31"/>
  <c r="N235" i="31"/>
  <c r="N234" i="31"/>
  <c r="N233" i="31"/>
  <c r="N232" i="31"/>
  <c r="N231" i="31"/>
  <c r="N230" i="31"/>
  <c r="N229" i="31"/>
  <c r="N228" i="31"/>
  <c r="N227" i="31"/>
  <c r="N226" i="31"/>
  <c r="N225" i="31"/>
  <c r="N224" i="31"/>
  <c r="N223" i="31"/>
  <c r="N222" i="31"/>
  <c r="N221" i="31"/>
  <c r="N220" i="31"/>
  <c r="N219" i="31"/>
  <c r="N218" i="31"/>
  <c r="N217" i="31"/>
  <c r="N216" i="31"/>
  <c r="N215" i="31"/>
  <c r="N214" i="31"/>
  <c r="N213" i="31"/>
  <c r="N212" i="31"/>
  <c r="N211" i="31"/>
  <c r="N210" i="31"/>
  <c r="N209" i="31"/>
  <c r="N208" i="31"/>
  <c r="N207" i="31"/>
  <c r="N206" i="31"/>
  <c r="N205" i="31"/>
  <c r="N204" i="31"/>
  <c r="N203" i="31"/>
  <c r="N202" i="31"/>
  <c r="N201" i="31"/>
  <c r="N200" i="31"/>
  <c r="N199" i="31"/>
  <c r="N198" i="31"/>
  <c r="N197" i="31"/>
  <c r="N196" i="31"/>
  <c r="N195" i="31"/>
  <c r="N194" i="31"/>
  <c r="N193" i="31"/>
  <c r="N192" i="31"/>
  <c r="N191" i="31"/>
  <c r="N190" i="31"/>
  <c r="N189" i="31"/>
  <c r="N188" i="31"/>
  <c r="N187" i="31"/>
  <c r="N186" i="31"/>
  <c r="N185" i="31"/>
  <c r="N184" i="31"/>
  <c r="N183" i="31"/>
  <c r="N182" i="31"/>
  <c r="N181" i="31"/>
  <c r="N180" i="31"/>
  <c r="N179" i="31"/>
  <c r="N178" i="31"/>
  <c r="N177" i="31"/>
  <c r="N176" i="31"/>
  <c r="N175" i="31"/>
  <c r="N174" i="31"/>
  <c r="N173" i="31"/>
  <c r="N172" i="31"/>
  <c r="N171" i="31"/>
  <c r="N170" i="31"/>
  <c r="N169" i="31"/>
  <c r="N168" i="31"/>
  <c r="N167" i="31"/>
  <c r="N166" i="31"/>
  <c r="N165" i="31"/>
  <c r="N164" i="31"/>
  <c r="N163" i="31"/>
  <c r="N162" i="31"/>
  <c r="N161" i="31"/>
  <c r="N160" i="31"/>
  <c r="N159" i="31"/>
  <c r="N158" i="31"/>
  <c r="N157" i="31"/>
  <c r="N156" i="31"/>
  <c r="N155" i="31"/>
  <c r="N154" i="31"/>
  <c r="N153" i="31"/>
  <c r="N152" i="31"/>
  <c r="N151" i="31"/>
  <c r="N150" i="31"/>
  <c r="N149" i="31"/>
  <c r="N148" i="31"/>
  <c r="N147" i="31"/>
  <c r="N146" i="31"/>
  <c r="N145" i="31"/>
  <c r="N144" i="31"/>
  <c r="N143" i="31"/>
  <c r="N142" i="31"/>
  <c r="N141" i="31"/>
  <c r="N140" i="31"/>
  <c r="N139" i="31"/>
  <c r="N138" i="31"/>
  <c r="N137" i="31"/>
  <c r="N136" i="31"/>
  <c r="N135" i="31"/>
  <c r="N134" i="31"/>
  <c r="N133" i="31"/>
  <c r="N132" i="31"/>
  <c r="N131" i="31"/>
  <c r="N130" i="31"/>
  <c r="N129" i="31"/>
  <c r="N128" i="31"/>
  <c r="N127" i="31"/>
  <c r="N126" i="31"/>
  <c r="N125" i="31"/>
  <c r="N124" i="31"/>
  <c r="N123" i="31"/>
  <c r="N122" i="31"/>
  <c r="N121" i="31"/>
  <c r="N120" i="31"/>
  <c r="N119" i="31"/>
  <c r="N118" i="31"/>
  <c r="N117" i="31"/>
  <c r="N116" i="31"/>
  <c r="N115" i="31"/>
  <c r="N114" i="31"/>
  <c r="N113" i="31"/>
  <c r="N112" i="31"/>
  <c r="N111" i="31"/>
  <c r="N110" i="31"/>
  <c r="N109" i="31"/>
  <c r="N108" i="31"/>
  <c r="N107" i="31"/>
  <c r="N106" i="31"/>
  <c r="N105" i="31"/>
  <c r="N104" i="31"/>
  <c r="N103" i="31"/>
  <c r="N102" i="31"/>
  <c r="N101" i="31"/>
  <c r="N100" i="31"/>
  <c r="N99" i="31"/>
  <c r="N98" i="31"/>
  <c r="N97" i="31"/>
  <c r="N96" i="31"/>
  <c r="N95" i="31"/>
  <c r="N94" i="31"/>
  <c r="N93" i="31"/>
  <c r="N92" i="31"/>
  <c r="N91" i="31"/>
  <c r="N90" i="31"/>
  <c r="N89" i="31"/>
  <c r="N88" i="31"/>
  <c r="N87" i="31"/>
  <c r="N86" i="31"/>
  <c r="N85" i="31"/>
  <c r="N84" i="31"/>
  <c r="N83" i="31"/>
  <c r="N82" i="31"/>
  <c r="N81" i="31"/>
  <c r="N80" i="31"/>
  <c r="N79" i="31"/>
  <c r="N78" i="31"/>
  <c r="N77" i="31"/>
  <c r="N76" i="31"/>
  <c r="N75" i="31"/>
  <c r="N74" i="31"/>
  <c r="N73" i="31"/>
  <c r="N72" i="31"/>
  <c r="N71" i="31"/>
  <c r="N70" i="31"/>
  <c r="N69" i="31"/>
  <c r="N68" i="31"/>
  <c r="N67" i="31"/>
  <c r="N66" i="31"/>
  <c r="N65" i="31"/>
  <c r="N64" i="31"/>
  <c r="N63" i="31"/>
  <c r="N62" i="31"/>
  <c r="N61" i="31"/>
  <c r="N60" i="31"/>
  <c r="N59" i="31"/>
  <c r="N58" i="31"/>
  <c r="N57" i="31"/>
  <c r="N56" i="31"/>
  <c r="N55" i="31"/>
  <c r="N54" i="31"/>
  <c r="N53" i="31"/>
  <c r="N52" i="31"/>
  <c r="N51" i="31"/>
  <c r="N50" i="31"/>
  <c r="N49" i="31"/>
  <c r="N48" i="31"/>
  <c r="N47" i="31"/>
  <c r="N46" i="31"/>
  <c r="N45" i="31"/>
  <c r="N44" i="31"/>
  <c r="N43" i="31"/>
  <c r="N42" i="31"/>
  <c r="N41" i="31"/>
  <c r="N40" i="31"/>
  <c r="N39" i="31"/>
  <c r="N38" i="31"/>
  <c r="N37" i="31"/>
  <c r="N36" i="31"/>
  <c r="N35" i="31"/>
  <c r="N34" i="31"/>
  <c r="N33" i="31"/>
  <c r="N32" i="31"/>
  <c r="N31" i="31"/>
  <c r="N30" i="31"/>
  <c r="N29" i="31"/>
  <c r="N28" i="31"/>
  <c r="N27" i="31"/>
  <c r="N26" i="31"/>
  <c r="N25" i="31"/>
  <c r="N24" i="31"/>
  <c r="N23" i="31"/>
  <c r="N22" i="31"/>
  <c r="N21" i="31"/>
  <c r="N20" i="31"/>
  <c r="N19" i="31"/>
  <c r="N18" i="31"/>
  <c r="N17" i="31"/>
  <c r="N16" i="31"/>
  <c r="N15" i="31"/>
  <c r="N14" i="31"/>
  <c r="N13" i="31"/>
  <c r="N12" i="31"/>
  <c r="N11" i="31"/>
  <c r="N10" i="31"/>
  <c r="N9" i="31"/>
  <c r="N8" i="31"/>
  <c r="N7" i="31"/>
  <c r="N323" i="32"/>
  <c r="N322" i="32"/>
  <c r="N321" i="32"/>
  <c r="N320" i="32"/>
  <c r="N319" i="32"/>
  <c r="N318" i="32"/>
  <c r="N317" i="32"/>
  <c r="N316" i="32"/>
  <c r="N315" i="32"/>
  <c r="N314" i="32"/>
  <c r="N313" i="32"/>
  <c r="N312" i="32"/>
  <c r="N311" i="32"/>
  <c r="N310" i="32"/>
  <c r="N309" i="32"/>
  <c r="N308" i="32"/>
  <c r="N307" i="32"/>
  <c r="N306" i="32"/>
  <c r="N305" i="32"/>
  <c r="N304" i="32"/>
  <c r="N303" i="32"/>
  <c r="N302" i="32"/>
  <c r="N301" i="32"/>
  <c r="N300" i="32"/>
  <c r="N299" i="32"/>
  <c r="N298" i="32"/>
  <c r="N297" i="32"/>
  <c r="N296" i="32"/>
  <c r="N295" i="32"/>
  <c r="N294" i="32"/>
  <c r="N293" i="32"/>
  <c r="N292" i="32"/>
  <c r="N291" i="32"/>
  <c r="N290" i="32"/>
  <c r="N289" i="32"/>
  <c r="N288" i="32"/>
  <c r="N287" i="32"/>
  <c r="N286" i="32"/>
  <c r="N285" i="32"/>
  <c r="N284" i="32"/>
  <c r="N283" i="32"/>
  <c r="N282" i="32"/>
  <c r="N281" i="32"/>
  <c r="N280" i="32"/>
  <c r="N279" i="32"/>
  <c r="N278" i="32"/>
  <c r="N277" i="32"/>
  <c r="N276" i="32"/>
  <c r="N275" i="32"/>
  <c r="N274" i="32"/>
  <c r="N273" i="32"/>
  <c r="N272" i="32"/>
  <c r="N271" i="32"/>
  <c r="N270" i="32"/>
  <c r="N269" i="32"/>
  <c r="N268" i="32"/>
  <c r="N267" i="32"/>
  <c r="N266" i="32"/>
  <c r="N265" i="32"/>
  <c r="N264" i="32"/>
  <c r="N263" i="32"/>
  <c r="N262" i="32"/>
  <c r="N261" i="32"/>
  <c r="N260" i="32"/>
  <c r="N259" i="32"/>
  <c r="N258" i="32"/>
  <c r="N257" i="32"/>
  <c r="N256" i="32"/>
  <c r="N255" i="32"/>
  <c r="N254" i="32"/>
  <c r="N253" i="32"/>
  <c r="N252" i="32"/>
  <c r="N251" i="32"/>
  <c r="N250" i="32"/>
  <c r="N249" i="32"/>
  <c r="N248" i="32"/>
  <c r="N247" i="32"/>
  <c r="N246" i="32"/>
  <c r="N245" i="32"/>
  <c r="N244" i="32"/>
  <c r="N243" i="32"/>
  <c r="N242" i="32"/>
  <c r="N241" i="32"/>
  <c r="N240" i="32"/>
  <c r="N239" i="32"/>
  <c r="N238" i="32"/>
  <c r="N237" i="32"/>
  <c r="N236" i="32"/>
  <c r="N235" i="32"/>
  <c r="N234" i="32"/>
  <c r="N233" i="32"/>
  <c r="N232" i="32"/>
  <c r="N231" i="32"/>
  <c r="N230" i="32"/>
  <c r="N229" i="32"/>
  <c r="N228" i="32"/>
  <c r="N227" i="32"/>
  <c r="N226" i="32"/>
  <c r="N225" i="32"/>
  <c r="N224" i="32"/>
  <c r="N223" i="32"/>
  <c r="N222" i="32"/>
  <c r="N221" i="32"/>
  <c r="N220" i="32"/>
  <c r="N219" i="32"/>
  <c r="N218" i="32"/>
  <c r="N217" i="32"/>
  <c r="N216" i="32"/>
  <c r="N215" i="32"/>
  <c r="N214" i="32"/>
  <c r="N213" i="32"/>
  <c r="N212" i="32"/>
  <c r="N211" i="32"/>
  <c r="N210" i="32"/>
  <c r="N209" i="32"/>
  <c r="N208" i="32"/>
  <c r="N207" i="32"/>
  <c r="N206" i="32"/>
  <c r="N205" i="32"/>
  <c r="N204" i="32"/>
  <c r="N203" i="32"/>
  <c r="N202" i="32"/>
  <c r="N201" i="32"/>
  <c r="N200" i="32"/>
  <c r="N199" i="32"/>
  <c r="N198" i="32"/>
  <c r="N197" i="32"/>
  <c r="N196" i="32"/>
  <c r="N195" i="32"/>
  <c r="N194" i="32"/>
  <c r="N193" i="32"/>
  <c r="N192" i="32"/>
  <c r="N191" i="32"/>
  <c r="N190" i="32"/>
  <c r="N189" i="32"/>
  <c r="N188" i="32"/>
  <c r="N187" i="32"/>
  <c r="N186" i="32"/>
  <c r="N185" i="32"/>
  <c r="N184" i="32"/>
  <c r="N183" i="32"/>
  <c r="N182" i="32"/>
  <c r="N181" i="32"/>
  <c r="N180" i="32"/>
  <c r="N179" i="32"/>
  <c r="N178" i="32"/>
  <c r="N177" i="32"/>
  <c r="N176" i="32"/>
  <c r="N175" i="32"/>
  <c r="N174" i="32"/>
  <c r="N173" i="32"/>
  <c r="N172" i="32"/>
  <c r="N171" i="32"/>
  <c r="N170" i="32"/>
  <c r="N169" i="32"/>
  <c r="N168" i="32"/>
  <c r="N167" i="32"/>
  <c r="N166" i="32"/>
  <c r="N165" i="32"/>
  <c r="N164" i="32"/>
  <c r="N163" i="32"/>
  <c r="N162" i="32"/>
  <c r="N161" i="32"/>
  <c r="N160" i="32"/>
  <c r="N159" i="32"/>
  <c r="N158" i="32"/>
  <c r="N157" i="32"/>
  <c r="N156" i="32"/>
  <c r="N155" i="32"/>
  <c r="N154" i="32"/>
  <c r="N153" i="32"/>
  <c r="N152" i="32"/>
  <c r="N151" i="32"/>
  <c r="N150" i="32"/>
  <c r="N149" i="32"/>
  <c r="N148" i="32"/>
  <c r="N147" i="32"/>
  <c r="N146" i="32"/>
  <c r="N145" i="32"/>
  <c r="N144" i="32"/>
  <c r="N143" i="32"/>
  <c r="N142" i="32"/>
  <c r="N141" i="32"/>
  <c r="N140" i="32"/>
  <c r="N139" i="32"/>
  <c r="N138" i="32"/>
  <c r="N137" i="32"/>
  <c r="N136" i="32"/>
  <c r="N135" i="32"/>
  <c r="N134" i="32"/>
  <c r="N133" i="32"/>
  <c r="N132" i="32"/>
  <c r="N131" i="32"/>
  <c r="N130" i="32"/>
  <c r="N129" i="32"/>
  <c r="N128" i="32"/>
  <c r="N127" i="32"/>
  <c r="N126" i="32"/>
  <c r="N125" i="32"/>
  <c r="N124" i="32"/>
  <c r="N123" i="32"/>
  <c r="N122" i="32"/>
  <c r="N121" i="32"/>
  <c r="N120" i="32"/>
  <c r="N119" i="32"/>
  <c r="N118" i="32"/>
  <c r="N117" i="32"/>
  <c r="N116" i="32"/>
  <c r="N115" i="32"/>
  <c r="N114" i="32"/>
  <c r="N113" i="32"/>
  <c r="N112" i="32"/>
  <c r="N111" i="32"/>
  <c r="N110" i="32"/>
  <c r="N109" i="32"/>
  <c r="N108" i="32"/>
  <c r="N107" i="32"/>
  <c r="N106" i="32"/>
  <c r="N105" i="32"/>
  <c r="N104" i="32"/>
  <c r="N103" i="32"/>
  <c r="N102" i="32"/>
  <c r="N101" i="32"/>
  <c r="N100" i="32"/>
  <c r="N99" i="32"/>
  <c r="N98" i="32"/>
  <c r="N97" i="32"/>
  <c r="N96" i="32"/>
  <c r="N95" i="32"/>
  <c r="N94" i="32"/>
  <c r="N93" i="32"/>
  <c r="N92" i="32"/>
  <c r="N91" i="32"/>
  <c r="N90" i="32"/>
  <c r="N89" i="32"/>
  <c r="N88" i="32"/>
  <c r="N87" i="32"/>
  <c r="N86" i="32"/>
  <c r="N85" i="32"/>
  <c r="N84" i="32"/>
  <c r="N83" i="32"/>
  <c r="N82" i="32"/>
  <c r="N81" i="32"/>
  <c r="N80" i="32"/>
  <c r="N79" i="32"/>
  <c r="N78" i="32"/>
  <c r="N77" i="32"/>
  <c r="N76" i="32"/>
  <c r="N75" i="32"/>
  <c r="N74" i="32"/>
  <c r="N73" i="32"/>
  <c r="N72" i="32"/>
  <c r="N71" i="32"/>
  <c r="N70" i="32"/>
  <c r="N69" i="32"/>
  <c r="N68" i="32"/>
  <c r="N67" i="32"/>
  <c r="N66" i="32"/>
  <c r="N65" i="32"/>
  <c r="N64" i="32"/>
  <c r="N63" i="32"/>
  <c r="N62" i="32"/>
  <c r="N61" i="32"/>
  <c r="N60" i="32"/>
  <c r="N59" i="32"/>
  <c r="N58" i="32"/>
  <c r="N57" i="32"/>
  <c r="N56" i="32"/>
  <c r="N55" i="32"/>
  <c r="N54" i="32"/>
  <c r="N53" i="32"/>
  <c r="N52" i="32"/>
  <c r="N51" i="32"/>
  <c r="N50" i="32"/>
  <c r="N49" i="32"/>
  <c r="N48" i="32"/>
  <c r="N47" i="32"/>
  <c r="N46" i="32"/>
  <c r="N45" i="32"/>
  <c r="N44" i="32"/>
  <c r="N43" i="32"/>
  <c r="N42" i="32"/>
  <c r="N41" i="32"/>
  <c r="N40" i="32"/>
  <c r="N39" i="32"/>
  <c r="N38" i="32"/>
  <c r="N37" i="32"/>
  <c r="N36" i="32"/>
  <c r="N35" i="32"/>
  <c r="N34" i="32"/>
  <c r="N33" i="32"/>
  <c r="N32" i="32"/>
  <c r="N31" i="32"/>
  <c r="N30" i="32"/>
  <c r="N29" i="32"/>
  <c r="N28" i="32"/>
  <c r="N27" i="32"/>
  <c r="N26" i="32"/>
  <c r="N25" i="32"/>
  <c r="N24" i="32"/>
  <c r="N23" i="32"/>
  <c r="N22" i="32"/>
  <c r="N21" i="32"/>
  <c r="N20" i="32"/>
  <c r="N19" i="32"/>
  <c r="N18" i="32"/>
  <c r="N17" i="32"/>
  <c r="N16" i="32"/>
  <c r="N15" i="32"/>
  <c r="N14" i="32"/>
  <c r="N13" i="32"/>
  <c r="N12" i="32"/>
  <c r="N11" i="32"/>
  <c r="N10" i="32"/>
  <c r="N9" i="32"/>
  <c r="N8" i="32"/>
  <c r="N7" i="32"/>
  <c r="N323" i="33"/>
  <c r="N322" i="33"/>
  <c r="N321" i="33"/>
  <c r="N320" i="33"/>
  <c r="N319" i="33"/>
  <c r="N318" i="33"/>
  <c r="N317" i="33"/>
  <c r="N316" i="33"/>
  <c r="N315" i="33"/>
  <c r="N314" i="33"/>
  <c r="N313" i="33"/>
  <c r="N312" i="33"/>
  <c r="N311" i="33"/>
  <c r="N310" i="33"/>
  <c r="N309" i="33"/>
  <c r="N308" i="33"/>
  <c r="N307" i="33"/>
  <c r="N306" i="33"/>
  <c r="N305" i="33"/>
  <c r="N304" i="33"/>
  <c r="N303" i="33"/>
  <c r="N302" i="33"/>
  <c r="N301" i="33"/>
  <c r="N300" i="33"/>
  <c r="N299" i="33"/>
  <c r="N298" i="33"/>
  <c r="N297" i="33"/>
  <c r="N296" i="33"/>
  <c r="N295" i="33"/>
  <c r="N294" i="33"/>
  <c r="N293" i="33"/>
  <c r="N292" i="33"/>
  <c r="N291" i="33"/>
  <c r="N290" i="33"/>
  <c r="N289" i="33"/>
  <c r="N288" i="33"/>
  <c r="N287" i="33"/>
  <c r="N286" i="33"/>
  <c r="N285" i="33"/>
  <c r="N284" i="33"/>
  <c r="N283" i="33"/>
  <c r="N282" i="33"/>
  <c r="N281" i="33"/>
  <c r="N280" i="33"/>
  <c r="N279" i="33"/>
  <c r="N278" i="33"/>
  <c r="N277" i="33"/>
  <c r="N276" i="33"/>
  <c r="N275" i="33"/>
  <c r="N274" i="33"/>
  <c r="N273" i="33"/>
  <c r="N272" i="33"/>
  <c r="N271" i="33"/>
  <c r="N270" i="33"/>
  <c r="N269" i="33"/>
  <c r="N268" i="33"/>
  <c r="N267" i="33"/>
  <c r="N266" i="33"/>
  <c r="N265" i="33"/>
  <c r="N264" i="33"/>
  <c r="N263" i="33"/>
  <c r="N262" i="33"/>
  <c r="N261" i="33"/>
  <c r="N260" i="33"/>
  <c r="N259" i="33"/>
  <c r="N258" i="33"/>
  <c r="N257" i="33"/>
  <c r="N256" i="33"/>
  <c r="N255" i="33"/>
  <c r="N254" i="33"/>
  <c r="N253" i="33"/>
  <c r="N252" i="33"/>
  <c r="N251" i="33"/>
  <c r="N250" i="33"/>
  <c r="N249" i="33"/>
  <c r="N248" i="33"/>
  <c r="N247" i="33"/>
  <c r="N246" i="33"/>
  <c r="N245" i="33"/>
  <c r="N244" i="33"/>
  <c r="N243" i="33"/>
  <c r="N242" i="33"/>
  <c r="N241" i="33"/>
  <c r="N240" i="33"/>
  <c r="N239" i="33"/>
  <c r="N238" i="33"/>
  <c r="N237" i="33"/>
  <c r="N236" i="33"/>
  <c r="N235" i="33"/>
  <c r="N234" i="33"/>
  <c r="N233" i="33"/>
  <c r="N232" i="33"/>
  <c r="N231" i="33"/>
  <c r="N230" i="33"/>
  <c r="N229" i="33"/>
  <c r="N228" i="33"/>
  <c r="N227" i="33"/>
  <c r="N226" i="33"/>
  <c r="N225" i="33"/>
  <c r="N224" i="33"/>
  <c r="N223" i="33"/>
  <c r="N222" i="33"/>
  <c r="N221" i="33"/>
  <c r="N220" i="33"/>
  <c r="N219" i="33"/>
  <c r="N218" i="33"/>
  <c r="N217" i="33"/>
  <c r="N216" i="33"/>
  <c r="N215" i="33"/>
  <c r="N214" i="33"/>
  <c r="N213" i="33"/>
  <c r="N212" i="33"/>
  <c r="N211" i="33"/>
  <c r="N210" i="33"/>
  <c r="N209" i="33"/>
  <c r="N208" i="33"/>
  <c r="N207" i="33"/>
  <c r="N206" i="33"/>
  <c r="N205" i="33"/>
  <c r="N204" i="33"/>
  <c r="N203" i="33"/>
  <c r="N202" i="33"/>
  <c r="N201" i="33"/>
  <c r="N200" i="33"/>
  <c r="N199" i="33"/>
  <c r="N198" i="33"/>
  <c r="N197" i="33"/>
  <c r="N196" i="33"/>
  <c r="N195" i="33"/>
  <c r="N194" i="33"/>
  <c r="N193" i="33"/>
  <c r="N192" i="33"/>
  <c r="N191" i="33"/>
  <c r="N190" i="33"/>
  <c r="N189" i="33"/>
  <c r="N188" i="33"/>
  <c r="N187" i="33"/>
  <c r="N186" i="33"/>
  <c r="N185" i="33"/>
  <c r="N184" i="33"/>
  <c r="N183" i="33"/>
  <c r="N182" i="33"/>
  <c r="N181" i="33"/>
  <c r="N180" i="33"/>
  <c r="N179" i="33"/>
  <c r="N178" i="33"/>
  <c r="N177" i="33"/>
  <c r="N176" i="33"/>
  <c r="N175" i="33"/>
  <c r="N174" i="33"/>
  <c r="N173" i="33"/>
  <c r="N172" i="33"/>
  <c r="N171" i="33"/>
  <c r="N170" i="33"/>
  <c r="N169" i="33"/>
  <c r="N168" i="33"/>
  <c r="N167" i="33"/>
  <c r="N166" i="33"/>
  <c r="N165" i="33"/>
  <c r="N164" i="33"/>
  <c r="N163" i="33"/>
  <c r="N162" i="33"/>
  <c r="N161" i="33"/>
  <c r="N160" i="33"/>
  <c r="N159" i="33"/>
  <c r="N158" i="33"/>
  <c r="N157" i="33"/>
  <c r="N156" i="33"/>
  <c r="N155" i="33"/>
  <c r="N154" i="33"/>
  <c r="N153" i="33"/>
  <c r="N152" i="33"/>
  <c r="N151" i="33"/>
  <c r="N150" i="33"/>
  <c r="N149" i="33"/>
  <c r="N148" i="33"/>
  <c r="N147" i="33"/>
  <c r="N146" i="33"/>
  <c r="N145" i="33"/>
  <c r="N144" i="33"/>
  <c r="N143" i="33"/>
  <c r="N142" i="33"/>
  <c r="N141" i="33"/>
  <c r="N140" i="33"/>
  <c r="N139" i="33"/>
  <c r="N138" i="33"/>
  <c r="N137" i="33"/>
  <c r="N136" i="33"/>
  <c r="N135" i="33"/>
  <c r="N134" i="33"/>
  <c r="N133" i="33"/>
  <c r="N132" i="33"/>
  <c r="N131" i="33"/>
  <c r="N130" i="33"/>
  <c r="N129" i="33"/>
  <c r="N128" i="33"/>
  <c r="N127" i="33"/>
  <c r="N126" i="33"/>
  <c r="N125" i="33"/>
  <c r="N124" i="33"/>
  <c r="N123" i="33"/>
  <c r="N122" i="33"/>
  <c r="N121" i="33"/>
  <c r="N120" i="33"/>
  <c r="N119" i="33"/>
  <c r="N118" i="33"/>
  <c r="N117" i="33"/>
  <c r="N116" i="33"/>
  <c r="N115" i="33"/>
  <c r="N114" i="33"/>
  <c r="N113" i="33"/>
  <c r="N112" i="33"/>
  <c r="N111" i="33"/>
  <c r="N110" i="33"/>
  <c r="N109" i="33"/>
  <c r="N108" i="33"/>
  <c r="N107" i="33"/>
  <c r="N106" i="33"/>
  <c r="N105" i="33"/>
  <c r="N104" i="33"/>
  <c r="N103" i="33"/>
  <c r="N102" i="33"/>
  <c r="N101" i="33"/>
  <c r="N100" i="33"/>
  <c r="N99" i="33"/>
  <c r="N98" i="33"/>
  <c r="N97" i="33"/>
  <c r="N96" i="33"/>
  <c r="N95" i="33"/>
  <c r="N94" i="33"/>
  <c r="N93" i="33"/>
  <c r="N92" i="33"/>
  <c r="N91" i="33"/>
  <c r="N90" i="33"/>
  <c r="N89" i="33"/>
  <c r="N88" i="33"/>
  <c r="N87" i="33"/>
  <c r="N86" i="33"/>
  <c r="N85" i="33"/>
  <c r="N84" i="33"/>
  <c r="N83" i="33"/>
  <c r="N82" i="33"/>
  <c r="N81" i="33"/>
  <c r="N80" i="33"/>
  <c r="N79" i="33"/>
  <c r="N78" i="33"/>
  <c r="N77" i="33"/>
  <c r="N76" i="33"/>
  <c r="N75" i="33"/>
  <c r="N74" i="33"/>
  <c r="N73" i="33"/>
  <c r="N72" i="33"/>
  <c r="N71" i="33"/>
  <c r="N70" i="33"/>
  <c r="N69" i="33"/>
  <c r="N68" i="33"/>
  <c r="N67" i="33"/>
  <c r="N66" i="33"/>
  <c r="N65" i="33"/>
  <c r="N64" i="33"/>
  <c r="N63" i="33"/>
  <c r="N62" i="33"/>
  <c r="N61" i="33"/>
  <c r="N60" i="33"/>
  <c r="N59" i="33"/>
  <c r="N58" i="33"/>
  <c r="N57" i="33"/>
  <c r="N56" i="33"/>
  <c r="N55" i="33"/>
  <c r="N54" i="33"/>
  <c r="N53" i="33"/>
  <c r="N52" i="33"/>
  <c r="N51" i="33"/>
  <c r="N50" i="33"/>
  <c r="N49" i="33"/>
  <c r="N48" i="33"/>
  <c r="N47" i="33"/>
  <c r="N46" i="33"/>
  <c r="N45" i="33"/>
  <c r="N44" i="33"/>
  <c r="N43" i="33"/>
  <c r="N42" i="33"/>
  <c r="N41" i="33"/>
  <c r="N40" i="33"/>
  <c r="N39" i="33"/>
  <c r="N38" i="33"/>
  <c r="N37" i="33"/>
  <c r="N36" i="33"/>
  <c r="N35" i="33"/>
  <c r="N34" i="33"/>
  <c r="N33" i="33"/>
  <c r="N32" i="33"/>
  <c r="N31" i="33"/>
  <c r="N30" i="33"/>
  <c r="N29" i="33"/>
  <c r="N28" i="33"/>
  <c r="N27" i="33"/>
  <c r="N26" i="33"/>
  <c r="N25" i="33"/>
  <c r="N24" i="33"/>
  <c r="N23" i="33"/>
  <c r="N22" i="33"/>
  <c r="N21" i="33"/>
  <c r="N20" i="33"/>
  <c r="N19" i="33"/>
  <c r="N18" i="33"/>
  <c r="N17" i="33"/>
  <c r="N16" i="33"/>
  <c r="N15" i="33"/>
  <c r="N14" i="33"/>
  <c r="N13" i="33"/>
  <c r="N12" i="33"/>
  <c r="N11" i="33"/>
  <c r="N10" i="33"/>
  <c r="N9" i="33"/>
  <c r="N8" i="33"/>
  <c r="N7" i="33"/>
  <c r="N323" i="34"/>
  <c r="N322" i="34"/>
  <c r="N321" i="34"/>
  <c r="N320" i="34"/>
  <c r="N319" i="34"/>
  <c r="N318" i="34"/>
  <c r="N317" i="34"/>
  <c r="N316" i="34"/>
  <c r="N315" i="34"/>
  <c r="N314" i="34"/>
  <c r="N313" i="34"/>
  <c r="N312" i="34"/>
  <c r="N311" i="34"/>
  <c r="N310" i="34"/>
  <c r="N309" i="34"/>
  <c r="N308" i="34"/>
  <c r="N307" i="34"/>
  <c r="N306" i="34"/>
  <c r="N305" i="34"/>
  <c r="N304" i="34"/>
  <c r="N303" i="34"/>
  <c r="N302" i="34"/>
  <c r="N301" i="34"/>
  <c r="N300" i="34"/>
  <c r="N299" i="34"/>
  <c r="N298" i="34"/>
  <c r="N297" i="34"/>
  <c r="N296" i="34"/>
  <c r="N295" i="34"/>
  <c r="N294" i="34"/>
  <c r="N293" i="34"/>
  <c r="N292" i="34"/>
  <c r="N291" i="34"/>
  <c r="N290" i="34"/>
  <c r="N289" i="34"/>
  <c r="N288" i="34"/>
  <c r="N287" i="34"/>
  <c r="N286" i="34"/>
  <c r="N285" i="34"/>
  <c r="N284" i="34"/>
  <c r="N283" i="34"/>
  <c r="N282" i="34"/>
  <c r="N281" i="34"/>
  <c r="N280" i="34"/>
  <c r="N279" i="34"/>
  <c r="N278" i="34"/>
  <c r="N277" i="34"/>
  <c r="N276" i="34"/>
  <c r="N275" i="34"/>
  <c r="N274" i="34"/>
  <c r="N273" i="34"/>
  <c r="N272" i="34"/>
  <c r="N271" i="34"/>
  <c r="N270" i="34"/>
  <c r="N269" i="34"/>
  <c r="N268" i="34"/>
  <c r="N267" i="34"/>
  <c r="N266" i="34"/>
  <c r="N265" i="34"/>
  <c r="N264" i="34"/>
  <c r="N263" i="34"/>
  <c r="N262" i="34"/>
  <c r="N261" i="34"/>
  <c r="N260" i="34"/>
  <c r="N259" i="34"/>
  <c r="N258" i="34"/>
  <c r="N257" i="34"/>
  <c r="N256" i="34"/>
  <c r="N255" i="34"/>
  <c r="N254" i="34"/>
  <c r="N253" i="34"/>
  <c r="N252" i="34"/>
  <c r="N251" i="34"/>
  <c r="N250" i="34"/>
  <c r="N249" i="34"/>
  <c r="N248" i="34"/>
  <c r="N247" i="34"/>
  <c r="N246" i="34"/>
  <c r="N245" i="34"/>
  <c r="N244" i="34"/>
  <c r="N243" i="34"/>
  <c r="N242" i="34"/>
  <c r="N241" i="34"/>
  <c r="N240" i="34"/>
  <c r="N239" i="34"/>
  <c r="N238" i="34"/>
  <c r="N237" i="34"/>
  <c r="N236" i="34"/>
  <c r="N235" i="34"/>
  <c r="N234" i="34"/>
  <c r="N233" i="34"/>
  <c r="N232" i="34"/>
  <c r="N231" i="34"/>
  <c r="N230" i="34"/>
  <c r="N229" i="34"/>
  <c r="N228" i="34"/>
  <c r="N227" i="34"/>
  <c r="N226" i="34"/>
  <c r="N225" i="34"/>
  <c r="N224" i="34"/>
  <c r="N223" i="34"/>
  <c r="N222" i="34"/>
  <c r="N221" i="34"/>
  <c r="N220" i="34"/>
  <c r="N219" i="34"/>
  <c r="N218" i="34"/>
  <c r="N217" i="34"/>
  <c r="N216" i="34"/>
  <c r="N215" i="34"/>
  <c r="N214" i="34"/>
  <c r="N213" i="34"/>
  <c r="N212" i="34"/>
  <c r="N211" i="34"/>
  <c r="N210" i="34"/>
  <c r="N209" i="34"/>
  <c r="N208" i="34"/>
  <c r="N207" i="34"/>
  <c r="N206" i="34"/>
  <c r="N205" i="34"/>
  <c r="N204" i="34"/>
  <c r="N203" i="34"/>
  <c r="N202" i="34"/>
  <c r="N201" i="34"/>
  <c r="N200" i="34"/>
  <c r="N199" i="34"/>
  <c r="N198" i="34"/>
  <c r="N197" i="34"/>
  <c r="N196" i="34"/>
  <c r="N195" i="34"/>
  <c r="N194" i="34"/>
  <c r="N193" i="34"/>
  <c r="N192" i="34"/>
  <c r="N191" i="34"/>
  <c r="N190" i="34"/>
  <c r="N189" i="34"/>
  <c r="N188" i="34"/>
  <c r="N187" i="34"/>
  <c r="N186" i="34"/>
  <c r="N185" i="34"/>
  <c r="N184" i="34"/>
  <c r="N183" i="34"/>
  <c r="N182" i="34"/>
  <c r="N181" i="34"/>
  <c r="N180" i="34"/>
  <c r="N179" i="34"/>
  <c r="N178" i="34"/>
  <c r="N177" i="34"/>
  <c r="N176" i="34"/>
  <c r="N175" i="34"/>
  <c r="N174" i="34"/>
  <c r="N173" i="34"/>
  <c r="N172" i="34"/>
  <c r="N171" i="34"/>
  <c r="N170" i="34"/>
  <c r="N169" i="34"/>
  <c r="N168" i="34"/>
  <c r="N167" i="34"/>
  <c r="N166" i="34"/>
  <c r="N165" i="34"/>
  <c r="N164" i="34"/>
  <c r="N163" i="34"/>
  <c r="N162" i="34"/>
  <c r="N161" i="34"/>
  <c r="N160" i="34"/>
  <c r="N159" i="34"/>
  <c r="N158" i="34"/>
  <c r="N157" i="34"/>
  <c r="N156" i="34"/>
  <c r="N155" i="34"/>
  <c r="N154" i="34"/>
  <c r="N153" i="34"/>
  <c r="N152" i="34"/>
  <c r="N151" i="34"/>
  <c r="N150" i="34"/>
  <c r="N149" i="34"/>
  <c r="N148" i="34"/>
  <c r="N147" i="34"/>
  <c r="N146" i="34"/>
  <c r="N145" i="34"/>
  <c r="N144" i="34"/>
  <c r="N143" i="34"/>
  <c r="N142" i="34"/>
  <c r="N141" i="34"/>
  <c r="N140" i="34"/>
  <c r="N139" i="34"/>
  <c r="N138" i="34"/>
  <c r="N137" i="34"/>
  <c r="N136" i="34"/>
  <c r="N135" i="34"/>
  <c r="N134" i="34"/>
  <c r="N133" i="34"/>
  <c r="N132" i="34"/>
  <c r="N131" i="34"/>
  <c r="N130" i="34"/>
  <c r="N129" i="34"/>
  <c r="N128" i="34"/>
  <c r="N127" i="34"/>
  <c r="N126" i="34"/>
  <c r="N125" i="34"/>
  <c r="N124" i="34"/>
  <c r="N123" i="34"/>
  <c r="N122" i="34"/>
  <c r="N121" i="34"/>
  <c r="N120" i="34"/>
  <c r="N119" i="34"/>
  <c r="N118" i="34"/>
  <c r="N117" i="34"/>
  <c r="N116" i="34"/>
  <c r="N115" i="34"/>
  <c r="N114" i="34"/>
  <c r="N113" i="34"/>
  <c r="N112" i="34"/>
  <c r="N111" i="34"/>
  <c r="N110" i="34"/>
  <c r="N109" i="34"/>
  <c r="N108" i="34"/>
  <c r="N107" i="34"/>
  <c r="N106" i="34"/>
  <c r="N105" i="34"/>
  <c r="N104" i="34"/>
  <c r="N103" i="34"/>
  <c r="N102" i="34"/>
  <c r="N101" i="34"/>
  <c r="N100" i="34"/>
  <c r="N99" i="34"/>
  <c r="N98" i="34"/>
  <c r="N97" i="34"/>
  <c r="N96" i="34"/>
  <c r="N95" i="34"/>
  <c r="N94" i="34"/>
  <c r="N93" i="34"/>
  <c r="N92" i="34"/>
  <c r="N91" i="34"/>
  <c r="N90" i="34"/>
  <c r="N89" i="34"/>
  <c r="N88" i="34"/>
  <c r="N87" i="34"/>
  <c r="N86" i="34"/>
  <c r="N85" i="34"/>
  <c r="N84" i="34"/>
  <c r="N83" i="34"/>
  <c r="N82" i="34"/>
  <c r="N81" i="34"/>
  <c r="N80" i="34"/>
  <c r="N79" i="34"/>
  <c r="N78" i="34"/>
  <c r="N77" i="34"/>
  <c r="N76" i="34"/>
  <c r="N75" i="34"/>
  <c r="N74" i="34"/>
  <c r="N73" i="34"/>
  <c r="N72" i="34"/>
  <c r="N71" i="34"/>
  <c r="N70" i="34"/>
  <c r="N69" i="34"/>
  <c r="N68" i="34"/>
  <c r="N67" i="34"/>
  <c r="N66" i="34"/>
  <c r="N65" i="34"/>
  <c r="N64" i="34"/>
  <c r="N63" i="34"/>
  <c r="N62" i="34"/>
  <c r="N61" i="34"/>
  <c r="N60" i="34"/>
  <c r="N59" i="34"/>
  <c r="N58" i="34"/>
  <c r="N57" i="34"/>
  <c r="N56" i="34"/>
  <c r="N55" i="34"/>
  <c r="N54" i="34"/>
  <c r="N53" i="34"/>
  <c r="N52" i="34"/>
  <c r="N51" i="34"/>
  <c r="N50" i="34"/>
  <c r="N49" i="34"/>
  <c r="N48" i="34"/>
  <c r="N47" i="34"/>
  <c r="N46" i="34"/>
  <c r="N45" i="34"/>
  <c r="N44" i="34"/>
  <c r="N43" i="34"/>
  <c r="N42" i="34"/>
  <c r="N41" i="34"/>
  <c r="N40" i="34"/>
  <c r="N39" i="34"/>
  <c r="N38" i="34"/>
  <c r="N37" i="34"/>
  <c r="N36" i="34"/>
  <c r="N35" i="34"/>
  <c r="N34" i="34"/>
  <c r="N33" i="34"/>
  <c r="N32" i="34"/>
  <c r="N31" i="34"/>
  <c r="N30" i="34"/>
  <c r="N29" i="34"/>
  <c r="N28" i="34"/>
  <c r="N27" i="34"/>
  <c r="N26" i="34"/>
  <c r="N25" i="34"/>
  <c r="N24" i="34"/>
  <c r="N23" i="34"/>
  <c r="N22" i="34"/>
  <c r="N21" i="34"/>
  <c r="N20" i="34"/>
  <c r="N19" i="34"/>
  <c r="N18" i="34"/>
  <c r="N17" i="34"/>
  <c r="N16" i="34"/>
  <c r="N15" i="34"/>
  <c r="N14" i="34"/>
  <c r="N13" i="34"/>
  <c r="N12" i="34"/>
  <c r="N11" i="34"/>
  <c r="N10" i="34"/>
  <c r="N9" i="34"/>
  <c r="N8" i="34"/>
  <c r="N7" i="34"/>
  <c r="N269" i="35"/>
  <c r="N268" i="35"/>
  <c r="N267" i="35"/>
  <c r="N266" i="35"/>
  <c r="N265" i="35"/>
  <c r="N264" i="35"/>
  <c r="N263" i="35"/>
  <c r="N262" i="35"/>
  <c r="N261" i="35"/>
  <c r="N260" i="35"/>
  <c r="N259" i="35"/>
  <c r="N258" i="35"/>
  <c r="N257" i="35"/>
  <c r="N256" i="35"/>
  <c r="N255" i="35"/>
  <c r="N254" i="35"/>
  <c r="N253" i="35"/>
  <c r="N252" i="35"/>
  <c r="N251" i="35"/>
  <c r="N250" i="35"/>
  <c r="N249" i="35"/>
  <c r="N248" i="35"/>
  <c r="N247" i="35"/>
  <c r="N246" i="35"/>
  <c r="N245" i="35"/>
  <c r="N244" i="35"/>
  <c r="N243" i="35"/>
  <c r="N242" i="35"/>
  <c r="N241" i="35"/>
  <c r="N240" i="35"/>
  <c r="N239" i="35"/>
  <c r="N238" i="35"/>
  <c r="N237" i="35"/>
  <c r="N236" i="35"/>
  <c r="N235" i="35"/>
  <c r="N234" i="35"/>
  <c r="N233" i="35"/>
  <c r="N232" i="35"/>
  <c r="N231" i="35"/>
  <c r="N230" i="35"/>
  <c r="N229" i="35"/>
  <c r="N228" i="35"/>
  <c r="N227" i="35"/>
  <c r="N226" i="35"/>
  <c r="N225" i="35"/>
  <c r="N224" i="35"/>
  <c r="N223" i="35"/>
  <c r="N222" i="35"/>
  <c r="N221" i="35"/>
  <c r="N220" i="35"/>
  <c r="N219" i="35"/>
  <c r="N218" i="35"/>
  <c r="N217" i="35"/>
  <c r="N216" i="35"/>
  <c r="N215" i="35"/>
  <c r="N214" i="35"/>
  <c r="N213" i="35"/>
  <c r="N212" i="35"/>
  <c r="N211" i="35"/>
  <c r="N210" i="35"/>
  <c r="N209" i="35"/>
  <c r="N208" i="35"/>
  <c r="N207" i="35"/>
  <c r="N206" i="35"/>
  <c r="N205" i="35"/>
  <c r="N204" i="35"/>
  <c r="N203" i="35"/>
  <c r="N202" i="35"/>
  <c r="N201" i="35"/>
  <c r="N200" i="35"/>
  <c r="N199" i="35"/>
  <c r="N198" i="35"/>
  <c r="N197" i="35"/>
  <c r="N196" i="35"/>
  <c r="N195" i="35"/>
  <c r="N194" i="35"/>
  <c r="N193" i="35"/>
  <c r="N192" i="35"/>
  <c r="N191" i="35"/>
  <c r="N190" i="35"/>
  <c r="N189" i="35"/>
  <c r="N188" i="35"/>
  <c r="N187" i="35"/>
  <c r="N186" i="35"/>
  <c r="N185" i="35"/>
  <c r="N184" i="35"/>
  <c r="N183" i="35"/>
  <c r="N182" i="35"/>
  <c r="N181" i="35"/>
  <c r="N180" i="35"/>
  <c r="N179" i="35"/>
  <c r="N178" i="35"/>
  <c r="N177" i="35"/>
  <c r="N176" i="35"/>
  <c r="N175" i="35"/>
  <c r="N174" i="35"/>
  <c r="N173" i="35"/>
  <c r="N172" i="35"/>
  <c r="N171" i="35"/>
  <c r="N170" i="35"/>
  <c r="N169" i="35"/>
  <c r="N168" i="35"/>
  <c r="N167" i="35"/>
  <c r="N166" i="35"/>
  <c r="N165" i="35"/>
  <c r="N164" i="35"/>
  <c r="N163" i="35"/>
  <c r="N162" i="35"/>
  <c r="N161" i="35"/>
  <c r="N160" i="35"/>
  <c r="N159" i="35"/>
  <c r="N158" i="35"/>
  <c r="N157" i="35"/>
  <c r="N156" i="35"/>
  <c r="N155" i="35"/>
  <c r="N154" i="35"/>
  <c r="N153" i="35"/>
  <c r="N152" i="35"/>
  <c r="N151" i="35"/>
  <c r="N150" i="35"/>
  <c r="N149" i="35"/>
  <c r="N148" i="35"/>
  <c r="N147" i="35"/>
  <c r="N146" i="35"/>
  <c r="N145" i="35"/>
  <c r="N144" i="35"/>
  <c r="N143" i="35"/>
  <c r="N142" i="35"/>
  <c r="N141" i="35"/>
  <c r="N140" i="35"/>
  <c r="N139" i="35"/>
  <c r="N138" i="35"/>
  <c r="N137" i="35"/>
  <c r="N136" i="35"/>
  <c r="N135" i="35"/>
  <c r="N134" i="35"/>
  <c r="N133" i="35"/>
  <c r="N132" i="35"/>
  <c r="N131" i="35"/>
  <c r="N130" i="35"/>
  <c r="N129" i="35"/>
  <c r="N128" i="35"/>
  <c r="N127" i="35"/>
  <c r="N126" i="35"/>
  <c r="N125" i="35"/>
  <c r="N124" i="35"/>
  <c r="N123" i="35"/>
  <c r="N122" i="35"/>
  <c r="N121" i="35"/>
  <c r="N120" i="35"/>
  <c r="N119" i="35"/>
  <c r="N118" i="35"/>
  <c r="N117" i="35"/>
  <c r="N116" i="35"/>
  <c r="N115" i="35"/>
  <c r="N114" i="35"/>
  <c r="N113" i="35"/>
  <c r="N112" i="35"/>
  <c r="N111" i="35"/>
  <c r="N110" i="35"/>
  <c r="N109" i="35"/>
  <c r="N108" i="35"/>
  <c r="N107" i="35"/>
  <c r="N106" i="35"/>
  <c r="N105" i="35"/>
  <c r="N104" i="35"/>
  <c r="N103" i="35"/>
  <c r="N102" i="35"/>
  <c r="N101" i="35"/>
  <c r="N100" i="35"/>
  <c r="N99" i="35"/>
  <c r="N98" i="35"/>
  <c r="N97" i="35"/>
  <c r="N96" i="35"/>
  <c r="N95" i="35"/>
  <c r="N94" i="35"/>
  <c r="N93" i="35"/>
  <c r="N92" i="35"/>
  <c r="N91" i="35"/>
  <c r="N90" i="35"/>
  <c r="N89" i="35"/>
  <c r="N88" i="35"/>
  <c r="N87" i="35"/>
  <c r="N86" i="35"/>
  <c r="N85" i="35"/>
  <c r="N84" i="35"/>
  <c r="N83" i="35"/>
  <c r="N82" i="35"/>
  <c r="N81" i="35"/>
  <c r="N80" i="35"/>
  <c r="N79" i="35"/>
  <c r="N78" i="35"/>
  <c r="N77" i="35"/>
  <c r="N76" i="35"/>
  <c r="N75" i="35"/>
  <c r="N74" i="35"/>
  <c r="N73" i="35"/>
  <c r="N72" i="35"/>
  <c r="N71" i="35"/>
  <c r="N70" i="35"/>
  <c r="N69" i="35"/>
  <c r="N68" i="35"/>
  <c r="N67" i="35"/>
  <c r="N66" i="35"/>
  <c r="N65" i="35"/>
  <c r="N64" i="35"/>
  <c r="N63" i="35"/>
  <c r="N62" i="35"/>
  <c r="N61" i="35"/>
  <c r="N60" i="35"/>
  <c r="N59" i="35"/>
  <c r="N58" i="35"/>
  <c r="N57" i="35"/>
  <c r="N56" i="35"/>
  <c r="N55" i="35"/>
  <c r="N54" i="35"/>
  <c r="N53" i="35"/>
  <c r="N52" i="35"/>
  <c r="N51" i="35"/>
  <c r="N50" i="35"/>
  <c r="N49" i="35"/>
  <c r="N48" i="35"/>
  <c r="N47" i="35"/>
  <c r="N46" i="35"/>
  <c r="N45" i="35"/>
  <c r="N44" i="35"/>
  <c r="N43" i="35"/>
  <c r="N42" i="35"/>
  <c r="N41" i="35"/>
  <c r="N40" i="35"/>
  <c r="N39" i="35"/>
  <c r="N38" i="35"/>
  <c r="N37" i="35"/>
  <c r="N36" i="35"/>
  <c r="N35" i="35"/>
  <c r="N34" i="35"/>
  <c r="N33" i="35"/>
  <c r="N32" i="35"/>
  <c r="N31" i="35"/>
  <c r="N30" i="35"/>
  <c r="N29" i="35"/>
  <c r="N28" i="35"/>
  <c r="N27" i="35"/>
  <c r="N26" i="35"/>
  <c r="N25" i="35"/>
  <c r="N24" i="35"/>
  <c r="N23" i="35"/>
  <c r="N22" i="35"/>
  <c r="N21" i="35"/>
  <c r="N20" i="35"/>
  <c r="N19" i="35"/>
  <c r="N18" i="35"/>
  <c r="N17" i="35"/>
  <c r="N16" i="35"/>
  <c r="N15" i="35"/>
  <c r="N14" i="35"/>
  <c r="N13" i="35"/>
  <c r="N12" i="35"/>
  <c r="N11" i="35"/>
  <c r="N10" i="35"/>
  <c r="N9" i="35"/>
  <c r="N8" i="35"/>
  <c r="N7" i="35"/>
  <c r="N6" i="27"/>
  <c r="N6" i="28"/>
  <c r="N6" i="29"/>
  <c r="N6" i="30"/>
  <c r="N6" i="31"/>
  <c r="N6" i="32"/>
  <c r="N6" i="33"/>
  <c r="N6" i="34"/>
  <c r="N6" i="35"/>
  <c r="D10" i="2"/>
  <c r="H58" i="39"/>
  <c r="H111" i="39"/>
  <c r="H164" i="39" s="1"/>
  <c r="H217" i="39" s="1"/>
  <c r="H270" i="39" s="1"/>
  <c r="H323" i="39" s="1"/>
  <c r="H57" i="39"/>
  <c r="H110" i="39"/>
  <c r="H163" i="39" s="1"/>
  <c r="H216" i="39"/>
  <c r="H269" i="39" s="1"/>
  <c r="H322" i="39" s="1"/>
  <c r="H56" i="39"/>
  <c r="H109" i="39"/>
  <c r="H162" i="39" s="1"/>
  <c r="H215" i="39" s="1"/>
  <c r="H268" i="39" s="1"/>
  <c r="H321" i="39" s="1"/>
  <c r="H55" i="39"/>
  <c r="H108" i="39"/>
  <c r="H161" i="39" s="1"/>
  <c r="H214" i="39"/>
  <c r="H267" i="39" s="1"/>
  <c r="H320" i="39" s="1"/>
  <c r="H54" i="39"/>
  <c r="H107" i="39"/>
  <c r="H160" i="39" s="1"/>
  <c r="H213" i="39" s="1"/>
  <c r="H266" i="39" s="1"/>
  <c r="H319" i="39" s="1"/>
  <c r="H53" i="39"/>
  <c r="H106" i="39"/>
  <c r="H159" i="39" s="1"/>
  <c r="H212" i="39"/>
  <c r="H265" i="39" s="1"/>
  <c r="H318" i="39" s="1"/>
  <c r="H52" i="39"/>
  <c r="H105" i="39"/>
  <c r="H158" i="39" s="1"/>
  <c r="H211" i="39" s="1"/>
  <c r="H264" i="39" s="1"/>
  <c r="H317" i="39" s="1"/>
  <c r="H51" i="39"/>
  <c r="H104" i="39"/>
  <c r="H157" i="39" s="1"/>
  <c r="H210" i="39"/>
  <c r="H263" i="39" s="1"/>
  <c r="H316" i="39" s="1"/>
  <c r="H50" i="39"/>
  <c r="H103" i="39"/>
  <c r="H156" i="39" s="1"/>
  <c r="H209" i="39" s="1"/>
  <c r="H262" i="39" s="1"/>
  <c r="H315" i="39" s="1"/>
  <c r="H49" i="39"/>
  <c r="H102" i="39"/>
  <c r="H155" i="39" s="1"/>
  <c r="H208" i="39"/>
  <c r="H261" i="39" s="1"/>
  <c r="H314" i="39" s="1"/>
  <c r="H48" i="39"/>
  <c r="H101" i="39"/>
  <c r="H154" i="39" s="1"/>
  <c r="H207" i="39" s="1"/>
  <c r="H260" i="39" s="1"/>
  <c r="H313" i="39" s="1"/>
  <c r="H47" i="39"/>
  <c r="H100" i="39"/>
  <c r="H153" i="39" s="1"/>
  <c r="H206" i="39"/>
  <c r="H259" i="39" s="1"/>
  <c r="H312" i="39" s="1"/>
  <c r="H46" i="39"/>
  <c r="H99" i="39"/>
  <c r="H152" i="39" s="1"/>
  <c r="H205" i="39" s="1"/>
  <c r="H258" i="39" s="1"/>
  <c r="H311" i="39" s="1"/>
  <c r="H45" i="39"/>
  <c r="H98" i="39"/>
  <c r="H151" i="39" s="1"/>
  <c r="H204" i="39"/>
  <c r="H257" i="39" s="1"/>
  <c r="H310" i="39" s="1"/>
  <c r="H44" i="39"/>
  <c r="H97" i="39"/>
  <c r="H150" i="39" s="1"/>
  <c r="H203" i="39" s="1"/>
  <c r="H256" i="39" s="1"/>
  <c r="H309" i="39" s="1"/>
  <c r="H43" i="39"/>
  <c r="H96" i="39"/>
  <c r="H149" i="39" s="1"/>
  <c r="H202" i="39"/>
  <c r="H255" i="39" s="1"/>
  <c r="H308" i="39" s="1"/>
  <c r="H42" i="39"/>
  <c r="H95" i="39"/>
  <c r="H148" i="39" s="1"/>
  <c r="H201" i="39" s="1"/>
  <c r="H254" i="39" s="1"/>
  <c r="H307" i="39" s="1"/>
  <c r="H41" i="39"/>
  <c r="H94" i="39"/>
  <c r="H147" i="39" s="1"/>
  <c r="H200" i="39"/>
  <c r="H253" i="39" s="1"/>
  <c r="H306" i="39" s="1"/>
  <c r="H40" i="39"/>
  <c r="H93" i="39"/>
  <c r="H146" i="39" s="1"/>
  <c r="H199" i="39" s="1"/>
  <c r="H252" i="39" s="1"/>
  <c r="H305" i="39" s="1"/>
  <c r="H39" i="39"/>
  <c r="H92" i="39"/>
  <c r="H145" i="39" s="1"/>
  <c r="H198" i="39"/>
  <c r="H251" i="39" s="1"/>
  <c r="H304" i="39" s="1"/>
  <c r="H38" i="39"/>
  <c r="H91" i="39"/>
  <c r="H144" i="39" s="1"/>
  <c r="H197" i="39" s="1"/>
  <c r="H250" i="39" s="1"/>
  <c r="H303" i="39" s="1"/>
  <c r="H37" i="39"/>
  <c r="H90" i="39"/>
  <c r="H143" i="39" s="1"/>
  <c r="H196" i="39"/>
  <c r="H249" i="39" s="1"/>
  <c r="H302" i="39" s="1"/>
  <c r="H36" i="39"/>
  <c r="H89" i="39"/>
  <c r="H142" i="39" s="1"/>
  <c r="H195" i="39" s="1"/>
  <c r="H248" i="39" s="1"/>
  <c r="H301" i="39" s="1"/>
  <c r="H35" i="39"/>
  <c r="H88" i="39"/>
  <c r="H141" i="39" s="1"/>
  <c r="H194" i="39"/>
  <c r="H247" i="39" s="1"/>
  <c r="H300" i="39" s="1"/>
  <c r="H34" i="39"/>
  <c r="H87" i="39"/>
  <c r="H140" i="39" s="1"/>
  <c r="H193" i="39" s="1"/>
  <c r="H246" i="39" s="1"/>
  <c r="H299" i="39" s="1"/>
  <c r="H33" i="39"/>
  <c r="H86" i="39"/>
  <c r="H139" i="39" s="1"/>
  <c r="H192" i="39"/>
  <c r="H245" i="39" s="1"/>
  <c r="H298" i="39" s="1"/>
  <c r="H32" i="39"/>
  <c r="H85" i="39"/>
  <c r="H138" i="39" s="1"/>
  <c r="H191" i="39" s="1"/>
  <c r="H244" i="39" s="1"/>
  <c r="H297" i="39" s="1"/>
  <c r="H31" i="39"/>
  <c r="H84" i="39"/>
  <c r="H137" i="39" s="1"/>
  <c r="H190" i="39"/>
  <c r="H243" i="39" s="1"/>
  <c r="H296" i="39" s="1"/>
  <c r="H30" i="39"/>
  <c r="H83" i="39"/>
  <c r="H136" i="39" s="1"/>
  <c r="H189" i="39" s="1"/>
  <c r="H242" i="39" s="1"/>
  <c r="H295" i="39" s="1"/>
  <c r="H29" i="39"/>
  <c r="H82" i="39"/>
  <c r="H135" i="39" s="1"/>
  <c r="H188" i="39"/>
  <c r="H241" i="39" s="1"/>
  <c r="H294" i="39" s="1"/>
  <c r="H28" i="39"/>
  <c r="H81" i="39"/>
  <c r="H134" i="39" s="1"/>
  <c r="H187" i="39" s="1"/>
  <c r="H240" i="39" s="1"/>
  <c r="H293" i="39" s="1"/>
  <c r="H27" i="39"/>
  <c r="H80" i="39"/>
  <c r="H133" i="39" s="1"/>
  <c r="H186" i="39"/>
  <c r="H239" i="39" s="1"/>
  <c r="H292" i="39" s="1"/>
  <c r="H26" i="39"/>
  <c r="H79" i="39"/>
  <c r="H132" i="39" s="1"/>
  <c r="H185" i="39" s="1"/>
  <c r="H238" i="39" s="1"/>
  <c r="H291" i="39" s="1"/>
  <c r="H25" i="39"/>
  <c r="H78" i="39"/>
  <c r="H131" i="39" s="1"/>
  <c r="H184" i="39"/>
  <c r="H237" i="39" s="1"/>
  <c r="H290" i="39" s="1"/>
  <c r="H24" i="39"/>
  <c r="H77" i="39"/>
  <c r="H130" i="39" s="1"/>
  <c r="H183" i="39" s="1"/>
  <c r="H236" i="39" s="1"/>
  <c r="H289" i="39" s="1"/>
  <c r="H23" i="39"/>
  <c r="H76" i="39"/>
  <c r="H129" i="39" s="1"/>
  <c r="H182" i="39"/>
  <c r="H235" i="39" s="1"/>
  <c r="H288" i="39" s="1"/>
  <c r="H22" i="39"/>
  <c r="H75" i="39"/>
  <c r="H128" i="39" s="1"/>
  <c r="H181" i="39" s="1"/>
  <c r="H234" i="39" s="1"/>
  <c r="H287" i="39" s="1"/>
  <c r="H21" i="39"/>
  <c r="H74" i="39"/>
  <c r="H127" i="39" s="1"/>
  <c r="H180" i="39"/>
  <c r="H233" i="39" s="1"/>
  <c r="H286" i="39" s="1"/>
  <c r="H20" i="39"/>
  <c r="H73" i="39"/>
  <c r="H126" i="39" s="1"/>
  <c r="H179" i="39"/>
  <c r="H232" i="39" s="1"/>
  <c r="H285" i="39" s="1"/>
  <c r="H19" i="39"/>
  <c r="H72" i="39"/>
  <c r="H125" i="39" s="1"/>
  <c r="H178" i="39"/>
  <c r="H231" i="39" s="1"/>
  <c r="H284" i="39" s="1"/>
  <c r="H18" i="39"/>
  <c r="H71" i="39"/>
  <c r="H124" i="39" s="1"/>
  <c r="H177" i="39"/>
  <c r="H230" i="39" s="1"/>
  <c r="H283" i="39" s="1"/>
  <c r="H17" i="39"/>
  <c r="H70" i="39"/>
  <c r="H123" i="39" s="1"/>
  <c r="H176" i="39"/>
  <c r="H229" i="39" s="1"/>
  <c r="H282" i="39" s="1"/>
  <c r="H16" i="39"/>
  <c r="H69" i="39"/>
  <c r="H122" i="39" s="1"/>
  <c r="H175" i="39"/>
  <c r="H228" i="39" s="1"/>
  <c r="H281" i="39" s="1"/>
  <c r="H15" i="39"/>
  <c r="H68" i="39"/>
  <c r="H121" i="39" s="1"/>
  <c r="H174" i="39"/>
  <c r="H227" i="39" s="1"/>
  <c r="H280" i="39" s="1"/>
  <c r="H14" i="39"/>
  <c r="H67" i="39"/>
  <c r="H120" i="39" s="1"/>
  <c r="H173" i="39"/>
  <c r="H226" i="39" s="1"/>
  <c r="H279" i="39" s="1"/>
  <c r="H13" i="39"/>
  <c r="H66" i="39"/>
  <c r="H119" i="39" s="1"/>
  <c r="H172" i="39"/>
  <c r="H225" i="39" s="1"/>
  <c r="H278" i="39" s="1"/>
  <c r="H12" i="39"/>
  <c r="H65" i="39"/>
  <c r="H118" i="39" s="1"/>
  <c r="H171" i="39"/>
  <c r="H224" i="39" s="1"/>
  <c r="H277" i="39" s="1"/>
  <c r="H11" i="39"/>
  <c r="H64" i="39"/>
  <c r="H117" i="39" s="1"/>
  <c r="H170" i="39"/>
  <c r="H223" i="39" s="1"/>
  <c r="H276" i="39" s="1"/>
  <c r="H10" i="39"/>
  <c r="H63" i="39"/>
  <c r="H116" i="39" s="1"/>
  <c r="H169" i="39"/>
  <c r="H222" i="39" s="1"/>
  <c r="H275" i="39" s="1"/>
  <c r="H9" i="39"/>
  <c r="H62" i="39"/>
  <c r="H115" i="39" s="1"/>
  <c r="H168" i="39"/>
  <c r="H221" i="39" s="1"/>
  <c r="H274" i="39" s="1"/>
  <c r="H8" i="39"/>
  <c r="H61" i="39"/>
  <c r="H114" i="39" s="1"/>
  <c r="H167" i="39"/>
  <c r="H220" i="39" s="1"/>
  <c r="H273" i="39" s="1"/>
  <c r="H7" i="39"/>
  <c r="H60" i="39"/>
  <c r="H113" i="39" s="1"/>
  <c r="H166" i="39"/>
  <c r="H219" i="39" s="1"/>
  <c r="H272" i="39" s="1"/>
  <c r="H6" i="39"/>
  <c r="H59" i="39"/>
  <c r="H112" i="39" s="1"/>
  <c r="H165" i="39"/>
  <c r="H218" i="39" s="1"/>
  <c r="H271" i="39" s="1"/>
  <c r="H52" i="3"/>
  <c r="H53" i="3"/>
  <c r="H54" i="3"/>
  <c r="H55" i="3"/>
  <c r="H56" i="3"/>
  <c r="H57" i="3"/>
  <c r="H58"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E323" i="39"/>
  <c r="E322" i="39"/>
  <c r="E321" i="39"/>
  <c r="E320" i="39"/>
  <c r="E319" i="39"/>
  <c r="E318" i="39"/>
  <c r="E317" i="39"/>
  <c r="E316" i="39"/>
  <c r="E315" i="39"/>
  <c r="E314" i="39"/>
  <c r="E313" i="39"/>
  <c r="E312" i="39"/>
  <c r="E311" i="39"/>
  <c r="E310" i="39"/>
  <c r="E309" i="39"/>
  <c r="E308" i="39"/>
  <c r="E307" i="39"/>
  <c r="E306" i="39"/>
  <c r="E305" i="39"/>
  <c r="E304" i="39"/>
  <c r="E303" i="39"/>
  <c r="E302" i="39"/>
  <c r="E301" i="39"/>
  <c r="E300" i="39"/>
  <c r="E299" i="39"/>
  <c r="E298" i="39"/>
  <c r="E297" i="39"/>
  <c r="E296" i="39"/>
  <c r="E295" i="39"/>
  <c r="E294" i="39"/>
  <c r="E293" i="39"/>
  <c r="E292" i="39"/>
  <c r="E291" i="39"/>
  <c r="E290" i="39"/>
  <c r="E289" i="39"/>
  <c r="E288" i="39"/>
  <c r="E287" i="39"/>
  <c r="E286" i="39"/>
  <c r="E285" i="39"/>
  <c r="E284" i="39"/>
  <c r="E283" i="39"/>
  <c r="E282" i="39"/>
  <c r="E281" i="39"/>
  <c r="E280" i="39"/>
  <c r="E279" i="39"/>
  <c r="E278" i="39"/>
  <c r="E277" i="39"/>
  <c r="E276" i="39"/>
  <c r="E275" i="39"/>
  <c r="E274" i="39"/>
  <c r="E273" i="39"/>
  <c r="E272" i="39"/>
  <c r="E271" i="39"/>
  <c r="E270" i="39"/>
  <c r="E269" i="39"/>
  <c r="E268" i="39"/>
  <c r="E267" i="39"/>
  <c r="E266" i="39"/>
  <c r="E265" i="39"/>
  <c r="E264" i="39"/>
  <c r="E263" i="39"/>
  <c r="E262" i="39"/>
  <c r="E261" i="39"/>
  <c r="E260" i="39"/>
  <c r="E259" i="39"/>
  <c r="E258" i="39"/>
  <c r="E257" i="39"/>
  <c r="E256" i="39"/>
  <c r="E255" i="39"/>
  <c r="E254" i="39"/>
  <c r="E253" i="39"/>
  <c r="E252" i="39"/>
  <c r="E251" i="39"/>
  <c r="E250" i="39"/>
  <c r="E249" i="39"/>
  <c r="E248" i="39"/>
  <c r="E247" i="39"/>
  <c r="E246" i="39"/>
  <c r="E245" i="39"/>
  <c r="E244" i="39"/>
  <c r="E243" i="39"/>
  <c r="E242" i="39"/>
  <c r="E241" i="39"/>
  <c r="E240" i="39"/>
  <c r="E239" i="39"/>
  <c r="E238" i="39"/>
  <c r="E237" i="39"/>
  <c r="E236" i="39"/>
  <c r="E235" i="39"/>
  <c r="E234" i="39"/>
  <c r="E233" i="39"/>
  <c r="E232" i="39"/>
  <c r="E231" i="39"/>
  <c r="E230" i="39"/>
  <c r="E229" i="39"/>
  <c r="E228" i="39"/>
  <c r="E227" i="39"/>
  <c r="E226" i="39"/>
  <c r="E225" i="39"/>
  <c r="E224" i="39"/>
  <c r="E223" i="39"/>
  <c r="E222" i="39"/>
  <c r="E221" i="39"/>
  <c r="E220" i="39"/>
  <c r="E219" i="39"/>
  <c r="E218" i="39"/>
  <c r="E217" i="39"/>
  <c r="E216" i="39"/>
  <c r="E215" i="39"/>
  <c r="E214" i="39"/>
  <c r="E213" i="39"/>
  <c r="E212" i="39"/>
  <c r="E211" i="39"/>
  <c r="E210" i="39"/>
  <c r="E209" i="39"/>
  <c r="E208" i="39"/>
  <c r="E207" i="39"/>
  <c r="E206" i="39"/>
  <c r="E205" i="39"/>
  <c r="E204" i="39"/>
  <c r="E203" i="39"/>
  <c r="E202" i="39"/>
  <c r="E201" i="39"/>
  <c r="E200" i="39"/>
  <c r="E199" i="39"/>
  <c r="E198" i="39"/>
  <c r="E197" i="39"/>
  <c r="E196" i="39"/>
  <c r="E195" i="39"/>
  <c r="E194" i="39"/>
  <c r="E193" i="39"/>
  <c r="E192" i="39"/>
  <c r="E191" i="39"/>
  <c r="E190" i="39"/>
  <c r="E189" i="39"/>
  <c r="E188" i="39"/>
  <c r="E187" i="39"/>
  <c r="E186" i="39"/>
  <c r="E185" i="39"/>
  <c r="E184" i="39"/>
  <c r="E183" i="39"/>
  <c r="E182" i="39"/>
  <c r="E181" i="39"/>
  <c r="E180" i="39"/>
  <c r="E179" i="39"/>
  <c r="E178" i="39"/>
  <c r="E177" i="39"/>
  <c r="E176" i="39"/>
  <c r="E175" i="39"/>
  <c r="E174" i="39"/>
  <c r="E173" i="39"/>
  <c r="E172" i="39"/>
  <c r="E171" i="39"/>
  <c r="E170" i="39"/>
  <c r="E169" i="39"/>
  <c r="E168" i="39"/>
  <c r="E167" i="39"/>
  <c r="E166" i="39"/>
  <c r="E165" i="39"/>
  <c r="E164" i="39"/>
  <c r="E163" i="39"/>
  <c r="E162" i="39"/>
  <c r="E161" i="39"/>
  <c r="E160" i="39"/>
  <c r="E159" i="39"/>
  <c r="E158" i="39"/>
  <c r="E157" i="39"/>
  <c r="E156" i="39"/>
  <c r="E155" i="39"/>
  <c r="E154" i="39"/>
  <c r="E153" i="39"/>
  <c r="E152" i="39"/>
  <c r="E151" i="39"/>
  <c r="E150" i="39"/>
  <c r="E149" i="39"/>
  <c r="E148" i="39"/>
  <c r="E147" i="39"/>
  <c r="E146" i="39"/>
  <c r="E145" i="39"/>
  <c r="E144" i="39"/>
  <c r="E143" i="39"/>
  <c r="E142" i="39"/>
  <c r="E141" i="39"/>
  <c r="E140" i="39"/>
  <c r="E139" i="39"/>
  <c r="E138" i="39"/>
  <c r="E137" i="39"/>
  <c r="E136" i="39"/>
  <c r="E135" i="39"/>
  <c r="E134" i="39"/>
  <c r="E133" i="39"/>
  <c r="E132" i="39"/>
  <c r="E131" i="39"/>
  <c r="E130" i="39"/>
  <c r="E129" i="39"/>
  <c r="E128" i="39"/>
  <c r="E127" i="39"/>
  <c r="E126" i="39"/>
  <c r="E125" i="39"/>
  <c r="E124" i="39"/>
  <c r="E123" i="39"/>
  <c r="E122" i="39"/>
  <c r="E121" i="39"/>
  <c r="E120" i="39"/>
  <c r="E119" i="39"/>
  <c r="E118" i="39"/>
  <c r="E117" i="39"/>
  <c r="E116" i="39"/>
  <c r="E115" i="39"/>
  <c r="E114" i="39"/>
  <c r="E113" i="39"/>
  <c r="E112" i="39"/>
  <c r="E111" i="39"/>
  <c r="E110" i="39"/>
  <c r="E109" i="39"/>
  <c r="E108" i="39"/>
  <c r="E107" i="39"/>
  <c r="E106" i="39"/>
  <c r="E105" i="39"/>
  <c r="E104" i="39"/>
  <c r="E103" i="39"/>
  <c r="E102" i="39"/>
  <c r="E101" i="39"/>
  <c r="E100" i="39"/>
  <c r="E99" i="39"/>
  <c r="E98" i="39"/>
  <c r="E97" i="39"/>
  <c r="E96" i="39"/>
  <c r="E95" i="39"/>
  <c r="E94" i="39"/>
  <c r="E93" i="39"/>
  <c r="E92" i="39"/>
  <c r="E91" i="39"/>
  <c r="E90" i="39"/>
  <c r="E89" i="39"/>
  <c r="E88" i="39"/>
  <c r="E87" i="39"/>
  <c r="E86" i="39"/>
  <c r="E85" i="39"/>
  <c r="E84" i="39"/>
  <c r="E83" i="39"/>
  <c r="E82" i="39"/>
  <c r="E81" i="39"/>
  <c r="E80" i="39"/>
  <c r="E79" i="39"/>
  <c r="E78" i="39"/>
  <c r="E77" i="39"/>
  <c r="E76" i="39"/>
  <c r="E75" i="39"/>
  <c r="E74" i="39"/>
  <c r="E73" i="39"/>
  <c r="E72" i="39"/>
  <c r="E71" i="39"/>
  <c r="E70" i="39"/>
  <c r="E69" i="39"/>
  <c r="E68" i="39"/>
  <c r="E67" i="39"/>
  <c r="E66" i="39"/>
  <c r="E65" i="39"/>
  <c r="E64" i="39"/>
  <c r="E63" i="39"/>
  <c r="E62" i="39"/>
  <c r="E61" i="39"/>
  <c r="E60" i="39"/>
  <c r="E59" i="39"/>
  <c r="E323" i="3"/>
  <c r="E322" i="3"/>
  <c r="E321" i="3"/>
  <c r="E320" i="3"/>
  <c r="E319" i="3"/>
  <c r="E318" i="3"/>
  <c r="E317" i="3"/>
  <c r="E316" i="3"/>
  <c r="E315" i="3"/>
  <c r="E314" i="3"/>
  <c r="E313" i="3"/>
  <c r="E312" i="3"/>
  <c r="E311" i="3"/>
  <c r="E310" i="3"/>
  <c r="E309" i="3"/>
  <c r="E308" i="3"/>
  <c r="E307" i="3"/>
  <c r="E306" i="3"/>
  <c r="E305" i="3"/>
  <c r="E304" i="3"/>
  <c r="E303" i="3"/>
  <c r="E302" i="3"/>
  <c r="E301" i="3"/>
  <c r="E300" i="3"/>
  <c r="E299" i="3"/>
  <c r="E298" i="3"/>
  <c r="E297" i="3"/>
  <c r="E296" i="3"/>
  <c r="E295" i="3"/>
  <c r="E294" i="3"/>
  <c r="E293" i="3"/>
  <c r="E292" i="3"/>
  <c r="E29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78" i="3"/>
  <c r="E79" i="3"/>
  <c r="E80" i="3"/>
  <c r="E81" i="3"/>
  <c r="E82" i="3"/>
  <c r="E83" i="3"/>
  <c r="E86" i="3"/>
  <c r="E87" i="3"/>
  <c r="E84" i="3"/>
  <c r="H94" i="3"/>
  <c r="E25" i="39"/>
  <c r="E26" i="39"/>
  <c r="E27" i="39"/>
  <c r="E28" i="39"/>
  <c r="E29" i="39"/>
  <c r="E30" i="39"/>
  <c r="E31" i="39"/>
  <c r="E32" i="39"/>
  <c r="E33" i="39"/>
  <c r="E34" i="39"/>
  <c r="E25" i="3"/>
  <c r="E26" i="3"/>
  <c r="E27" i="3"/>
  <c r="E28" i="3"/>
  <c r="E29" i="3"/>
  <c r="E30" i="3"/>
  <c r="E31" i="3"/>
  <c r="E32" i="3"/>
  <c r="E33" i="3"/>
  <c r="E34" i="3"/>
  <c r="E58" i="39"/>
  <c r="E57" i="39"/>
  <c r="E56" i="39"/>
  <c r="E55" i="39"/>
  <c r="E54" i="39"/>
  <c r="E53" i="39"/>
  <c r="E52" i="39"/>
  <c r="E51" i="39"/>
  <c r="E50" i="39"/>
  <c r="E49" i="39"/>
  <c r="E48" i="39"/>
  <c r="E47" i="39"/>
  <c r="E46" i="39"/>
  <c r="E45" i="39"/>
  <c r="E44" i="39"/>
  <c r="E43" i="39"/>
  <c r="E42" i="39"/>
  <c r="E41" i="39"/>
  <c r="E40" i="39"/>
  <c r="E39" i="39"/>
  <c r="E38" i="39"/>
  <c r="E37" i="39"/>
  <c r="E36" i="39"/>
  <c r="E35" i="39"/>
  <c r="E24" i="39"/>
  <c r="E23" i="39"/>
  <c r="E22" i="39"/>
  <c r="E21" i="39"/>
  <c r="E20" i="39"/>
  <c r="E19" i="39"/>
  <c r="E18" i="39"/>
  <c r="E17" i="39"/>
  <c r="E16" i="39"/>
  <c r="E15" i="39"/>
  <c r="E14" i="39"/>
  <c r="E13" i="39"/>
  <c r="E12" i="39"/>
  <c r="E11" i="39"/>
  <c r="E10" i="39"/>
  <c r="E9" i="39"/>
  <c r="E8" i="39"/>
  <c r="E7" i="39"/>
  <c r="E6" i="39"/>
  <c r="V12" i="27"/>
  <c r="V12" i="28"/>
  <c r="V12" i="29"/>
  <c r="V12" i="30"/>
  <c r="V12" i="31"/>
  <c r="V12" i="32"/>
  <c r="V12" i="33"/>
  <c r="V12" i="34"/>
  <c r="V12" i="35"/>
  <c r="L49" i="35" s="1"/>
  <c r="M49" i="35" s="1"/>
  <c r="V11" i="27"/>
  <c r="V11" i="28"/>
  <c r="V11" i="29"/>
  <c r="V11" i="30"/>
  <c r="V11" i="31"/>
  <c r="V11" i="32"/>
  <c r="V11" i="33"/>
  <c r="V11" i="34"/>
  <c r="L45" i="34" s="1"/>
  <c r="M45" i="34" s="1"/>
  <c r="V11" i="35"/>
  <c r="V10" i="27"/>
  <c r="V10" i="28"/>
  <c r="V10" i="29"/>
  <c r="V10" i="30"/>
  <c r="L43" i="30" s="1"/>
  <c r="M43" i="30" s="1"/>
  <c r="V10" i="31"/>
  <c r="V10" i="32"/>
  <c r="V10" i="33"/>
  <c r="L43" i="33" s="1"/>
  <c r="M43" i="33" s="1"/>
  <c r="V10" i="34"/>
  <c r="L43" i="34" s="1"/>
  <c r="M43" i="34" s="1"/>
  <c r="V10" i="35"/>
  <c r="V9" i="27"/>
  <c r="V9" i="28"/>
  <c r="V9" i="29"/>
  <c r="V9" i="30"/>
  <c r="V9" i="31"/>
  <c r="V9" i="32"/>
  <c r="V9" i="33"/>
  <c r="L42" i="33" s="1"/>
  <c r="M42" i="33" s="1"/>
  <c r="V9" i="34"/>
  <c r="V9" i="35"/>
  <c r="L42" i="35" s="1"/>
  <c r="M42" i="35" s="1"/>
  <c r="V8" i="27"/>
  <c r="V8" i="28"/>
  <c r="V8" i="29"/>
  <c r="V8" i="30"/>
  <c r="L34" i="30" s="1"/>
  <c r="M34" i="30" s="1"/>
  <c r="V8" i="31"/>
  <c r="L39" i="31" s="1"/>
  <c r="V8" i="32"/>
  <c r="V8" i="33"/>
  <c r="V8" i="34"/>
  <c r="V8" i="35"/>
  <c r="L40" i="35" s="1"/>
  <c r="M40" i="35" s="1"/>
  <c r="V7" i="27"/>
  <c r="V7" i="28"/>
  <c r="V7" i="29"/>
  <c r="V7" i="30"/>
  <c r="V7" i="31"/>
  <c r="L24" i="31" s="1"/>
  <c r="V7" i="32"/>
  <c r="V7" i="33"/>
  <c r="V7" i="34"/>
  <c r="L24" i="34" s="1"/>
  <c r="M24" i="34" s="1"/>
  <c r="V7" i="35"/>
  <c r="V6" i="27"/>
  <c r="V6" i="28"/>
  <c r="V6" i="29"/>
  <c r="L10" i="29" s="1"/>
  <c r="M10" i="29" s="1"/>
  <c r="V6" i="30"/>
  <c r="V6" i="31"/>
  <c r="V6" i="32"/>
  <c r="V6" i="33"/>
  <c r="L19" i="33" s="1"/>
  <c r="M19" i="33" s="1"/>
  <c r="V6" i="34"/>
  <c r="L8" i="34" s="1"/>
  <c r="M8" i="34" s="1"/>
  <c r="V6" i="35"/>
  <c r="R10" i="29"/>
  <c r="G10" i="29"/>
  <c r="R34" i="30"/>
  <c r="G34" i="30"/>
  <c r="E269" i="35"/>
  <c r="E268" i="35"/>
  <c r="E267" i="35"/>
  <c r="E266" i="35"/>
  <c r="E265" i="35"/>
  <c r="E264" i="35"/>
  <c r="E263" i="35"/>
  <c r="E262" i="35"/>
  <c r="E261" i="35"/>
  <c r="E260" i="35"/>
  <c r="E259" i="35"/>
  <c r="E258" i="35"/>
  <c r="E257" i="35"/>
  <c r="E256" i="35"/>
  <c r="E255" i="35"/>
  <c r="E254" i="35"/>
  <c r="E253" i="35"/>
  <c r="E252" i="35"/>
  <c r="E251" i="35"/>
  <c r="E250" i="35"/>
  <c r="E249" i="35"/>
  <c r="E248" i="35"/>
  <c r="E247" i="35"/>
  <c r="E246" i="35"/>
  <c r="E245" i="35"/>
  <c r="E244" i="35"/>
  <c r="E243" i="35"/>
  <c r="E242" i="35"/>
  <c r="E241" i="35"/>
  <c r="E240" i="35"/>
  <c r="E239" i="35"/>
  <c r="E238" i="35"/>
  <c r="E237" i="35"/>
  <c r="E236" i="35"/>
  <c r="E235" i="35"/>
  <c r="E234" i="35"/>
  <c r="E233" i="35"/>
  <c r="E232" i="35"/>
  <c r="E231" i="35"/>
  <c r="E230" i="35"/>
  <c r="E229" i="35"/>
  <c r="E228" i="35"/>
  <c r="E227" i="35"/>
  <c r="E226" i="35"/>
  <c r="E225" i="35"/>
  <c r="E224" i="35"/>
  <c r="E223" i="35"/>
  <c r="E222" i="35"/>
  <c r="E221" i="35"/>
  <c r="E220" i="35"/>
  <c r="E219" i="35"/>
  <c r="E218" i="35"/>
  <c r="E217" i="35"/>
  <c r="E216" i="35"/>
  <c r="E215" i="35"/>
  <c r="E214" i="35"/>
  <c r="E213" i="35"/>
  <c r="E212" i="35"/>
  <c r="E211" i="35"/>
  <c r="E210" i="35"/>
  <c r="E209" i="35"/>
  <c r="E208" i="35"/>
  <c r="E207" i="35"/>
  <c r="E206" i="35"/>
  <c r="E205" i="35"/>
  <c r="E204" i="35"/>
  <c r="E203" i="35"/>
  <c r="E202" i="35"/>
  <c r="E201" i="35"/>
  <c r="E200" i="35"/>
  <c r="E199" i="35"/>
  <c r="E198" i="35"/>
  <c r="E197" i="35"/>
  <c r="E196" i="35"/>
  <c r="E195" i="35"/>
  <c r="E194" i="35"/>
  <c r="E193" i="35"/>
  <c r="E192" i="35"/>
  <c r="E191" i="35"/>
  <c r="E190" i="35"/>
  <c r="E189" i="35"/>
  <c r="E188" i="35"/>
  <c r="E187" i="35"/>
  <c r="E186" i="35"/>
  <c r="E185" i="35"/>
  <c r="E184" i="35"/>
  <c r="E183" i="35"/>
  <c r="E182" i="35"/>
  <c r="E181" i="35"/>
  <c r="E180" i="35"/>
  <c r="E179" i="35"/>
  <c r="E178" i="35"/>
  <c r="E177" i="35"/>
  <c r="E176" i="35"/>
  <c r="E175" i="35"/>
  <c r="E174" i="35"/>
  <c r="E173" i="35"/>
  <c r="E172" i="35"/>
  <c r="E171" i="35"/>
  <c r="E170" i="35"/>
  <c r="E169" i="35"/>
  <c r="E168" i="35"/>
  <c r="E167" i="35"/>
  <c r="E166" i="35"/>
  <c r="E165" i="35"/>
  <c r="E164" i="35"/>
  <c r="E163" i="35"/>
  <c r="E162" i="35"/>
  <c r="E161" i="35"/>
  <c r="E160" i="35"/>
  <c r="E159" i="35"/>
  <c r="E158" i="35"/>
  <c r="E157" i="35"/>
  <c r="E156" i="35"/>
  <c r="E155" i="35"/>
  <c r="E154" i="35"/>
  <c r="E153" i="35"/>
  <c r="E152" i="35"/>
  <c r="E151" i="35"/>
  <c r="E150" i="35"/>
  <c r="E149" i="35"/>
  <c r="E148" i="35"/>
  <c r="E147" i="35"/>
  <c r="E146" i="35"/>
  <c r="E145" i="35"/>
  <c r="E144" i="35"/>
  <c r="E143" i="35"/>
  <c r="E142" i="35"/>
  <c r="E141" i="35"/>
  <c r="E140" i="35"/>
  <c r="E139" i="35"/>
  <c r="E138" i="35"/>
  <c r="E137" i="35"/>
  <c r="E136" i="35"/>
  <c r="E135" i="35"/>
  <c r="E134" i="35"/>
  <c r="E133" i="35"/>
  <c r="E132" i="35"/>
  <c r="E131" i="35"/>
  <c r="E130" i="35"/>
  <c r="E129" i="35"/>
  <c r="E128" i="35"/>
  <c r="E127" i="35"/>
  <c r="E126" i="35"/>
  <c r="E125" i="35"/>
  <c r="E124" i="35"/>
  <c r="E123" i="35"/>
  <c r="E122" i="35"/>
  <c r="E121" i="35"/>
  <c r="E120" i="35"/>
  <c r="E119" i="35"/>
  <c r="E118" i="35"/>
  <c r="E117" i="35"/>
  <c r="E116" i="35"/>
  <c r="E115" i="35"/>
  <c r="E114" i="35"/>
  <c r="E113" i="35"/>
  <c r="E112" i="35"/>
  <c r="E111" i="35"/>
  <c r="E110" i="35"/>
  <c r="E109" i="35"/>
  <c r="E108" i="35"/>
  <c r="E107" i="35"/>
  <c r="E106" i="35"/>
  <c r="E105" i="35"/>
  <c r="E104" i="35"/>
  <c r="E103" i="35"/>
  <c r="E102" i="35"/>
  <c r="E101" i="35"/>
  <c r="E100" i="35"/>
  <c r="E99" i="35"/>
  <c r="E98" i="35"/>
  <c r="E97" i="35"/>
  <c r="E96" i="35"/>
  <c r="E95" i="35"/>
  <c r="E94" i="35"/>
  <c r="E93" i="35"/>
  <c r="E92" i="35"/>
  <c r="E91" i="35"/>
  <c r="E90" i="35"/>
  <c r="E89" i="35"/>
  <c r="E88" i="35"/>
  <c r="E87" i="35"/>
  <c r="E86" i="35"/>
  <c r="E85" i="35"/>
  <c r="E84" i="35"/>
  <c r="E83" i="35"/>
  <c r="E82" i="35"/>
  <c r="E81" i="35"/>
  <c r="E80" i="35"/>
  <c r="E79" i="35"/>
  <c r="E78" i="35"/>
  <c r="E77" i="35"/>
  <c r="E76" i="35"/>
  <c r="E75" i="35"/>
  <c r="E74" i="35"/>
  <c r="E73" i="35"/>
  <c r="E72" i="35"/>
  <c r="E71" i="35"/>
  <c r="E70" i="35"/>
  <c r="E69" i="35"/>
  <c r="E68" i="35"/>
  <c r="E67" i="35"/>
  <c r="E66" i="35"/>
  <c r="E65" i="35"/>
  <c r="E64" i="35"/>
  <c r="E63" i="35"/>
  <c r="E62" i="35"/>
  <c r="E61" i="35"/>
  <c r="E60" i="35"/>
  <c r="E59" i="35"/>
  <c r="E58" i="35"/>
  <c r="E57" i="35"/>
  <c r="E56" i="35"/>
  <c r="E55" i="35"/>
  <c r="E54" i="35"/>
  <c r="E53" i="35"/>
  <c r="E52" i="35"/>
  <c r="E51" i="35"/>
  <c r="E50" i="35"/>
  <c r="R49" i="35"/>
  <c r="G49" i="35"/>
  <c r="H49" i="35"/>
  <c r="E49" i="35"/>
  <c r="R48" i="35"/>
  <c r="G48" i="35"/>
  <c r="H48" i="35"/>
  <c r="H92" i="35"/>
  <c r="H136" i="35"/>
  <c r="H180" i="35"/>
  <c r="H224" i="35"/>
  <c r="H268" i="35"/>
  <c r="E48" i="35"/>
  <c r="R47" i="35"/>
  <c r="G47" i="35"/>
  <c r="H47" i="35"/>
  <c r="H91" i="35"/>
  <c r="H135" i="35"/>
  <c r="H179" i="35"/>
  <c r="H223" i="35"/>
  <c r="H267" i="35"/>
  <c r="E47" i="35"/>
  <c r="R46" i="35"/>
  <c r="G46" i="35"/>
  <c r="L46" i="35"/>
  <c r="M46" i="35" s="1"/>
  <c r="H46" i="35"/>
  <c r="E46" i="35"/>
  <c r="R45" i="35"/>
  <c r="G45" i="35"/>
  <c r="H45" i="35"/>
  <c r="H89" i="35"/>
  <c r="H133" i="35"/>
  <c r="H177" i="35"/>
  <c r="H221" i="35"/>
  <c r="H265" i="35"/>
  <c r="E45" i="35"/>
  <c r="R44" i="35"/>
  <c r="G44" i="35"/>
  <c r="H44" i="35"/>
  <c r="F44" i="35"/>
  <c r="E44" i="35"/>
  <c r="R43" i="35"/>
  <c r="G43" i="35"/>
  <c r="L43" i="35"/>
  <c r="M43" i="35" s="1"/>
  <c r="H43" i="35"/>
  <c r="F43" i="35"/>
  <c r="E43" i="35"/>
  <c r="R42" i="35"/>
  <c r="G42" i="35"/>
  <c r="H42" i="35"/>
  <c r="F42" i="35"/>
  <c r="E42" i="35"/>
  <c r="R41" i="35"/>
  <c r="G41" i="35"/>
  <c r="H41" i="35"/>
  <c r="E41" i="35"/>
  <c r="R40" i="35"/>
  <c r="G40" i="35"/>
  <c r="H40" i="35"/>
  <c r="H84" i="35"/>
  <c r="H128" i="35"/>
  <c r="H172" i="35"/>
  <c r="H216" i="35"/>
  <c r="H260" i="35"/>
  <c r="E40" i="35"/>
  <c r="R39" i="35"/>
  <c r="G39" i="35"/>
  <c r="H39" i="35"/>
  <c r="F39" i="35"/>
  <c r="E39" i="35"/>
  <c r="R38" i="35"/>
  <c r="G38" i="35"/>
  <c r="H38" i="35"/>
  <c r="H82" i="35"/>
  <c r="H126" i="35"/>
  <c r="H170" i="35"/>
  <c r="H214" i="35"/>
  <c r="H258" i="35"/>
  <c r="E38" i="35"/>
  <c r="R37" i="35"/>
  <c r="G37" i="35"/>
  <c r="L37" i="35"/>
  <c r="H37" i="35"/>
  <c r="H81" i="35"/>
  <c r="H125" i="35"/>
  <c r="H169" i="35"/>
  <c r="H213" i="35"/>
  <c r="H257" i="35"/>
  <c r="E37" i="35"/>
  <c r="R36" i="35"/>
  <c r="G36" i="35"/>
  <c r="H36" i="35"/>
  <c r="E36" i="35"/>
  <c r="R35" i="35"/>
  <c r="G35" i="35"/>
  <c r="H35" i="35"/>
  <c r="F35" i="35"/>
  <c r="E35" i="35"/>
  <c r="R34" i="35"/>
  <c r="G34" i="35"/>
  <c r="H34" i="35"/>
  <c r="H78" i="35"/>
  <c r="H122" i="35"/>
  <c r="H166" i="35"/>
  <c r="H210" i="35"/>
  <c r="H254" i="35"/>
  <c r="E34" i="35"/>
  <c r="R33" i="35"/>
  <c r="G33" i="35"/>
  <c r="H33" i="35"/>
  <c r="H77" i="35"/>
  <c r="H121" i="35"/>
  <c r="H165" i="35"/>
  <c r="H209" i="35"/>
  <c r="H253" i="35"/>
  <c r="E33" i="35"/>
  <c r="R32" i="35"/>
  <c r="G32" i="35"/>
  <c r="H32" i="35"/>
  <c r="E32" i="35"/>
  <c r="R31" i="35"/>
  <c r="G31" i="35"/>
  <c r="H31" i="35"/>
  <c r="E31" i="35"/>
  <c r="R30" i="35"/>
  <c r="G30" i="35"/>
  <c r="H30" i="35"/>
  <c r="E30" i="35"/>
  <c r="R29" i="35"/>
  <c r="G29" i="35"/>
  <c r="L29" i="35"/>
  <c r="H29" i="35"/>
  <c r="H73" i="35"/>
  <c r="H117" i="35"/>
  <c r="H161" i="35"/>
  <c r="H205" i="35"/>
  <c r="H249" i="35"/>
  <c r="E29" i="35"/>
  <c r="R28" i="35"/>
  <c r="G28" i="35"/>
  <c r="H28" i="35"/>
  <c r="F28" i="35"/>
  <c r="E28" i="35"/>
  <c r="R27" i="35"/>
  <c r="G27" i="35"/>
  <c r="L27" i="35"/>
  <c r="H27" i="35"/>
  <c r="H71" i="35"/>
  <c r="H115" i="35"/>
  <c r="H159" i="35"/>
  <c r="H203" i="35"/>
  <c r="H247" i="35"/>
  <c r="E27" i="35"/>
  <c r="R26" i="35"/>
  <c r="G26" i="35"/>
  <c r="H26" i="35"/>
  <c r="F26" i="35"/>
  <c r="E26" i="35"/>
  <c r="R25" i="35"/>
  <c r="G25" i="35"/>
  <c r="H25" i="35"/>
  <c r="H69" i="35"/>
  <c r="H113" i="35"/>
  <c r="H157" i="35"/>
  <c r="H201" i="35"/>
  <c r="H245" i="35"/>
  <c r="E25" i="35"/>
  <c r="R24" i="35"/>
  <c r="G24" i="35"/>
  <c r="H24" i="35"/>
  <c r="H68" i="35"/>
  <c r="H112" i="35"/>
  <c r="H156" i="35"/>
  <c r="H200" i="35"/>
  <c r="H244" i="35"/>
  <c r="E24" i="35"/>
  <c r="R23" i="35"/>
  <c r="G23" i="35"/>
  <c r="H23" i="35"/>
  <c r="F23" i="35"/>
  <c r="E23" i="35"/>
  <c r="R22" i="35"/>
  <c r="G22" i="35"/>
  <c r="H22" i="35"/>
  <c r="H66" i="35"/>
  <c r="H110" i="35"/>
  <c r="H154" i="35"/>
  <c r="H198" i="35"/>
  <c r="H242" i="35"/>
  <c r="E22" i="35"/>
  <c r="R21" i="35"/>
  <c r="G21" i="35"/>
  <c r="L21" i="35"/>
  <c r="M21" i="35" s="1"/>
  <c r="H21" i="35"/>
  <c r="H65" i="35"/>
  <c r="E21" i="35"/>
  <c r="R20" i="35"/>
  <c r="G20" i="35"/>
  <c r="L20" i="35"/>
  <c r="M20" i="35" s="1"/>
  <c r="H20" i="35"/>
  <c r="E20" i="35"/>
  <c r="R19" i="35"/>
  <c r="G19" i="35"/>
  <c r="L19" i="35"/>
  <c r="M19" i="35" s="1"/>
  <c r="H19" i="35"/>
  <c r="F19" i="35"/>
  <c r="E19" i="35"/>
  <c r="R18" i="35"/>
  <c r="G18" i="35"/>
  <c r="L18" i="35"/>
  <c r="M18" i="35" s="1"/>
  <c r="H18" i="35"/>
  <c r="H62" i="35"/>
  <c r="H106" i="35"/>
  <c r="H150" i="35"/>
  <c r="H194" i="35"/>
  <c r="H238" i="35"/>
  <c r="E18" i="35"/>
  <c r="R17" i="35"/>
  <c r="G17" i="35"/>
  <c r="L17" i="35"/>
  <c r="M17" i="35" s="1"/>
  <c r="H17" i="35"/>
  <c r="H61" i="35"/>
  <c r="H105" i="35"/>
  <c r="H149" i="35"/>
  <c r="H193" i="35"/>
  <c r="H237" i="35"/>
  <c r="E17" i="35"/>
  <c r="R16" i="35"/>
  <c r="G16" i="35"/>
  <c r="L16" i="35"/>
  <c r="M16" i="35" s="1"/>
  <c r="H16" i="35"/>
  <c r="E16" i="35"/>
  <c r="R15" i="35"/>
  <c r="G15" i="35"/>
  <c r="L15" i="35"/>
  <c r="M15" i="35" s="1"/>
  <c r="H15" i="35"/>
  <c r="E15" i="35"/>
  <c r="R14" i="35"/>
  <c r="G14" i="35"/>
  <c r="L14" i="35"/>
  <c r="M14" i="35" s="1"/>
  <c r="H14" i="35"/>
  <c r="E14" i="35"/>
  <c r="R13" i="35"/>
  <c r="G13" i="35"/>
  <c r="L13" i="35"/>
  <c r="M13" i="35" s="1"/>
  <c r="H13" i="35"/>
  <c r="H57" i="35"/>
  <c r="H101" i="35"/>
  <c r="H145" i="35"/>
  <c r="H189" i="35"/>
  <c r="H233" i="35"/>
  <c r="E13" i="35"/>
  <c r="R12" i="35"/>
  <c r="G12" i="35"/>
  <c r="L12" i="35"/>
  <c r="M12" i="35" s="1"/>
  <c r="H12" i="35"/>
  <c r="F12" i="35"/>
  <c r="E12" i="35"/>
  <c r="R11" i="35"/>
  <c r="G11" i="35"/>
  <c r="L11" i="35"/>
  <c r="M11" i="35" s="1"/>
  <c r="H11" i="35"/>
  <c r="H55" i="35"/>
  <c r="H99" i="35"/>
  <c r="H143" i="35"/>
  <c r="H187" i="35"/>
  <c r="H231" i="35"/>
  <c r="E11" i="35"/>
  <c r="R10" i="35"/>
  <c r="G10" i="35"/>
  <c r="L10" i="35"/>
  <c r="M10" i="35" s="1"/>
  <c r="H10" i="35"/>
  <c r="H54" i="35"/>
  <c r="H98" i="35"/>
  <c r="H142" i="35"/>
  <c r="H186" i="35"/>
  <c r="H230" i="35"/>
  <c r="E10" i="35"/>
  <c r="R9" i="35"/>
  <c r="G9" i="35"/>
  <c r="L9" i="35"/>
  <c r="M9" i="35" s="1"/>
  <c r="H9" i="35"/>
  <c r="H53" i="35"/>
  <c r="H97" i="35"/>
  <c r="H141" i="35"/>
  <c r="H185" i="35"/>
  <c r="H229" i="35"/>
  <c r="E9" i="35"/>
  <c r="R8" i="35"/>
  <c r="G8" i="35"/>
  <c r="L8" i="35"/>
  <c r="M8" i="35" s="1"/>
  <c r="H8" i="35"/>
  <c r="H52" i="35"/>
  <c r="H96" i="35"/>
  <c r="H140" i="35"/>
  <c r="H184" i="35"/>
  <c r="H228" i="35"/>
  <c r="E8" i="35"/>
  <c r="R7" i="35"/>
  <c r="G7" i="35"/>
  <c r="L7" i="35"/>
  <c r="M7" i="35" s="1"/>
  <c r="H7" i="35"/>
  <c r="E7" i="35"/>
  <c r="R6" i="35"/>
  <c r="G6" i="35"/>
  <c r="L6" i="35"/>
  <c r="M6" i="35" s="1"/>
  <c r="H6" i="35"/>
  <c r="H50" i="35"/>
  <c r="H94" i="35"/>
  <c r="H138" i="35"/>
  <c r="H182" i="35"/>
  <c r="H226" i="35"/>
  <c r="E6" i="35"/>
  <c r="E269" i="34"/>
  <c r="E268" i="34"/>
  <c r="E267" i="34"/>
  <c r="E266" i="34"/>
  <c r="E265" i="34"/>
  <c r="E264" i="34"/>
  <c r="E263" i="34"/>
  <c r="E262" i="34"/>
  <c r="E261" i="34"/>
  <c r="E260" i="34"/>
  <c r="E259" i="34"/>
  <c r="E258" i="34"/>
  <c r="E257" i="34"/>
  <c r="E256" i="34"/>
  <c r="E255" i="34"/>
  <c r="E254" i="34"/>
  <c r="E253" i="34"/>
  <c r="E252" i="34"/>
  <c r="E251" i="34"/>
  <c r="E250" i="34"/>
  <c r="E249" i="34"/>
  <c r="E248" i="34"/>
  <c r="E247" i="34"/>
  <c r="E246" i="34"/>
  <c r="E245" i="34"/>
  <c r="E244" i="34"/>
  <c r="E243" i="34"/>
  <c r="E242" i="34"/>
  <c r="E241" i="34"/>
  <c r="E240" i="34"/>
  <c r="E239" i="34"/>
  <c r="E238" i="34"/>
  <c r="E237" i="34"/>
  <c r="E236" i="34"/>
  <c r="E235" i="34"/>
  <c r="E234" i="34"/>
  <c r="E233" i="34"/>
  <c r="E232" i="34"/>
  <c r="E231" i="34"/>
  <c r="E230" i="34"/>
  <c r="E229" i="34"/>
  <c r="E228" i="34"/>
  <c r="E227" i="34"/>
  <c r="E226" i="34"/>
  <c r="E225" i="34"/>
  <c r="E224" i="34"/>
  <c r="E223" i="34"/>
  <c r="E222" i="34"/>
  <c r="E221" i="34"/>
  <c r="E220" i="34"/>
  <c r="E219" i="34"/>
  <c r="E218" i="34"/>
  <c r="E217" i="34"/>
  <c r="E216" i="34"/>
  <c r="E215" i="34"/>
  <c r="E214" i="34"/>
  <c r="E213" i="34"/>
  <c r="E212" i="34"/>
  <c r="E211" i="34"/>
  <c r="E210" i="34"/>
  <c r="E209" i="34"/>
  <c r="E208" i="34"/>
  <c r="E207" i="34"/>
  <c r="E206" i="34"/>
  <c r="E205" i="34"/>
  <c r="E204" i="34"/>
  <c r="E203" i="34"/>
  <c r="E202" i="34"/>
  <c r="E201" i="34"/>
  <c r="E200" i="34"/>
  <c r="E199" i="34"/>
  <c r="E198" i="34"/>
  <c r="E197" i="34"/>
  <c r="E196" i="34"/>
  <c r="E195" i="34"/>
  <c r="E194" i="34"/>
  <c r="E193" i="34"/>
  <c r="E192" i="34"/>
  <c r="E191" i="34"/>
  <c r="E190" i="34"/>
  <c r="E189" i="34"/>
  <c r="E188" i="34"/>
  <c r="E187" i="34"/>
  <c r="E186" i="34"/>
  <c r="E185" i="34"/>
  <c r="E184" i="34"/>
  <c r="E183" i="34"/>
  <c r="E182" i="34"/>
  <c r="E181" i="34"/>
  <c r="E180" i="34"/>
  <c r="E179" i="34"/>
  <c r="E178" i="34"/>
  <c r="E177" i="34"/>
  <c r="E176" i="34"/>
  <c r="E175" i="34"/>
  <c r="E174" i="34"/>
  <c r="E173" i="34"/>
  <c r="E172" i="34"/>
  <c r="E171" i="34"/>
  <c r="E170" i="34"/>
  <c r="E169" i="34"/>
  <c r="E168" i="34"/>
  <c r="E167" i="34"/>
  <c r="E166" i="34"/>
  <c r="E165" i="34"/>
  <c r="E164" i="34"/>
  <c r="E163" i="34"/>
  <c r="E162" i="34"/>
  <c r="E161" i="34"/>
  <c r="E160" i="34"/>
  <c r="E159" i="34"/>
  <c r="E158" i="34"/>
  <c r="E157" i="34"/>
  <c r="E156" i="34"/>
  <c r="E155" i="34"/>
  <c r="E154" i="34"/>
  <c r="E153" i="34"/>
  <c r="E152" i="34"/>
  <c r="E151" i="34"/>
  <c r="E150" i="34"/>
  <c r="E149" i="34"/>
  <c r="E148" i="34"/>
  <c r="E147" i="34"/>
  <c r="E146" i="34"/>
  <c r="E145" i="34"/>
  <c r="E144" i="34"/>
  <c r="E143" i="34"/>
  <c r="E142" i="34"/>
  <c r="E141" i="34"/>
  <c r="E140" i="34"/>
  <c r="E139" i="34"/>
  <c r="E138" i="34"/>
  <c r="E137" i="34"/>
  <c r="E136" i="34"/>
  <c r="E135" i="34"/>
  <c r="E134" i="34"/>
  <c r="E133" i="34"/>
  <c r="E132" i="34"/>
  <c r="E131" i="34"/>
  <c r="E130" i="34"/>
  <c r="E129" i="34"/>
  <c r="E128" i="34"/>
  <c r="E127" i="34"/>
  <c r="E126" i="34"/>
  <c r="E125" i="34"/>
  <c r="E124" i="34"/>
  <c r="E123" i="34"/>
  <c r="E122" i="34"/>
  <c r="E121" i="34"/>
  <c r="E120" i="34"/>
  <c r="E119" i="34"/>
  <c r="E118" i="34"/>
  <c r="E117" i="34"/>
  <c r="E116" i="34"/>
  <c r="E115" i="34"/>
  <c r="E114" i="34"/>
  <c r="E113" i="34"/>
  <c r="E112" i="34"/>
  <c r="E111" i="34"/>
  <c r="E110" i="34"/>
  <c r="E109" i="34"/>
  <c r="E108" i="34"/>
  <c r="E107" i="34"/>
  <c r="E106" i="34"/>
  <c r="E105" i="34"/>
  <c r="E104" i="34"/>
  <c r="E103" i="34"/>
  <c r="E102" i="34"/>
  <c r="E101" i="34"/>
  <c r="E100" i="34"/>
  <c r="E99" i="34"/>
  <c r="E98" i="34"/>
  <c r="E97" i="34"/>
  <c r="E96" i="34"/>
  <c r="E95" i="34"/>
  <c r="E94" i="34"/>
  <c r="E93" i="34"/>
  <c r="E92" i="34"/>
  <c r="E91" i="34"/>
  <c r="E90" i="34"/>
  <c r="E89" i="34"/>
  <c r="E88" i="34"/>
  <c r="E87" i="34"/>
  <c r="E86" i="34"/>
  <c r="E85" i="34"/>
  <c r="E84" i="34"/>
  <c r="E83" i="34"/>
  <c r="E82" i="34"/>
  <c r="E81" i="34"/>
  <c r="E80" i="34"/>
  <c r="E79" i="34"/>
  <c r="E78" i="34"/>
  <c r="E77" i="34"/>
  <c r="E76" i="34"/>
  <c r="E75" i="34"/>
  <c r="E74" i="34"/>
  <c r="E73" i="34"/>
  <c r="E72" i="34"/>
  <c r="E71" i="34"/>
  <c r="E70" i="34"/>
  <c r="E69" i="34"/>
  <c r="E68" i="34"/>
  <c r="E67" i="34"/>
  <c r="E66" i="34"/>
  <c r="E65" i="34"/>
  <c r="E64" i="34"/>
  <c r="E63" i="34"/>
  <c r="E62" i="34"/>
  <c r="E61" i="34"/>
  <c r="E60" i="34"/>
  <c r="E59" i="34"/>
  <c r="E58" i="34"/>
  <c r="E57" i="34"/>
  <c r="E56" i="34"/>
  <c r="E55" i="34"/>
  <c r="E54" i="34"/>
  <c r="E53" i="34"/>
  <c r="E52" i="34"/>
  <c r="E51" i="34"/>
  <c r="E50" i="34"/>
  <c r="R49" i="34"/>
  <c r="G49" i="34"/>
  <c r="L49" i="34"/>
  <c r="M49" i="34" s="1"/>
  <c r="H49" i="34"/>
  <c r="H93" i="34"/>
  <c r="H137" i="34"/>
  <c r="H181" i="34"/>
  <c r="H225" i="34"/>
  <c r="H269" i="34"/>
  <c r="E49" i="34"/>
  <c r="R48" i="34"/>
  <c r="G48" i="34"/>
  <c r="L48" i="34"/>
  <c r="M48" i="34" s="1"/>
  <c r="H48" i="34"/>
  <c r="F48" i="34"/>
  <c r="E48" i="34"/>
  <c r="R47" i="34"/>
  <c r="G47" i="34"/>
  <c r="L47" i="34"/>
  <c r="M47" i="34" s="1"/>
  <c r="H47" i="34"/>
  <c r="H91" i="34"/>
  <c r="H135" i="34"/>
  <c r="H179" i="34"/>
  <c r="H223" i="34"/>
  <c r="H267" i="34"/>
  <c r="E47" i="34"/>
  <c r="R46" i="34"/>
  <c r="G46" i="34"/>
  <c r="H46" i="34"/>
  <c r="F46" i="34"/>
  <c r="E46" i="34"/>
  <c r="R45" i="34"/>
  <c r="G45" i="34"/>
  <c r="H45" i="34"/>
  <c r="F45" i="34"/>
  <c r="E45" i="34"/>
  <c r="R44" i="34"/>
  <c r="G44" i="34"/>
  <c r="H44" i="34"/>
  <c r="H88" i="34"/>
  <c r="H132" i="34"/>
  <c r="H176" i="34"/>
  <c r="H220" i="34"/>
  <c r="H264" i="34"/>
  <c r="E44" i="34"/>
  <c r="R43" i="34"/>
  <c r="G43" i="34"/>
  <c r="H43" i="34"/>
  <c r="E43" i="34"/>
  <c r="R42" i="34"/>
  <c r="G42" i="34"/>
  <c r="L42" i="34"/>
  <c r="M42" i="34" s="1"/>
  <c r="H42" i="34"/>
  <c r="E42" i="34"/>
  <c r="R41" i="34"/>
  <c r="G41" i="34"/>
  <c r="L41" i="34"/>
  <c r="H41" i="34"/>
  <c r="F41" i="34"/>
  <c r="E41" i="34"/>
  <c r="R40" i="34"/>
  <c r="G40" i="34"/>
  <c r="L40" i="34"/>
  <c r="M40" i="34" s="1"/>
  <c r="H40" i="34"/>
  <c r="F40" i="34"/>
  <c r="E40" i="34"/>
  <c r="R39" i="34"/>
  <c r="G39" i="34"/>
  <c r="L39" i="34"/>
  <c r="H39" i="34"/>
  <c r="H83" i="34"/>
  <c r="H127" i="34"/>
  <c r="H171" i="34"/>
  <c r="H215" i="34"/>
  <c r="H259" i="34"/>
  <c r="E39" i="34"/>
  <c r="R38" i="34"/>
  <c r="G38" i="34"/>
  <c r="L38" i="34"/>
  <c r="H38" i="34"/>
  <c r="F38" i="34"/>
  <c r="E38" i="34"/>
  <c r="R37" i="34"/>
  <c r="G37" i="34"/>
  <c r="L37" i="34"/>
  <c r="H37" i="34"/>
  <c r="H81" i="34"/>
  <c r="H125" i="34"/>
  <c r="H169" i="34"/>
  <c r="H213" i="34"/>
  <c r="H257" i="34"/>
  <c r="E37" i="34"/>
  <c r="R36" i="34"/>
  <c r="G36" i="34"/>
  <c r="L36" i="34"/>
  <c r="M36" i="34" s="1"/>
  <c r="H36" i="34"/>
  <c r="H80" i="34"/>
  <c r="H124" i="34"/>
  <c r="H168" i="34"/>
  <c r="H212" i="34"/>
  <c r="H256" i="34"/>
  <c r="E36" i="34"/>
  <c r="R35" i="34"/>
  <c r="G35" i="34"/>
  <c r="L35" i="34"/>
  <c r="H35" i="34"/>
  <c r="F35" i="34"/>
  <c r="E35" i="34"/>
  <c r="R34" i="34"/>
  <c r="G34" i="34"/>
  <c r="L34" i="34"/>
  <c r="H34" i="34"/>
  <c r="H78" i="34"/>
  <c r="H122" i="34"/>
  <c r="H166" i="34"/>
  <c r="H210" i="34"/>
  <c r="H254" i="34"/>
  <c r="E34" i="34"/>
  <c r="R33" i="34"/>
  <c r="G33" i="34"/>
  <c r="L33" i="34"/>
  <c r="H33" i="34"/>
  <c r="F33" i="34"/>
  <c r="E33" i="34"/>
  <c r="R32" i="34"/>
  <c r="G32" i="34"/>
  <c r="L32" i="34"/>
  <c r="M32" i="34" s="1"/>
  <c r="H32" i="34"/>
  <c r="H76" i="34"/>
  <c r="H120" i="34"/>
  <c r="H164" i="34"/>
  <c r="H208" i="34"/>
  <c r="H252" i="34"/>
  <c r="E32" i="34"/>
  <c r="R31" i="34"/>
  <c r="G31" i="34"/>
  <c r="L31" i="34"/>
  <c r="H31" i="34"/>
  <c r="F31" i="34"/>
  <c r="E31" i="34"/>
  <c r="R30" i="34"/>
  <c r="G30" i="34"/>
  <c r="L30" i="34"/>
  <c r="H30" i="34"/>
  <c r="F30" i="34"/>
  <c r="E30" i="34"/>
  <c r="R29" i="34"/>
  <c r="G29" i="34"/>
  <c r="L29" i="34"/>
  <c r="H29" i="34"/>
  <c r="F29" i="34"/>
  <c r="E29" i="34"/>
  <c r="R28" i="34"/>
  <c r="G28" i="34"/>
  <c r="L28" i="34"/>
  <c r="M28" i="34" s="1"/>
  <c r="H28" i="34"/>
  <c r="H72" i="34"/>
  <c r="H116" i="34"/>
  <c r="H160" i="34"/>
  <c r="H204" i="34"/>
  <c r="H248" i="34"/>
  <c r="E28" i="34"/>
  <c r="R27" i="34"/>
  <c r="G27" i="34"/>
  <c r="L27" i="34"/>
  <c r="H27" i="34"/>
  <c r="F27" i="34"/>
  <c r="E27" i="34"/>
  <c r="R26" i="34"/>
  <c r="G26" i="34"/>
  <c r="L26" i="34"/>
  <c r="H26" i="34"/>
  <c r="H70" i="34"/>
  <c r="H114" i="34"/>
  <c r="H158" i="34"/>
  <c r="H202" i="34"/>
  <c r="H246" i="34"/>
  <c r="E26" i="34"/>
  <c r="R25" i="34"/>
  <c r="G25" i="34"/>
  <c r="L25" i="34"/>
  <c r="M25" i="34" s="1"/>
  <c r="H25" i="34"/>
  <c r="H69" i="34"/>
  <c r="H113" i="34"/>
  <c r="H157" i="34"/>
  <c r="H201" i="34"/>
  <c r="H245" i="34"/>
  <c r="E25" i="34"/>
  <c r="R24" i="34"/>
  <c r="G24" i="34"/>
  <c r="H24" i="34"/>
  <c r="F24" i="34"/>
  <c r="E24" i="34"/>
  <c r="R23" i="34"/>
  <c r="G23" i="34"/>
  <c r="L23" i="34"/>
  <c r="M23" i="34" s="1"/>
  <c r="H23" i="34"/>
  <c r="H67" i="34"/>
  <c r="H111" i="34"/>
  <c r="H155" i="34"/>
  <c r="H199" i="34"/>
  <c r="H243" i="34"/>
  <c r="E23" i="34"/>
  <c r="R22" i="34"/>
  <c r="G22" i="34"/>
  <c r="H22" i="34"/>
  <c r="F22" i="34"/>
  <c r="E22" i="34"/>
  <c r="R21" i="34"/>
  <c r="G21" i="34"/>
  <c r="H21" i="34"/>
  <c r="F21" i="34"/>
  <c r="E21" i="34"/>
  <c r="R20" i="34"/>
  <c r="G20" i="34"/>
  <c r="H20" i="34"/>
  <c r="H64" i="34"/>
  <c r="H108" i="34"/>
  <c r="H152" i="34"/>
  <c r="H196" i="34"/>
  <c r="H240" i="34"/>
  <c r="E20" i="34"/>
  <c r="R19" i="34"/>
  <c r="G19" i="34"/>
  <c r="H19" i="34"/>
  <c r="F19" i="34"/>
  <c r="E19" i="34"/>
  <c r="R18" i="34"/>
  <c r="G18" i="34"/>
  <c r="H18" i="34"/>
  <c r="H62" i="34"/>
  <c r="H106" i="34"/>
  <c r="H150" i="34"/>
  <c r="H194" i="34"/>
  <c r="H238" i="34"/>
  <c r="E18" i="34"/>
  <c r="R17" i="34"/>
  <c r="G17" i="34"/>
  <c r="H17" i="34"/>
  <c r="H61" i="34"/>
  <c r="H105" i="34"/>
  <c r="H149" i="34"/>
  <c r="H193" i="34"/>
  <c r="H237" i="34"/>
  <c r="E17" i="34"/>
  <c r="R16" i="34"/>
  <c r="G16" i="34"/>
  <c r="L16" i="34"/>
  <c r="M16" i="34" s="1"/>
  <c r="H16" i="34"/>
  <c r="H60" i="34"/>
  <c r="H104" i="34"/>
  <c r="H148" i="34"/>
  <c r="H192" i="34"/>
  <c r="H236" i="34"/>
  <c r="E16" i="34"/>
  <c r="R15" i="34"/>
  <c r="G15" i="34"/>
  <c r="H15" i="34"/>
  <c r="F15" i="34"/>
  <c r="E15" i="34"/>
  <c r="R14" i="34"/>
  <c r="G14" i="34"/>
  <c r="H14" i="34"/>
  <c r="F14" i="34"/>
  <c r="E14" i="34"/>
  <c r="R13" i="34"/>
  <c r="G13" i="34"/>
  <c r="H13" i="34"/>
  <c r="F13" i="34"/>
  <c r="E13" i="34"/>
  <c r="R12" i="34"/>
  <c r="G12" i="34"/>
  <c r="H12" i="34"/>
  <c r="H56" i="34"/>
  <c r="H100" i="34"/>
  <c r="H144" i="34"/>
  <c r="H188" i="34"/>
  <c r="H232" i="34"/>
  <c r="E12" i="34"/>
  <c r="R11" i="34"/>
  <c r="G11" i="34"/>
  <c r="H11" i="34"/>
  <c r="F11" i="34"/>
  <c r="E11" i="34"/>
  <c r="R10" i="34"/>
  <c r="G10" i="34"/>
  <c r="H10" i="34"/>
  <c r="F10" i="34"/>
  <c r="E10" i="34"/>
  <c r="R9" i="34"/>
  <c r="G9" i="34"/>
  <c r="H9" i="34"/>
  <c r="H53" i="34"/>
  <c r="H97" i="34"/>
  <c r="H141" i="34"/>
  <c r="H185" i="34"/>
  <c r="H229" i="34"/>
  <c r="E9" i="34"/>
  <c r="R8" i="34"/>
  <c r="G8" i="34"/>
  <c r="H8" i="34"/>
  <c r="F8" i="34"/>
  <c r="E8" i="34"/>
  <c r="R7" i="34"/>
  <c r="G7" i="34"/>
  <c r="H7" i="34"/>
  <c r="H51" i="34"/>
  <c r="H95" i="34"/>
  <c r="H139" i="34"/>
  <c r="H183" i="34"/>
  <c r="H227" i="34"/>
  <c r="E7" i="34"/>
  <c r="R6" i="34"/>
  <c r="G6" i="34"/>
  <c r="H6" i="34"/>
  <c r="F6" i="34"/>
  <c r="E6" i="34"/>
  <c r="E269" i="33"/>
  <c r="E268" i="33"/>
  <c r="E267" i="33"/>
  <c r="E266" i="33"/>
  <c r="E265" i="33"/>
  <c r="E264" i="33"/>
  <c r="E263" i="33"/>
  <c r="E262" i="33"/>
  <c r="E261" i="33"/>
  <c r="E260" i="33"/>
  <c r="E259" i="33"/>
  <c r="E258" i="33"/>
  <c r="E257" i="33"/>
  <c r="E256" i="33"/>
  <c r="E255" i="33"/>
  <c r="E254" i="33"/>
  <c r="E253" i="33"/>
  <c r="E252" i="33"/>
  <c r="E251" i="33"/>
  <c r="E250" i="33"/>
  <c r="E249" i="33"/>
  <c r="E248" i="33"/>
  <c r="E247" i="33"/>
  <c r="E246" i="33"/>
  <c r="E245" i="33"/>
  <c r="E244" i="33"/>
  <c r="E243" i="33"/>
  <c r="E242" i="33"/>
  <c r="E241" i="33"/>
  <c r="E240" i="33"/>
  <c r="E239" i="33"/>
  <c r="E238" i="33"/>
  <c r="E237" i="33"/>
  <c r="E236" i="33"/>
  <c r="E235" i="33"/>
  <c r="E234" i="33"/>
  <c r="E233" i="33"/>
  <c r="E232" i="33"/>
  <c r="E231" i="33"/>
  <c r="E230" i="33"/>
  <c r="E229" i="33"/>
  <c r="E228" i="33"/>
  <c r="E227" i="33"/>
  <c r="E226" i="33"/>
  <c r="E225" i="33"/>
  <c r="E224" i="33"/>
  <c r="E223" i="33"/>
  <c r="E222" i="33"/>
  <c r="E221" i="33"/>
  <c r="E220" i="33"/>
  <c r="E219" i="33"/>
  <c r="E218" i="33"/>
  <c r="E217" i="33"/>
  <c r="E216" i="33"/>
  <c r="E215" i="33"/>
  <c r="E214" i="33"/>
  <c r="E213" i="33"/>
  <c r="E212" i="33"/>
  <c r="E211" i="33"/>
  <c r="E210" i="33"/>
  <c r="E209" i="33"/>
  <c r="E208" i="33"/>
  <c r="E207" i="33"/>
  <c r="E206" i="33"/>
  <c r="E205" i="33"/>
  <c r="E204" i="33"/>
  <c r="E203" i="33"/>
  <c r="E202" i="33"/>
  <c r="E201" i="33"/>
  <c r="E200" i="33"/>
  <c r="E199" i="33"/>
  <c r="E198" i="33"/>
  <c r="E197" i="33"/>
  <c r="E196" i="33"/>
  <c r="E195" i="33"/>
  <c r="E194" i="33"/>
  <c r="E193" i="33"/>
  <c r="E192" i="33"/>
  <c r="E191" i="33"/>
  <c r="E190" i="33"/>
  <c r="E189" i="33"/>
  <c r="E188" i="33"/>
  <c r="E187" i="33"/>
  <c r="E186" i="33"/>
  <c r="E185" i="33"/>
  <c r="E184" i="33"/>
  <c r="E183" i="33"/>
  <c r="E182" i="33"/>
  <c r="E181" i="33"/>
  <c r="E180" i="33"/>
  <c r="E179" i="33"/>
  <c r="E178" i="33"/>
  <c r="E177" i="33"/>
  <c r="E176" i="33"/>
  <c r="E175" i="33"/>
  <c r="E174" i="33"/>
  <c r="E173" i="33"/>
  <c r="E172" i="33"/>
  <c r="E171" i="33"/>
  <c r="E170" i="33"/>
  <c r="E169" i="33"/>
  <c r="E168" i="33"/>
  <c r="E167" i="33"/>
  <c r="E166" i="33"/>
  <c r="E165" i="33"/>
  <c r="E164" i="33"/>
  <c r="E163" i="33"/>
  <c r="E162" i="33"/>
  <c r="E161" i="33"/>
  <c r="E160" i="33"/>
  <c r="E159" i="33"/>
  <c r="E158" i="33"/>
  <c r="E157" i="33"/>
  <c r="E156" i="33"/>
  <c r="E155" i="33"/>
  <c r="E154" i="33"/>
  <c r="E153" i="33"/>
  <c r="E152" i="33"/>
  <c r="E151" i="33"/>
  <c r="E150" i="33"/>
  <c r="E149" i="33"/>
  <c r="E148" i="33"/>
  <c r="E147" i="33"/>
  <c r="E146" i="33"/>
  <c r="E145" i="33"/>
  <c r="E144" i="33"/>
  <c r="E143" i="33"/>
  <c r="E142" i="33"/>
  <c r="E141" i="33"/>
  <c r="E140" i="33"/>
  <c r="E139" i="33"/>
  <c r="E138" i="33"/>
  <c r="E137" i="33"/>
  <c r="E136" i="33"/>
  <c r="E135" i="33"/>
  <c r="E134" i="33"/>
  <c r="E133" i="33"/>
  <c r="E132" i="33"/>
  <c r="E131" i="33"/>
  <c r="E130" i="33"/>
  <c r="E129" i="33"/>
  <c r="E128" i="33"/>
  <c r="E127" i="33"/>
  <c r="E126" i="33"/>
  <c r="E125" i="33"/>
  <c r="E124" i="33"/>
  <c r="E123" i="33"/>
  <c r="E122" i="33"/>
  <c r="E121" i="33"/>
  <c r="E120" i="33"/>
  <c r="E119" i="33"/>
  <c r="E118" i="33"/>
  <c r="E117" i="33"/>
  <c r="E116" i="33"/>
  <c r="E115" i="33"/>
  <c r="E114" i="33"/>
  <c r="E113" i="33"/>
  <c r="E112" i="33"/>
  <c r="E111" i="33"/>
  <c r="E110" i="33"/>
  <c r="E109" i="33"/>
  <c r="E108" i="33"/>
  <c r="E107" i="33"/>
  <c r="E106" i="33"/>
  <c r="E105" i="33"/>
  <c r="E104" i="33"/>
  <c r="E103" i="33"/>
  <c r="E102" i="33"/>
  <c r="E101" i="33"/>
  <c r="E100" i="33"/>
  <c r="E99" i="33"/>
  <c r="E98" i="33"/>
  <c r="E97" i="33"/>
  <c r="E96" i="33"/>
  <c r="E95" i="33"/>
  <c r="E94" i="33"/>
  <c r="E93" i="33"/>
  <c r="E92" i="33"/>
  <c r="E91" i="33"/>
  <c r="E90" i="33"/>
  <c r="E89" i="33"/>
  <c r="E88" i="33"/>
  <c r="E87" i="33"/>
  <c r="E86" i="33"/>
  <c r="E85" i="33"/>
  <c r="E84" i="33"/>
  <c r="E83" i="33"/>
  <c r="E82" i="33"/>
  <c r="E81" i="33"/>
  <c r="E80" i="33"/>
  <c r="E79" i="33"/>
  <c r="E78" i="33"/>
  <c r="E77" i="33"/>
  <c r="E76" i="33"/>
  <c r="E75" i="33"/>
  <c r="E74" i="33"/>
  <c r="E73" i="33"/>
  <c r="E72" i="33"/>
  <c r="E71" i="33"/>
  <c r="E70" i="33"/>
  <c r="E69" i="33"/>
  <c r="E68" i="33"/>
  <c r="E67" i="33"/>
  <c r="E66" i="33"/>
  <c r="E65" i="33"/>
  <c r="E64" i="33"/>
  <c r="E63" i="33"/>
  <c r="E62" i="33"/>
  <c r="E61" i="33"/>
  <c r="E60" i="33"/>
  <c r="E59" i="33"/>
  <c r="E58" i="33"/>
  <c r="E57" i="33"/>
  <c r="E56" i="33"/>
  <c r="E55" i="33"/>
  <c r="E54" i="33"/>
  <c r="E53" i="33"/>
  <c r="E52" i="33"/>
  <c r="E51" i="33"/>
  <c r="E50" i="33"/>
  <c r="R49" i="33"/>
  <c r="G49" i="33"/>
  <c r="L49" i="33"/>
  <c r="M49" i="33" s="1"/>
  <c r="H49" i="33"/>
  <c r="E49" i="33"/>
  <c r="R48" i="33"/>
  <c r="G48" i="33"/>
  <c r="L48" i="33"/>
  <c r="M48" i="33" s="1"/>
  <c r="H48" i="33"/>
  <c r="F48" i="33"/>
  <c r="E48" i="33"/>
  <c r="R47" i="33"/>
  <c r="G47" i="33"/>
  <c r="L47" i="33"/>
  <c r="M47" i="33" s="1"/>
  <c r="H47" i="33"/>
  <c r="H91" i="33"/>
  <c r="H135" i="33"/>
  <c r="H179" i="33"/>
  <c r="H223" i="33"/>
  <c r="H267" i="33"/>
  <c r="E47" i="33"/>
  <c r="R46" i="33"/>
  <c r="G46" i="33"/>
  <c r="L46" i="33"/>
  <c r="M46" i="33" s="1"/>
  <c r="H46" i="33"/>
  <c r="H90" i="33"/>
  <c r="H134" i="33"/>
  <c r="H178" i="33"/>
  <c r="H222" i="33"/>
  <c r="H266" i="33"/>
  <c r="E46" i="33"/>
  <c r="R45" i="33"/>
  <c r="G45" i="33"/>
  <c r="L45" i="33"/>
  <c r="M45" i="33" s="1"/>
  <c r="H45" i="33"/>
  <c r="H89" i="33"/>
  <c r="H133" i="33"/>
  <c r="H177" i="33"/>
  <c r="H221" i="33"/>
  <c r="H265" i="33"/>
  <c r="E45" i="33"/>
  <c r="R44" i="33"/>
  <c r="G44" i="33"/>
  <c r="L44" i="33"/>
  <c r="M44" i="33" s="1"/>
  <c r="H44" i="33"/>
  <c r="E44" i="33"/>
  <c r="R43" i="33"/>
  <c r="G43" i="33"/>
  <c r="H43" i="33"/>
  <c r="F43" i="33"/>
  <c r="E43" i="33"/>
  <c r="R42" i="33"/>
  <c r="G42" i="33"/>
  <c r="H42" i="33"/>
  <c r="F42" i="33"/>
  <c r="E42" i="33"/>
  <c r="R41" i="33"/>
  <c r="G41" i="33"/>
  <c r="L41" i="33"/>
  <c r="H41" i="33"/>
  <c r="E41" i="33"/>
  <c r="R40" i="33"/>
  <c r="G40" i="33"/>
  <c r="L40" i="33"/>
  <c r="M40" i="33" s="1"/>
  <c r="H40" i="33"/>
  <c r="H84" i="33"/>
  <c r="H128" i="33"/>
  <c r="H172" i="33"/>
  <c r="H216" i="33"/>
  <c r="H260" i="33"/>
  <c r="E40" i="33"/>
  <c r="R39" i="33"/>
  <c r="G39" i="33"/>
  <c r="L39" i="33"/>
  <c r="H39" i="33"/>
  <c r="F39" i="33"/>
  <c r="E39" i="33"/>
  <c r="R38" i="33"/>
  <c r="G38" i="33"/>
  <c r="L38" i="33"/>
  <c r="H38" i="33"/>
  <c r="H82" i="33"/>
  <c r="H126" i="33"/>
  <c r="H170" i="33"/>
  <c r="H214" i="33"/>
  <c r="H258" i="33"/>
  <c r="E38" i="33"/>
  <c r="R37" i="33"/>
  <c r="G37" i="33"/>
  <c r="L37" i="33"/>
  <c r="H37" i="33"/>
  <c r="H81" i="33"/>
  <c r="H125" i="33"/>
  <c r="H169" i="33"/>
  <c r="H213" i="33"/>
  <c r="H257" i="33"/>
  <c r="E37" i="33"/>
  <c r="R36" i="33"/>
  <c r="G36" i="33"/>
  <c r="L36" i="33"/>
  <c r="M36" i="33" s="1"/>
  <c r="H36" i="33"/>
  <c r="E36" i="33"/>
  <c r="R35" i="33"/>
  <c r="G35" i="33"/>
  <c r="L35" i="33"/>
  <c r="H35" i="33"/>
  <c r="F35" i="33"/>
  <c r="E35" i="33"/>
  <c r="R34" i="33"/>
  <c r="G34" i="33"/>
  <c r="L34" i="33"/>
  <c r="H34" i="33"/>
  <c r="F34" i="33"/>
  <c r="E34" i="33"/>
  <c r="R33" i="33"/>
  <c r="G33" i="33"/>
  <c r="L33" i="33"/>
  <c r="M33" i="33" s="1"/>
  <c r="H33" i="33"/>
  <c r="F33" i="33"/>
  <c r="E33" i="33"/>
  <c r="R32" i="33"/>
  <c r="G32" i="33"/>
  <c r="L32" i="33"/>
  <c r="H32" i="33"/>
  <c r="H76" i="33"/>
  <c r="H120" i="33"/>
  <c r="H164" i="33"/>
  <c r="H208" i="33"/>
  <c r="H252" i="33"/>
  <c r="E32" i="33"/>
  <c r="R31" i="33"/>
  <c r="G31" i="33"/>
  <c r="L31" i="33"/>
  <c r="H31" i="33"/>
  <c r="F31" i="33"/>
  <c r="E31" i="33"/>
  <c r="R30" i="33"/>
  <c r="G30" i="33"/>
  <c r="L30" i="33"/>
  <c r="H30" i="33"/>
  <c r="H74" i="33"/>
  <c r="H118" i="33"/>
  <c r="H162" i="33"/>
  <c r="H206" i="33"/>
  <c r="H250" i="33"/>
  <c r="E30" i="33"/>
  <c r="R29" i="33"/>
  <c r="G29" i="33"/>
  <c r="L29" i="33"/>
  <c r="M29" i="33" s="1"/>
  <c r="H29" i="33"/>
  <c r="H73" i="33"/>
  <c r="H117" i="33"/>
  <c r="H161" i="33"/>
  <c r="H205" i="33"/>
  <c r="H249" i="33"/>
  <c r="E29" i="33"/>
  <c r="R28" i="33"/>
  <c r="G28" i="33"/>
  <c r="L28" i="33"/>
  <c r="H28" i="33"/>
  <c r="E28" i="33"/>
  <c r="R27" i="33"/>
  <c r="G27" i="33"/>
  <c r="L27" i="33"/>
  <c r="H27" i="33"/>
  <c r="H71" i="33"/>
  <c r="H115" i="33"/>
  <c r="H159" i="33"/>
  <c r="H203" i="33"/>
  <c r="H247" i="33"/>
  <c r="E27" i="33"/>
  <c r="R26" i="33"/>
  <c r="G26" i="33"/>
  <c r="L26" i="33"/>
  <c r="M26" i="33" s="1"/>
  <c r="H26" i="33"/>
  <c r="H70" i="33"/>
  <c r="H114" i="33"/>
  <c r="H158" i="33"/>
  <c r="H202" i="33"/>
  <c r="H246" i="33"/>
  <c r="E26" i="33"/>
  <c r="R25" i="33"/>
  <c r="G25" i="33"/>
  <c r="L25" i="33"/>
  <c r="M25" i="33" s="1"/>
  <c r="H25" i="33"/>
  <c r="F25" i="33"/>
  <c r="E25" i="33"/>
  <c r="R24" i="33"/>
  <c r="G24" i="33"/>
  <c r="L24" i="33"/>
  <c r="M24" i="33" s="1"/>
  <c r="H24" i="33"/>
  <c r="H68" i="33"/>
  <c r="H112" i="33"/>
  <c r="H156" i="33"/>
  <c r="H200" i="33"/>
  <c r="H244" i="33"/>
  <c r="E24" i="33"/>
  <c r="R23" i="33"/>
  <c r="G23" i="33"/>
  <c r="L23" i="33"/>
  <c r="M23" i="33" s="1"/>
  <c r="H23" i="33"/>
  <c r="F23" i="33"/>
  <c r="E23" i="33"/>
  <c r="R22" i="33"/>
  <c r="G22" i="33"/>
  <c r="L22" i="33"/>
  <c r="M22" i="33" s="1"/>
  <c r="H22" i="33"/>
  <c r="H66" i="33"/>
  <c r="H110" i="33"/>
  <c r="H154" i="33"/>
  <c r="H198" i="33"/>
  <c r="H242" i="33"/>
  <c r="E22" i="33"/>
  <c r="R21" i="33"/>
  <c r="G21" i="33"/>
  <c r="H21" i="33"/>
  <c r="F21" i="33"/>
  <c r="E21" i="33"/>
  <c r="R20" i="33"/>
  <c r="G20" i="33"/>
  <c r="H20" i="33"/>
  <c r="E20" i="33"/>
  <c r="R19" i="33"/>
  <c r="G19" i="33"/>
  <c r="H19" i="33"/>
  <c r="H63" i="33"/>
  <c r="H107" i="33"/>
  <c r="H151" i="33"/>
  <c r="H195" i="33"/>
  <c r="H239" i="33"/>
  <c r="E19" i="33"/>
  <c r="R18" i="33"/>
  <c r="G18" i="33"/>
  <c r="L18" i="33"/>
  <c r="M18" i="33" s="1"/>
  <c r="H18" i="33"/>
  <c r="F18" i="33"/>
  <c r="E18" i="33"/>
  <c r="R17" i="33"/>
  <c r="G17" i="33"/>
  <c r="H17" i="33"/>
  <c r="F17" i="33"/>
  <c r="E17" i="33"/>
  <c r="R16" i="33"/>
  <c r="G16" i="33"/>
  <c r="L16" i="33"/>
  <c r="M16" i="33" s="1"/>
  <c r="H16" i="33"/>
  <c r="H60" i="33"/>
  <c r="H104" i="33"/>
  <c r="H148" i="33"/>
  <c r="H192" i="33"/>
  <c r="H236" i="33"/>
  <c r="E16" i="33"/>
  <c r="R15" i="33"/>
  <c r="G15" i="33"/>
  <c r="H15" i="33"/>
  <c r="F15" i="33"/>
  <c r="E15" i="33"/>
  <c r="R14" i="33"/>
  <c r="G14" i="33"/>
  <c r="L14" i="33"/>
  <c r="M14" i="33" s="1"/>
  <c r="H14" i="33"/>
  <c r="H58" i="33"/>
  <c r="H102" i="33"/>
  <c r="H146" i="33"/>
  <c r="H190" i="33"/>
  <c r="H234" i="33"/>
  <c r="E14" i="33"/>
  <c r="R13" i="33"/>
  <c r="G13" i="33"/>
  <c r="H13" i="33"/>
  <c r="H57" i="33"/>
  <c r="H101" i="33"/>
  <c r="H145" i="33"/>
  <c r="H189" i="33"/>
  <c r="H233" i="33"/>
  <c r="E13" i="33"/>
  <c r="R12" i="33"/>
  <c r="G12" i="33"/>
  <c r="L12" i="33"/>
  <c r="M12" i="33" s="1"/>
  <c r="H12" i="33"/>
  <c r="E12" i="33"/>
  <c r="R11" i="33"/>
  <c r="G11" i="33"/>
  <c r="H11" i="33"/>
  <c r="H55" i="33"/>
  <c r="H99" i="33"/>
  <c r="H143" i="33"/>
  <c r="H187" i="33"/>
  <c r="H231" i="33"/>
  <c r="E11" i="33"/>
  <c r="R10" i="33"/>
  <c r="G10" i="33"/>
  <c r="H10" i="33"/>
  <c r="H54" i="33"/>
  <c r="H98" i="33"/>
  <c r="H142" i="33"/>
  <c r="H186" i="33"/>
  <c r="H230" i="33"/>
  <c r="E10" i="33"/>
  <c r="R9" i="33"/>
  <c r="G9" i="33"/>
  <c r="H9" i="33"/>
  <c r="F9" i="33"/>
  <c r="E9" i="33"/>
  <c r="R8" i="33"/>
  <c r="G8" i="33"/>
  <c r="H8" i="33"/>
  <c r="H52" i="33"/>
  <c r="H96" i="33"/>
  <c r="H140" i="33"/>
  <c r="H184" i="33"/>
  <c r="H228" i="33"/>
  <c r="E8" i="33"/>
  <c r="R7" i="33"/>
  <c r="G7" i="33"/>
  <c r="H7" i="33"/>
  <c r="F7" i="33"/>
  <c r="E7" i="33"/>
  <c r="R6" i="33"/>
  <c r="G6" i="33"/>
  <c r="H6" i="33"/>
  <c r="H50" i="33"/>
  <c r="H94" i="33"/>
  <c r="H138" i="33"/>
  <c r="H182" i="33"/>
  <c r="H226" i="33"/>
  <c r="E6" i="33"/>
  <c r="E269" i="32"/>
  <c r="E268" i="32"/>
  <c r="E267" i="32"/>
  <c r="E266" i="32"/>
  <c r="E265" i="32"/>
  <c r="E264" i="32"/>
  <c r="E263" i="32"/>
  <c r="E262" i="32"/>
  <c r="E261" i="32"/>
  <c r="E260" i="32"/>
  <c r="E259" i="32"/>
  <c r="E258" i="32"/>
  <c r="E257" i="32"/>
  <c r="E256" i="32"/>
  <c r="E255" i="32"/>
  <c r="E254" i="32"/>
  <c r="E253" i="32"/>
  <c r="E252" i="32"/>
  <c r="E251" i="32"/>
  <c r="E250" i="32"/>
  <c r="E249" i="32"/>
  <c r="E248" i="32"/>
  <c r="E247" i="32"/>
  <c r="E246" i="32"/>
  <c r="E245" i="32"/>
  <c r="E244" i="32"/>
  <c r="E243" i="32"/>
  <c r="E242" i="32"/>
  <c r="E241" i="32"/>
  <c r="E240" i="32"/>
  <c r="E239" i="32"/>
  <c r="E238" i="32"/>
  <c r="E237" i="32"/>
  <c r="E236" i="32"/>
  <c r="E235" i="32"/>
  <c r="E234" i="32"/>
  <c r="E233" i="32"/>
  <c r="E232" i="32"/>
  <c r="E231" i="32"/>
  <c r="E230" i="32"/>
  <c r="E229" i="32"/>
  <c r="E228" i="32"/>
  <c r="E227" i="32"/>
  <c r="E226" i="32"/>
  <c r="E225" i="32"/>
  <c r="E224" i="32"/>
  <c r="E223" i="32"/>
  <c r="E222" i="32"/>
  <c r="E221" i="32"/>
  <c r="E220" i="32"/>
  <c r="E219" i="32"/>
  <c r="E218" i="32"/>
  <c r="E217" i="32"/>
  <c r="E216" i="32"/>
  <c r="E215" i="32"/>
  <c r="E214" i="32"/>
  <c r="E213" i="32"/>
  <c r="E212" i="32"/>
  <c r="E211" i="32"/>
  <c r="E210" i="32"/>
  <c r="E209" i="32"/>
  <c r="E208" i="32"/>
  <c r="E207" i="32"/>
  <c r="E206" i="32"/>
  <c r="E205" i="32"/>
  <c r="E204" i="32"/>
  <c r="E203" i="32"/>
  <c r="E202" i="32"/>
  <c r="E201" i="32"/>
  <c r="E200" i="32"/>
  <c r="E199" i="32"/>
  <c r="E198" i="32"/>
  <c r="E197" i="32"/>
  <c r="E196" i="32"/>
  <c r="E195" i="32"/>
  <c r="E194" i="32"/>
  <c r="E193" i="32"/>
  <c r="E192" i="32"/>
  <c r="E191" i="32"/>
  <c r="E190" i="32"/>
  <c r="E189" i="32"/>
  <c r="E188" i="32"/>
  <c r="E187" i="32"/>
  <c r="E186" i="32"/>
  <c r="E185" i="32"/>
  <c r="E184" i="32"/>
  <c r="E183" i="32"/>
  <c r="E182" i="32"/>
  <c r="E181" i="32"/>
  <c r="E180" i="32"/>
  <c r="E179" i="32"/>
  <c r="E178" i="32"/>
  <c r="E177" i="32"/>
  <c r="E176" i="32"/>
  <c r="E175" i="32"/>
  <c r="E174" i="32"/>
  <c r="E173" i="32"/>
  <c r="E172" i="32"/>
  <c r="E171" i="32"/>
  <c r="E170" i="32"/>
  <c r="E169" i="32"/>
  <c r="E168" i="32"/>
  <c r="E167" i="32"/>
  <c r="E166" i="32"/>
  <c r="E165" i="32"/>
  <c r="E164" i="32"/>
  <c r="E163" i="32"/>
  <c r="E162" i="32"/>
  <c r="E161" i="32"/>
  <c r="E160" i="32"/>
  <c r="E159" i="32"/>
  <c r="E158" i="32"/>
  <c r="E157" i="32"/>
  <c r="E156" i="32"/>
  <c r="E155" i="32"/>
  <c r="E154" i="32"/>
  <c r="E153" i="32"/>
  <c r="E152" i="32"/>
  <c r="E151" i="32"/>
  <c r="E150" i="32"/>
  <c r="E149" i="32"/>
  <c r="E148" i="32"/>
  <c r="E147" i="32"/>
  <c r="E146" i="32"/>
  <c r="E145" i="32"/>
  <c r="E144" i="32"/>
  <c r="E143" i="32"/>
  <c r="E142" i="32"/>
  <c r="E141" i="32"/>
  <c r="E140" i="32"/>
  <c r="E139" i="32"/>
  <c r="E138" i="32"/>
  <c r="E137" i="32"/>
  <c r="E136" i="32"/>
  <c r="E135" i="32"/>
  <c r="E134" i="32"/>
  <c r="E133" i="32"/>
  <c r="E132" i="32"/>
  <c r="E131" i="32"/>
  <c r="E130" i="32"/>
  <c r="E129" i="32"/>
  <c r="E128" i="32"/>
  <c r="E127" i="32"/>
  <c r="E126" i="32"/>
  <c r="E125" i="32"/>
  <c r="E124" i="32"/>
  <c r="E123" i="32"/>
  <c r="E122" i="32"/>
  <c r="E121" i="32"/>
  <c r="E120" i="32"/>
  <c r="E119" i="32"/>
  <c r="E118" i="32"/>
  <c r="E117" i="32"/>
  <c r="E116" i="32"/>
  <c r="E115" i="32"/>
  <c r="E114" i="32"/>
  <c r="E113" i="32"/>
  <c r="E112" i="32"/>
  <c r="E111" i="32"/>
  <c r="E110" i="32"/>
  <c r="E109" i="32"/>
  <c r="E108" i="32"/>
  <c r="E107" i="32"/>
  <c r="E106" i="32"/>
  <c r="E105" i="32"/>
  <c r="E104" i="32"/>
  <c r="E103" i="32"/>
  <c r="E102" i="32"/>
  <c r="E101" i="32"/>
  <c r="E100" i="32"/>
  <c r="E99" i="32"/>
  <c r="E98" i="32"/>
  <c r="E97" i="32"/>
  <c r="E96" i="32"/>
  <c r="E95" i="32"/>
  <c r="E94" i="32"/>
  <c r="E93" i="32"/>
  <c r="E92" i="32"/>
  <c r="E91" i="32"/>
  <c r="E90" i="32"/>
  <c r="E89" i="32"/>
  <c r="E88" i="32"/>
  <c r="E87" i="32"/>
  <c r="E86" i="32"/>
  <c r="E85" i="32"/>
  <c r="E84" i="32"/>
  <c r="E83" i="32"/>
  <c r="E82" i="32"/>
  <c r="E81" i="32"/>
  <c r="E80" i="32"/>
  <c r="E79" i="32"/>
  <c r="E78" i="32"/>
  <c r="E77" i="32"/>
  <c r="E76" i="32"/>
  <c r="E75" i="32"/>
  <c r="E74" i="32"/>
  <c r="E73" i="32"/>
  <c r="E72" i="32"/>
  <c r="E71" i="32"/>
  <c r="E70" i="32"/>
  <c r="E69" i="32"/>
  <c r="E68" i="32"/>
  <c r="E67" i="32"/>
  <c r="E66" i="32"/>
  <c r="E65" i="32"/>
  <c r="E64" i="32"/>
  <c r="E63" i="32"/>
  <c r="E62" i="32"/>
  <c r="E61" i="32"/>
  <c r="E60" i="32"/>
  <c r="E59" i="32"/>
  <c r="E58" i="32"/>
  <c r="E57" i="32"/>
  <c r="E56" i="32"/>
  <c r="E55" i="32"/>
  <c r="E54" i="32"/>
  <c r="E53" i="32"/>
  <c r="E52" i="32"/>
  <c r="E51" i="32"/>
  <c r="E50" i="32"/>
  <c r="R49" i="32"/>
  <c r="G49" i="32"/>
  <c r="H49" i="32"/>
  <c r="H93" i="32"/>
  <c r="H137" i="32"/>
  <c r="H181" i="32"/>
  <c r="H225" i="32"/>
  <c r="H269" i="32"/>
  <c r="E49" i="32"/>
  <c r="R48" i="32"/>
  <c r="G48" i="32"/>
  <c r="H48" i="32"/>
  <c r="F48" i="32"/>
  <c r="E48" i="32"/>
  <c r="R47" i="32"/>
  <c r="G47" i="32"/>
  <c r="H47" i="32"/>
  <c r="H91" i="32"/>
  <c r="H135" i="32"/>
  <c r="H179" i="32"/>
  <c r="H223" i="32"/>
  <c r="H267" i="32"/>
  <c r="E47" i="32"/>
  <c r="R46" i="32"/>
  <c r="G46" i="32"/>
  <c r="L46" i="32"/>
  <c r="M46" i="32" s="1"/>
  <c r="H46" i="32"/>
  <c r="E46" i="32"/>
  <c r="R45" i="32"/>
  <c r="G45" i="32"/>
  <c r="L45" i="32"/>
  <c r="M45" i="32" s="1"/>
  <c r="H45" i="32"/>
  <c r="F45" i="32"/>
  <c r="E45" i="32"/>
  <c r="R44" i="32"/>
  <c r="G44" i="32"/>
  <c r="L44" i="32"/>
  <c r="M44" i="32" s="1"/>
  <c r="H44" i="32"/>
  <c r="H88" i="32"/>
  <c r="H132" i="32"/>
  <c r="H176" i="32"/>
  <c r="H220" i="32"/>
  <c r="H264" i="32"/>
  <c r="E44" i="32"/>
  <c r="R43" i="32"/>
  <c r="G43" i="32"/>
  <c r="L43" i="32"/>
  <c r="M43" i="32" s="1"/>
  <c r="H43" i="32"/>
  <c r="E43" i="32"/>
  <c r="R42" i="32"/>
  <c r="G42" i="32"/>
  <c r="L42" i="32"/>
  <c r="M42" i="32" s="1"/>
  <c r="H42" i="32"/>
  <c r="F42" i="32"/>
  <c r="E42" i="32"/>
  <c r="R41" i="32"/>
  <c r="G41" i="32"/>
  <c r="H41" i="32"/>
  <c r="F41" i="32"/>
  <c r="E41" i="32"/>
  <c r="R40" i="32"/>
  <c r="G40" i="32"/>
  <c r="H40" i="32"/>
  <c r="H84" i="32"/>
  <c r="H128" i="32"/>
  <c r="H172" i="32"/>
  <c r="H216" i="32"/>
  <c r="H260" i="32"/>
  <c r="E40" i="32"/>
  <c r="R39" i="32"/>
  <c r="G39" i="32"/>
  <c r="H39" i="32"/>
  <c r="H83" i="32"/>
  <c r="H127" i="32"/>
  <c r="H171" i="32"/>
  <c r="H215" i="32"/>
  <c r="H259" i="32"/>
  <c r="E39" i="32"/>
  <c r="R38" i="32"/>
  <c r="G38" i="32"/>
  <c r="H38" i="32"/>
  <c r="E38" i="32"/>
  <c r="R37" i="32"/>
  <c r="G37" i="32"/>
  <c r="H37" i="32"/>
  <c r="H81" i="32"/>
  <c r="H125" i="32"/>
  <c r="H169" i="32"/>
  <c r="H213" i="32"/>
  <c r="H257" i="32"/>
  <c r="E37" i="32"/>
  <c r="R36" i="32"/>
  <c r="G36" i="32"/>
  <c r="H36" i="32"/>
  <c r="H80" i="32"/>
  <c r="H124" i="32"/>
  <c r="H168" i="32"/>
  <c r="H212" i="32"/>
  <c r="H256" i="32"/>
  <c r="E36" i="32"/>
  <c r="R35" i="32"/>
  <c r="G35" i="32"/>
  <c r="H35" i="32"/>
  <c r="F35" i="32"/>
  <c r="E35" i="32"/>
  <c r="R34" i="32"/>
  <c r="G34" i="32"/>
  <c r="H34" i="32"/>
  <c r="H78" i="32"/>
  <c r="H122" i="32"/>
  <c r="H166" i="32"/>
  <c r="H210" i="32"/>
  <c r="H254" i="32"/>
  <c r="E34" i="32"/>
  <c r="R33" i="32"/>
  <c r="G33" i="32"/>
  <c r="L33" i="32"/>
  <c r="H33" i="32"/>
  <c r="F33" i="32"/>
  <c r="E33" i="32"/>
  <c r="R32" i="32"/>
  <c r="G32" i="32"/>
  <c r="H32" i="32"/>
  <c r="H76" i="32"/>
  <c r="H120" i="32"/>
  <c r="H164" i="32"/>
  <c r="H208" i="32"/>
  <c r="H252" i="32"/>
  <c r="E32" i="32"/>
  <c r="R31" i="32"/>
  <c r="G31" i="32"/>
  <c r="H31" i="32"/>
  <c r="H75" i="32"/>
  <c r="H119" i="32"/>
  <c r="H163" i="32"/>
  <c r="H207" i="32"/>
  <c r="H251" i="32"/>
  <c r="E31" i="32"/>
  <c r="R30" i="32"/>
  <c r="G30" i="32"/>
  <c r="H30" i="32"/>
  <c r="E30" i="32"/>
  <c r="R29" i="32"/>
  <c r="G29" i="32"/>
  <c r="H29" i="32"/>
  <c r="F29" i="32"/>
  <c r="E29" i="32"/>
  <c r="R28" i="32"/>
  <c r="G28" i="32"/>
  <c r="L28" i="32"/>
  <c r="H28" i="32"/>
  <c r="H72" i="32"/>
  <c r="H116" i="32"/>
  <c r="H160" i="32"/>
  <c r="H204" i="32"/>
  <c r="H248" i="32"/>
  <c r="E28" i="32"/>
  <c r="R27" i="32"/>
  <c r="G27" i="32"/>
  <c r="H27" i="32"/>
  <c r="F27" i="32"/>
  <c r="E27" i="32"/>
  <c r="R26" i="32"/>
  <c r="G26" i="32"/>
  <c r="L26" i="32"/>
  <c r="H26" i="32"/>
  <c r="H70" i="32"/>
  <c r="H114" i="32"/>
  <c r="H158" i="32"/>
  <c r="H202" i="32"/>
  <c r="H246" i="32"/>
  <c r="E26" i="32"/>
  <c r="R25" i="32"/>
  <c r="G25" i="32"/>
  <c r="L25" i="32"/>
  <c r="M25" i="32" s="1"/>
  <c r="H25" i="32"/>
  <c r="F25" i="32"/>
  <c r="E25" i="32"/>
  <c r="R24" i="32"/>
  <c r="G24" i="32"/>
  <c r="L24" i="32"/>
  <c r="M24" i="32" s="1"/>
  <c r="H24" i="32"/>
  <c r="H68" i="32"/>
  <c r="H112" i="32"/>
  <c r="H156" i="32"/>
  <c r="H200" i="32"/>
  <c r="H244" i="32"/>
  <c r="E24" i="32"/>
  <c r="R23" i="32"/>
  <c r="G23" i="32"/>
  <c r="L23" i="32"/>
  <c r="M23" i="32" s="1"/>
  <c r="H23" i="32"/>
  <c r="H67" i="32"/>
  <c r="H111" i="32"/>
  <c r="H155" i="32"/>
  <c r="H199" i="32"/>
  <c r="H243" i="32"/>
  <c r="E23" i="32"/>
  <c r="R22" i="32"/>
  <c r="G22" i="32"/>
  <c r="L22" i="32"/>
  <c r="M22" i="32" s="1"/>
  <c r="H22" i="32"/>
  <c r="E22" i="32"/>
  <c r="R21" i="32"/>
  <c r="G21" i="32"/>
  <c r="L21" i="32"/>
  <c r="M21" i="32" s="1"/>
  <c r="H21" i="32"/>
  <c r="F21" i="32"/>
  <c r="E21" i="32"/>
  <c r="R20" i="32"/>
  <c r="G20" i="32"/>
  <c r="L20" i="32"/>
  <c r="M20" i="32" s="1"/>
  <c r="H20" i="32"/>
  <c r="H64" i="32"/>
  <c r="H108" i="32"/>
  <c r="H152" i="32"/>
  <c r="H196" i="32"/>
  <c r="H240" i="32"/>
  <c r="E20" i="32"/>
  <c r="R19" i="32"/>
  <c r="G19" i="32"/>
  <c r="L19" i="32"/>
  <c r="M19" i="32" s="1"/>
  <c r="H19" i="32"/>
  <c r="F19" i="32"/>
  <c r="E19" i="32"/>
  <c r="R18" i="32"/>
  <c r="G18" i="32"/>
  <c r="L18" i="32"/>
  <c r="M18" i="32" s="1"/>
  <c r="H18" i="32"/>
  <c r="H62" i="32"/>
  <c r="H106" i="32"/>
  <c r="H150" i="32"/>
  <c r="H194" i="32"/>
  <c r="H238" i="32"/>
  <c r="E18" i="32"/>
  <c r="R17" i="32"/>
  <c r="G17" i="32"/>
  <c r="L17" i="32"/>
  <c r="M17" i="32" s="1"/>
  <c r="H17" i="32"/>
  <c r="F17" i="32"/>
  <c r="E17" i="32"/>
  <c r="R16" i="32"/>
  <c r="G16" i="32"/>
  <c r="L16" i="32"/>
  <c r="M16" i="32" s="1"/>
  <c r="H16" i="32"/>
  <c r="H60" i="32"/>
  <c r="H104" i="32"/>
  <c r="H148" i="32"/>
  <c r="H192" i="32"/>
  <c r="H236" i="32"/>
  <c r="E16" i="32"/>
  <c r="R15" i="32"/>
  <c r="G15" i="32"/>
  <c r="L15" i="32"/>
  <c r="M15" i="32" s="1"/>
  <c r="H15" i="32"/>
  <c r="F15" i="32"/>
  <c r="E15" i="32"/>
  <c r="R14" i="32"/>
  <c r="G14" i="32"/>
  <c r="L14" i="32"/>
  <c r="M14" i="32" s="1"/>
  <c r="H14" i="32"/>
  <c r="E14" i="32"/>
  <c r="R13" i="32"/>
  <c r="G13" i="32"/>
  <c r="L13" i="32"/>
  <c r="M13" i="32" s="1"/>
  <c r="H13" i="32"/>
  <c r="F13" i="32"/>
  <c r="E13" i="32"/>
  <c r="R12" i="32"/>
  <c r="G12" i="32"/>
  <c r="L12" i="32"/>
  <c r="M12" i="32" s="1"/>
  <c r="H12" i="32"/>
  <c r="H56" i="32"/>
  <c r="H100" i="32"/>
  <c r="H144" i="32"/>
  <c r="H188" i="32"/>
  <c r="H232" i="32"/>
  <c r="E12" i="32"/>
  <c r="R11" i="32"/>
  <c r="G11" i="32"/>
  <c r="L11" i="32"/>
  <c r="M11" i="32" s="1"/>
  <c r="H11" i="32"/>
  <c r="F11" i="32"/>
  <c r="E11" i="32"/>
  <c r="R10" i="32"/>
  <c r="G10" i="32"/>
  <c r="L10" i="32"/>
  <c r="M10" i="32" s="1"/>
  <c r="H10" i="32"/>
  <c r="H54" i="32"/>
  <c r="H98" i="32"/>
  <c r="H142" i="32"/>
  <c r="H186" i="32"/>
  <c r="H230" i="32"/>
  <c r="E10" i="32"/>
  <c r="R9" i="32"/>
  <c r="G9" i="32"/>
  <c r="L9" i="32"/>
  <c r="M9" i="32" s="1"/>
  <c r="H9" i="32"/>
  <c r="H53" i="32"/>
  <c r="H97" i="32"/>
  <c r="H141" i="32"/>
  <c r="H185" i="32"/>
  <c r="H229" i="32"/>
  <c r="E9" i="32"/>
  <c r="R8" i="32"/>
  <c r="G8" i="32"/>
  <c r="L8" i="32"/>
  <c r="M8" i="32" s="1"/>
  <c r="H8" i="32"/>
  <c r="H52" i="32"/>
  <c r="H96" i="32"/>
  <c r="H140" i="32"/>
  <c r="H184" i="32"/>
  <c r="H228" i="32"/>
  <c r="E8" i="32"/>
  <c r="R7" i="32"/>
  <c r="G7" i="32"/>
  <c r="L7" i="32"/>
  <c r="M7" i="32" s="1"/>
  <c r="H7" i="32"/>
  <c r="H51" i="32"/>
  <c r="H95" i="32"/>
  <c r="H139" i="32"/>
  <c r="H183" i="32"/>
  <c r="H227" i="32"/>
  <c r="E7" i="32"/>
  <c r="R6" i="32"/>
  <c r="G6" i="32"/>
  <c r="L6" i="32"/>
  <c r="M6" i="32" s="1"/>
  <c r="H6" i="32"/>
  <c r="E6" i="32"/>
  <c r="E269" i="31"/>
  <c r="E268" i="31"/>
  <c r="E267" i="31"/>
  <c r="E266" i="31"/>
  <c r="E265" i="31"/>
  <c r="E264" i="31"/>
  <c r="E263" i="31"/>
  <c r="E262" i="31"/>
  <c r="E261" i="31"/>
  <c r="E260" i="31"/>
  <c r="E259" i="31"/>
  <c r="E258" i="31"/>
  <c r="E257" i="31"/>
  <c r="E256" i="31"/>
  <c r="E255" i="31"/>
  <c r="E254" i="31"/>
  <c r="E253" i="31"/>
  <c r="E252" i="31"/>
  <c r="E251" i="31"/>
  <c r="E250" i="31"/>
  <c r="E249" i="31"/>
  <c r="E248" i="31"/>
  <c r="E247" i="31"/>
  <c r="E246" i="31"/>
  <c r="E245" i="31"/>
  <c r="E244" i="31"/>
  <c r="E243" i="31"/>
  <c r="E242" i="31"/>
  <c r="E241" i="31"/>
  <c r="E240" i="31"/>
  <c r="E239" i="31"/>
  <c r="E238" i="31"/>
  <c r="E237" i="31"/>
  <c r="E236" i="31"/>
  <c r="E235" i="31"/>
  <c r="E234" i="31"/>
  <c r="E233" i="31"/>
  <c r="E232" i="31"/>
  <c r="E231" i="31"/>
  <c r="E230" i="31"/>
  <c r="E229" i="31"/>
  <c r="E228" i="31"/>
  <c r="E227" i="31"/>
  <c r="E226" i="31"/>
  <c r="E225" i="31"/>
  <c r="E224" i="31"/>
  <c r="E223" i="31"/>
  <c r="E222" i="31"/>
  <c r="E221" i="31"/>
  <c r="E220" i="31"/>
  <c r="E219" i="31"/>
  <c r="E218" i="31"/>
  <c r="E217" i="31"/>
  <c r="E216" i="31"/>
  <c r="E215" i="31"/>
  <c r="E214" i="31"/>
  <c r="E213" i="31"/>
  <c r="E212" i="31"/>
  <c r="E211" i="31"/>
  <c r="E210" i="31"/>
  <c r="E209" i="31"/>
  <c r="E208" i="31"/>
  <c r="E207" i="31"/>
  <c r="E206" i="31"/>
  <c r="E205" i="31"/>
  <c r="E204" i="31"/>
  <c r="E203" i="31"/>
  <c r="E202" i="31"/>
  <c r="E201" i="31"/>
  <c r="E200" i="31"/>
  <c r="E199" i="31"/>
  <c r="E198" i="31"/>
  <c r="E197" i="31"/>
  <c r="E196" i="31"/>
  <c r="E195" i="31"/>
  <c r="E194" i="31"/>
  <c r="E193" i="31"/>
  <c r="E192" i="31"/>
  <c r="E191" i="31"/>
  <c r="E190" i="31"/>
  <c r="E189" i="31"/>
  <c r="E188" i="31"/>
  <c r="E187" i="31"/>
  <c r="E186" i="31"/>
  <c r="E185" i="31"/>
  <c r="E184" i="31"/>
  <c r="E183" i="31"/>
  <c r="E182" i="31"/>
  <c r="E181" i="31"/>
  <c r="E180" i="31"/>
  <c r="E179" i="31"/>
  <c r="E178" i="31"/>
  <c r="E177" i="31"/>
  <c r="E176" i="31"/>
  <c r="E175" i="31"/>
  <c r="E174" i="31"/>
  <c r="E173" i="31"/>
  <c r="E172" i="31"/>
  <c r="E171" i="31"/>
  <c r="E170" i="31"/>
  <c r="E169" i="31"/>
  <c r="E168" i="31"/>
  <c r="E167" i="31"/>
  <c r="E166" i="31"/>
  <c r="E165" i="31"/>
  <c r="E164" i="31"/>
  <c r="E163" i="31"/>
  <c r="E162" i="31"/>
  <c r="E161" i="31"/>
  <c r="E160" i="31"/>
  <c r="E159" i="31"/>
  <c r="E158" i="31"/>
  <c r="E157" i="31"/>
  <c r="E156" i="31"/>
  <c r="E155" i="31"/>
  <c r="E154" i="31"/>
  <c r="E153" i="31"/>
  <c r="E152" i="31"/>
  <c r="E151" i="31"/>
  <c r="E150" i="31"/>
  <c r="E149" i="31"/>
  <c r="E148" i="31"/>
  <c r="E147" i="31"/>
  <c r="E146" i="31"/>
  <c r="E145" i="31"/>
  <c r="E144" i="31"/>
  <c r="E143" i="31"/>
  <c r="E142" i="31"/>
  <c r="E141" i="31"/>
  <c r="E140" i="31"/>
  <c r="E139" i="31"/>
  <c r="E138" i="31"/>
  <c r="E137" i="31"/>
  <c r="E136" i="31"/>
  <c r="E135" i="31"/>
  <c r="E134" i="31"/>
  <c r="E133" i="31"/>
  <c r="E132" i="31"/>
  <c r="E131" i="31"/>
  <c r="E130" i="31"/>
  <c r="E129" i="31"/>
  <c r="E128" i="31"/>
  <c r="E127" i="31"/>
  <c r="E126" i="31"/>
  <c r="E125" i="31"/>
  <c r="E124" i="31"/>
  <c r="E123" i="31"/>
  <c r="E122" i="31"/>
  <c r="E121" i="31"/>
  <c r="E120" i="31"/>
  <c r="E119" i="31"/>
  <c r="E118" i="31"/>
  <c r="E117" i="31"/>
  <c r="E116" i="31"/>
  <c r="E115" i="31"/>
  <c r="E114" i="31"/>
  <c r="E113" i="31"/>
  <c r="E112" i="31"/>
  <c r="E111" i="31"/>
  <c r="E110" i="31"/>
  <c r="E109" i="31"/>
  <c r="E108" i="31"/>
  <c r="E107" i="31"/>
  <c r="E106" i="31"/>
  <c r="E105" i="31"/>
  <c r="E104" i="31"/>
  <c r="E103" i="31"/>
  <c r="E102" i="31"/>
  <c r="E101" i="31"/>
  <c r="E100" i="31"/>
  <c r="E99" i="31"/>
  <c r="E98" i="31"/>
  <c r="E97" i="31"/>
  <c r="E96" i="31"/>
  <c r="E95" i="31"/>
  <c r="E94" i="31"/>
  <c r="E93" i="31"/>
  <c r="E92" i="31"/>
  <c r="E91" i="31"/>
  <c r="E90" i="31"/>
  <c r="E89" i="31"/>
  <c r="E88" i="31"/>
  <c r="E87" i="31"/>
  <c r="E86" i="31"/>
  <c r="E85" i="31"/>
  <c r="E84" i="31"/>
  <c r="E83" i="31"/>
  <c r="E82" i="31"/>
  <c r="E81" i="31"/>
  <c r="E80" i="31"/>
  <c r="E79" i="31"/>
  <c r="E78" i="31"/>
  <c r="E77" i="31"/>
  <c r="E76" i="31"/>
  <c r="E75" i="31"/>
  <c r="E74" i="31"/>
  <c r="E73" i="31"/>
  <c r="E72" i="31"/>
  <c r="E71" i="31"/>
  <c r="E70" i="31"/>
  <c r="E69" i="31"/>
  <c r="E68" i="31"/>
  <c r="E67" i="31"/>
  <c r="E66" i="31"/>
  <c r="E65" i="31"/>
  <c r="E64" i="31"/>
  <c r="E63" i="31"/>
  <c r="E62" i="31"/>
  <c r="E61" i="31"/>
  <c r="E60" i="31"/>
  <c r="E59" i="31"/>
  <c r="E58" i="31"/>
  <c r="E57" i="31"/>
  <c r="E56" i="31"/>
  <c r="E55" i="31"/>
  <c r="E54" i="31"/>
  <c r="E53" i="31"/>
  <c r="E52" i="31"/>
  <c r="E51" i="31"/>
  <c r="E50" i="31"/>
  <c r="R49" i="31"/>
  <c r="G49" i="31"/>
  <c r="L49" i="31"/>
  <c r="M49" i="31" s="1"/>
  <c r="H49" i="31"/>
  <c r="E49" i="31"/>
  <c r="R48" i="31"/>
  <c r="G48" i="31"/>
  <c r="L48" i="31"/>
  <c r="M48" i="31" s="1"/>
  <c r="H48" i="31"/>
  <c r="H92" i="31"/>
  <c r="H136" i="31"/>
  <c r="H180" i="31"/>
  <c r="H224" i="31"/>
  <c r="H268" i="31"/>
  <c r="E48" i="31"/>
  <c r="R47" i="31"/>
  <c r="G47" i="31"/>
  <c r="L47" i="31"/>
  <c r="M47" i="31" s="1"/>
  <c r="H47" i="31"/>
  <c r="H91" i="31"/>
  <c r="H135" i="31"/>
  <c r="H179" i="31"/>
  <c r="H223" i="31"/>
  <c r="H267" i="31"/>
  <c r="E47" i="31"/>
  <c r="R46" i="31"/>
  <c r="G46" i="31"/>
  <c r="L46" i="31"/>
  <c r="M46" i="31" s="1"/>
  <c r="H46" i="31"/>
  <c r="H90" i="31"/>
  <c r="H134" i="31"/>
  <c r="H178" i="31"/>
  <c r="H222" i="31"/>
  <c r="H266" i="31"/>
  <c r="E46" i="31"/>
  <c r="R45" i="31"/>
  <c r="G45" i="31"/>
  <c r="L45" i="31"/>
  <c r="M45" i="31" s="1"/>
  <c r="H45" i="31"/>
  <c r="F45" i="31"/>
  <c r="E45" i="31"/>
  <c r="R44" i="31"/>
  <c r="G44" i="31"/>
  <c r="L44" i="31"/>
  <c r="M44" i="31" s="1"/>
  <c r="H44" i="31"/>
  <c r="E44" i="31"/>
  <c r="R43" i="31"/>
  <c r="G43" i="31"/>
  <c r="L43" i="31"/>
  <c r="M43" i="31" s="1"/>
  <c r="H43" i="31"/>
  <c r="F43" i="31"/>
  <c r="E43" i="31"/>
  <c r="R42" i="31"/>
  <c r="G42" i="31"/>
  <c r="L42" i="31"/>
  <c r="M42" i="31" s="1"/>
  <c r="H42" i="31"/>
  <c r="F42" i="31"/>
  <c r="E42" i="31"/>
  <c r="R41" i="31"/>
  <c r="G41" i="31"/>
  <c r="L41" i="31"/>
  <c r="H41" i="31"/>
  <c r="E41" i="31"/>
  <c r="R40" i="31"/>
  <c r="G40" i="31"/>
  <c r="H40" i="31"/>
  <c r="H84" i="31"/>
  <c r="H128" i="31"/>
  <c r="H172" i="31"/>
  <c r="H216" i="31"/>
  <c r="H260" i="31"/>
  <c r="E40" i="31"/>
  <c r="R39" i="31"/>
  <c r="G39" i="31"/>
  <c r="H39" i="31"/>
  <c r="F39" i="31"/>
  <c r="E39" i="31"/>
  <c r="R38" i="31"/>
  <c r="G38" i="31"/>
  <c r="H38" i="31"/>
  <c r="H82" i="31"/>
  <c r="H126" i="31"/>
  <c r="H170" i="31"/>
  <c r="H214" i="31"/>
  <c r="H258" i="31"/>
  <c r="E38" i="31"/>
  <c r="R37" i="31"/>
  <c r="G37" i="31"/>
  <c r="H37" i="31"/>
  <c r="F37" i="31"/>
  <c r="E37" i="31"/>
  <c r="R36" i="31"/>
  <c r="G36" i="31"/>
  <c r="H36" i="31"/>
  <c r="E36" i="31"/>
  <c r="R35" i="31"/>
  <c r="G35" i="31"/>
  <c r="L35" i="31"/>
  <c r="H35" i="31"/>
  <c r="H79" i="31"/>
  <c r="H123" i="31"/>
  <c r="H167" i="31"/>
  <c r="H211" i="31"/>
  <c r="H255" i="31"/>
  <c r="E35" i="31"/>
  <c r="R34" i="31"/>
  <c r="G34" i="31"/>
  <c r="L34" i="31"/>
  <c r="H34" i="31"/>
  <c r="H78" i="31"/>
  <c r="H122" i="31"/>
  <c r="H166" i="31"/>
  <c r="H210" i="31"/>
  <c r="H254" i="31"/>
  <c r="E34" i="31"/>
  <c r="R33" i="31"/>
  <c r="G33" i="31"/>
  <c r="L33" i="31"/>
  <c r="M33" i="31" s="1"/>
  <c r="H33" i="31"/>
  <c r="E33" i="31"/>
  <c r="R32" i="31"/>
  <c r="G32" i="31"/>
  <c r="H32" i="31"/>
  <c r="H76" i="31"/>
  <c r="H120" i="31"/>
  <c r="H164" i="31"/>
  <c r="H208" i="31"/>
  <c r="H252" i="31"/>
  <c r="E32" i="31"/>
  <c r="R31" i="31"/>
  <c r="G31" i="31"/>
  <c r="H31" i="31"/>
  <c r="F31" i="31"/>
  <c r="E31" i="31"/>
  <c r="R30" i="31"/>
  <c r="G30" i="31"/>
  <c r="H30" i="31"/>
  <c r="H74" i="31"/>
  <c r="H118" i="31"/>
  <c r="H162" i="31"/>
  <c r="H206" i="31"/>
  <c r="H250" i="31"/>
  <c r="E30" i="31"/>
  <c r="R29" i="31"/>
  <c r="G29" i="31"/>
  <c r="H29" i="31"/>
  <c r="H73" i="31"/>
  <c r="H117" i="31"/>
  <c r="H161" i="31"/>
  <c r="H205" i="31"/>
  <c r="H249" i="31"/>
  <c r="E29" i="31"/>
  <c r="R28" i="31"/>
  <c r="G28" i="31"/>
  <c r="H28" i="31"/>
  <c r="E28" i="31"/>
  <c r="R27" i="31"/>
  <c r="G27" i="31"/>
  <c r="L27" i="31"/>
  <c r="M27" i="31" s="1"/>
  <c r="H27" i="31"/>
  <c r="H71" i="31"/>
  <c r="H115" i="31"/>
  <c r="H159" i="31"/>
  <c r="H203" i="31"/>
  <c r="H247" i="31"/>
  <c r="E27" i="31"/>
  <c r="R26" i="31"/>
  <c r="G26" i="31"/>
  <c r="L26" i="31"/>
  <c r="H26" i="31"/>
  <c r="H70" i="31"/>
  <c r="H114" i="31"/>
  <c r="H158" i="31"/>
  <c r="H202" i="31"/>
  <c r="H246" i="31"/>
  <c r="E26" i="31"/>
  <c r="R25" i="31"/>
  <c r="G25" i="31"/>
  <c r="H25" i="31"/>
  <c r="E25" i="31"/>
  <c r="R24" i="31"/>
  <c r="G24" i="31"/>
  <c r="M24" i="31"/>
  <c r="H24" i="31"/>
  <c r="H68" i="31"/>
  <c r="H112" i="31"/>
  <c r="H156" i="31"/>
  <c r="H200" i="31"/>
  <c r="H244" i="31"/>
  <c r="E24" i="31"/>
  <c r="R23" i="31"/>
  <c r="G23" i="31"/>
  <c r="L23" i="31"/>
  <c r="M23" i="31" s="1"/>
  <c r="H23" i="31"/>
  <c r="H67" i="31"/>
  <c r="H111" i="31"/>
  <c r="H155" i="31"/>
  <c r="H199" i="31"/>
  <c r="H243" i="31"/>
  <c r="E23" i="31"/>
  <c r="R22" i="31"/>
  <c r="G22" i="31"/>
  <c r="L22" i="31"/>
  <c r="M22" i="31" s="1"/>
  <c r="H22" i="31"/>
  <c r="H66" i="31"/>
  <c r="H110" i="31"/>
  <c r="H154" i="31"/>
  <c r="H198" i="31"/>
  <c r="H242" i="31"/>
  <c r="E22" i="31"/>
  <c r="R21" i="31"/>
  <c r="G21" i="31"/>
  <c r="L21" i="31"/>
  <c r="M21" i="31" s="1"/>
  <c r="H21" i="31"/>
  <c r="H65" i="31"/>
  <c r="E21" i="31"/>
  <c r="R20" i="31"/>
  <c r="G20" i="31"/>
  <c r="L20" i="31"/>
  <c r="M20" i="31" s="1"/>
  <c r="H20" i="31"/>
  <c r="E20" i="31"/>
  <c r="R19" i="31"/>
  <c r="G19" i="31"/>
  <c r="L19" i="31"/>
  <c r="M19" i="31" s="1"/>
  <c r="H19" i="31"/>
  <c r="H63" i="31"/>
  <c r="H107" i="31"/>
  <c r="H151" i="31"/>
  <c r="H195" i="31"/>
  <c r="H239" i="31"/>
  <c r="E19" i="31"/>
  <c r="R18" i="31"/>
  <c r="G18" i="31"/>
  <c r="L18" i="31"/>
  <c r="M18" i="31" s="1"/>
  <c r="H18" i="31"/>
  <c r="H62" i="31"/>
  <c r="H106" i="31"/>
  <c r="H150" i="31"/>
  <c r="H194" i="31"/>
  <c r="H238" i="31"/>
  <c r="E18" i="31"/>
  <c r="R17" i="31"/>
  <c r="G17" i="31"/>
  <c r="L17" i="31"/>
  <c r="M17" i="31" s="1"/>
  <c r="H17" i="31"/>
  <c r="E17" i="31"/>
  <c r="R16" i="31"/>
  <c r="G16" i="31"/>
  <c r="L16" i="31"/>
  <c r="M16" i="31" s="1"/>
  <c r="H16" i="31"/>
  <c r="H60" i="31"/>
  <c r="H104" i="31"/>
  <c r="H148" i="31"/>
  <c r="H192" i="31"/>
  <c r="H236" i="31"/>
  <c r="E16" i="31"/>
  <c r="R15" i="31"/>
  <c r="G15" i="31"/>
  <c r="L15" i="31"/>
  <c r="M15" i="31" s="1"/>
  <c r="H15" i="31"/>
  <c r="F15" i="31"/>
  <c r="E15" i="31"/>
  <c r="R14" i="31"/>
  <c r="G14" i="31"/>
  <c r="L14" i="31"/>
  <c r="M14" i="31" s="1"/>
  <c r="H14" i="31"/>
  <c r="H58" i="31"/>
  <c r="H102" i="31"/>
  <c r="H146" i="31"/>
  <c r="H190" i="31"/>
  <c r="H234" i="31"/>
  <c r="E14" i="31"/>
  <c r="R13" i="31"/>
  <c r="G13" i="31"/>
  <c r="L13" i="31"/>
  <c r="M13" i="31" s="1"/>
  <c r="H13" i="31"/>
  <c r="F13" i="31"/>
  <c r="E13" i="31"/>
  <c r="R12" i="31"/>
  <c r="G12" i="31"/>
  <c r="L12" i="31"/>
  <c r="M12" i="31" s="1"/>
  <c r="H12" i="31"/>
  <c r="E12" i="31"/>
  <c r="R11" i="31"/>
  <c r="G11" i="31"/>
  <c r="L11" i="31"/>
  <c r="M11" i="31" s="1"/>
  <c r="H11" i="31"/>
  <c r="H55" i="31"/>
  <c r="H99" i="31"/>
  <c r="H143" i="31"/>
  <c r="H187" i="31"/>
  <c r="H231" i="31"/>
  <c r="E11" i="31"/>
  <c r="R10" i="31"/>
  <c r="G10" i="31"/>
  <c r="L10" i="31"/>
  <c r="M10" i="31" s="1"/>
  <c r="H10" i="31"/>
  <c r="H54" i="31"/>
  <c r="H98" i="31"/>
  <c r="H142" i="31"/>
  <c r="H186" i="31"/>
  <c r="H230" i="31"/>
  <c r="E10" i="31"/>
  <c r="R9" i="31"/>
  <c r="G9" i="31"/>
  <c r="L9" i="31"/>
  <c r="M9" i="31" s="1"/>
  <c r="H9" i="31"/>
  <c r="E9" i="31"/>
  <c r="R8" i="31"/>
  <c r="G8" i="31"/>
  <c r="L8" i="31"/>
  <c r="M8" i="31" s="1"/>
  <c r="H8" i="31"/>
  <c r="H52" i="31"/>
  <c r="H96" i="31"/>
  <c r="H140" i="31"/>
  <c r="H184" i="31"/>
  <c r="H228" i="31"/>
  <c r="E8" i="31"/>
  <c r="R7" i="31"/>
  <c r="G7" i="31"/>
  <c r="L7" i="31"/>
  <c r="M7" i="31" s="1"/>
  <c r="H7" i="31"/>
  <c r="F7" i="31"/>
  <c r="E7" i="31"/>
  <c r="R6" i="31"/>
  <c r="G6" i="31"/>
  <c r="L6" i="31"/>
  <c r="M6" i="31" s="1"/>
  <c r="H6" i="31"/>
  <c r="H50" i="31"/>
  <c r="H94" i="31"/>
  <c r="H138" i="31"/>
  <c r="H182" i="31"/>
  <c r="H226" i="31"/>
  <c r="E6" i="31"/>
  <c r="E269" i="30"/>
  <c r="E268" i="30"/>
  <c r="E267" i="30"/>
  <c r="E266" i="30"/>
  <c r="E265" i="30"/>
  <c r="E264" i="30"/>
  <c r="E263" i="30"/>
  <c r="E262" i="30"/>
  <c r="E261" i="30"/>
  <c r="E260" i="30"/>
  <c r="E259" i="30"/>
  <c r="E258" i="30"/>
  <c r="E257" i="30"/>
  <c r="E256" i="30"/>
  <c r="E255" i="30"/>
  <c r="E254" i="30"/>
  <c r="E253" i="30"/>
  <c r="E252" i="30"/>
  <c r="E251" i="30"/>
  <c r="E250" i="30"/>
  <c r="E249" i="30"/>
  <c r="E248" i="30"/>
  <c r="E247" i="30"/>
  <c r="E246" i="30"/>
  <c r="E245" i="30"/>
  <c r="E244" i="30"/>
  <c r="E243" i="30"/>
  <c r="E242" i="30"/>
  <c r="E241" i="30"/>
  <c r="E240" i="30"/>
  <c r="E239" i="30"/>
  <c r="E238" i="30"/>
  <c r="E237" i="30"/>
  <c r="E236" i="30"/>
  <c r="E235" i="30"/>
  <c r="E234" i="30"/>
  <c r="E233" i="30"/>
  <c r="E232" i="30"/>
  <c r="E231" i="30"/>
  <c r="E230" i="30"/>
  <c r="E229" i="30"/>
  <c r="E228" i="30"/>
  <c r="E227" i="30"/>
  <c r="E226" i="30"/>
  <c r="E225" i="30"/>
  <c r="E224" i="30"/>
  <c r="E223" i="30"/>
  <c r="E222" i="30"/>
  <c r="E221" i="30"/>
  <c r="E220" i="30"/>
  <c r="E219" i="30"/>
  <c r="E218" i="30"/>
  <c r="E217" i="30"/>
  <c r="E216" i="30"/>
  <c r="E215" i="30"/>
  <c r="E214" i="30"/>
  <c r="E213" i="30"/>
  <c r="E212" i="30"/>
  <c r="E211" i="30"/>
  <c r="E210" i="30"/>
  <c r="E209" i="30"/>
  <c r="E208" i="30"/>
  <c r="E207" i="30"/>
  <c r="E206" i="30"/>
  <c r="E205" i="30"/>
  <c r="E204" i="30"/>
  <c r="E203" i="30"/>
  <c r="E202" i="30"/>
  <c r="E201" i="30"/>
  <c r="E200" i="30"/>
  <c r="E199" i="30"/>
  <c r="E198" i="30"/>
  <c r="E197" i="30"/>
  <c r="E196" i="30"/>
  <c r="E195" i="30"/>
  <c r="E194" i="30"/>
  <c r="E193" i="30"/>
  <c r="E192" i="30"/>
  <c r="E191" i="30"/>
  <c r="E190" i="30"/>
  <c r="E189" i="30"/>
  <c r="E188" i="30"/>
  <c r="E187" i="30"/>
  <c r="E186" i="30"/>
  <c r="E185" i="30"/>
  <c r="E184" i="30"/>
  <c r="E183" i="30"/>
  <c r="E182" i="30"/>
  <c r="E181" i="30"/>
  <c r="E180" i="30"/>
  <c r="E179" i="30"/>
  <c r="E178" i="30"/>
  <c r="E177" i="30"/>
  <c r="E176" i="30"/>
  <c r="E175" i="30"/>
  <c r="E174" i="30"/>
  <c r="E173" i="30"/>
  <c r="E172" i="30"/>
  <c r="E171" i="30"/>
  <c r="E170" i="30"/>
  <c r="E169" i="30"/>
  <c r="E168" i="30"/>
  <c r="E167" i="30"/>
  <c r="E166" i="30"/>
  <c r="E165" i="30"/>
  <c r="E164" i="30"/>
  <c r="E163" i="30"/>
  <c r="E162" i="30"/>
  <c r="E161" i="30"/>
  <c r="E160" i="30"/>
  <c r="E159" i="30"/>
  <c r="E158" i="30"/>
  <c r="E157" i="30"/>
  <c r="E156" i="30"/>
  <c r="E155" i="30"/>
  <c r="E154" i="30"/>
  <c r="E153" i="30"/>
  <c r="E152" i="30"/>
  <c r="E151" i="30"/>
  <c r="E150" i="30"/>
  <c r="E149" i="30"/>
  <c r="E148" i="30"/>
  <c r="E147" i="30"/>
  <c r="E146" i="30"/>
  <c r="E145" i="30"/>
  <c r="E144" i="30"/>
  <c r="E143" i="30"/>
  <c r="E142" i="30"/>
  <c r="E141" i="30"/>
  <c r="E140" i="30"/>
  <c r="E139" i="30"/>
  <c r="E138" i="30"/>
  <c r="E137" i="30"/>
  <c r="E136" i="30"/>
  <c r="E135" i="30"/>
  <c r="E134" i="30"/>
  <c r="E133" i="30"/>
  <c r="E132" i="30"/>
  <c r="E131" i="30"/>
  <c r="E130" i="30"/>
  <c r="E129" i="30"/>
  <c r="E128" i="30"/>
  <c r="E127" i="30"/>
  <c r="E126" i="30"/>
  <c r="E125" i="30"/>
  <c r="E124" i="30"/>
  <c r="E123" i="30"/>
  <c r="E122" i="30"/>
  <c r="E121" i="30"/>
  <c r="E120" i="30"/>
  <c r="E119" i="30"/>
  <c r="E118" i="30"/>
  <c r="E117" i="30"/>
  <c r="E116" i="30"/>
  <c r="E115" i="30"/>
  <c r="E114" i="30"/>
  <c r="E113" i="30"/>
  <c r="E112" i="30"/>
  <c r="E111" i="30"/>
  <c r="E110" i="30"/>
  <c r="E109" i="30"/>
  <c r="E108" i="30"/>
  <c r="E107" i="30"/>
  <c r="E106" i="30"/>
  <c r="E105" i="30"/>
  <c r="E104" i="30"/>
  <c r="E103" i="30"/>
  <c r="E102" i="30"/>
  <c r="E101" i="30"/>
  <c r="E100" i="30"/>
  <c r="E99" i="30"/>
  <c r="E98" i="30"/>
  <c r="E97" i="30"/>
  <c r="E96" i="30"/>
  <c r="E95" i="30"/>
  <c r="E94" i="30"/>
  <c r="E93" i="30"/>
  <c r="E92" i="30"/>
  <c r="E91" i="30"/>
  <c r="E90" i="30"/>
  <c r="E89" i="30"/>
  <c r="E88" i="30"/>
  <c r="E87" i="30"/>
  <c r="E86" i="30"/>
  <c r="E85" i="30"/>
  <c r="E84" i="30"/>
  <c r="E83" i="30"/>
  <c r="E82" i="30"/>
  <c r="E81" i="30"/>
  <c r="E80" i="30"/>
  <c r="E79" i="30"/>
  <c r="E78" i="30"/>
  <c r="E77" i="30"/>
  <c r="E76" i="30"/>
  <c r="E75" i="30"/>
  <c r="E74" i="30"/>
  <c r="E73" i="30"/>
  <c r="E72" i="30"/>
  <c r="E71" i="30"/>
  <c r="E70" i="30"/>
  <c r="E69" i="30"/>
  <c r="E68" i="30"/>
  <c r="E67" i="30"/>
  <c r="E66" i="30"/>
  <c r="E65" i="30"/>
  <c r="E64" i="30"/>
  <c r="E63" i="30"/>
  <c r="E62" i="30"/>
  <c r="E61" i="30"/>
  <c r="E60" i="30"/>
  <c r="E59" i="30"/>
  <c r="E58" i="30"/>
  <c r="E57" i="30"/>
  <c r="E56" i="30"/>
  <c r="E55" i="30"/>
  <c r="E54" i="30"/>
  <c r="E53" i="30"/>
  <c r="E52" i="30"/>
  <c r="E51" i="30"/>
  <c r="E50" i="30"/>
  <c r="R49" i="30"/>
  <c r="G49" i="30"/>
  <c r="L49" i="30"/>
  <c r="M49" i="30" s="1"/>
  <c r="H49" i="30"/>
  <c r="H93" i="30"/>
  <c r="H137" i="30"/>
  <c r="H181" i="30"/>
  <c r="H225" i="30"/>
  <c r="H269" i="30"/>
  <c r="E49" i="30"/>
  <c r="R48" i="30"/>
  <c r="G48" i="30"/>
  <c r="L48" i="30"/>
  <c r="M48" i="30" s="1"/>
  <c r="H48" i="30"/>
  <c r="H92" i="30"/>
  <c r="H136" i="30"/>
  <c r="H180" i="30"/>
  <c r="H224" i="30"/>
  <c r="H268" i="30"/>
  <c r="E48" i="30"/>
  <c r="R47" i="30"/>
  <c r="G47" i="30"/>
  <c r="L47" i="30"/>
  <c r="M47" i="30" s="1"/>
  <c r="H47" i="30"/>
  <c r="H91" i="30"/>
  <c r="H135" i="30"/>
  <c r="H179" i="30"/>
  <c r="H223" i="30"/>
  <c r="H267" i="30"/>
  <c r="E47" i="30"/>
  <c r="R46" i="30"/>
  <c r="G46" i="30"/>
  <c r="L46" i="30"/>
  <c r="M46" i="30" s="1"/>
  <c r="H46" i="30"/>
  <c r="H90" i="30"/>
  <c r="H134" i="30"/>
  <c r="H178" i="30"/>
  <c r="H222" i="30"/>
  <c r="H266" i="30"/>
  <c r="E46" i="30"/>
  <c r="R45" i="30"/>
  <c r="G45" i="30"/>
  <c r="L45" i="30"/>
  <c r="M45" i="30" s="1"/>
  <c r="H45" i="30"/>
  <c r="F45" i="30"/>
  <c r="E45" i="30"/>
  <c r="R44" i="30"/>
  <c r="G44" i="30"/>
  <c r="L44" i="30"/>
  <c r="M44" i="30" s="1"/>
  <c r="H44" i="30"/>
  <c r="H88" i="30"/>
  <c r="H132" i="30"/>
  <c r="H176" i="30"/>
  <c r="H220" i="30"/>
  <c r="H264" i="30"/>
  <c r="E44" i="30"/>
  <c r="R43" i="30"/>
  <c r="G43" i="30"/>
  <c r="H43" i="30"/>
  <c r="E43" i="30"/>
  <c r="R42" i="30"/>
  <c r="G42" i="30"/>
  <c r="L42" i="30"/>
  <c r="M42" i="30" s="1"/>
  <c r="H42" i="30"/>
  <c r="E42" i="30"/>
  <c r="R41" i="30"/>
  <c r="G41" i="30"/>
  <c r="L41" i="30"/>
  <c r="H41" i="30"/>
  <c r="E41" i="30"/>
  <c r="R40" i="30"/>
  <c r="G40" i="30"/>
  <c r="L40" i="30"/>
  <c r="M40" i="30" s="1"/>
  <c r="H40" i="30"/>
  <c r="F40" i="30"/>
  <c r="E40" i="30"/>
  <c r="R39" i="30"/>
  <c r="G39" i="30"/>
  <c r="L39" i="30"/>
  <c r="H39" i="30"/>
  <c r="H83" i="30"/>
  <c r="H127" i="30"/>
  <c r="H171" i="30"/>
  <c r="H215" i="30"/>
  <c r="H259" i="30"/>
  <c r="E39" i="30"/>
  <c r="R38" i="30"/>
  <c r="G38" i="30"/>
  <c r="L38" i="30"/>
  <c r="H38" i="30"/>
  <c r="H82" i="30"/>
  <c r="H126" i="30"/>
  <c r="H170" i="30"/>
  <c r="H214" i="30"/>
  <c r="H258" i="30"/>
  <c r="E38" i="30"/>
  <c r="R37" i="30"/>
  <c r="G37" i="30"/>
  <c r="L37" i="30"/>
  <c r="H37" i="30"/>
  <c r="H81" i="30"/>
  <c r="H125" i="30"/>
  <c r="H169" i="30"/>
  <c r="H213" i="30"/>
  <c r="H257" i="30"/>
  <c r="E37" i="30"/>
  <c r="R36" i="30"/>
  <c r="G36" i="30"/>
  <c r="L36" i="30"/>
  <c r="M36" i="30" s="1"/>
  <c r="H36" i="30"/>
  <c r="F36" i="30"/>
  <c r="E36" i="30"/>
  <c r="R35" i="30"/>
  <c r="G35" i="30"/>
  <c r="L35" i="30"/>
  <c r="H35" i="30"/>
  <c r="H79" i="30"/>
  <c r="H123" i="30"/>
  <c r="H167" i="30"/>
  <c r="H211" i="30"/>
  <c r="H255" i="30"/>
  <c r="E35" i="30"/>
  <c r="H34" i="30"/>
  <c r="H78" i="30"/>
  <c r="H122" i="30"/>
  <c r="H166" i="30"/>
  <c r="H210" i="30"/>
  <c r="H254" i="30"/>
  <c r="E34" i="30"/>
  <c r="R33" i="30"/>
  <c r="G33" i="30"/>
  <c r="L33" i="30"/>
  <c r="H33" i="30"/>
  <c r="H77" i="30"/>
  <c r="H121" i="30"/>
  <c r="H165" i="30"/>
  <c r="H209" i="30"/>
  <c r="H253" i="30"/>
  <c r="E33" i="30"/>
  <c r="R32" i="30"/>
  <c r="G32" i="30"/>
  <c r="L32" i="30"/>
  <c r="M32" i="30" s="1"/>
  <c r="H32" i="30"/>
  <c r="F32" i="30"/>
  <c r="E32" i="30"/>
  <c r="R31" i="30"/>
  <c r="G31" i="30"/>
  <c r="L31" i="30"/>
  <c r="H31" i="30"/>
  <c r="H75" i="30"/>
  <c r="H119" i="30"/>
  <c r="H163" i="30"/>
  <c r="H207" i="30"/>
  <c r="H251" i="30"/>
  <c r="E31" i="30"/>
  <c r="R30" i="30"/>
  <c r="G30" i="30"/>
  <c r="L30" i="30"/>
  <c r="H30" i="30"/>
  <c r="F30" i="30"/>
  <c r="E30" i="30"/>
  <c r="R29" i="30"/>
  <c r="G29" i="30"/>
  <c r="L29" i="30"/>
  <c r="H29" i="30"/>
  <c r="H73" i="30"/>
  <c r="H117" i="30"/>
  <c r="H161" i="30"/>
  <c r="H205" i="30"/>
  <c r="H249" i="30"/>
  <c r="E29" i="30"/>
  <c r="R28" i="30"/>
  <c r="G28" i="30"/>
  <c r="L28" i="30"/>
  <c r="M28" i="30" s="1"/>
  <c r="H28" i="30"/>
  <c r="F28" i="30"/>
  <c r="E28" i="30"/>
  <c r="R27" i="30"/>
  <c r="G27" i="30"/>
  <c r="L27" i="30"/>
  <c r="H27" i="30"/>
  <c r="H71" i="30"/>
  <c r="H115" i="30"/>
  <c r="H159" i="30"/>
  <c r="H203" i="30"/>
  <c r="H247" i="30"/>
  <c r="E27" i="30"/>
  <c r="R26" i="30"/>
  <c r="G26" i="30"/>
  <c r="L26" i="30"/>
  <c r="H26" i="30"/>
  <c r="H70" i="30"/>
  <c r="H114" i="30"/>
  <c r="H158" i="30"/>
  <c r="H202" i="30"/>
  <c r="H246" i="30"/>
  <c r="E26" i="30"/>
  <c r="R25" i="30"/>
  <c r="G25" i="30"/>
  <c r="L25" i="30"/>
  <c r="M25" i="30" s="1"/>
  <c r="H25" i="30"/>
  <c r="H69" i="30"/>
  <c r="H113" i="30"/>
  <c r="H157" i="30"/>
  <c r="H201" i="30"/>
  <c r="H245" i="30"/>
  <c r="E25" i="30"/>
  <c r="R24" i="30"/>
  <c r="G24" i="30"/>
  <c r="L24" i="30"/>
  <c r="M24" i="30" s="1"/>
  <c r="H24" i="30"/>
  <c r="F24" i="30"/>
  <c r="E24" i="30"/>
  <c r="R23" i="30"/>
  <c r="G23" i="30"/>
  <c r="L23" i="30"/>
  <c r="M23" i="30" s="1"/>
  <c r="H23" i="30"/>
  <c r="H67" i="30"/>
  <c r="H111" i="30"/>
  <c r="H155" i="30"/>
  <c r="H199" i="30"/>
  <c r="H243" i="30"/>
  <c r="E23" i="30"/>
  <c r="R22" i="30"/>
  <c r="G22" i="30"/>
  <c r="L22" i="30"/>
  <c r="M22" i="30" s="1"/>
  <c r="H22" i="30"/>
  <c r="H66" i="30"/>
  <c r="H110" i="30"/>
  <c r="H154" i="30"/>
  <c r="H198" i="30"/>
  <c r="H242" i="30"/>
  <c r="E22" i="30"/>
  <c r="R21" i="30"/>
  <c r="G21" i="30"/>
  <c r="L21" i="30"/>
  <c r="M21" i="30" s="1"/>
  <c r="H21" i="30"/>
  <c r="E21" i="30"/>
  <c r="R20" i="30"/>
  <c r="G20" i="30"/>
  <c r="H20" i="30"/>
  <c r="H64" i="30"/>
  <c r="H108" i="30"/>
  <c r="H152" i="30"/>
  <c r="H196" i="30"/>
  <c r="H240" i="30"/>
  <c r="E20" i="30"/>
  <c r="R19" i="30"/>
  <c r="G19" i="30"/>
  <c r="L19" i="30"/>
  <c r="M19" i="30" s="1"/>
  <c r="H19" i="30"/>
  <c r="H63" i="30"/>
  <c r="H107" i="30"/>
  <c r="H151" i="30"/>
  <c r="H195" i="30"/>
  <c r="H239" i="30"/>
  <c r="E19" i="30"/>
  <c r="R18" i="30"/>
  <c r="G18" i="30"/>
  <c r="H18" i="30"/>
  <c r="H62" i="30"/>
  <c r="H106" i="30"/>
  <c r="H150" i="30"/>
  <c r="H194" i="30"/>
  <c r="H238" i="30"/>
  <c r="E18" i="30"/>
  <c r="R17" i="30"/>
  <c r="G17" i="30"/>
  <c r="H17" i="30"/>
  <c r="H61" i="30"/>
  <c r="H105" i="30"/>
  <c r="H149" i="30"/>
  <c r="H193" i="30"/>
  <c r="H237" i="30"/>
  <c r="E17" i="30"/>
  <c r="R16" i="30"/>
  <c r="G16" i="30"/>
  <c r="L16" i="30"/>
  <c r="M16" i="30" s="1"/>
  <c r="H16" i="30"/>
  <c r="F16" i="30"/>
  <c r="E16" i="30"/>
  <c r="R15" i="30"/>
  <c r="G15" i="30"/>
  <c r="L15" i="30"/>
  <c r="M15" i="30" s="1"/>
  <c r="H15" i="30"/>
  <c r="H59" i="30"/>
  <c r="H103" i="30"/>
  <c r="H147" i="30"/>
  <c r="H191" i="30"/>
  <c r="H235" i="30"/>
  <c r="E15" i="30"/>
  <c r="R14" i="30"/>
  <c r="G14" i="30"/>
  <c r="L14" i="30"/>
  <c r="M14" i="30" s="1"/>
  <c r="H14" i="30"/>
  <c r="F14" i="30"/>
  <c r="E14" i="30"/>
  <c r="R13" i="30"/>
  <c r="G13" i="30"/>
  <c r="L13" i="30"/>
  <c r="M13" i="30" s="1"/>
  <c r="H13" i="30"/>
  <c r="H57" i="30"/>
  <c r="H101" i="30"/>
  <c r="H145" i="30"/>
  <c r="H189" i="30"/>
  <c r="H233" i="30"/>
  <c r="E13" i="30"/>
  <c r="R12" i="30"/>
  <c r="G12" i="30"/>
  <c r="L12" i="30"/>
  <c r="M12" i="30" s="1"/>
  <c r="H12" i="30"/>
  <c r="H56" i="30"/>
  <c r="H100" i="30"/>
  <c r="H144" i="30"/>
  <c r="H188" i="30"/>
  <c r="H232" i="30"/>
  <c r="E12" i="30"/>
  <c r="R11" i="30"/>
  <c r="G11" i="30"/>
  <c r="L11" i="30"/>
  <c r="M11" i="30" s="1"/>
  <c r="H11" i="30"/>
  <c r="H55" i="30"/>
  <c r="H99" i="30"/>
  <c r="H143" i="30"/>
  <c r="H187" i="30"/>
  <c r="H231" i="30"/>
  <c r="E11" i="30"/>
  <c r="R10" i="30"/>
  <c r="G10" i="30"/>
  <c r="H10" i="30"/>
  <c r="H54" i="30"/>
  <c r="H98" i="30"/>
  <c r="H142" i="30"/>
  <c r="H186" i="30"/>
  <c r="H230" i="30"/>
  <c r="E10" i="30"/>
  <c r="R9" i="30"/>
  <c r="G9" i="30"/>
  <c r="L9" i="30"/>
  <c r="M9" i="30" s="1"/>
  <c r="H9" i="30"/>
  <c r="H53" i="30"/>
  <c r="H97" i="30"/>
  <c r="H141" i="30"/>
  <c r="H185" i="30"/>
  <c r="H229" i="30"/>
  <c r="E9" i="30"/>
  <c r="R8" i="30"/>
  <c r="G8" i="30"/>
  <c r="L8" i="30"/>
  <c r="M8" i="30" s="1"/>
  <c r="H8" i="30"/>
  <c r="F8" i="30"/>
  <c r="E8" i="30"/>
  <c r="R7" i="30"/>
  <c r="G7" i="30"/>
  <c r="L7" i="30"/>
  <c r="M7" i="30" s="1"/>
  <c r="H7" i="30"/>
  <c r="H51" i="30"/>
  <c r="H95" i="30"/>
  <c r="H139" i="30"/>
  <c r="H183" i="30"/>
  <c r="H227" i="30"/>
  <c r="E7" i="30"/>
  <c r="R6" i="30"/>
  <c r="G6" i="30"/>
  <c r="L6" i="30"/>
  <c r="M6" i="30" s="1"/>
  <c r="H6" i="30"/>
  <c r="F6" i="30"/>
  <c r="E6" i="30"/>
  <c r="E269" i="29"/>
  <c r="E268" i="29"/>
  <c r="E267" i="29"/>
  <c r="E266" i="29"/>
  <c r="E265" i="29"/>
  <c r="E264" i="29"/>
  <c r="E263" i="29"/>
  <c r="E262" i="29"/>
  <c r="E261" i="29"/>
  <c r="E260" i="29"/>
  <c r="E259" i="29"/>
  <c r="E258" i="29"/>
  <c r="E257" i="29"/>
  <c r="E256" i="29"/>
  <c r="E255" i="29"/>
  <c r="E254" i="29"/>
  <c r="E253" i="29"/>
  <c r="E252" i="29"/>
  <c r="E251" i="29"/>
  <c r="E250" i="29"/>
  <c r="E249" i="29"/>
  <c r="E248" i="29"/>
  <c r="E247" i="29"/>
  <c r="E246" i="29"/>
  <c r="E245" i="29"/>
  <c r="E244" i="29"/>
  <c r="E243" i="29"/>
  <c r="E242" i="29"/>
  <c r="E241" i="29"/>
  <c r="E240" i="29"/>
  <c r="E239" i="29"/>
  <c r="E238" i="29"/>
  <c r="E237" i="29"/>
  <c r="E236" i="29"/>
  <c r="E235" i="29"/>
  <c r="E234" i="29"/>
  <c r="E233" i="29"/>
  <c r="E232" i="29"/>
  <c r="E231" i="29"/>
  <c r="E230" i="29"/>
  <c r="E229" i="29"/>
  <c r="E228" i="29"/>
  <c r="E227" i="29"/>
  <c r="E226" i="29"/>
  <c r="E225" i="29"/>
  <c r="E224" i="29"/>
  <c r="E223" i="29"/>
  <c r="E222" i="29"/>
  <c r="E221" i="29"/>
  <c r="E220" i="29"/>
  <c r="E219" i="29"/>
  <c r="E218" i="29"/>
  <c r="E217" i="29"/>
  <c r="E216" i="29"/>
  <c r="E215" i="29"/>
  <c r="E214" i="29"/>
  <c r="E213" i="29"/>
  <c r="E212" i="29"/>
  <c r="E211" i="29"/>
  <c r="E210" i="29"/>
  <c r="E209" i="29"/>
  <c r="E208" i="29"/>
  <c r="E207" i="29"/>
  <c r="E206" i="29"/>
  <c r="E205" i="29"/>
  <c r="E204" i="29"/>
  <c r="E203" i="29"/>
  <c r="E202" i="29"/>
  <c r="E201" i="29"/>
  <c r="E200" i="29"/>
  <c r="E199" i="29"/>
  <c r="E198" i="29"/>
  <c r="E197" i="29"/>
  <c r="E196" i="29"/>
  <c r="E195" i="29"/>
  <c r="E194" i="29"/>
  <c r="E193" i="29"/>
  <c r="E192" i="29"/>
  <c r="E191" i="29"/>
  <c r="E190" i="29"/>
  <c r="E189" i="29"/>
  <c r="E188" i="29"/>
  <c r="E187" i="29"/>
  <c r="E186" i="29"/>
  <c r="E185" i="29"/>
  <c r="E184" i="29"/>
  <c r="E183" i="29"/>
  <c r="E182" i="29"/>
  <c r="E181" i="29"/>
  <c r="E180" i="29"/>
  <c r="E179" i="29"/>
  <c r="E178" i="29"/>
  <c r="E177" i="29"/>
  <c r="E176" i="29"/>
  <c r="E175" i="29"/>
  <c r="E174" i="29"/>
  <c r="E173" i="29"/>
  <c r="E172" i="29"/>
  <c r="E171" i="29"/>
  <c r="E170" i="29"/>
  <c r="E169" i="29"/>
  <c r="E168" i="29"/>
  <c r="E167" i="29"/>
  <c r="E166" i="29"/>
  <c r="E165" i="29"/>
  <c r="E164" i="29"/>
  <c r="E163" i="29"/>
  <c r="E162" i="29"/>
  <c r="E161" i="29"/>
  <c r="E160" i="29"/>
  <c r="E159" i="29"/>
  <c r="E158" i="29"/>
  <c r="E157" i="29"/>
  <c r="E156" i="29"/>
  <c r="E155" i="29"/>
  <c r="E154" i="29"/>
  <c r="E153" i="29"/>
  <c r="E152" i="29"/>
  <c r="E151" i="29"/>
  <c r="E150" i="29"/>
  <c r="E149" i="29"/>
  <c r="E148" i="29"/>
  <c r="E147" i="29"/>
  <c r="E146" i="29"/>
  <c r="E145" i="29"/>
  <c r="E144" i="29"/>
  <c r="E143" i="29"/>
  <c r="E142" i="29"/>
  <c r="E141" i="29"/>
  <c r="E140" i="29"/>
  <c r="E139" i="29"/>
  <c r="E138" i="29"/>
  <c r="E137" i="29"/>
  <c r="E136" i="29"/>
  <c r="E135" i="29"/>
  <c r="E134" i="29"/>
  <c r="E133" i="29"/>
  <c r="E132" i="29"/>
  <c r="E131" i="29"/>
  <c r="E130" i="29"/>
  <c r="E129" i="29"/>
  <c r="E128" i="29"/>
  <c r="E127" i="29"/>
  <c r="E126" i="29"/>
  <c r="E125" i="29"/>
  <c r="E124" i="29"/>
  <c r="E123" i="29"/>
  <c r="E122" i="29"/>
  <c r="E121" i="29"/>
  <c r="E120" i="29"/>
  <c r="E119" i="29"/>
  <c r="E118" i="29"/>
  <c r="E117" i="29"/>
  <c r="E116" i="29"/>
  <c r="E115" i="29"/>
  <c r="E114" i="29"/>
  <c r="E113" i="29"/>
  <c r="E112" i="29"/>
  <c r="E111" i="29"/>
  <c r="E110" i="29"/>
  <c r="E109" i="29"/>
  <c r="E108" i="29"/>
  <c r="E107" i="29"/>
  <c r="E106" i="29"/>
  <c r="E105" i="29"/>
  <c r="E104" i="29"/>
  <c r="E103" i="29"/>
  <c r="E102" i="29"/>
  <c r="E101" i="29"/>
  <c r="E100" i="29"/>
  <c r="E99" i="29"/>
  <c r="E98" i="29"/>
  <c r="E97" i="29"/>
  <c r="E96" i="29"/>
  <c r="E95" i="29"/>
  <c r="E94" i="29"/>
  <c r="E93" i="29"/>
  <c r="E92" i="29"/>
  <c r="E91" i="29"/>
  <c r="E90" i="29"/>
  <c r="E89" i="29"/>
  <c r="E88" i="29"/>
  <c r="E87" i="29"/>
  <c r="E86" i="29"/>
  <c r="E85" i="29"/>
  <c r="E84" i="29"/>
  <c r="E83" i="29"/>
  <c r="E82" i="29"/>
  <c r="E81" i="29"/>
  <c r="E80" i="29"/>
  <c r="E79" i="29"/>
  <c r="E78" i="29"/>
  <c r="E77" i="29"/>
  <c r="E76" i="29"/>
  <c r="E75" i="29"/>
  <c r="E74" i="29"/>
  <c r="E73" i="29"/>
  <c r="E72" i="29"/>
  <c r="E71" i="29"/>
  <c r="E70" i="29"/>
  <c r="E69" i="29"/>
  <c r="E68" i="29"/>
  <c r="E67" i="29"/>
  <c r="E66" i="29"/>
  <c r="E65" i="29"/>
  <c r="E64" i="29"/>
  <c r="E63" i="29"/>
  <c r="E62" i="29"/>
  <c r="E61" i="29"/>
  <c r="E60" i="29"/>
  <c r="E59" i="29"/>
  <c r="E58" i="29"/>
  <c r="E57" i="29"/>
  <c r="E56" i="29"/>
  <c r="E55" i="29"/>
  <c r="E54" i="29"/>
  <c r="E53" i="29"/>
  <c r="E52" i="29"/>
  <c r="E51" i="29"/>
  <c r="E50" i="29"/>
  <c r="R49" i="29"/>
  <c r="G49" i="29"/>
  <c r="L49" i="29"/>
  <c r="M49" i="29" s="1"/>
  <c r="H49" i="29"/>
  <c r="E49" i="29"/>
  <c r="R48" i="29"/>
  <c r="G48" i="29"/>
  <c r="L48" i="29"/>
  <c r="M48" i="29" s="1"/>
  <c r="H48" i="29"/>
  <c r="H92" i="29"/>
  <c r="H136" i="29"/>
  <c r="H180" i="29"/>
  <c r="H224" i="29"/>
  <c r="H268" i="29"/>
  <c r="E48" i="29"/>
  <c r="R47" i="29"/>
  <c r="G47" i="29"/>
  <c r="L47" i="29"/>
  <c r="M47" i="29" s="1"/>
  <c r="H47" i="29"/>
  <c r="H91" i="29"/>
  <c r="H135" i="29"/>
  <c r="H179" i="29"/>
  <c r="H223" i="29"/>
  <c r="H267" i="29"/>
  <c r="E47" i="29"/>
  <c r="R46" i="29"/>
  <c r="G46" i="29"/>
  <c r="L46" i="29"/>
  <c r="M46" i="29" s="1"/>
  <c r="H46" i="29"/>
  <c r="H90" i="29"/>
  <c r="H134" i="29"/>
  <c r="H178" i="29"/>
  <c r="H222" i="29"/>
  <c r="H266" i="29"/>
  <c r="E46" i="29"/>
  <c r="R45" i="29"/>
  <c r="G45" i="29"/>
  <c r="L45" i="29"/>
  <c r="M45" i="29" s="1"/>
  <c r="H45" i="29"/>
  <c r="H89" i="29"/>
  <c r="H133" i="29"/>
  <c r="H177" i="29"/>
  <c r="H221" i="29"/>
  <c r="H265" i="29"/>
  <c r="E45" i="29"/>
  <c r="R44" i="29"/>
  <c r="G44" i="29"/>
  <c r="L44" i="29"/>
  <c r="M44" i="29" s="1"/>
  <c r="H44" i="29"/>
  <c r="E44" i="29"/>
  <c r="R43" i="29"/>
  <c r="G43" i="29"/>
  <c r="L43" i="29"/>
  <c r="M43" i="29" s="1"/>
  <c r="H43" i="29"/>
  <c r="E43" i="29"/>
  <c r="R42" i="29"/>
  <c r="G42" i="29"/>
  <c r="L42" i="29"/>
  <c r="M42" i="29" s="1"/>
  <c r="H42" i="29"/>
  <c r="E42" i="29"/>
  <c r="R41" i="29"/>
  <c r="G41" i="29"/>
  <c r="L41" i="29"/>
  <c r="H41" i="29"/>
  <c r="E41" i="29"/>
  <c r="R40" i="29"/>
  <c r="G40" i="29"/>
  <c r="L40" i="29"/>
  <c r="H40" i="29"/>
  <c r="H84" i="29"/>
  <c r="H128" i="29"/>
  <c r="H172" i="29"/>
  <c r="H216" i="29"/>
  <c r="H260" i="29"/>
  <c r="E40" i="29"/>
  <c r="R39" i="29"/>
  <c r="G39" i="29"/>
  <c r="L39" i="29"/>
  <c r="M39" i="29" s="1"/>
  <c r="H39" i="29"/>
  <c r="H83" i="29"/>
  <c r="H127" i="29"/>
  <c r="H171" i="29"/>
  <c r="H215" i="29"/>
  <c r="H259" i="29"/>
  <c r="E39" i="29"/>
  <c r="R38" i="29"/>
  <c r="G38" i="29"/>
  <c r="L38" i="29"/>
  <c r="H38" i="29"/>
  <c r="H82" i="29"/>
  <c r="H126" i="29"/>
  <c r="H170" i="29"/>
  <c r="H214" i="29"/>
  <c r="H258" i="29"/>
  <c r="E38" i="29"/>
  <c r="R37" i="29"/>
  <c r="G37" i="29"/>
  <c r="L37" i="29"/>
  <c r="H37" i="29"/>
  <c r="F37" i="29"/>
  <c r="E37" i="29"/>
  <c r="R36" i="29"/>
  <c r="G36" i="29"/>
  <c r="L36" i="29"/>
  <c r="H36" i="29"/>
  <c r="E36" i="29"/>
  <c r="R35" i="29"/>
  <c r="G35" i="29"/>
  <c r="L35" i="29"/>
  <c r="H35" i="29"/>
  <c r="H79" i="29"/>
  <c r="H123" i="29"/>
  <c r="H167" i="29"/>
  <c r="H211" i="29"/>
  <c r="H255" i="29"/>
  <c r="E35" i="29"/>
  <c r="R34" i="29"/>
  <c r="G34" i="29"/>
  <c r="L34" i="29"/>
  <c r="H34" i="29"/>
  <c r="H78" i="29"/>
  <c r="H122" i="29"/>
  <c r="H166" i="29"/>
  <c r="H210" i="29"/>
  <c r="H254" i="29"/>
  <c r="E34" i="29"/>
  <c r="R33" i="29"/>
  <c r="G33" i="29"/>
  <c r="L33" i="29"/>
  <c r="H33" i="29"/>
  <c r="E33" i="29"/>
  <c r="R32" i="29"/>
  <c r="G32" i="29"/>
  <c r="L32" i="29"/>
  <c r="H32" i="29"/>
  <c r="H76" i="29"/>
  <c r="H120" i="29"/>
  <c r="H164" i="29"/>
  <c r="H208" i="29"/>
  <c r="H252" i="29"/>
  <c r="E32" i="29"/>
  <c r="R31" i="29"/>
  <c r="G31" i="29"/>
  <c r="L31" i="29"/>
  <c r="H31" i="29"/>
  <c r="H75" i="29"/>
  <c r="H119" i="29"/>
  <c r="H163" i="29"/>
  <c r="H207" i="29"/>
  <c r="H251" i="29"/>
  <c r="E31" i="29"/>
  <c r="R30" i="29"/>
  <c r="G30" i="29"/>
  <c r="L30" i="29"/>
  <c r="H30" i="29"/>
  <c r="H74" i="29"/>
  <c r="H118" i="29"/>
  <c r="H162" i="29"/>
  <c r="H206" i="29"/>
  <c r="H250" i="29"/>
  <c r="E30" i="29"/>
  <c r="R29" i="29"/>
  <c r="G29" i="29"/>
  <c r="L29" i="29"/>
  <c r="M29" i="29" s="1"/>
  <c r="H29" i="29"/>
  <c r="F29" i="29"/>
  <c r="E29" i="29"/>
  <c r="R28" i="29"/>
  <c r="G28" i="29"/>
  <c r="L28" i="29"/>
  <c r="H28" i="29"/>
  <c r="E28" i="29"/>
  <c r="R27" i="29"/>
  <c r="G27" i="29"/>
  <c r="L27" i="29"/>
  <c r="H27" i="29"/>
  <c r="H71" i="29"/>
  <c r="H115" i="29"/>
  <c r="H159" i="29"/>
  <c r="H203" i="29"/>
  <c r="H247" i="29"/>
  <c r="E27" i="29"/>
  <c r="R26" i="29"/>
  <c r="G26" i="29"/>
  <c r="L26" i="29"/>
  <c r="M26" i="29" s="1"/>
  <c r="H26" i="29"/>
  <c r="H70" i="29"/>
  <c r="H114" i="29"/>
  <c r="H158" i="29"/>
  <c r="H202" i="29"/>
  <c r="H246" i="29"/>
  <c r="E26" i="29"/>
  <c r="R25" i="29"/>
  <c r="G25" i="29"/>
  <c r="L25" i="29"/>
  <c r="M25" i="29" s="1"/>
  <c r="H25" i="29"/>
  <c r="E25" i="29"/>
  <c r="R24" i="29"/>
  <c r="G24" i="29"/>
  <c r="L24" i="29"/>
  <c r="M24" i="29" s="1"/>
  <c r="H24" i="29"/>
  <c r="H68" i="29"/>
  <c r="H112" i="29"/>
  <c r="H156" i="29"/>
  <c r="H200" i="29"/>
  <c r="H244" i="29"/>
  <c r="E24" i="29"/>
  <c r="R23" i="29"/>
  <c r="G23" i="29"/>
  <c r="L23" i="29"/>
  <c r="M23" i="29" s="1"/>
  <c r="H23" i="29"/>
  <c r="H67" i="29"/>
  <c r="H111" i="29"/>
  <c r="H155" i="29"/>
  <c r="H199" i="29"/>
  <c r="H243" i="29"/>
  <c r="E23" i="29"/>
  <c r="R22" i="29"/>
  <c r="G22" i="29"/>
  <c r="L22" i="29"/>
  <c r="M22" i="29" s="1"/>
  <c r="H22" i="29"/>
  <c r="H66" i="29"/>
  <c r="H110" i="29"/>
  <c r="H154" i="29"/>
  <c r="H198" i="29"/>
  <c r="H242" i="29"/>
  <c r="E22" i="29"/>
  <c r="R21" i="29"/>
  <c r="G21" i="29"/>
  <c r="L21" i="29"/>
  <c r="M21" i="29" s="1"/>
  <c r="H21" i="29"/>
  <c r="F21" i="29"/>
  <c r="E21" i="29"/>
  <c r="R20" i="29"/>
  <c r="G20" i="29"/>
  <c r="L20" i="29"/>
  <c r="M20" i="29" s="1"/>
  <c r="H20" i="29"/>
  <c r="E20" i="29"/>
  <c r="R19" i="29"/>
  <c r="G19" i="29"/>
  <c r="L19" i="29"/>
  <c r="M19" i="29" s="1"/>
  <c r="H19" i="29"/>
  <c r="H63" i="29"/>
  <c r="H107" i="29"/>
  <c r="H151" i="29"/>
  <c r="H195" i="29"/>
  <c r="H239" i="29"/>
  <c r="E19" i="29"/>
  <c r="R18" i="29"/>
  <c r="G18" i="29"/>
  <c r="L18" i="29"/>
  <c r="M18" i="29" s="1"/>
  <c r="H18" i="29"/>
  <c r="H62" i="29"/>
  <c r="H106" i="29"/>
  <c r="H150" i="29"/>
  <c r="H194" i="29"/>
  <c r="H238" i="29"/>
  <c r="E18" i="29"/>
  <c r="R17" i="29"/>
  <c r="G17" i="29"/>
  <c r="L17" i="29"/>
  <c r="M17" i="29" s="1"/>
  <c r="H17" i="29"/>
  <c r="E17" i="29"/>
  <c r="R16" i="29"/>
  <c r="G16" i="29"/>
  <c r="L16" i="29"/>
  <c r="M16" i="29" s="1"/>
  <c r="H16" i="29"/>
  <c r="H60" i="29"/>
  <c r="H104" i="29"/>
  <c r="H148" i="29"/>
  <c r="H192" i="29"/>
  <c r="H236" i="29"/>
  <c r="E16" i="29"/>
  <c r="R15" i="29"/>
  <c r="G15" i="29"/>
  <c r="L15" i="29"/>
  <c r="M15" i="29" s="1"/>
  <c r="H15" i="29"/>
  <c r="F15" i="29"/>
  <c r="E15" i="29"/>
  <c r="R14" i="29"/>
  <c r="G14" i="29"/>
  <c r="L14" i="29"/>
  <c r="M14" i="29" s="1"/>
  <c r="H14" i="29"/>
  <c r="H58" i="29"/>
  <c r="H102" i="29"/>
  <c r="H146" i="29"/>
  <c r="H190" i="29"/>
  <c r="H234" i="29"/>
  <c r="E14" i="29"/>
  <c r="R13" i="29"/>
  <c r="G13" i="29"/>
  <c r="L13" i="29"/>
  <c r="M13" i="29" s="1"/>
  <c r="H13" i="29"/>
  <c r="F13" i="29"/>
  <c r="E13" i="29"/>
  <c r="R12" i="29"/>
  <c r="G12" i="29"/>
  <c r="L12" i="29"/>
  <c r="M12" i="29" s="1"/>
  <c r="H12" i="29"/>
  <c r="E12" i="29"/>
  <c r="R11" i="29"/>
  <c r="G11" i="29"/>
  <c r="L11" i="29"/>
  <c r="M11" i="29" s="1"/>
  <c r="H11" i="29"/>
  <c r="H55" i="29"/>
  <c r="H99" i="29"/>
  <c r="H143" i="29"/>
  <c r="H187" i="29"/>
  <c r="H231" i="29"/>
  <c r="E11" i="29"/>
  <c r="H10" i="29"/>
  <c r="H54" i="29"/>
  <c r="H98" i="29"/>
  <c r="H142" i="29"/>
  <c r="H186" i="29"/>
  <c r="H230" i="29"/>
  <c r="E10" i="29"/>
  <c r="R9" i="29"/>
  <c r="G9" i="29"/>
  <c r="L9" i="29"/>
  <c r="M9" i="29" s="1"/>
  <c r="H9" i="29"/>
  <c r="E9" i="29"/>
  <c r="R8" i="29"/>
  <c r="G8" i="29"/>
  <c r="L8" i="29"/>
  <c r="M8" i="29" s="1"/>
  <c r="H8" i="29"/>
  <c r="H52" i="29"/>
  <c r="H96" i="29"/>
  <c r="H140" i="29"/>
  <c r="H184" i="29"/>
  <c r="H228" i="29"/>
  <c r="E8" i="29"/>
  <c r="R7" i="29"/>
  <c r="G7" i="29"/>
  <c r="L7" i="29"/>
  <c r="M7" i="29" s="1"/>
  <c r="H7" i="29"/>
  <c r="F7" i="29"/>
  <c r="E7" i="29"/>
  <c r="R6" i="29"/>
  <c r="G6" i="29"/>
  <c r="L6" i="29"/>
  <c r="M6" i="29" s="1"/>
  <c r="H6" i="29"/>
  <c r="H50" i="29"/>
  <c r="H94" i="29"/>
  <c r="H138" i="29"/>
  <c r="H182" i="29"/>
  <c r="H226" i="29"/>
  <c r="E6" i="29"/>
  <c r="E269" i="28"/>
  <c r="E268" i="28"/>
  <c r="E267" i="28"/>
  <c r="E266" i="28"/>
  <c r="E265" i="28"/>
  <c r="E264" i="28"/>
  <c r="E263" i="28"/>
  <c r="E262" i="28"/>
  <c r="E261" i="28"/>
  <c r="E260" i="28"/>
  <c r="E259" i="28"/>
  <c r="E258" i="28"/>
  <c r="E257" i="28"/>
  <c r="E256" i="28"/>
  <c r="E255" i="28"/>
  <c r="E254" i="28"/>
  <c r="E253" i="28"/>
  <c r="E252" i="28"/>
  <c r="E251" i="28"/>
  <c r="E250" i="28"/>
  <c r="E249" i="28"/>
  <c r="E248" i="28"/>
  <c r="E247" i="28"/>
  <c r="E246" i="28"/>
  <c r="E245" i="28"/>
  <c r="E244" i="28"/>
  <c r="E243" i="28"/>
  <c r="E242" i="28"/>
  <c r="E241" i="28"/>
  <c r="E240" i="28"/>
  <c r="E239" i="28"/>
  <c r="E238" i="28"/>
  <c r="E237" i="28"/>
  <c r="E236" i="28"/>
  <c r="E235" i="28"/>
  <c r="E234" i="28"/>
  <c r="E233" i="28"/>
  <c r="E232" i="28"/>
  <c r="E231" i="28"/>
  <c r="E230" i="28"/>
  <c r="E229" i="28"/>
  <c r="E228" i="28"/>
  <c r="E227" i="28"/>
  <c r="E226" i="28"/>
  <c r="E225" i="28"/>
  <c r="E224" i="28"/>
  <c r="E223" i="28"/>
  <c r="E222" i="28"/>
  <c r="E221" i="28"/>
  <c r="E220" i="28"/>
  <c r="E219" i="28"/>
  <c r="E218" i="28"/>
  <c r="E217" i="28"/>
  <c r="E216" i="28"/>
  <c r="E215" i="28"/>
  <c r="E214" i="28"/>
  <c r="E213" i="28"/>
  <c r="E212" i="28"/>
  <c r="E211" i="28"/>
  <c r="E210" i="28"/>
  <c r="E209" i="28"/>
  <c r="E208" i="28"/>
  <c r="E207" i="28"/>
  <c r="E206" i="28"/>
  <c r="E205" i="28"/>
  <c r="E204" i="28"/>
  <c r="E203" i="28"/>
  <c r="E202" i="28"/>
  <c r="E201" i="28"/>
  <c r="E200" i="28"/>
  <c r="E199" i="28"/>
  <c r="E198" i="28"/>
  <c r="E197" i="28"/>
  <c r="E196" i="28"/>
  <c r="E195" i="28"/>
  <c r="E194" i="28"/>
  <c r="E193" i="28"/>
  <c r="E192" i="28"/>
  <c r="E191" i="28"/>
  <c r="E190" i="28"/>
  <c r="E189" i="28"/>
  <c r="E188" i="28"/>
  <c r="E187" i="28"/>
  <c r="E186" i="28"/>
  <c r="E185" i="28"/>
  <c r="E184" i="28"/>
  <c r="E183" i="28"/>
  <c r="E182" i="28"/>
  <c r="E181" i="28"/>
  <c r="E180" i="28"/>
  <c r="E179" i="28"/>
  <c r="E178" i="28"/>
  <c r="E177" i="28"/>
  <c r="E176" i="28"/>
  <c r="E175" i="28"/>
  <c r="E174" i="28"/>
  <c r="E173" i="28"/>
  <c r="E172" i="28"/>
  <c r="E171" i="28"/>
  <c r="E170" i="28"/>
  <c r="E169" i="28"/>
  <c r="E168" i="28"/>
  <c r="E167" i="28"/>
  <c r="E166" i="28"/>
  <c r="E165" i="28"/>
  <c r="E164" i="28"/>
  <c r="E163" i="28"/>
  <c r="E162" i="28"/>
  <c r="E161" i="28"/>
  <c r="E160" i="28"/>
  <c r="E159" i="28"/>
  <c r="E158" i="28"/>
  <c r="E157" i="28"/>
  <c r="E156" i="28"/>
  <c r="E155" i="28"/>
  <c r="E154" i="28"/>
  <c r="E153" i="28"/>
  <c r="E152" i="28"/>
  <c r="E151" i="28"/>
  <c r="E150" i="28"/>
  <c r="E149" i="28"/>
  <c r="E148" i="28"/>
  <c r="E147" i="28"/>
  <c r="E146" i="28"/>
  <c r="E145" i="28"/>
  <c r="E144" i="28"/>
  <c r="E143" i="28"/>
  <c r="E142" i="28"/>
  <c r="E141" i="28"/>
  <c r="E140" i="28"/>
  <c r="E139" i="28"/>
  <c r="E138" i="28"/>
  <c r="E137" i="28"/>
  <c r="E136" i="28"/>
  <c r="E135" i="28"/>
  <c r="E134" i="28"/>
  <c r="E133" i="28"/>
  <c r="E132" i="28"/>
  <c r="E131" i="28"/>
  <c r="E130" i="28"/>
  <c r="E129" i="28"/>
  <c r="E128" i="28"/>
  <c r="E127" i="28"/>
  <c r="E126" i="28"/>
  <c r="E125" i="28"/>
  <c r="E124" i="28"/>
  <c r="E123" i="28"/>
  <c r="E122" i="28"/>
  <c r="E121" i="28"/>
  <c r="E120" i="28"/>
  <c r="E119" i="28"/>
  <c r="E118" i="28"/>
  <c r="E117" i="28"/>
  <c r="E116" i="28"/>
  <c r="E115" i="28"/>
  <c r="E114" i="28"/>
  <c r="E113" i="28"/>
  <c r="E112" i="28"/>
  <c r="E111" i="28"/>
  <c r="E110" i="28"/>
  <c r="E109" i="28"/>
  <c r="E108" i="28"/>
  <c r="E107" i="28"/>
  <c r="E106" i="28"/>
  <c r="E105" i="28"/>
  <c r="E104" i="28"/>
  <c r="E103" i="28"/>
  <c r="E102" i="28"/>
  <c r="E101" i="28"/>
  <c r="E100" i="28"/>
  <c r="E99" i="28"/>
  <c r="E98" i="28"/>
  <c r="E97" i="28"/>
  <c r="E96" i="28"/>
  <c r="E95" i="28"/>
  <c r="E94" i="28"/>
  <c r="E93" i="28"/>
  <c r="E92" i="28"/>
  <c r="E91" i="28"/>
  <c r="E90" i="28"/>
  <c r="E89" i="28"/>
  <c r="E88" i="28"/>
  <c r="E87" i="28"/>
  <c r="E86" i="28"/>
  <c r="E85" i="28"/>
  <c r="E84" i="28"/>
  <c r="E83" i="28"/>
  <c r="E82" i="28"/>
  <c r="E81" i="28"/>
  <c r="E80" i="28"/>
  <c r="E79" i="28"/>
  <c r="E78" i="28"/>
  <c r="E77" i="28"/>
  <c r="E76" i="28"/>
  <c r="E75" i="28"/>
  <c r="E74" i="28"/>
  <c r="E73" i="28"/>
  <c r="E72" i="28"/>
  <c r="E71" i="28"/>
  <c r="E70" i="28"/>
  <c r="E69" i="28"/>
  <c r="E68" i="28"/>
  <c r="E67" i="28"/>
  <c r="E66" i="28"/>
  <c r="E65" i="28"/>
  <c r="E64" i="28"/>
  <c r="E63" i="28"/>
  <c r="E62" i="28"/>
  <c r="E61" i="28"/>
  <c r="E60" i="28"/>
  <c r="E59" i="28"/>
  <c r="E58" i="28"/>
  <c r="E57" i="28"/>
  <c r="E56" i="28"/>
  <c r="E55" i="28"/>
  <c r="E54" i="28"/>
  <c r="E53" i="28"/>
  <c r="E52" i="28"/>
  <c r="E51" i="28"/>
  <c r="E50" i="28"/>
  <c r="R49" i="28"/>
  <c r="G49" i="28"/>
  <c r="L49" i="28"/>
  <c r="M49" i="28" s="1"/>
  <c r="H49" i="28"/>
  <c r="H93" i="28"/>
  <c r="H137" i="28"/>
  <c r="H181" i="28"/>
  <c r="H225" i="28"/>
  <c r="H269" i="28"/>
  <c r="E49" i="28"/>
  <c r="R48" i="28"/>
  <c r="G48" i="28"/>
  <c r="L48" i="28"/>
  <c r="M48" i="28" s="1"/>
  <c r="H48" i="28"/>
  <c r="H92" i="28"/>
  <c r="H136" i="28"/>
  <c r="H180" i="28"/>
  <c r="H224" i="28"/>
  <c r="H268" i="28"/>
  <c r="E48" i="28"/>
  <c r="R47" i="28"/>
  <c r="G47" i="28"/>
  <c r="L47" i="28"/>
  <c r="M47" i="28" s="1"/>
  <c r="H47" i="28"/>
  <c r="H91" i="28"/>
  <c r="H135" i="28"/>
  <c r="H179" i="28"/>
  <c r="H223" i="28"/>
  <c r="H267" i="28"/>
  <c r="E47" i="28"/>
  <c r="R46" i="28"/>
  <c r="G46" i="28"/>
  <c r="L46" i="28"/>
  <c r="M46" i="28" s="1"/>
  <c r="H46" i="28"/>
  <c r="H90" i="28"/>
  <c r="H134" i="28"/>
  <c r="H178" i="28"/>
  <c r="H222" i="28"/>
  <c r="H266" i="28"/>
  <c r="E46" i="28"/>
  <c r="R45" i="28"/>
  <c r="G45" i="28"/>
  <c r="L45" i="28"/>
  <c r="M45" i="28" s="1"/>
  <c r="H45" i="28"/>
  <c r="F45" i="28"/>
  <c r="E45" i="28"/>
  <c r="R44" i="28"/>
  <c r="G44" i="28"/>
  <c r="L44" i="28"/>
  <c r="M44" i="28" s="1"/>
  <c r="H44" i="28"/>
  <c r="H88" i="28"/>
  <c r="H132" i="28"/>
  <c r="H176" i="28"/>
  <c r="H220" i="28"/>
  <c r="H264" i="28"/>
  <c r="E44" i="28"/>
  <c r="R43" i="28"/>
  <c r="G43" i="28"/>
  <c r="L43" i="28"/>
  <c r="M43" i="28" s="1"/>
  <c r="H43" i="28"/>
  <c r="F43" i="28"/>
  <c r="E43" i="28"/>
  <c r="R42" i="28"/>
  <c r="G42" i="28"/>
  <c r="L42" i="28"/>
  <c r="M42" i="28" s="1"/>
  <c r="H42" i="28"/>
  <c r="E42" i="28"/>
  <c r="R41" i="28"/>
  <c r="G41" i="28"/>
  <c r="L41" i="28"/>
  <c r="M41" i="28" s="1"/>
  <c r="H41" i="28"/>
  <c r="F41" i="28"/>
  <c r="E41" i="28"/>
  <c r="R40" i="28"/>
  <c r="G40" i="28"/>
  <c r="L40" i="28"/>
  <c r="H40" i="28"/>
  <c r="H84" i="28"/>
  <c r="H128" i="28"/>
  <c r="H172" i="28"/>
  <c r="H216" i="28"/>
  <c r="H260" i="28"/>
  <c r="E40" i="28"/>
  <c r="R39" i="28"/>
  <c r="G39" i="28"/>
  <c r="L39" i="28"/>
  <c r="H39" i="28"/>
  <c r="F39" i="28"/>
  <c r="E39" i="28"/>
  <c r="R38" i="28"/>
  <c r="G38" i="28"/>
  <c r="L38" i="28"/>
  <c r="H38" i="28"/>
  <c r="H82" i="28"/>
  <c r="H126" i="28"/>
  <c r="H170" i="28"/>
  <c r="H214" i="28"/>
  <c r="H258" i="28"/>
  <c r="E38" i="28"/>
  <c r="R37" i="28"/>
  <c r="G37" i="28"/>
  <c r="L37" i="28"/>
  <c r="M37" i="28" s="1"/>
  <c r="H37" i="28"/>
  <c r="F37" i="28"/>
  <c r="E37" i="28"/>
  <c r="R36" i="28"/>
  <c r="G36" i="28"/>
  <c r="L36" i="28"/>
  <c r="H36" i="28"/>
  <c r="H80" i="28"/>
  <c r="H124" i="28"/>
  <c r="H168" i="28"/>
  <c r="H212" i="28"/>
  <c r="H256" i="28"/>
  <c r="E36" i="28"/>
  <c r="R35" i="28"/>
  <c r="G35" i="28"/>
  <c r="L35" i="28"/>
  <c r="H35" i="28"/>
  <c r="H79" i="28"/>
  <c r="H123" i="28"/>
  <c r="H167" i="28"/>
  <c r="H211" i="28"/>
  <c r="H255" i="28"/>
  <c r="E35" i="28"/>
  <c r="R34" i="28"/>
  <c r="G34" i="28"/>
  <c r="L34" i="28"/>
  <c r="H34" i="28"/>
  <c r="H78" i="28"/>
  <c r="H122" i="28"/>
  <c r="H166" i="28"/>
  <c r="H210" i="28"/>
  <c r="H254" i="28"/>
  <c r="E34" i="28"/>
  <c r="R33" i="28"/>
  <c r="G33" i="28"/>
  <c r="L33" i="28"/>
  <c r="M33" i="28" s="1"/>
  <c r="H33" i="28"/>
  <c r="H77" i="28"/>
  <c r="H121" i="28"/>
  <c r="H165" i="28"/>
  <c r="H209" i="28"/>
  <c r="H253" i="28"/>
  <c r="E33" i="28"/>
  <c r="R32" i="28"/>
  <c r="G32" i="28"/>
  <c r="L32" i="28"/>
  <c r="H32" i="28"/>
  <c r="H76" i="28"/>
  <c r="H120" i="28"/>
  <c r="H164" i="28"/>
  <c r="H208" i="28"/>
  <c r="H252" i="28"/>
  <c r="E32" i="28"/>
  <c r="R31" i="28"/>
  <c r="G31" i="28"/>
  <c r="L31" i="28"/>
  <c r="H31" i="28"/>
  <c r="H75" i="28"/>
  <c r="H119" i="28"/>
  <c r="H163" i="28"/>
  <c r="H207" i="28"/>
  <c r="H251" i="28"/>
  <c r="E31" i="28"/>
  <c r="R30" i="28"/>
  <c r="G30" i="28"/>
  <c r="L30" i="28"/>
  <c r="H30" i="28"/>
  <c r="H74" i="28"/>
  <c r="H118" i="28"/>
  <c r="H162" i="28"/>
  <c r="H206" i="28"/>
  <c r="H250" i="28"/>
  <c r="E30" i="28"/>
  <c r="R29" i="28"/>
  <c r="G29" i="28"/>
  <c r="L29" i="28"/>
  <c r="M29" i="28" s="1"/>
  <c r="H29" i="28"/>
  <c r="F29" i="28"/>
  <c r="E29" i="28"/>
  <c r="R28" i="28"/>
  <c r="G28" i="28"/>
  <c r="L28" i="28"/>
  <c r="H28" i="28"/>
  <c r="H72" i="28"/>
  <c r="H116" i="28"/>
  <c r="H160" i="28"/>
  <c r="H204" i="28"/>
  <c r="H248" i="28"/>
  <c r="E28" i="28"/>
  <c r="R27" i="28"/>
  <c r="G27" i="28"/>
  <c r="L27" i="28"/>
  <c r="H27" i="28"/>
  <c r="H71" i="28"/>
  <c r="H115" i="28"/>
  <c r="H159" i="28"/>
  <c r="H203" i="28"/>
  <c r="H247" i="28"/>
  <c r="E27" i="28"/>
  <c r="R26" i="28"/>
  <c r="G26" i="28"/>
  <c r="L26" i="28"/>
  <c r="H26" i="28"/>
  <c r="H70" i="28"/>
  <c r="H114" i="28"/>
  <c r="H158" i="28"/>
  <c r="H202" i="28"/>
  <c r="H246" i="28"/>
  <c r="E26" i="28"/>
  <c r="R25" i="28"/>
  <c r="G25" i="28"/>
  <c r="L25" i="28"/>
  <c r="M25" i="28" s="1"/>
  <c r="H25" i="28"/>
  <c r="H69" i="28"/>
  <c r="H113" i="28"/>
  <c r="H157" i="28"/>
  <c r="H201" i="28"/>
  <c r="H245" i="28"/>
  <c r="E25" i="28"/>
  <c r="R24" i="28"/>
  <c r="G24" i="28"/>
  <c r="L24" i="28"/>
  <c r="M24" i="28" s="1"/>
  <c r="H24" i="28"/>
  <c r="H68" i="28"/>
  <c r="H112" i="28"/>
  <c r="H156" i="28"/>
  <c r="H200" i="28"/>
  <c r="H244" i="28"/>
  <c r="E24" i="28"/>
  <c r="R23" i="28"/>
  <c r="G23" i="28"/>
  <c r="L23" i="28"/>
  <c r="M23" i="28" s="1"/>
  <c r="H23" i="28"/>
  <c r="H67" i="28"/>
  <c r="H111" i="28"/>
  <c r="H155" i="28"/>
  <c r="H199" i="28"/>
  <c r="H243" i="28"/>
  <c r="E23" i="28"/>
  <c r="R22" i="28"/>
  <c r="G22" i="28"/>
  <c r="L22" i="28"/>
  <c r="M22" i="28" s="1"/>
  <c r="H22" i="28"/>
  <c r="H66" i="28"/>
  <c r="H110" i="28"/>
  <c r="H154" i="28"/>
  <c r="H198" i="28"/>
  <c r="H242" i="28"/>
  <c r="E22" i="28"/>
  <c r="R21" i="28"/>
  <c r="G21" i="28"/>
  <c r="L21" i="28"/>
  <c r="M21" i="28" s="1"/>
  <c r="H21" i="28"/>
  <c r="H65" i="28"/>
  <c r="E21" i="28"/>
  <c r="R20" i="28"/>
  <c r="G20" i="28"/>
  <c r="L20" i="28"/>
  <c r="M20" i="28" s="1"/>
  <c r="H20" i="28"/>
  <c r="H64" i="28"/>
  <c r="H108" i="28"/>
  <c r="H152" i="28"/>
  <c r="H196" i="28"/>
  <c r="H240" i="28"/>
  <c r="E20" i="28"/>
  <c r="R19" i="28"/>
  <c r="G19" i="28"/>
  <c r="L19" i="28"/>
  <c r="M19" i="28" s="1"/>
  <c r="H19" i="28"/>
  <c r="H63" i="28"/>
  <c r="H107" i="28"/>
  <c r="H151" i="28"/>
  <c r="H195" i="28"/>
  <c r="H239" i="28"/>
  <c r="E19" i="28"/>
  <c r="R18" i="28"/>
  <c r="G18" i="28"/>
  <c r="L18" i="28"/>
  <c r="M18" i="28" s="1"/>
  <c r="H18" i="28"/>
  <c r="F18" i="28"/>
  <c r="E18" i="28"/>
  <c r="R17" i="28"/>
  <c r="G17" i="28"/>
  <c r="L17" i="28"/>
  <c r="M17" i="28" s="1"/>
  <c r="H17" i="28"/>
  <c r="H61" i="28"/>
  <c r="H105" i="28"/>
  <c r="H149" i="28"/>
  <c r="H193" i="28"/>
  <c r="H237" i="28"/>
  <c r="E17" i="28"/>
  <c r="R16" i="28"/>
  <c r="G16" i="28"/>
  <c r="L16" i="28"/>
  <c r="M16" i="28" s="1"/>
  <c r="H16" i="28"/>
  <c r="H60" i="28"/>
  <c r="H104" i="28"/>
  <c r="H148" i="28"/>
  <c r="H192" i="28"/>
  <c r="H236" i="28"/>
  <c r="E16" i="28"/>
  <c r="R15" i="28"/>
  <c r="G15" i="28"/>
  <c r="L15" i="28"/>
  <c r="M15" i="28" s="1"/>
  <c r="H15" i="28"/>
  <c r="F15" i="28"/>
  <c r="E15" i="28"/>
  <c r="R14" i="28"/>
  <c r="G14" i="28"/>
  <c r="L14" i="28"/>
  <c r="M14" i="28" s="1"/>
  <c r="H14" i="28"/>
  <c r="H58" i="28"/>
  <c r="H102" i="28"/>
  <c r="H146" i="28"/>
  <c r="H190" i="28"/>
  <c r="H234" i="28"/>
  <c r="E14" i="28"/>
  <c r="R13" i="28"/>
  <c r="G13" i="28"/>
  <c r="L13" i="28"/>
  <c r="M13" i="28" s="1"/>
  <c r="H13" i="28"/>
  <c r="H57" i="28"/>
  <c r="H101" i="28"/>
  <c r="H145" i="28"/>
  <c r="H189" i="28"/>
  <c r="H233" i="28"/>
  <c r="E13" i="28"/>
  <c r="R12" i="28"/>
  <c r="G12" i="28"/>
  <c r="L12" i="28"/>
  <c r="M12" i="28" s="1"/>
  <c r="H12" i="28"/>
  <c r="F12" i="28"/>
  <c r="E12" i="28"/>
  <c r="R11" i="28"/>
  <c r="G11" i="28"/>
  <c r="L11" i="28"/>
  <c r="M11" i="28" s="1"/>
  <c r="H11" i="28"/>
  <c r="H55" i="28"/>
  <c r="H99" i="28"/>
  <c r="H143" i="28"/>
  <c r="H187" i="28"/>
  <c r="H231" i="28"/>
  <c r="E11" i="28"/>
  <c r="R10" i="28"/>
  <c r="G10" i="28"/>
  <c r="L10" i="28"/>
  <c r="M10" i="28" s="1"/>
  <c r="H10" i="28"/>
  <c r="F10" i="28"/>
  <c r="E10" i="28"/>
  <c r="R9" i="28"/>
  <c r="G9" i="28"/>
  <c r="L9" i="28"/>
  <c r="M9" i="28" s="1"/>
  <c r="H9" i="28"/>
  <c r="H53" i="28"/>
  <c r="H97" i="28"/>
  <c r="H141" i="28"/>
  <c r="H185" i="28"/>
  <c r="H229" i="28"/>
  <c r="E9" i="28"/>
  <c r="R8" i="28"/>
  <c r="G8" i="28"/>
  <c r="L8" i="28"/>
  <c r="M8" i="28" s="1"/>
  <c r="H8" i="28"/>
  <c r="H52" i="28"/>
  <c r="H96" i="28"/>
  <c r="H140" i="28"/>
  <c r="H184" i="28"/>
  <c r="H228" i="28"/>
  <c r="E8" i="28"/>
  <c r="R7" i="28"/>
  <c r="G7" i="28"/>
  <c r="L7" i="28"/>
  <c r="M7" i="28" s="1"/>
  <c r="H7" i="28"/>
  <c r="F7" i="28"/>
  <c r="E7" i="28"/>
  <c r="R6" i="28"/>
  <c r="G6" i="28"/>
  <c r="L6" i="28"/>
  <c r="M6" i="28" s="1"/>
  <c r="H6" i="28"/>
  <c r="H50" i="28"/>
  <c r="H94" i="28"/>
  <c r="H138" i="28"/>
  <c r="H182" i="28"/>
  <c r="H226" i="28"/>
  <c r="E6" i="28"/>
  <c r="E269" i="27"/>
  <c r="E268" i="27"/>
  <c r="E267" i="27"/>
  <c r="E266" i="27"/>
  <c r="E265" i="27"/>
  <c r="E264" i="27"/>
  <c r="E263" i="27"/>
  <c r="E262" i="27"/>
  <c r="E261" i="27"/>
  <c r="E260" i="27"/>
  <c r="E259" i="27"/>
  <c r="E258" i="27"/>
  <c r="E257" i="27"/>
  <c r="E256" i="27"/>
  <c r="E255" i="27"/>
  <c r="E254" i="27"/>
  <c r="E253" i="27"/>
  <c r="E252" i="27"/>
  <c r="E251" i="27"/>
  <c r="E250" i="27"/>
  <c r="E249" i="27"/>
  <c r="E248" i="27"/>
  <c r="E247" i="27"/>
  <c r="E246" i="27"/>
  <c r="E245" i="27"/>
  <c r="E244" i="27"/>
  <c r="E243" i="27"/>
  <c r="E242" i="27"/>
  <c r="E241" i="27"/>
  <c r="E240" i="27"/>
  <c r="E239" i="27"/>
  <c r="E238" i="27"/>
  <c r="E237" i="27"/>
  <c r="E236" i="27"/>
  <c r="E235" i="27"/>
  <c r="E234" i="27"/>
  <c r="E233" i="27"/>
  <c r="E232" i="27"/>
  <c r="E231" i="27"/>
  <c r="E230" i="27"/>
  <c r="E229" i="27"/>
  <c r="E228" i="27"/>
  <c r="E227" i="27"/>
  <c r="E226" i="27"/>
  <c r="E225" i="27"/>
  <c r="E224" i="27"/>
  <c r="E223" i="27"/>
  <c r="E222" i="27"/>
  <c r="E221" i="27"/>
  <c r="E220" i="27"/>
  <c r="E219" i="27"/>
  <c r="E218" i="27"/>
  <c r="E217" i="27"/>
  <c r="E216" i="27"/>
  <c r="E215" i="27"/>
  <c r="E214" i="27"/>
  <c r="E213" i="27"/>
  <c r="E212" i="27"/>
  <c r="E211" i="27"/>
  <c r="E210" i="27"/>
  <c r="E209" i="27"/>
  <c r="E208" i="27"/>
  <c r="E207" i="27"/>
  <c r="E206" i="27"/>
  <c r="E205" i="27"/>
  <c r="E204" i="27"/>
  <c r="E203" i="27"/>
  <c r="E202" i="27"/>
  <c r="E201" i="27"/>
  <c r="E200" i="27"/>
  <c r="E199" i="27"/>
  <c r="E198" i="27"/>
  <c r="E197" i="27"/>
  <c r="E196" i="27"/>
  <c r="E195" i="27"/>
  <c r="E194" i="27"/>
  <c r="E193" i="27"/>
  <c r="E192" i="27"/>
  <c r="E191" i="27"/>
  <c r="E190" i="27"/>
  <c r="E189" i="27"/>
  <c r="E188" i="27"/>
  <c r="E187" i="27"/>
  <c r="E186" i="27"/>
  <c r="E185" i="27"/>
  <c r="E184" i="27"/>
  <c r="E183" i="27"/>
  <c r="E182" i="27"/>
  <c r="E181" i="27"/>
  <c r="E180" i="27"/>
  <c r="E179" i="27"/>
  <c r="E178" i="27"/>
  <c r="E177" i="27"/>
  <c r="E176" i="27"/>
  <c r="E175" i="27"/>
  <c r="E174" i="27"/>
  <c r="E173" i="27"/>
  <c r="E172" i="27"/>
  <c r="E171" i="27"/>
  <c r="E170" i="27"/>
  <c r="E169" i="27"/>
  <c r="E168" i="27"/>
  <c r="E167" i="27"/>
  <c r="E166" i="27"/>
  <c r="E165" i="27"/>
  <c r="E164" i="27"/>
  <c r="E163" i="27"/>
  <c r="E162" i="27"/>
  <c r="E161" i="27"/>
  <c r="E160" i="27"/>
  <c r="E159" i="27"/>
  <c r="E158" i="27"/>
  <c r="E157" i="27"/>
  <c r="E156" i="27"/>
  <c r="E155" i="27"/>
  <c r="E154" i="27"/>
  <c r="E153" i="27"/>
  <c r="E152" i="27"/>
  <c r="E151" i="27"/>
  <c r="E150" i="27"/>
  <c r="E149" i="27"/>
  <c r="E148" i="27"/>
  <c r="E147" i="27"/>
  <c r="E146" i="27"/>
  <c r="E145" i="27"/>
  <c r="E144" i="27"/>
  <c r="E143" i="27"/>
  <c r="E142" i="27"/>
  <c r="E141" i="27"/>
  <c r="E140" i="27"/>
  <c r="E139" i="27"/>
  <c r="E138" i="27"/>
  <c r="E137" i="27"/>
  <c r="E136" i="27"/>
  <c r="E135" i="27"/>
  <c r="E134" i="27"/>
  <c r="E133" i="27"/>
  <c r="E132" i="27"/>
  <c r="E131" i="27"/>
  <c r="E130" i="27"/>
  <c r="E129" i="27"/>
  <c r="E128" i="27"/>
  <c r="E127" i="27"/>
  <c r="E126" i="27"/>
  <c r="E125" i="27"/>
  <c r="E124" i="27"/>
  <c r="E123" i="27"/>
  <c r="E122" i="27"/>
  <c r="E121" i="27"/>
  <c r="E120" i="27"/>
  <c r="E119" i="27"/>
  <c r="E118" i="27"/>
  <c r="E117" i="27"/>
  <c r="E116" i="27"/>
  <c r="E115" i="27"/>
  <c r="E114" i="27"/>
  <c r="E113" i="27"/>
  <c r="E112" i="27"/>
  <c r="E111" i="27"/>
  <c r="E110" i="27"/>
  <c r="E109" i="27"/>
  <c r="E108" i="27"/>
  <c r="E107" i="27"/>
  <c r="E106" i="27"/>
  <c r="E105" i="27"/>
  <c r="E104" i="27"/>
  <c r="E103" i="27"/>
  <c r="E102" i="27"/>
  <c r="E101" i="27"/>
  <c r="E100" i="27"/>
  <c r="E99" i="27"/>
  <c r="E98" i="27"/>
  <c r="E97" i="27"/>
  <c r="E96" i="27"/>
  <c r="E95" i="27"/>
  <c r="E94" i="27"/>
  <c r="E93" i="27"/>
  <c r="E92" i="27"/>
  <c r="E91" i="27"/>
  <c r="E90" i="27"/>
  <c r="E89" i="27"/>
  <c r="E88" i="27"/>
  <c r="E87" i="27"/>
  <c r="E86" i="27"/>
  <c r="E85" i="27"/>
  <c r="E84" i="27"/>
  <c r="E83" i="27"/>
  <c r="E82" i="27"/>
  <c r="E81" i="27"/>
  <c r="E80" i="27"/>
  <c r="E79" i="27"/>
  <c r="E78" i="27"/>
  <c r="E77" i="27"/>
  <c r="E76" i="27"/>
  <c r="E75" i="27"/>
  <c r="E74" i="27"/>
  <c r="E73" i="27"/>
  <c r="E72" i="27"/>
  <c r="E71" i="27"/>
  <c r="E70" i="27"/>
  <c r="E69" i="27"/>
  <c r="E68" i="27"/>
  <c r="E67" i="27"/>
  <c r="E66" i="27"/>
  <c r="E65" i="27"/>
  <c r="E64" i="27"/>
  <c r="E63" i="27"/>
  <c r="E62" i="27"/>
  <c r="E61" i="27"/>
  <c r="E60" i="27"/>
  <c r="E59" i="27"/>
  <c r="E58" i="27"/>
  <c r="E57" i="27"/>
  <c r="E56" i="27"/>
  <c r="E55" i="27"/>
  <c r="E54" i="27"/>
  <c r="E53" i="27"/>
  <c r="E52" i="27"/>
  <c r="E51" i="27"/>
  <c r="E50" i="27"/>
  <c r="R49" i="27"/>
  <c r="G49" i="27"/>
  <c r="L49" i="27"/>
  <c r="M49" i="27" s="1"/>
  <c r="H49" i="27"/>
  <c r="H93" i="27"/>
  <c r="H137" i="27"/>
  <c r="H181" i="27"/>
  <c r="H225" i="27"/>
  <c r="H269" i="27"/>
  <c r="E49" i="27"/>
  <c r="R48" i="27"/>
  <c r="G48" i="27"/>
  <c r="L48" i="27"/>
  <c r="M48" i="27" s="1"/>
  <c r="H48" i="27"/>
  <c r="F48" i="27"/>
  <c r="E48" i="27"/>
  <c r="R47" i="27"/>
  <c r="G47" i="27"/>
  <c r="L47" i="27"/>
  <c r="M47" i="27" s="1"/>
  <c r="H47" i="27"/>
  <c r="H91" i="27"/>
  <c r="H135" i="27"/>
  <c r="H179" i="27"/>
  <c r="H223" i="27"/>
  <c r="H267" i="27"/>
  <c r="E47" i="27"/>
  <c r="R46" i="27"/>
  <c r="G46" i="27"/>
  <c r="L46" i="27"/>
  <c r="M46" i="27" s="1"/>
  <c r="H46" i="27"/>
  <c r="H90" i="27"/>
  <c r="H134" i="27"/>
  <c r="H178" i="27"/>
  <c r="H222" i="27"/>
  <c r="H266" i="27"/>
  <c r="E46" i="27"/>
  <c r="R45" i="27"/>
  <c r="G45" i="27"/>
  <c r="L45" i="27"/>
  <c r="M45" i="27" s="1"/>
  <c r="H45" i="27"/>
  <c r="H89" i="27"/>
  <c r="H133" i="27"/>
  <c r="H177" i="27"/>
  <c r="H221" i="27"/>
  <c r="H265" i="27"/>
  <c r="E45" i="27"/>
  <c r="R44" i="27"/>
  <c r="G44" i="27"/>
  <c r="L44" i="27"/>
  <c r="M44" i="27" s="1"/>
  <c r="H44" i="27"/>
  <c r="H88" i="27"/>
  <c r="H132" i="27"/>
  <c r="H176" i="27"/>
  <c r="H220" i="27"/>
  <c r="H264" i="27"/>
  <c r="E44" i="27"/>
  <c r="R43" i="27"/>
  <c r="G43" i="27"/>
  <c r="L43" i="27"/>
  <c r="M43" i="27" s="1"/>
  <c r="H43" i="27"/>
  <c r="E43" i="27"/>
  <c r="R42" i="27"/>
  <c r="G42" i="27"/>
  <c r="L42" i="27"/>
  <c r="M42" i="27" s="1"/>
  <c r="H42" i="27"/>
  <c r="E42" i="27"/>
  <c r="R41" i="27"/>
  <c r="G41" i="27"/>
  <c r="L41" i="27"/>
  <c r="H41" i="27"/>
  <c r="H85" i="27"/>
  <c r="E41" i="27"/>
  <c r="R40" i="27"/>
  <c r="G40" i="27"/>
  <c r="L40" i="27"/>
  <c r="M40" i="27" s="1"/>
  <c r="H40" i="27"/>
  <c r="H84" i="27"/>
  <c r="H128" i="27"/>
  <c r="H172" i="27"/>
  <c r="H216" i="27"/>
  <c r="H260" i="27"/>
  <c r="E40" i="27"/>
  <c r="R39" i="27"/>
  <c r="G39" i="27"/>
  <c r="L39" i="27"/>
  <c r="H39" i="27"/>
  <c r="H83" i="27"/>
  <c r="H127" i="27"/>
  <c r="H171" i="27"/>
  <c r="H215" i="27"/>
  <c r="H259" i="27"/>
  <c r="E39" i="27"/>
  <c r="R38" i="27"/>
  <c r="G38" i="27"/>
  <c r="L38" i="27"/>
  <c r="H38" i="27"/>
  <c r="H82" i="27"/>
  <c r="H126" i="27"/>
  <c r="H170" i="27"/>
  <c r="H214" i="27"/>
  <c r="H258" i="27"/>
  <c r="E38" i="27"/>
  <c r="R37" i="27"/>
  <c r="G37" i="27"/>
  <c r="L37" i="27"/>
  <c r="H37" i="27"/>
  <c r="F37" i="27"/>
  <c r="E37" i="27"/>
  <c r="R36" i="27"/>
  <c r="G36" i="27"/>
  <c r="L36" i="27"/>
  <c r="M36" i="27" s="1"/>
  <c r="H36" i="27"/>
  <c r="H80" i="27"/>
  <c r="H124" i="27"/>
  <c r="H168" i="27"/>
  <c r="H212" i="27"/>
  <c r="H256" i="27"/>
  <c r="E36" i="27"/>
  <c r="R35" i="27"/>
  <c r="G35" i="27"/>
  <c r="L35" i="27"/>
  <c r="H35" i="27"/>
  <c r="H79" i="27"/>
  <c r="H123" i="27"/>
  <c r="H167" i="27"/>
  <c r="H211" i="27"/>
  <c r="H255" i="27"/>
  <c r="E35" i="27"/>
  <c r="R34" i="27"/>
  <c r="G34" i="27"/>
  <c r="L34" i="27"/>
  <c r="H34" i="27"/>
  <c r="H78" i="27"/>
  <c r="H122" i="27"/>
  <c r="H166" i="27"/>
  <c r="H210" i="27"/>
  <c r="H254" i="27"/>
  <c r="E34" i="27"/>
  <c r="R33" i="27"/>
  <c r="G33" i="27"/>
  <c r="L33" i="27"/>
  <c r="H33" i="27"/>
  <c r="F33" i="27"/>
  <c r="E33" i="27"/>
  <c r="R32" i="27"/>
  <c r="G32" i="27"/>
  <c r="L32" i="27"/>
  <c r="M32" i="27" s="1"/>
  <c r="H32" i="27"/>
  <c r="H76" i="27"/>
  <c r="H120" i="27"/>
  <c r="H164" i="27"/>
  <c r="H208" i="27"/>
  <c r="H252" i="27"/>
  <c r="E32" i="27"/>
  <c r="R31" i="27"/>
  <c r="G31" i="27"/>
  <c r="L31" i="27"/>
  <c r="H31" i="27"/>
  <c r="H75" i="27"/>
  <c r="H119" i="27"/>
  <c r="H163" i="27"/>
  <c r="H207" i="27"/>
  <c r="H251" i="27"/>
  <c r="E31" i="27"/>
  <c r="R30" i="27"/>
  <c r="G30" i="27"/>
  <c r="L30" i="27"/>
  <c r="H30" i="27"/>
  <c r="H74" i="27"/>
  <c r="H118" i="27"/>
  <c r="H162" i="27"/>
  <c r="H206" i="27"/>
  <c r="H250" i="27"/>
  <c r="E30" i="27"/>
  <c r="R29" i="27"/>
  <c r="G29" i="27"/>
  <c r="L29" i="27"/>
  <c r="H29" i="27"/>
  <c r="H73" i="27"/>
  <c r="H117" i="27"/>
  <c r="H161" i="27"/>
  <c r="H205" i="27"/>
  <c r="H249" i="27"/>
  <c r="E29" i="27"/>
  <c r="R28" i="27"/>
  <c r="G28" i="27"/>
  <c r="L28" i="27"/>
  <c r="M28" i="27" s="1"/>
  <c r="H28" i="27"/>
  <c r="H72" i="27"/>
  <c r="H116" i="27"/>
  <c r="H160" i="27"/>
  <c r="H204" i="27"/>
  <c r="H248" i="27"/>
  <c r="E28" i="27"/>
  <c r="R27" i="27"/>
  <c r="G27" i="27"/>
  <c r="L27" i="27"/>
  <c r="H27" i="27"/>
  <c r="H71" i="27"/>
  <c r="H115" i="27"/>
  <c r="H159" i="27"/>
  <c r="H203" i="27"/>
  <c r="H247" i="27"/>
  <c r="E27" i="27"/>
  <c r="R26" i="27"/>
  <c r="G26" i="27"/>
  <c r="L26" i="27"/>
  <c r="H26" i="27"/>
  <c r="H70" i="27"/>
  <c r="H114" i="27"/>
  <c r="H158" i="27"/>
  <c r="H202" i="27"/>
  <c r="H246" i="27"/>
  <c r="E26" i="27"/>
  <c r="R25" i="27"/>
  <c r="G25" i="27"/>
  <c r="L25" i="27"/>
  <c r="M25" i="27" s="1"/>
  <c r="H25" i="27"/>
  <c r="F25" i="27"/>
  <c r="E25" i="27"/>
  <c r="R24" i="27"/>
  <c r="G24" i="27"/>
  <c r="L24" i="27"/>
  <c r="M24" i="27" s="1"/>
  <c r="H24" i="27"/>
  <c r="H68" i="27"/>
  <c r="H112" i="27"/>
  <c r="H156" i="27"/>
  <c r="H200" i="27"/>
  <c r="H244" i="27"/>
  <c r="E24" i="27"/>
  <c r="R23" i="27"/>
  <c r="G23" i="27"/>
  <c r="L23" i="27"/>
  <c r="M23" i="27" s="1"/>
  <c r="H23" i="27"/>
  <c r="H67" i="27"/>
  <c r="H111" i="27"/>
  <c r="H155" i="27"/>
  <c r="H199" i="27"/>
  <c r="H243" i="27"/>
  <c r="E23" i="27"/>
  <c r="R22" i="27"/>
  <c r="G22" i="27"/>
  <c r="L22" i="27"/>
  <c r="M22" i="27" s="1"/>
  <c r="H22" i="27"/>
  <c r="H66" i="27"/>
  <c r="H110" i="27"/>
  <c r="H154" i="27"/>
  <c r="H198" i="27"/>
  <c r="H242" i="27"/>
  <c r="E22" i="27"/>
  <c r="R21" i="27"/>
  <c r="G21" i="27"/>
  <c r="L21" i="27"/>
  <c r="M21" i="27" s="1"/>
  <c r="H21" i="27"/>
  <c r="E21" i="27"/>
  <c r="R20" i="27"/>
  <c r="G20" i="27"/>
  <c r="L20" i="27"/>
  <c r="M20" i="27" s="1"/>
  <c r="H20" i="27"/>
  <c r="H64" i="27"/>
  <c r="H108" i="27"/>
  <c r="H152" i="27"/>
  <c r="H196" i="27"/>
  <c r="H240" i="27"/>
  <c r="E20" i="27"/>
  <c r="R19" i="27"/>
  <c r="G19" i="27"/>
  <c r="L19" i="27"/>
  <c r="M19" i="27" s="1"/>
  <c r="H19" i="27"/>
  <c r="H63" i="27"/>
  <c r="H107" i="27"/>
  <c r="H151" i="27"/>
  <c r="H195" i="27"/>
  <c r="H239" i="27"/>
  <c r="E19" i="27"/>
  <c r="R18" i="27"/>
  <c r="G18" i="27"/>
  <c r="L18" i="27"/>
  <c r="M18" i="27" s="1"/>
  <c r="H18" i="27"/>
  <c r="H62" i="27"/>
  <c r="H106" i="27"/>
  <c r="H150" i="27"/>
  <c r="H194" i="27"/>
  <c r="H238" i="27"/>
  <c r="E18" i="27"/>
  <c r="R17" i="27"/>
  <c r="G17" i="27"/>
  <c r="L17" i="27"/>
  <c r="M17" i="27" s="1"/>
  <c r="H17" i="27"/>
  <c r="F17" i="27"/>
  <c r="E17" i="27"/>
  <c r="R16" i="27"/>
  <c r="G16" i="27"/>
  <c r="L16" i="27"/>
  <c r="M16" i="27" s="1"/>
  <c r="H16" i="27"/>
  <c r="H60" i="27"/>
  <c r="H104" i="27"/>
  <c r="H148" i="27"/>
  <c r="H192" i="27"/>
  <c r="H236" i="27"/>
  <c r="E16" i="27"/>
  <c r="R15" i="27"/>
  <c r="G15" i="27"/>
  <c r="L15" i="27"/>
  <c r="M15" i="27" s="1"/>
  <c r="H15" i="27"/>
  <c r="H59" i="27"/>
  <c r="H103" i="27"/>
  <c r="H147" i="27"/>
  <c r="H191" i="27"/>
  <c r="H235" i="27"/>
  <c r="E15" i="27"/>
  <c r="R14" i="27"/>
  <c r="G14" i="27"/>
  <c r="L14" i="27"/>
  <c r="M14" i="27" s="1"/>
  <c r="H14" i="27"/>
  <c r="H58" i="27"/>
  <c r="H102" i="27"/>
  <c r="H146" i="27"/>
  <c r="H190" i="27"/>
  <c r="H234" i="27"/>
  <c r="E14" i="27"/>
  <c r="R13" i="27"/>
  <c r="G13" i="27"/>
  <c r="L13" i="27"/>
  <c r="M13" i="27" s="1"/>
  <c r="H13" i="27"/>
  <c r="H57" i="27"/>
  <c r="H101" i="27"/>
  <c r="H145" i="27"/>
  <c r="H189" i="27"/>
  <c r="H233" i="27"/>
  <c r="E13" i="27"/>
  <c r="R12" i="27"/>
  <c r="G12" i="27"/>
  <c r="L12" i="27"/>
  <c r="M12" i="27" s="1"/>
  <c r="H12" i="27"/>
  <c r="H56" i="27"/>
  <c r="H100" i="27"/>
  <c r="H144" i="27"/>
  <c r="H188" i="27"/>
  <c r="H232" i="27"/>
  <c r="E12" i="27"/>
  <c r="R11" i="27"/>
  <c r="G11" i="27"/>
  <c r="L11" i="27"/>
  <c r="M11" i="27" s="1"/>
  <c r="H11" i="27"/>
  <c r="H55" i="27"/>
  <c r="H99" i="27"/>
  <c r="H143" i="27"/>
  <c r="H187" i="27"/>
  <c r="H231" i="27"/>
  <c r="E11" i="27"/>
  <c r="R10" i="27"/>
  <c r="G10" i="27"/>
  <c r="L10" i="27"/>
  <c r="M10" i="27" s="1"/>
  <c r="H10" i="27"/>
  <c r="H54" i="27"/>
  <c r="H98" i="27"/>
  <c r="H142" i="27"/>
  <c r="H186" i="27"/>
  <c r="H230" i="27"/>
  <c r="E10" i="27"/>
  <c r="R9" i="27"/>
  <c r="G9" i="27"/>
  <c r="L9" i="27"/>
  <c r="M9" i="27" s="1"/>
  <c r="H9" i="27"/>
  <c r="F9" i="27"/>
  <c r="E9" i="27"/>
  <c r="R8" i="27"/>
  <c r="G8" i="27"/>
  <c r="L8" i="27"/>
  <c r="M8" i="27" s="1"/>
  <c r="H8" i="27"/>
  <c r="H52" i="27"/>
  <c r="H96" i="27"/>
  <c r="H140" i="27"/>
  <c r="H184" i="27"/>
  <c r="H228" i="27"/>
  <c r="E8" i="27"/>
  <c r="R7" i="27"/>
  <c r="G7" i="27"/>
  <c r="L7" i="27"/>
  <c r="M7" i="27" s="1"/>
  <c r="H7" i="27"/>
  <c r="F7" i="27"/>
  <c r="E7" i="27"/>
  <c r="R6" i="27"/>
  <c r="G6" i="27"/>
  <c r="L6" i="27"/>
  <c r="M6" i="27" s="1"/>
  <c r="H6" i="27"/>
  <c r="H50" i="27"/>
  <c r="H94" i="27"/>
  <c r="H138" i="27"/>
  <c r="H182" i="27"/>
  <c r="H226" i="27"/>
  <c r="E6" i="27"/>
  <c r="E111" i="3"/>
  <c r="E110" i="3"/>
  <c r="E109" i="3"/>
  <c r="E108" i="3"/>
  <c r="E107" i="3"/>
  <c r="E106" i="3"/>
  <c r="E105" i="3"/>
  <c r="E104" i="3"/>
  <c r="E103" i="3"/>
  <c r="E102" i="3"/>
  <c r="E101" i="3"/>
  <c r="E100" i="3"/>
  <c r="E99" i="3"/>
  <c r="E98" i="3"/>
  <c r="E97" i="3"/>
  <c r="E96" i="3"/>
  <c r="E95" i="3"/>
  <c r="E94" i="3"/>
  <c r="E93" i="3"/>
  <c r="E92" i="3"/>
  <c r="E91" i="3"/>
  <c r="E90" i="3"/>
  <c r="E89" i="3"/>
  <c r="E88" i="3"/>
  <c r="E85"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24" i="3"/>
  <c r="E23" i="3"/>
  <c r="E22" i="3"/>
  <c r="E21" i="3"/>
  <c r="E20" i="3"/>
  <c r="E19" i="3"/>
  <c r="E18" i="3"/>
  <c r="E17" i="3"/>
  <c r="E16" i="3"/>
  <c r="E15" i="3"/>
  <c r="E14" i="3"/>
  <c r="E13" i="3"/>
  <c r="E12" i="3"/>
  <c r="E11" i="3"/>
  <c r="E10" i="3"/>
  <c r="E9" i="3"/>
  <c r="E8" i="3"/>
  <c r="E7" i="3"/>
  <c r="E6" i="3"/>
  <c r="F59" i="28"/>
  <c r="O15" i="28"/>
  <c r="F83" i="28"/>
  <c r="O39" i="28"/>
  <c r="F51" i="29"/>
  <c r="O7" i="29"/>
  <c r="F51" i="31"/>
  <c r="O7" i="31"/>
  <c r="F59" i="31"/>
  <c r="O15" i="31"/>
  <c r="F75" i="31"/>
  <c r="O31" i="31"/>
  <c r="F83" i="31"/>
  <c r="O39" i="31"/>
  <c r="F59" i="32"/>
  <c r="O15" i="32"/>
  <c r="F63" i="32"/>
  <c r="O19" i="32"/>
  <c r="F71" i="32"/>
  <c r="O27" i="32"/>
  <c r="F79" i="32"/>
  <c r="O35" i="32"/>
  <c r="F51" i="33"/>
  <c r="O7" i="33"/>
  <c r="F59" i="33"/>
  <c r="O15" i="33"/>
  <c r="F67" i="33"/>
  <c r="O23" i="33"/>
  <c r="F75" i="33"/>
  <c r="O31" i="33"/>
  <c r="F79" i="33"/>
  <c r="O35" i="33"/>
  <c r="F83" i="33"/>
  <c r="O39" i="33"/>
  <c r="F87" i="33"/>
  <c r="O43" i="33"/>
  <c r="F55" i="34"/>
  <c r="O11" i="34"/>
  <c r="F59" i="34"/>
  <c r="O15" i="34"/>
  <c r="F66" i="34"/>
  <c r="O22" i="34"/>
  <c r="F74" i="34"/>
  <c r="O30" i="34"/>
  <c r="F82" i="34"/>
  <c r="O38" i="34"/>
  <c r="F90" i="34"/>
  <c r="O46" i="34"/>
  <c r="F63" i="35"/>
  <c r="O19" i="35"/>
  <c r="F67" i="35"/>
  <c r="O23" i="35"/>
  <c r="F79" i="35"/>
  <c r="O35" i="35"/>
  <c r="F83" i="35"/>
  <c r="O39" i="35"/>
  <c r="F87" i="35"/>
  <c r="O43" i="35"/>
  <c r="F54" i="28"/>
  <c r="O10" i="28"/>
  <c r="F62" i="28"/>
  <c r="O18" i="28"/>
  <c r="F50" i="30"/>
  <c r="O6" i="30"/>
  <c r="F58" i="30"/>
  <c r="O14" i="30"/>
  <c r="F74" i="30"/>
  <c r="O30" i="30"/>
  <c r="F86" i="31"/>
  <c r="O42" i="31"/>
  <c r="F86" i="32"/>
  <c r="O42" i="32"/>
  <c r="F62" i="33"/>
  <c r="O18" i="33"/>
  <c r="F78" i="33"/>
  <c r="O34" i="33"/>
  <c r="F86" i="33"/>
  <c r="O42" i="33"/>
  <c r="F50" i="34"/>
  <c r="O6" i="34"/>
  <c r="F54" i="34"/>
  <c r="O10" i="34"/>
  <c r="F58" i="34"/>
  <c r="O14" i="34"/>
  <c r="F65" i="34"/>
  <c r="O21" i="34"/>
  <c r="F73" i="34"/>
  <c r="O29" i="34"/>
  <c r="F77" i="34"/>
  <c r="O33" i="34"/>
  <c r="F85" i="34"/>
  <c r="O41" i="34"/>
  <c r="F89" i="34"/>
  <c r="O45" i="34"/>
  <c r="F70" i="35"/>
  <c r="O26" i="35"/>
  <c r="F86" i="35"/>
  <c r="O42" i="35"/>
  <c r="F51" i="27"/>
  <c r="O7" i="27"/>
  <c r="F51" i="28"/>
  <c r="O7" i="28"/>
  <c r="F87" i="28"/>
  <c r="O43" i="28"/>
  <c r="F59" i="29"/>
  <c r="O15" i="29"/>
  <c r="F87" i="31"/>
  <c r="O43" i="31"/>
  <c r="F55" i="32"/>
  <c r="O11" i="32"/>
  <c r="F53" i="27"/>
  <c r="O9" i="27"/>
  <c r="F61" i="27"/>
  <c r="O17" i="27"/>
  <c r="F69" i="27"/>
  <c r="O25" i="27"/>
  <c r="F77" i="27"/>
  <c r="O33" i="27"/>
  <c r="F81" i="27"/>
  <c r="O37" i="27"/>
  <c r="F73" i="28"/>
  <c r="O29" i="28"/>
  <c r="F81" i="28"/>
  <c r="O37" i="28"/>
  <c r="F85" i="28"/>
  <c r="O41" i="28"/>
  <c r="F89" i="28"/>
  <c r="O45" i="28"/>
  <c r="F57" i="29"/>
  <c r="O13" i="29"/>
  <c r="F65" i="29"/>
  <c r="O21" i="29"/>
  <c r="F73" i="29"/>
  <c r="O29" i="29"/>
  <c r="F81" i="29"/>
  <c r="O37" i="29"/>
  <c r="F89" i="30"/>
  <c r="O45" i="30"/>
  <c r="F57" i="31"/>
  <c r="O13" i="31"/>
  <c r="F81" i="31"/>
  <c r="O37" i="31"/>
  <c r="F89" i="31"/>
  <c r="O45" i="31"/>
  <c r="F57" i="32"/>
  <c r="O13" i="32"/>
  <c r="F61" i="32"/>
  <c r="O17" i="32"/>
  <c r="F65" i="32"/>
  <c r="O21" i="32"/>
  <c r="F69" i="32"/>
  <c r="O25" i="32"/>
  <c r="F73" i="32"/>
  <c r="O29" i="32"/>
  <c r="F77" i="32"/>
  <c r="O33" i="32"/>
  <c r="F85" i="32"/>
  <c r="O41" i="32"/>
  <c r="F89" i="32"/>
  <c r="O45" i="32"/>
  <c r="F53" i="33"/>
  <c r="O9" i="33"/>
  <c r="F61" i="33"/>
  <c r="O17" i="33"/>
  <c r="F65" i="33"/>
  <c r="O21" i="33"/>
  <c r="F69" i="33"/>
  <c r="O25" i="33"/>
  <c r="F77" i="33"/>
  <c r="O33" i="33"/>
  <c r="F57" i="34"/>
  <c r="O13" i="34"/>
  <c r="F68" i="34"/>
  <c r="O24" i="34"/>
  <c r="F84" i="34"/>
  <c r="O40" i="34"/>
  <c r="F92" i="27"/>
  <c r="O48" i="27"/>
  <c r="F56" i="28"/>
  <c r="O12" i="28"/>
  <c r="F52" i="30"/>
  <c r="O8" i="30"/>
  <c r="F60" i="30"/>
  <c r="O16" i="30"/>
  <c r="F68" i="30"/>
  <c r="O24" i="30"/>
  <c r="F72" i="30"/>
  <c r="O28" i="30"/>
  <c r="F76" i="30"/>
  <c r="O32" i="30"/>
  <c r="F80" i="30"/>
  <c r="O36" i="30"/>
  <c r="F84" i="30"/>
  <c r="O40" i="30"/>
  <c r="F92" i="32"/>
  <c r="O48" i="32"/>
  <c r="F92" i="33"/>
  <c r="O48" i="33"/>
  <c r="F52" i="34"/>
  <c r="O8" i="34"/>
  <c r="F16" i="34"/>
  <c r="F17" i="34"/>
  <c r="F18" i="34"/>
  <c r="F63" i="34"/>
  <c r="O19" i="34"/>
  <c r="F71" i="34"/>
  <c r="O27" i="34"/>
  <c r="F75" i="34"/>
  <c r="O31" i="34"/>
  <c r="F79" i="34"/>
  <c r="O35" i="34"/>
  <c r="F47" i="34"/>
  <c r="F92" i="34"/>
  <c r="O48" i="34"/>
  <c r="F56" i="35"/>
  <c r="O12" i="35"/>
  <c r="F72" i="35"/>
  <c r="O28" i="35"/>
  <c r="F88" i="35"/>
  <c r="O44" i="35"/>
  <c r="F23" i="31"/>
  <c r="F8" i="28"/>
  <c r="F9" i="28"/>
  <c r="H81" i="29"/>
  <c r="H125" i="29"/>
  <c r="H169" i="29"/>
  <c r="H213" i="29"/>
  <c r="H257" i="29"/>
  <c r="F47" i="32"/>
  <c r="H51" i="33"/>
  <c r="H95" i="33"/>
  <c r="H139" i="33"/>
  <c r="H183" i="33"/>
  <c r="H227" i="33"/>
  <c r="H82" i="34"/>
  <c r="H126" i="34"/>
  <c r="H170" i="34"/>
  <c r="H214" i="34"/>
  <c r="H258" i="34"/>
  <c r="F45" i="35"/>
  <c r="F38" i="28"/>
  <c r="F40" i="28"/>
  <c r="H58" i="30"/>
  <c r="H102" i="30"/>
  <c r="H146" i="30"/>
  <c r="H190" i="30"/>
  <c r="H234" i="30"/>
  <c r="H62" i="33"/>
  <c r="H106" i="33"/>
  <c r="H150" i="33"/>
  <c r="H194" i="33"/>
  <c r="H238" i="33"/>
  <c r="F16" i="28"/>
  <c r="F17" i="28"/>
  <c r="F22" i="28"/>
  <c r="F47" i="31"/>
  <c r="F18" i="32"/>
  <c r="F21" i="35"/>
  <c r="F22" i="35"/>
  <c r="F39" i="32"/>
  <c r="F19" i="33"/>
  <c r="F12" i="34"/>
  <c r="F46" i="27"/>
  <c r="F9" i="30"/>
  <c r="H51" i="31"/>
  <c r="H95" i="31"/>
  <c r="H139" i="31"/>
  <c r="H183" i="31"/>
  <c r="H227" i="31"/>
  <c r="H77" i="32"/>
  <c r="H121" i="32"/>
  <c r="H165" i="32"/>
  <c r="H209" i="32"/>
  <c r="H253" i="32"/>
  <c r="F12" i="30"/>
  <c r="F17" i="30"/>
  <c r="F8" i="31"/>
  <c r="F31" i="32"/>
  <c r="F34" i="32"/>
  <c r="F10" i="33"/>
  <c r="F11" i="33"/>
  <c r="F26" i="33"/>
  <c r="F45" i="33"/>
  <c r="F46" i="33"/>
  <c r="F25" i="34"/>
  <c r="F36" i="34"/>
  <c r="F38" i="35"/>
  <c r="F6" i="28"/>
  <c r="H73" i="28"/>
  <c r="H117" i="28"/>
  <c r="H161" i="28"/>
  <c r="H205" i="28"/>
  <c r="H249" i="28"/>
  <c r="H59" i="29"/>
  <c r="H103" i="29"/>
  <c r="H147" i="29"/>
  <c r="H191" i="29"/>
  <c r="H235" i="29"/>
  <c r="H73" i="29"/>
  <c r="H117" i="29"/>
  <c r="H161" i="29"/>
  <c r="H205" i="29"/>
  <c r="H249" i="29"/>
  <c r="H72" i="30"/>
  <c r="H116" i="30"/>
  <c r="H160" i="30"/>
  <c r="H204" i="30"/>
  <c r="H248" i="30"/>
  <c r="F24" i="31"/>
  <c r="H59" i="31"/>
  <c r="H103" i="31"/>
  <c r="H147" i="31"/>
  <c r="H191" i="31"/>
  <c r="H235" i="31"/>
  <c r="H61" i="32"/>
  <c r="H105" i="32"/>
  <c r="H149" i="32"/>
  <c r="H193" i="32"/>
  <c r="H237" i="32"/>
  <c r="F8" i="33"/>
  <c r="F37" i="33"/>
  <c r="H50" i="34"/>
  <c r="H94" i="34"/>
  <c r="H138" i="34"/>
  <c r="H182" i="34"/>
  <c r="H226" i="34"/>
  <c r="H79" i="35"/>
  <c r="H123" i="35"/>
  <c r="H167" i="35"/>
  <c r="H211" i="35"/>
  <c r="H255" i="35"/>
  <c r="F36" i="27"/>
  <c r="F32" i="28"/>
  <c r="F33" i="28"/>
  <c r="H89" i="28"/>
  <c r="H133" i="28"/>
  <c r="H177" i="28"/>
  <c r="H221" i="28"/>
  <c r="H265" i="28"/>
  <c r="F14" i="29"/>
  <c r="F16" i="29"/>
  <c r="F22" i="29"/>
  <c r="F23" i="29"/>
  <c r="F24" i="29"/>
  <c r="F45" i="29"/>
  <c r="F46" i="29"/>
  <c r="F25" i="30"/>
  <c r="H80" i="30"/>
  <c r="H124" i="30"/>
  <c r="H168" i="30"/>
  <c r="H212" i="30"/>
  <c r="H256" i="30"/>
  <c r="F14" i="31"/>
  <c r="F26" i="31"/>
  <c r="F27" i="31"/>
  <c r="H57" i="31"/>
  <c r="H101" i="31"/>
  <c r="H145" i="31"/>
  <c r="H189" i="31"/>
  <c r="H233" i="31"/>
  <c r="H81" i="31"/>
  <c r="H125" i="31"/>
  <c r="H169" i="31"/>
  <c r="H213" i="31"/>
  <c r="H257" i="31"/>
  <c r="F26" i="32"/>
  <c r="H59" i="33"/>
  <c r="H103" i="33"/>
  <c r="H147" i="33"/>
  <c r="H191" i="33"/>
  <c r="H235" i="33"/>
  <c r="H92" i="33"/>
  <c r="H136" i="33"/>
  <c r="H180" i="33"/>
  <c r="H224" i="33"/>
  <c r="H268" i="33"/>
  <c r="H58" i="34"/>
  <c r="H102" i="34"/>
  <c r="H146" i="34"/>
  <c r="H190" i="34"/>
  <c r="H234" i="34"/>
  <c r="F13" i="35"/>
  <c r="F29" i="35"/>
  <c r="H75" i="31"/>
  <c r="H119" i="31"/>
  <c r="H163" i="31"/>
  <c r="H207" i="31"/>
  <c r="H251" i="31"/>
  <c r="H69" i="32"/>
  <c r="H113" i="32"/>
  <c r="H157" i="32"/>
  <c r="H201" i="32"/>
  <c r="H245" i="32"/>
  <c r="H75" i="33"/>
  <c r="H119" i="33"/>
  <c r="H163" i="33"/>
  <c r="H207" i="33"/>
  <c r="H251" i="33"/>
  <c r="F15" i="27"/>
  <c r="F27" i="27"/>
  <c r="F28" i="27"/>
  <c r="F29" i="27"/>
  <c r="F39" i="27"/>
  <c r="F44" i="27"/>
  <c r="F45" i="27"/>
  <c r="F24" i="28"/>
  <c r="F25" i="28"/>
  <c r="F11" i="29"/>
  <c r="F19" i="29"/>
  <c r="F33" i="30"/>
  <c r="F49" i="30"/>
  <c r="H52" i="30"/>
  <c r="H96" i="30"/>
  <c r="H140" i="30"/>
  <c r="H184" i="30"/>
  <c r="H228" i="30"/>
  <c r="H68" i="30"/>
  <c r="H112" i="30"/>
  <c r="H156" i="30"/>
  <c r="H200" i="30"/>
  <c r="H244" i="30"/>
  <c r="F10" i="31"/>
  <c r="F11" i="31"/>
  <c r="F30" i="31"/>
  <c r="F38" i="31"/>
  <c r="F40" i="31"/>
  <c r="F9" i="32"/>
  <c r="F10" i="32"/>
  <c r="F23" i="32"/>
  <c r="F32" i="33"/>
  <c r="F40" i="33"/>
  <c r="H77" i="34"/>
  <c r="H121" i="34"/>
  <c r="H165" i="34"/>
  <c r="H209" i="34"/>
  <c r="H253" i="34"/>
  <c r="F6" i="35"/>
  <c r="F47" i="35"/>
  <c r="H72" i="35"/>
  <c r="H116" i="35"/>
  <c r="H160" i="35"/>
  <c r="H204" i="35"/>
  <c r="H248" i="35"/>
  <c r="G56" i="28"/>
  <c r="L56" i="28"/>
  <c r="M56" i="28" s="1"/>
  <c r="G90" i="28"/>
  <c r="L90" i="28"/>
  <c r="M90" i="28" s="1"/>
  <c r="G58" i="29"/>
  <c r="L58" i="29"/>
  <c r="M58" i="29" s="1"/>
  <c r="G78" i="29"/>
  <c r="L78" i="29"/>
  <c r="G56" i="30"/>
  <c r="L56" i="30"/>
  <c r="M56" i="30" s="1"/>
  <c r="G93" i="30"/>
  <c r="L93" i="30"/>
  <c r="M93" i="30" s="1"/>
  <c r="G76" i="31"/>
  <c r="L76" i="31"/>
  <c r="M76" i="31" s="1"/>
  <c r="G85" i="31"/>
  <c r="L85" i="31"/>
  <c r="G92" i="31"/>
  <c r="L92" i="31"/>
  <c r="M92" i="31" s="1"/>
  <c r="G54" i="34"/>
  <c r="L54" i="34"/>
  <c r="M54" i="34" s="1"/>
  <c r="G74" i="28"/>
  <c r="L74" i="28"/>
  <c r="M74" i="28" s="1"/>
  <c r="G71" i="29"/>
  <c r="L71" i="29"/>
  <c r="G82" i="29"/>
  <c r="L82" i="29"/>
  <c r="M82" i="29" s="1"/>
  <c r="G54" i="30"/>
  <c r="L54" i="30"/>
  <c r="M54" i="30" s="1"/>
  <c r="G72" i="30"/>
  <c r="L72" i="30"/>
  <c r="M72" i="30" s="1"/>
  <c r="G91" i="30"/>
  <c r="L91" i="30"/>
  <c r="M91" i="30" s="1"/>
  <c r="G54" i="31"/>
  <c r="L54" i="31"/>
  <c r="M54" i="31" s="1"/>
  <c r="G61" i="31"/>
  <c r="L61" i="31"/>
  <c r="M61" i="31" s="1"/>
  <c r="G74" i="31"/>
  <c r="L74" i="31"/>
  <c r="M74" i="31" s="1"/>
  <c r="G84" i="31"/>
  <c r="L84" i="31"/>
  <c r="G84" i="32"/>
  <c r="L84" i="32"/>
  <c r="M84" i="32" s="1"/>
  <c r="G73" i="33"/>
  <c r="L73" i="33"/>
  <c r="G65" i="35"/>
  <c r="L65" i="35"/>
  <c r="M65" i="35" s="1"/>
  <c r="G58" i="28"/>
  <c r="L58" i="28"/>
  <c r="M58" i="28" s="1"/>
  <c r="G88" i="28"/>
  <c r="L88" i="28"/>
  <c r="M88" i="28" s="1"/>
  <c r="G50" i="29"/>
  <c r="L50" i="29"/>
  <c r="M50" i="29" s="1"/>
  <c r="G55" i="29"/>
  <c r="L55" i="29"/>
  <c r="M55" i="29" s="1"/>
  <c r="G63" i="29"/>
  <c r="L63" i="29"/>
  <c r="M63" i="29" s="1"/>
  <c r="G70" i="30"/>
  <c r="L70" i="30"/>
  <c r="M70" i="30" s="1"/>
  <c r="G60" i="31"/>
  <c r="L60" i="31"/>
  <c r="M60" i="31" s="1"/>
  <c r="G65" i="31"/>
  <c r="L65" i="31"/>
  <c r="M65" i="31" s="1"/>
  <c r="G89" i="33"/>
  <c r="L89" i="33"/>
  <c r="M89" i="33" s="1"/>
  <c r="G85" i="35"/>
  <c r="L85" i="35"/>
  <c r="M85" i="35" s="1"/>
  <c r="G72" i="28"/>
  <c r="L72" i="28"/>
  <c r="G61" i="29"/>
  <c r="L61" i="29"/>
  <c r="M61" i="29" s="1"/>
  <c r="G74" i="29"/>
  <c r="L74" i="29"/>
  <c r="G58" i="31"/>
  <c r="L58" i="31"/>
  <c r="M58" i="31" s="1"/>
  <c r="G70" i="31"/>
  <c r="L70" i="31"/>
  <c r="G77" i="31"/>
  <c r="L77" i="31"/>
  <c r="M77" i="31" s="1"/>
  <c r="G70" i="32"/>
  <c r="L70" i="32"/>
  <c r="G60" i="33"/>
  <c r="L60" i="33"/>
  <c r="M60" i="33" s="1"/>
  <c r="G71" i="33"/>
  <c r="L71" i="33"/>
  <c r="G87" i="33"/>
  <c r="L87" i="33"/>
  <c r="M87" i="33" s="1"/>
  <c r="G53" i="35"/>
  <c r="L53" i="35"/>
  <c r="M53" i="35" s="1"/>
  <c r="G61" i="27"/>
  <c r="L61" i="27"/>
  <c r="M61" i="27" s="1"/>
  <c r="G80" i="27"/>
  <c r="L80" i="27"/>
  <c r="G85" i="27"/>
  <c r="L85" i="27"/>
  <c r="M85" i="27" s="1"/>
  <c r="G92" i="27"/>
  <c r="L92" i="27"/>
  <c r="M92" i="27" s="1"/>
  <c r="G59" i="28"/>
  <c r="L59" i="28"/>
  <c r="M59" i="28" s="1"/>
  <c r="G60" i="28"/>
  <c r="L60" i="28"/>
  <c r="M60" i="28" s="1"/>
  <c r="G61" i="28"/>
  <c r="L61" i="28"/>
  <c r="M61" i="28" s="1"/>
  <c r="G73" i="28"/>
  <c r="L73" i="28"/>
  <c r="G76" i="28"/>
  <c r="L76" i="28"/>
  <c r="M76" i="28" s="1"/>
  <c r="G77" i="28"/>
  <c r="L77" i="28"/>
  <c r="G89" i="28"/>
  <c r="L89" i="28"/>
  <c r="M89" i="28" s="1"/>
  <c r="G53" i="27"/>
  <c r="L53" i="27"/>
  <c r="M53" i="27" s="1"/>
  <c r="G59" i="27"/>
  <c r="L59" i="27"/>
  <c r="M59" i="27" s="1"/>
  <c r="G64" i="27"/>
  <c r="L64" i="27"/>
  <c r="M64" i="27" s="1"/>
  <c r="G69" i="27"/>
  <c r="L69" i="27"/>
  <c r="M69" i="27" s="1"/>
  <c r="G71" i="27"/>
  <c r="L71" i="27"/>
  <c r="G72" i="27"/>
  <c r="L72" i="27"/>
  <c r="M72" i="27" s="1"/>
  <c r="G73" i="27"/>
  <c r="L73" i="27"/>
  <c r="G77" i="27"/>
  <c r="L77" i="27"/>
  <c r="M77" i="27" s="1"/>
  <c r="G82" i="27"/>
  <c r="L82" i="27"/>
  <c r="G83" i="27"/>
  <c r="L83" i="27"/>
  <c r="M83" i="27" s="1"/>
  <c r="G87" i="27"/>
  <c r="L87" i="27"/>
  <c r="M87" i="27" s="1"/>
  <c r="G88" i="27"/>
  <c r="L88" i="27"/>
  <c r="M88" i="27" s="1"/>
  <c r="G89" i="27"/>
  <c r="L89" i="27"/>
  <c r="M89" i="27" s="1"/>
  <c r="G51" i="28"/>
  <c r="L51" i="28"/>
  <c r="M51" i="28" s="1"/>
  <c r="G52" i="28"/>
  <c r="L52" i="28"/>
  <c r="M52" i="28" s="1"/>
  <c r="G53" i="28"/>
  <c r="L53" i="28"/>
  <c r="M53" i="28" s="1"/>
  <c r="F14" i="28"/>
  <c r="G65" i="28"/>
  <c r="L65" i="28"/>
  <c r="M65" i="28" s="1"/>
  <c r="G67" i="28"/>
  <c r="L67" i="28"/>
  <c r="M67" i="28" s="1"/>
  <c r="G68" i="28"/>
  <c r="L68" i="28"/>
  <c r="M68" i="28" s="1"/>
  <c r="G69" i="28"/>
  <c r="L69" i="28"/>
  <c r="M69" i="28" s="1"/>
  <c r="F30" i="28"/>
  <c r="G81" i="28"/>
  <c r="L81" i="28"/>
  <c r="G83" i="28"/>
  <c r="L83" i="28"/>
  <c r="M83" i="28" s="1"/>
  <c r="G84" i="28"/>
  <c r="L84" i="28"/>
  <c r="G85" i="28"/>
  <c r="L85" i="28"/>
  <c r="M85" i="28" s="1"/>
  <c r="F46" i="28"/>
  <c r="H56" i="28"/>
  <c r="H100" i="28"/>
  <c r="H144" i="28"/>
  <c r="H188" i="28"/>
  <c r="H232" i="28"/>
  <c r="F6" i="29"/>
  <c r="G65" i="29"/>
  <c r="L65" i="29"/>
  <c r="M65" i="29" s="1"/>
  <c r="G66" i="29"/>
  <c r="L66" i="29"/>
  <c r="M66" i="29" s="1"/>
  <c r="G67" i="29"/>
  <c r="L67" i="29"/>
  <c r="M67" i="29" s="1"/>
  <c r="G68" i="29"/>
  <c r="L68" i="29"/>
  <c r="M68" i="29" s="1"/>
  <c r="F27" i="29"/>
  <c r="F30" i="29"/>
  <c r="F38" i="29"/>
  <c r="G88" i="29"/>
  <c r="L88" i="29"/>
  <c r="M88" i="29" s="1"/>
  <c r="G89" i="29"/>
  <c r="L89" i="29"/>
  <c r="M89" i="29" s="1"/>
  <c r="G93" i="29"/>
  <c r="L93" i="29"/>
  <c r="M93" i="29" s="1"/>
  <c r="H51" i="29"/>
  <c r="H95" i="29"/>
  <c r="H139" i="29"/>
  <c r="H183" i="29"/>
  <c r="H227" i="29"/>
  <c r="H57" i="29"/>
  <c r="H101" i="29"/>
  <c r="H145" i="29"/>
  <c r="H189" i="29"/>
  <c r="H233" i="29"/>
  <c r="G60" i="30"/>
  <c r="L60" i="30"/>
  <c r="M60" i="30" s="1"/>
  <c r="G61" i="30"/>
  <c r="L61" i="30"/>
  <c r="M61" i="30" s="1"/>
  <c r="G76" i="30"/>
  <c r="L76" i="30"/>
  <c r="M76" i="30" s="1"/>
  <c r="G77" i="30"/>
  <c r="L77" i="30"/>
  <c r="H50" i="30"/>
  <c r="H94" i="30"/>
  <c r="H138" i="30"/>
  <c r="H182" i="30"/>
  <c r="H226" i="30"/>
  <c r="H74" i="30"/>
  <c r="H118" i="30"/>
  <c r="H162" i="30"/>
  <c r="H206" i="30"/>
  <c r="H250" i="30"/>
  <c r="G51" i="31"/>
  <c r="L51" i="31"/>
  <c r="M51" i="31" s="1"/>
  <c r="F16" i="31"/>
  <c r="G67" i="31"/>
  <c r="L67" i="31"/>
  <c r="M67" i="31" s="1"/>
  <c r="F32" i="31"/>
  <c r="F48" i="31"/>
  <c r="H83" i="31"/>
  <c r="H127" i="31"/>
  <c r="H171" i="31"/>
  <c r="H215" i="31"/>
  <c r="H259" i="31"/>
  <c r="H89" i="31"/>
  <c r="H133" i="31"/>
  <c r="H177" i="31"/>
  <c r="H221" i="31"/>
  <c r="H265" i="31"/>
  <c r="G53" i="32"/>
  <c r="L53" i="32"/>
  <c r="M53" i="32" s="1"/>
  <c r="G55" i="32"/>
  <c r="L55" i="32"/>
  <c r="M55" i="32" s="1"/>
  <c r="G61" i="32"/>
  <c r="L61" i="32"/>
  <c r="M61" i="32" s="1"/>
  <c r="G63" i="32"/>
  <c r="L63" i="32"/>
  <c r="M63" i="32" s="1"/>
  <c r="G74" i="32"/>
  <c r="L74" i="32"/>
  <c r="G75" i="32"/>
  <c r="L75" i="32"/>
  <c r="M75" i="32" s="1"/>
  <c r="G77" i="32"/>
  <c r="L77" i="32"/>
  <c r="G79" i="32"/>
  <c r="L79" i="32"/>
  <c r="M79" i="32" s="1"/>
  <c r="F40" i="32"/>
  <c r="G87" i="32"/>
  <c r="L87" i="32"/>
  <c r="M87" i="32" s="1"/>
  <c r="G92" i="32"/>
  <c r="L92" i="32"/>
  <c r="M92" i="32" s="1"/>
  <c r="H59" i="32"/>
  <c r="H103" i="32"/>
  <c r="H147" i="32"/>
  <c r="H191" i="32"/>
  <c r="H235" i="32"/>
  <c r="H73" i="32"/>
  <c r="H117" i="32"/>
  <c r="H161" i="32"/>
  <c r="H205" i="32"/>
  <c r="H249" i="32"/>
  <c r="G51" i="33"/>
  <c r="L51" i="33"/>
  <c r="M51" i="33" s="1"/>
  <c r="G53" i="33"/>
  <c r="L53" i="33"/>
  <c r="M53" i="33" s="1"/>
  <c r="G54" i="33"/>
  <c r="L54" i="33"/>
  <c r="M54" i="33" s="1"/>
  <c r="G55" i="33"/>
  <c r="L55" i="33"/>
  <c r="M55" i="33" s="1"/>
  <c r="F16" i="33"/>
  <c r="G66" i="33"/>
  <c r="L66" i="33"/>
  <c r="M66" i="33" s="1"/>
  <c r="F27" i="33"/>
  <c r="F29" i="33"/>
  <c r="G80" i="33"/>
  <c r="L80" i="33"/>
  <c r="M80" i="33" s="1"/>
  <c r="G83" i="33"/>
  <c r="L83" i="33"/>
  <c r="G51" i="34"/>
  <c r="L51" i="34"/>
  <c r="M51" i="34" s="1"/>
  <c r="G58" i="34"/>
  <c r="L58" i="34"/>
  <c r="M58" i="34" s="1"/>
  <c r="G60" i="34"/>
  <c r="L60" i="34"/>
  <c r="M60" i="34" s="1"/>
  <c r="G61" i="34"/>
  <c r="L61" i="34"/>
  <c r="M61" i="34" s="1"/>
  <c r="G62" i="34"/>
  <c r="L62" i="34"/>
  <c r="M62" i="34" s="1"/>
  <c r="G68" i="34"/>
  <c r="L68" i="34"/>
  <c r="M68" i="34" s="1"/>
  <c r="G69" i="34"/>
  <c r="L69" i="34"/>
  <c r="M69" i="34" s="1"/>
  <c r="G79" i="34"/>
  <c r="L79" i="34"/>
  <c r="G80" i="34"/>
  <c r="L80" i="34"/>
  <c r="M80" i="34" s="1"/>
  <c r="G84" i="34"/>
  <c r="L84" i="34"/>
  <c r="G89" i="34"/>
  <c r="L89" i="34"/>
  <c r="M89" i="34" s="1"/>
  <c r="G50" i="35"/>
  <c r="L50" i="35"/>
  <c r="M50" i="35" s="1"/>
  <c r="G59" i="35"/>
  <c r="L59" i="35"/>
  <c r="M59" i="35" s="1"/>
  <c r="G72" i="35"/>
  <c r="L72" i="35"/>
  <c r="G73" i="35"/>
  <c r="L73" i="35"/>
  <c r="M73" i="35" s="1"/>
  <c r="G79" i="35"/>
  <c r="L79" i="35"/>
  <c r="G82" i="35"/>
  <c r="L82" i="35"/>
  <c r="M82" i="35" s="1"/>
  <c r="G88" i="35"/>
  <c r="L88" i="35"/>
  <c r="M88" i="35" s="1"/>
  <c r="G89" i="35"/>
  <c r="L89" i="35"/>
  <c r="M89" i="35" s="1"/>
  <c r="G91" i="35"/>
  <c r="L91" i="35"/>
  <c r="M91" i="35" s="1"/>
  <c r="H67" i="35"/>
  <c r="H111" i="35"/>
  <c r="H155" i="35"/>
  <c r="H199" i="35"/>
  <c r="H243" i="35"/>
  <c r="G52" i="27"/>
  <c r="L52" i="27"/>
  <c r="M52" i="27" s="1"/>
  <c r="F12" i="27"/>
  <c r="F13" i="27"/>
  <c r="F14" i="27"/>
  <c r="G62" i="27"/>
  <c r="L62" i="27"/>
  <c r="M62" i="27" s="1"/>
  <c r="G67" i="27"/>
  <c r="L67" i="27"/>
  <c r="M67" i="27" s="1"/>
  <c r="G76" i="27"/>
  <c r="L76" i="27"/>
  <c r="M76" i="27" s="1"/>
  <c r="G81" i="27"/>
  <c r="L81" i="27"/>
  <c r="M81" i="27" s="1"/>
  <c r="G93" i="27"/>
  <c r="L93" i="27"/>
  <c r="M93" i="27" s="1"/>
  <c r="H92" i="27"/>
  <c r="H136" i="27"/>
  <c r="H180" i="27"/>
  <c r="H224" i="27"/>
  <c r="H268" i="27"/>
  <c r="F11" i="28"/>
  <c r="G62" i="28"/>
  <c r="L62" i="28"/>
  <c r="M62" i="28" s="1"/>
  <c r="G63" i="28"/>
  <c r="L63" i="28"/>
  <c r="M63" i="28" s="1"/>
  <c r="F27" i="28"/>
  <c r="G78" i="28"/>
  <c r="L78" i="28"/>
  <c r="M78" i="28" s="1"/>
  <c r="G79" i="28"/>
  <c r="L79" i="28"/>
  <c r="M79" i="28" s="1"/>
  <c r="G91" i="28"/>
  <c r="L91" i="28"/>
  <c r="M91" i="28" s="1"/>
  <c r="G92" i="28"/>
  <c r="L92" i="28"/>
  <c r="M92" i="28" s="1"/>
  <c r="H54" i="28"/>
  <c r="H98" i="28"/>
  <c r="H142" i="28"/>
  <c r="H186" i="28"/>
  <c r="H230" i="28"/>
  <c r="H62" i="28"/>
  <c r="H106" i="28"/>
  <c r="H150" i="28"/>
  <c r="H194" i="28"/>
  <c r="H238" i="28"/>
  <c r="H81" i="28"/>
  <c r="H125" i="28"/>
  <c r="H169" i="28"/>
  <c r="H213" i="28"/>
  <c r="H257" i="28"/>
  <c r="F8" i="29"/>
  <c r="G54" i="29"/>
  <c r="L54" i="29"/>
  <c r="M54" i="29" s="1"/>
  <c r="G56" i="29"/>
  <c r="L56" i="29"/>
  <c r="M56" i="29" s="1"/>
  <c r="G57" i="29"/>
  <c r="L57" i="29"/>
  <c r="M57" i="29" s="1"/>
  <c r="G62" i="29"/>
  <c r="L62" i="29"/>
  <c r="M62" i="29" s="1"/>
  <c r="G64" i="29"/>
  <c r="L64" i="29"/>
  <c r="M64" i="29" s="1"/>
  <c r="F31" i="29"/>
  <c r="F32" i="29"/>
  <c r="F35" i="29"/>
  <c r="F39" i="29"/>
  <c r="F40" i="29"/>
  <c r="G91" i="29"/>
  <c r="L91" i="29"/>
  <c r="M91" i="29" s="1"/>
  <c r="G92" i="29"/>
  <c r="L92" i="29"/>
  <c r="M92" i="29" s="1"/>
  <c r="F7" i="30"/>
  <c r="G55" i="30"/>
  <c r="L55" i="30"/>
  <c r="M55" i="30" s="1"/>
  <c r="G57" i="30"/>
  <c r="L57" i="30"/>
  <c r="M57" i="30" s="1"/>
  <c r="G58" i="30"/>
  <c r="L58" i="30"/>
  <c r="M58" i="30" s="1"/>
  <c r="G59" i="30"/>
  <c r="L59" i="30"/>
  <c r="M59" i="30" s="1"/>
  <c r="F20" i="30"/>
  <c r="F22" i="30"/>
  <c r="F23" i="30"/>
  <c r="G71" i="30"/>
  <c r="L71" i="30"/>
  <c r="M71" i="30" s="1"/>
  <c r="G73" i="30"/>
  <c r="L73" i="30"/>
  <c r="M73" i="30" s="1"/>
  <c r="G74" i="30"/>
  <c r="L74" i="30"/>
  <c r="M74" i="30" s="1"/>
  <c r="G75" i="30"/>
  <c r="L75" i="30"/>
  <c r="M75" i="30" s="1"/>
  <c r="F38" i="30"/>
  <c r="F39" i="30"/>
  <c r="G85" i="30"/>
  <c r="L85" i="30"/>
  <c r="M85" i="30" s="1"/>
  <c r="F44" i="30"/>
  <c r="F46" i="30"/>
  <c r="G92" i="30"/>
  <c r="L92" i="30"/>
  <c r="M92" i="30" s="1"/>
  <c r="H60" i="30"/>
  <c r="H104" i="30"/>
  <c r="H148" i="30"/>
  <c r="H192" i="30"/>
  <c r="H236" i="30"/>
  <c r="G80" i="30"/>
  <c r="L80" i="30"/>
  <c r="M80" i="30" s="1"/>
  <c r="H84" i="30"/>
  <c r="H128" i="30"/>
  <c r="H172" i="30"/>
  <c r="H216" i="30"/>
  <c r="H260" i="30"/>
  <c r="F6" i="31"/>
  <c r="G56" i="31"/>
  <c r="L56" i="31"/>
  <c r="M56" i="31" s="1"/>
  <c r="G57" i="31"/>
  <c r="L57" i="31"/>
  <c r="M57" i="31" s="1"/>
  <c r="F18" i="31"/>
  <c r="F19" i="31"/>
  <c r="F22" i="31"/>
  <c r="G72" i="31"/>
  <c r="L72" i="31"/>
  <c r="M72" i="31" s="1"/>
  <c r="G73" i="31"/>
  <c r="L73" i="31"/>
  <c r="M73" i="31" s="1"/>
  <c r="F34" i="31"/>
  <c r="F35" i="31"/>
  <c r="G83" i="31"/>
  <c r="L83" i="31"/>
  <c r="M83" i="31" s="1"/>
  <c r="G88" i="31"/>
  <c r="L88" i="31"/>
  <c r="M88" i="31" s="1"/>
  <c r="G89" i="31"/>
  <c r="L89" i="31"/>
  <c r="M89" i="31" s="1"/>
  <c r="G90" i="31"/>
  <c r="L90" i="31"/>
  <c r="M90" i="31" s="1"/>
  <c r="F7" i="32"/>
  <c r="F8" i="32"/>
  <c r="F16" i="32"/>
  <c r="G68" i="32"/>
  <c r="L68" i="32"/>
  <c r="M68" i="32" s="1"/>
  <c r="G69" i="32"/>
  <c r="L69" i="32"/>
  <c r="M69" i="32" s="1"/>
  <c r="G71" i="32"/>
  <c r="L71" i="32"/>
  <c r="M71" i="32" s="1"/>
  <c r="G73" i="32"/>
  <c r="L73" i="32"/>
  <c r="M73" i="32" s="1"/>
  <c r="H79" i="32"/>
  <c r="H123" i="32"/>
  <c r="H167" i="32"/>
  <c r="H211" i="32"/>
  <c r="H255" i="32"/>
  <c r="G50" i="33"/>
  <c r="L50" i="33"/>
  <c r="M50" i="33" s="1"/>
  <c r="F13" i="33"/>
  <c r="F14" i="33"/>
  <c r="G64" i="33"/>
  <c r="L64" i="33"/>
  <c r="M64" i="33" s="1"/>
  <c r="G65" i="33"/>
  <c r="L65" i="33"/>
  <c r="M65" i="33" s="1"/>
  <c r="F24" i="33"/>
  <c r="F30" i="33"/>
  <c r="G77" i="33"/>
  <c r="L77" i="33"/>
  <c r="M77" i="33" s="1"/>
  <c r="G78" i="33"/>
  <c r="L78" i="33"/>
  <c r="M78" i="33" s="1"/>
  <c r="G82" i="33"/>
  <c r="L82" i="33"/>
  <c r="M82" i="33" s="1"/>
  <c r="G88" i="33"/>
  <c r="L88" i="33"/>
  <c r="M88" i="33" s="1"/>
  <c r="F47" i="33"/>
  <c r="H65" i="33"/>
  <c r="H109" i="33"/>
  <c r="H67" i="33"/>
  <c r="H111" i="33"/>
  <c r="H155" i="33"/>
  <c r="H199" i="33"/>
  <c r="H243" i="33"/>
  <c r="H69" i="33"/>
  <c r="H113" i="33"/>
  <c r="H157" i="33"/>
  <c r="H201" i="33"/>
  <c r="H245" i="33"/>
  <c r="H78" i="33"/>
  <c r="H122" i="33"/>
  <c r="H166" i="33"/>
  <c r="H210" i="33"/>
  <c r="H254" i="33"/>
  <c r="H83" i="33"/>
  <c r="H127" i="33"/>
  <c r="H171" i="33"/>
  <c r="H215" i="33"/>
  <c r="H259" i="33"/>
  <c r="G50" i="34"/>
  <c r="L50" i="34"/>
  <c r="M50" i="34" s="1"/>
  <c r="F9" i="34"/>
  <c r="G57" i="34"/>
  <c r="L57" i="34"/>
  <c r="M57" i="34" s="1"/>
  <c r="F20" i="34"/>
  <c r="G66" i="34"/>
  <c r="L66" i="34"/>
  <c r="M66" i="34" s="1"/>
  <c r="G67" i="34"/>
  <c r="L67" i="34"/>
  <c r="M67" i="34" s="1"/>
  <c r="F28" i="34"/>
  <c r="G75" i="34"/>
  <c r="L75" i="34"/>
  <c r="M75" i="34" s="1"/>
  <c r="G76" i="34"/>
  <c r="L76" i="34"/>
  <c r="M76" i="34" s="1"/>
  <c r="G77" i="34"/>
  <c r="L77" i="34"/>
  <c r="M77" i="34" s="1"/>
  <c r="G78" i="34"/>
  <c r="L78" i="34"/>
  <c r="M78" i="34" s="1"/>
  <c r="G83" i="34"/>
  <c r="L83" i="34"/>
  <c r="M83" i="34" s="1"/>
  <c r="G87" i="34"/>
  <c r="L87" i="34"/>
  <c r="M87" i="34" s="1"/>
  <c r="G88" i="34"/>
  <c r="L88" i="34"/>
  <c r="M88" i="34" s="1"/>
  <c r="G92" i="34"/>
  <c r="L92" i="34"/>
  <c r="M92" i="34" s="1"/>
  <c r="G93" i="34"/>
  <c r="L93" i="34"/>
  <c r="M93" i="34" s="1"/>
  <c r="H52" i="34"/>
  <c r="H96" i="34"/>
  <c r="H140" i="34"/>
  <c r="H184" i="34"/>
  <c r="H228" i="34"/>
  <c r="H73" i="34"/>
  <c r="H117" i="34"/>
  <c r="H161" i="34"/>
  <c r="H205" i="34"/>
  <c r="H249" i="34"/>
  <c r="H79" i="34"/>
  <c r="H123" i="34"/>
  <c r="H167" i="34"/>
  <c r="H211" i="34"/>
  <c r="H255" i="34"/>
  <c r="F8" i="35"/>
  <c r="F10" i="35"/>
  <c r="F11" i="35"/>
  <c r="G58" i="35"/>
  <c r="L58" i="35"/>
  <c r="M58" i="35" s="1"/>
  <c r="F17" i="35"/>
  <c r="F18" i="35"/>
  <c r="G64" i="35"/>
  <c r="L64" i="35"/>
  <c r="M64" i="35" s="1"/>
  <c r="G67" i="35"/>
  <c r="L67" i="35"/>
  <c r="M67" i="35" s="1"/>
  <c r="G68" i="35"/>
  <c r="L68" i="35"/>
  <c r="M68" i="35" s="1"/>
  <c r="G70" i="35"/>
  <c r="L70" i="35"/>
  <c r="M70" i="35" s="1"/>
  <c r="G71" i="35"/>
  <c r="L71" i="35"/>
  <c r="M71" i="35" s="1"/>
  <c r="G76" i="35"/>
  <c r="L76" i="35"/>
  <c r="M76" i="35" s="1"/>
  <c r="G77" i="35"/>
  <c r="L77" i="35"/>
  <c r="M77" i="35" s="1"/>
  <c r="G78" i="35"/>
  <c r="L78" i="35"/>
  <c r="M78" i="35" s="1"/>
  <c r="F37" i="35"/>
  <c r="F40" i="35"/>
  <c r="G87" i="35"/>
  <c r="L87" i="35"/>
  <c r="M87" i="35" s="1"/>
  <c r="H63" i="35"/>
  <c r="H107" i="35"/>
  <c r="H151" i="35"/>
  <c r="H195" i="35"/>
  <c r="H239" i="35"/>
  <c r="H70" i="35"/>
  <c r="H114" i="35"/>
  <c r="H158" i="35"/>
  <c r="H202" i="35"/>
  <c r="H246" i="35"/>
  <c r="G75" i="35"/>
  <c r="L75" i="35"/>
  <c r="M75" i="35" s="1"/>
  <c r="H83" i="35"/>
  <c r="H127" i="35"/>
  <c r="H171" i="35"/>
  <c r="H215" i="35"/>
  <c r="H259" i="35"/>
  <c r="G51" i="27"/>
  <c r="L51" i="27"/>
  <c r="M51" i="27" s="1"/>
  <c r="G54" i="27"/>
  <c r="L54" i="27"/>
  <c r="M54" i="27" s="1"/>
  <c r="G58" i="27"/>
  <c r="L58" i="27"/>
  <c r="M58" i="27" s="1"/>
  <c r="G66" i="27"/>
  <c r="L66" i="27"/>
  <c r="M66" i="27" s="1"/>
  <c r="G70" i="27"/>
  <c r="L70" i="27"/>
  <c r="M70" i="27" s="1"/>
  <c r="G75" i="27"/>
  <c r="L75" i="27"/>
  <c r="M75" i="27" s="1"/>
  <c r="G79" i="27"/>
  <c r="L79" i="27"/>
  <c r="M79" i="27" s="1"/>
  <c r="G57" i="28"/>
  <c r="L57" i="28"/>
  <c r="M57" i="28" s="1"/>
  <c r="G75" i="28"/>
  <c r="L75" i="28"/>
  <c r="M75" i="28" s="1"/>
  <c r="G53" i="29"/>
  <c r="L53" i="29"/>
  <c r="M53" i="29" s="1"/>
  <c r="G59" i="29"/>
  <c r="L59" i="29"/>
  <c r="M59" i="29" s="1"/>
  <c r="G60" i="29"/>
  <c r="L60" i="29"/>
  <c r="M60" i="29" s="1"/>
  <c r="G70" i="29"/>
  <c r="L70" i="29"/>
  <c r="M70" i="29" s="1"/>
  <c r="G72" i="29"/>
  <c r="L72" i="29"/>
  <c r="M72" i="29" s="1"/>
  <c r="G73" i="29"/>
  <c r="L73" i="29"/>
  <c r="M73" i="29" s="1"/>
  <c r="G76" i="29"/>
  <c r="L76" i="29"/>
  <c r="M76" i="29" s="1"/>
  <c r="G80" i="29"/>
  <c r="L80" i="29"/>
  <c r="M80" i="29" s="1"/>
  <c r="G81" i="29"/>
  <c r="L81" i="29"/>
  <c r="M81" i="29" s="1"/>
  <c r="G85" i="29"/>
  <c r="L85" i="29"/>
  <c r="M85" i="29" s="1"/>
  <c r="G52" i="30"/>
  <c r="L52" i="30"/>
  <c r="M52" i="30" s="1"/>
  <c r="G53" i="30"/>
  <c r="L53" i="30"/>
  <c r="M53" i="30" s="1"/>
  <c r="G62" i="30"/>
  <c r="L62" i="30"/>
  <c r="M62" i="30" s="1"/>
  <c r="G64" i="30"/>
  <c r="L64" i="30"/>
  <c r="M64" i="30" s="1"/>
  <c r="G68" i="30"/>
  <c r="L68" i="30"/>
  <c r="M68" i="30" s="1"/>
  <c r="G69" i="30"/>
  <c r="L69" i="30"/>
  <c r="M69" i="30" s="1"/>
  <c r="G78" i="30"/>
  <c r="L78" i="30"/>
  <c r="M78" i="30" s="1"/>
  <c r="G84" i="30"/>
  <c r="L84" i="30"/>
  <c r="M84" i="30" s="1"/>
  <c r="G88" i="30"/>
  <c r="L88" i="30"/>
  <c r="M88" i="30" s="1"/>
  <c r="G50" i="31"/>
  <c r="L50" i="31"/>
  <c r="M50" i="31" s="1"/>
  <c r="G55" i="31"/>
  <c r="L55" i="31"/>
  <c r="M55" i="31" s="1"/>
  <c r="G59" i="31"/>
  <c r="L59" i="31"/>
  <c r="M59" i="31" s="1"/>
  <c r="G63" i="31"/>
  <c r="L63" i="31"/>
  <c r="M63" i="31" s="1"/>
  <c r="G66" i="31"/>
  <c r="L66" i="31"/>
  <c r="M66" i="31" s="1"/>
  <c r="G71" i="31"/>
  <c r="L71" i="31"/>
  <c r="M71" i="31" s="1"/>
  <c r="G75" i="31"/>
  <c r="L75" i="31"/>
  <c r="M75" i="31" s="1"/>
  <c r="G79" i="31"/>
  <c r="L79" i="31"/>
  <c r="M79" i="31" s="1"/>
  <c r="G81" i="31"/>
  <c r="L81" i="31"/>
  <c r="M81" i="31" s="1"/>
  <c r="G87" i="31"/>
  <c r="L87" i="31"/>
  <c r="M87" i="31" s="1"/>
  <c r="G91" i="31"/>
  <c r="L91" i="31"/>
  <c r="M91" i="31" s="1"/>
  <c r="G93" i="31"/>
  <c r="L93" i="31"/>
  <c r="M93" i="31" s="1"/>
  <c r="G52" i="32"/>
  <c r="L52" i="32"/>
  <c r="M52" i="32" s="1"/>
  <c r="G56" i="32"/>
  <c r="L56" i="32"/>
  <c r="M56" i="32" s="1"/>
  <c r="G57" i="32"/>
  <c r="L57" i="32"/>
  <c r="M57" i="32" s="1"/>
  <c r="G60" i="32"/>
  <c r="L60" i="32"/>
  <c r="M60" i="32" s="1"/>
  <c r="G64" i="32"/>
  <c r="L64" i="32"/>
  <c r="M64" i="32" s="1"/>
  <c r="G66" i="32"/>
  <c r="L66" i="32"/>
  <c r="M66" i="32" s="1"/>
  <c r="G67" i="32"/>
  <c r="L67" i="32"/>
  <c r="M67" i="32" s="1"/>
  <c r="G76" i="32"/>
  <c r="L76" i="32"/>
  <c r="M76" i="32" s="1"/>
  <c r="G80" i="32"/>
  <c r="L80" i="32"/>
  <c r="M80" i="32" s="1"/>
  <c r="G82" i="32"/>
  <c r="L82" i="32"/>
  <c r="M82" i="32" s="1"/>
  <c r="G83" i="32"/>
  <c r="L83" i="32"/>
  <c r="M83" i="32" s="1"/>
  <c r="G85" i="32"/>
  <c r="L85" i="32"/>
  <c r="M85" i="32" s="1"/>
  <c r="G88" i="32"/>
  <c r="L88" i="32"/>
  <c r="M88" i="32" s="1"/>
  <c r="G90" i="32"/>
  <c r="L90" i="32"/>
  <c r="M90" i="32" s="1"/>
  <c r="G93" i="32"/>
  <c r="L93" i="32"/>
  <c r="M93" i="32" s="1"/>
  <c r="G59" i="33"/>
  <c r="L59" i="33"/>
  <c r="M59" i="33" s="1"/>
  <c r="G61" i="33"/>
  <c r="L61" i="33"/>
  <c r="M61" i="33" s="1"/>
  <c r="G62" i="33"/>
  <c r="L62" i="33"/>
  <c r="M62" i="33" s="1"/>
  <c r="G63" i="33"/>
  <c r="L63" i="33"/>
  <c r="M63" i="33" s="1"/>
  <c r="G69" i="33"/>
  <c r="L69" i="33"/>
  <c r="M69" i="33" s="1"/>
  <c r="G70" i="33"/>
  <c r="L70" i="33"/>
  <c r="M70" i="33" s="1"/>
  <c r="G72" i="33"/>
  <c r="L72" i="33"/>
  <c r="M72" i="33" s="1"/>
  <c r="G75" i="33"/>
  <c r="L75" i="33"/>
  <c r="M75" i="33" s="1"/>
  <c r="G76" i="33"/>
  <c r="L76" i="33"/>
  <c r="M76" i="33" s="1"/>
  <c r="G90" i="33"/>
  <c r="L90" i="33"/>
  <c r="M90" i="33" s="1"/>
  <c r="G92" i="33"/>
  <c r="L92" i="33"/>
  <c r="M92" i="33" s="1"/>
  <c r="G55" i="34"/>
  <c r="L55" i="34"/>
  <c r="M55" i="34" s="1"/>
  <c r="G56" i="34"/>
  <c r="L56" i="34"/>
  <c r="M56" i="34" s="1"/>
  <c r="G59" i="34"/>
  <c r="L59" i="34"/>
  <c r="M59" i="34" s="1"/>
  <c r="G65" i="34"/>
  <c r="L65" i="34"/>
  <c r="M65" i="34" s="1"/>
  <c r="G70" i="34"/>
  <c r="L70" i="34"/>
  <c r="M70" i="34" s="1"/>
  <c r="G72" i="34"/>
  <c r="L72" i="34"/>
  <c r="M72" i="34" s="1"/>
  <c r="G74" i="34"/>
  <c r="L74" i="34"/>
  <c r="M74" i="34" s="1"/>
  <c r="G82" i="34"/>
  <c r="L82" i="34"/>
  <c r="M82" i="34" s="1"/>
  <c r="G91" i="34"/>
  <c r="L91" i="34"/>
  <c r="M91" i="34" s="1"/>
  <c r="G56" i="35"/>
  <c r="L56" i="35"/>
  <c r="M56" i="35" s="1"/>
  <c r="G57" i="35"/>
  <c r="L57" i="35"/>
  <c r="M57" i="35" s="1"/>
  <c r="G63" i="35"/>
  <c r="L63" i="35"/>
  <c r="M63" i="35" s="1"/>
  <c r="G66" i="35"/>
  <c r="L66" i="35"/>
  <c r="M66" i="35" s="1"/>
  <c r="G81" i="35"/>
  <c r="L81" i="35"/>
  <c r="M81" i="35" s="1"/>
  <c r="G93" i="35"/>
  <c r="L93" i="35"/>
  <c r="M93" i="35" s="1"/>
  <c r="G50" i="27"/>
  <c r="L50" i="27"/>
  <c r="M50" i="27" s="1"/>
  <c r="G55" i="27"/>
  <c r="L55" i="27"/>
  <c r="M55" i="27" s="1"/>
  <c r="G56" i="27"/>
  <c r="L56" i="27"/>
  <c r="M56" i="27" s="1"/>
  <c r="G57" i="27"/>
  <c r="L57" i="27"/>
  <c r="M57" i="27" s="1"/>
  <c r="G60" i="27"/>
  <c r="L60" i="27"/>
  <c r="M60" i="27" s="1"/>
  <c r="G63" i="27"/>
  <c r="L63" i="27"/>
  <c r="M63" i="27" s="1"/>
  <c r="G65" i="27"/>
  <c r="L65" i="27"/>
  <c r="M65" i="27" s="1"/>
  <c r="G68" i="27"/>
  <c r="L68" i="27"/>
  <c r="M68" i="27" s="1"/>
  <c r="G74" i="27"/>
  <c r="L74" i="27"/>
  <c r="M74" i="27" s="1"/>
  <c r="G78" i="27"/>
  <c r="L78" i="27"/>
  <c r="M78" i="27" s="1"/>
  <c r="G84" i="27"/>
  <c r="L84" i="27"/>
  <c r="M84" i="27" s="1"/>
  <c r="G90" i="27"/>
  <c r="L90" i="27"/>
  <c r="M90" i="27" s="1"/>
  <c r="G91" i="27"/>
  <c r="L91" i="27"/>
  <c r="M91" i="27" s="1"/>
  <c r="G50" i="28"/>
  <c r="L50" i="28"/>
  <c r="M50" i="28" s="1"/>
  <c r="G54" i="28"/>
  <c r="L54" i="28"/>
  <c r="M54" i="28" s="1"/>
  <c r="G55" i="28"/>
  <c r="L55" i="28"/>
  <c r="M55" i="28" s="1"/>
  <c r="F19" i="28"/>
  <c r="G64" i="28"/>
  <c r="L64" i="28"/>
  <c r="M64" i="28" s="1"/>
  <c r="G66" i="28"/>
  <c r="L66" i="28"/>
  <c r="M66" i="28" s="1"/>
  <c r="G70" i="28"/>
  <c r="L70" i="28"/>
  <c r="M70" i="28" s="1"/>
  <c r="G71" i="28"/>
  <c r="L71" i="28"/>
  <c r="M71" i="28" s="1"/>
  <c r="F35" i="28"/>
  <c r="G80" i="28"/>
  <c r="L80" i="28"/>
  <c r="M80" i="28" s="1"/>
  <c r="G82" i="28"/>
  <c r="L82" i="28"/>
  <c r="M82" i="28" s="1"/>
  <c r="G87" i="28"/>
  <c r="L87" i="28"/>
  <c r="M87" i="28" s="1"/>
  <c r="F48" i="28"/>
  <c r="G93" i="28"/>
  <c r="L93" i="28"/>
  <c r="M93" i="28" s="1"/>
  <c r="G51" i="29"/>
  <c r="L51" i="29"/>
  <c r="M51" i="29" s="1"/>
  <c r="G52" i="29"/>
  <c r="L52" i="29"/>
  <c r="M52" i="29" s="1"/>
  <c r="G69" i="29"/>
  <c r="L69" i="29"/>
  <c r="M69" i="29" s="1"/>
  <c r="G75" i="29"/>
  <c r="L75" i="29"/>
  <c r="M75" i="29" s="1"/>
  <c r="G77" i="29"/>
  <c r="L77" i="29"/>
  <c r="M77" i="29" s="1"/>
  <c r="G79" i="29"/>
  <c r="L79" i="29"/>
  <c r="M79" i="29" s="1"/>
  <c r="G83" i="29"/>
  <c r="L83" i="29"/>
  <c r="M83" i="29" s="1"/>
  <c r="G84" i="29"/>
  <c r="L84" i="29"/>
  <c r="M84" i="29" s="1"/>
  <c r="G87" i="29"/>
  <c r="L87" i="29"/>
  <c r="M87" i="29" s="1"/>
  <c r="G90" i="29"/>
  <c r="L90" i="29"/>
  <c r="M90" i="29" s="1"/>
  <c r="F48" i="29"/>
  <c r="H65" i="29"/>
  <c r="H109" i="29"/>
  <c r="G50" i="30"/>
  <c r="L50" i="30"/>
  <c r="M50" i="30" s="1"/>
  <c r="G51" i="30"/>
  <c r="L51" i="30"/>
  <c r="M51" i="30" s="1"/>
  <c r="F15" i="30"/>
  <c r="G63" i="30"/>
  <c r="L63" i="30"/>
  <c r="M63" i="30" s="1"/>
  <c r="G65" i="30"/>
  <c r="L65" i="30"/>
  <c r="M65" i="30" s="1"/>
  <c r="G66" i="30"/>
  <c r="L66" i="30"/>
  <c r="M66" i="30" s="1"/>
  <c r="G67" i="30"/>
  <c r="L67" i="30"/>
  <c r="M67" i="30" s="1"/>
  <c r="F31" i="30"/>
  <c r="G79" i="30"/>
  <c r="L79" i="30"/>
  <c r="M79" i="30" s="1"/>
  <c r="G81" i="30"/>
  <c r="L81" i="30"/>
  <c r="M81" i="30" s="1"/>
  <c r="G82" i="30"/>
  <c r="L82" i="30"/>
  <c r="M82" i="30" s="1"/>
  <c r="G83" i="30"/>
  <c r="L83" i="30"/>
  <c r="M83" i="30" s="1"/>
  <c r="G87" i="30"/>
  <c r="L87" i="30"/>
  <c r="M87" i="30" s="1"/>
  <c r="G89" i="30"/>
  <c r="L89" i="30"/>
  <c r="M89" i="30" s="1"/>
  <c r="G90" i="30"/>
  <c r="L90" i="30"/>
  <c r="M90" i="30" s="1"/>
  <c r="H76" i="30"/>
  <c r="H120" i="30"/>
  <c r="H164" i="30"/>
  <c r="H208" i="30"/>
  <c r="H252" i="30"/>
  <c r="G52" i="31"/>
  <c r="L52" i="31"/>
  <c r="M52" i="31" s="1"/>
  <c r="G53" i="31"/>
  <c r="L53" i="31"/>
  <c r="M53" i="31" s="1"/>
  <c r="G62" i="31"/>
  <c r="L62" i="31"/>
  <c r="M62" i="31" s="1"/>
  <c r="G64" i="31"/>
  <c r="L64" i="31"/>
  <c r="M64" i="31" s="1"/>
  <c r="G68" i="31"/>
  <c r="L68" i="31"/>
  <c r="M68" i="31" s="1"/>
  <c r="G69" i="31"/>
  <c r="L69" i="31"/>
  <c r="M69" i="31" s="1"/>
  <c r="F29" i="31"/>
  <c r="G78" i="31"/>
  <c r="L78" i="31"/>
  <c r="M78" i="31" s="1"/>
  <c r="G80" i="31"/>
  <c r="L80" i="31"/>
  <c r="M80" i="31" s="1"/>
  <c r="G82" i="31"/>
  <c r="L82" i="31"/>
  <c r="M82" i="31" s="1"/>
  <c r="F46" i="31"/>
  <c r="G50" i="32"/>
  <c r="L50" i="32"/>
  <c r="M50" i="32" s="1"/>
  <c r="G51" i="32"/>
  <c r="L51" i="32"/>
  <c r="M51" i="32" s="1"/>
  <c r="G54" i="32"/>
  <c r="L54" i="32"/>
  <c r="M54" i="32" s="1"/>
  <c r="G58" i="32"/>
  <c r="L58" i="32"/>
  <c r="M58" i="32" s="1"/>
  <c r="G59" i="32"/>
  <c r="L59" i="32"/>
  <c r="M59" i="32" s="1"/>
  <c r="G62" i="32"/>
  <c r="L62" i="32"/>
  <c r="M62" i="32" s="1"/>
  <c r="G65" i="32"/>
  <c r="L65" i="32"/>
  <c r="M65" i="32" s="1"/>
  <c r="G72" i="32"/>
  <c r="L72" i="32"/>
  <c r="M72" i="32" s="1"/>
  <c r="G78" i="32"/>
  <c r="L78" i="32"/>
  <c r="M78" i="32" s="1"/>
  <c r="G81" i="32"/>
  <c r="L81" i="32"/>
  <c r="M81" i="32" s="1"/>
  <c r="G89" i="32"/>
  <c r="L89" i="32"/>
  <c r="M89" i="32" s="1"/>
  <c r="G91" i="32"/>
  <c r="L91" i="32"/>
  <c r="M91" i="32" s="1"/>
  <c r="F6" i="33"/>
  <c r="G52" i="33"/>
  <c r="L52" i="33"/>
  <c r="M52" i="33" s="1"/>
  <c r="G56" i="33"/>
  <c r="L56" i="33"/>
  <c r="M56" i="33" s="1"/>
  <c r="G57" i="33"/>
  <c r="L57" i="33"/>
  <c r="M57" i="33" s="1"/>
  <c r="G58" i="33"/>
  <c r="L58" i="33"/>
  <c r="M58" i="33" s="1"/>
  <c r="G67" i="33"/>
  <c r="L67" i="33"/>
  <c r="M67" i="33" s="1"/>
  <c r="G68" i="33"/>
  <c r="L68" i="33"/>
  <c r="M68" i="33" s="1"/>
  <c r="G74" i="33"/>
  <c r="L74" i="33"/>
  <c r="M74" i="33" s="1"/>
  <c r="G79" i="33"/>
  <c r="L79" i="33"/>
  <c r="M79" i="33" s="1"/>
  <c r="G81" i="33"/>
  <c r="L81" i="33"/>
  <c r="M81" i="33" s="1"/>
  <c r="F38" i="33"/>
  <c r="G84" i="33"/>
  <c r="L84" i="33"/>
  <c r="M84" i="33" s="1"/>
  <c r="G85" i="33"/>
  <c r="L85" i="33"/>
  <c r="M85" i="33" s="1"/>
  <c r="G91" i="33"/>
  <c r="L91" i="33"/>
  <c r="M91" i="33" s="1"/>
  <c r="G93" i="33"/>
  <c r="L93" i="33"/>
  <c r="M93" i="33" s="1"/>
  <c r="G52" i="34"/>
  <c r="L52" i="34"/>
  <c r="M52" i="34" s="1"/>
  <c r="G53" i="34"/>
  <c r="L53" i="34"/>
  <c r="M53" i="34" s="1"/>
  <c r="G63" i="34"/>
  <c r="L63" i="34"/>
  <c r="M63" i="34" s="1"/>
  <c r="G64" i="34"/>
  <c r="L64" i="34"/>
  <c r="M64" i="34" s="1"/>
  <c r="F23" i="34"/>
  <c r="G71" i="34"/>
  <c r="L71" i="34"/>
  <c r="M71" i="34" s="1"/>
  <c r="G73" i="34"/>
  <c r="L73" i="34"/>
  <c r="M73" i="34" s="1"/>
  <c r="F32" i="34"/>
  <c r="F34" i="34"/>
  <c r="G81" i="34"/>
  <c r="L81" i="34"/>
  <c r="M81" i="34" s="1"/>
  <c r="G85" i="34"/>
  <c r="L85" i="34"/>
  <c r="M85" i="34" s="1"/>
  <c r="F44" i="34"/>
  <c r="G90" i="34"/>
  <c r="L90" i="34"/>
  <c r="M90" i="34" s="1"/>
  <c r="F49" i="34"/>
  <c r="H66" i="34"/>
  <c r="H110" i="34"/>
  <c r="H154" i="34"/>
  <c r="H198" i="34"/>
  <c r="H242" i="34"/>
  <c r="G51" i="35"/>
  <c r="L51" i="35"/>
  <c r="M51" i="35" s="1"/>
  <c r="G52" i="35"/>
  <c r="L52" i="35"/>
  <c r="M52" i="35" s="1"/>
  <c r="G54" i="35"/>
  <c r="L54" i="35"/>
  <c r="M54" i="35" s="1"/>
  <c r="G55" i="35"/>
  <c r="L55" i="35"/>
  <c r="M55" i="35" s="1"/>
  <c r="G60" i="35"/>
  <c r="L60" i="35"/>
  <c r="M60" i="35" s="1"/>
  <c r="G61" i="35"/>
  <c r="L61" i="35"/>
  <c r="M61" i="35" s="1"/>
  <c r="G62" i="35"/>
  <c r="L62" i="35"/>
  <c r="M62" i="35" s="1"/>
  <c r="F24" i="35"/>
  <c r="G69" i="35"/>
  <c r="L69" i="35"/>
  <c r="M69" i="35" s="1"/>
  <c r="F27" i="35"/>
  <c r="G74" i="35"/>
  <c r="L74" i="35"/>
  <c r="M74" i="35" s="1"/>
  <c r="F33" i="35"/>
  <c r="F34" i="35"/>
  <c r="G80" i="35"/>
  <c r="L80" i="35"/>
  <c r="M80" i="35" s="1"/>
  <c r="G83" i="35"/>
  <c r="L83" i="35"/>
  <c r="M83" i="35" s="1"/>
  <c r="G84" i="35"/>
  <c r="L84" i="35"/>
  <c r="M84" i="35" s="1"/>
  <c r="G90" i="35"/>
  <c r="L90" i="35"/>
  <c r="M90" i="35" s="1"/>
  <c r="G92" i="35"/>
  <c r="L92" i="35"/>
  <c r="M92" i="35" s="1"/>
  <c r="F21" i="31"/>
  <c r="H129" i="27"/>
  <c r="G86" i="32"/>
  <c r="L86" i="32"/>
  <c r="M86" i="32" s="1"/>
  <c r="G86" i="30"/>
  <c r="L86" i="30"/>
  <c r="M86" i="30" s="1"/>
  <c r="G86" i="27"/>
  <c r="L86" i="27"/>
  <c r="M86" i="27" s="1"/>
  <c r="H109" i="28"/>
  <c r="H109" i="31"/>
  <c r="H109" i="35"/>
  <c r="H65" i="27"/>
  <c r="H86" i="28"/>
  <c r="G86" i="29"/>
  <c r="L86" i="29"/>
  <c r="M86" i="29" s="1"/>
  <c r="G86" i="31"/>
  <c r="L86" i="31"/>
  <c r="M86" i="31" s="1"/>
  <c r="G86" i="34"/>
  <c r="L86" i="34"/>
  <c r="M86" i="34" s="1"/>
  <c r="H87" i="27"/>
  <c r="F21" i="28"/>
  <c r="H85" i="28"/>
  <c r="G86" i="28"/>
  <c r="L86" i="28"/>
  <c r="M86" i="28" s="1"/>
  <c r="H86" i="31"/>
  <c r="H87" i="31"/>
  <c r="H65" i="32"/>
  <c r="F43" i="32"/>
  <c r="H85" i="32"/>
  <c r="F41" i="33"/>
  <c r="H86" i="33"/>
  <c r="F41" i="27"/>
  <c r="H86" i="29"/>
  <c r="H86" i="30"/>
  <c r="H85" i="30"/>
  <c r="H86" i="34"/>
  <c r="G86" i="35"/>
  <c r="L86" i="35"/>
  <c r="M86" i="35" s="1"/>
  <c r="H87" i="28"/>
  <c r="H87" i="29"/>
  <c r="H65" i="30"/>
  <c r="H86" i="27"/>
  <c r="F43" i="29"/>
  <c r="F41" i="30"/>
  <c r="F43" i="30"/>
  <c r="H87" i="30"/>
  <c r="H86" i="32"/>
  <c r="G86" i="33"/>
  <c r="L86" i="33"/>
  <c r="M86" i="33" s="1"/>
  <c r="H87" i="33"/>
  <c r="H65" i="34"/>
  <c r="F43" i="34"/>
  <c r="H85" i="34"/>
  <c r="H85" i="35"/>
  <c r="H87" i="35"/>
  <c r="H86" i="35"/>
  <c r="F18" i="27"/>
  <c r="F19" i="27"/>
  <c r="F21" i="27"/>
  <c r="F22" i="27"/>
  <c r="F23" i="27"/>
  <c r="F24" i="27"/>
  <c r="F26" i="27"/>
  <c r="F31" i="27"/>
  <c r="F32" i="27"/>
  <c r="H51" i="27"/>
  <c r="H95" i="27"/>
  <c r="H139" i="27"/>
  <c r="H183" i="27"/>
  <c r="H227" i="27"/>
  <c r="F34" i="27"/>
  <c r="F47" i="27"/>
  <c r="H53" i="27"/>
  <c r="H97" i="27"/>
  <c r="H141" i="27"/>
  <c r="H185" i="27"/>
  <c r="H229" i="27"/>
  <c r="H61" i="27"/>
  <c r="H105" i="27"/>
  <c r="H149" i="27"/>
  <c r="H193" i="27"/>
  <c r="H237" i="27"/>
  <c r="H77" i="27"/>
  <c r="H121" i="27"/>
  <c r="H165" i="27"/>
  <c r="H209" i="27"/>
  <c r="H253" i="27"/>
  <c r="F16" i="35"/>
  <c r="H60" i="35"/>
  <c r="H104" i="35"/>
  <c r="H148" i="35"/>
  <c r="H192" i="35"/>
  <c r="H236" i="35"/>
  <c r="F32" i="35"/>
  <c r="H76" i="35"/>
  <c r="H120" i="35"/>
  <c r="H164" i="35"/>
  <c r="H208" i="35"/>
  <c r="H252" i="35"/>
  <c r="F14" i="35"/>
  <c r="H58" i="35"/>
  <c r="H102" i="35"/>
  <c r="H146" i="35"/>
  <c r="H190" i="35"/>
  <c r="H234" i="35"/>
  <c r="H74" i="35"/>
  <c r="H118" i="35"/>
  <c r="H162" i="35"/>
  <c r="H206" i="35"/>
  <c r="H250" i="35"/>
  <c r="F30" i="35"/>
  <c r="F46" i="35"/>
  <c r="H90" i="35"/>
  <c r="H134" i="35"/>
  <c r="H178" i="35"/>
  <c r="H222" i="35"/>
  <c r="H266" i="35"/>
  <c r="F20" i="35"/>
  <c r="H64" i="35"/>
  <c r="H108" i="35"/>
  <c r="H152" i="35"/>
  <c r="H196" i="35"/>
  <c r="H240" i="35"/>
  <c r="F36" i="35"/>
  <c r="H80" i="35"/>
  <c r="H124" i="35"/>
  <c r="H168" i="35"/>
  <c r="H212" i="35"/>
  <c r="H256" i="35"/>
  <c r="F49" i="35"/>
  <c r="H93" i="35"/>
  <c r="H137" i="35"/>
  <c r="H181" i="35"/>
  <c r="H225" i="35"/>
  <c r="H269" i="35"/>
  <c r="F48" i="35"/>
  <c r="H56" i="35"/>
  <c r="H100" i="35"/>
  <c r="H144" i="35"/>
  <c r="H188" i="35"/>
  <c r="H232" i="35"/>
  <c r="F15" i="35"/>
  <c r="H59" i="35"/>
  <c r="H103" i="35"/>
  <c r="H147" i="35"/>
  <c r="H191" i="35"/>
  <c r="H235" i="35"/>
  <c r="F31" i="35"/>
  <c r="H75" i="35"/>
  <c r="H119" i="35"/>
  <c r="H163" i="35"/>
  <c r="H207" i="35"/>
  <c r="H251" i="35"/>
  <c r="F7" i="35"/>
  <c r="H51" i="35"/>
  <c r="H95" i="35"/>
  <c r="H139" i="35"/>
  <c r="H183" i="35"/>
  <c r="H227" i="35"/>
  <c r="F9" i="35"/>
  <c r="F25" i="35"/>
  <c r="F41" i="35"/>
  <c r="H88" i="35"/>
  <c r="H132" i="35"/>
  <c r="H176" i="35"/>
  <c r="H220" i="35"/>
  <c r="H264" i="35"/>
  <c r="F26" i="34"/>
  <c r="H54" i="34"/>
  <c r="H98" i="34"/>
  <c r="H142" i="34"/>
  <c r="H186" i="34"/>
  <c r="H230" i="34"/>
  <c r="H57" i="34"/>
  <c r="H101" i="34"/>
  <c r="H145" i="34"/>
  <c r="H189" i="34"/>
  <c r="H233" i="34"/>
  <c r="H75" i="34"/>
  <c r="H119" i="34"/>
  <c r="H163" i="34"/>
  <c r="H207" i="34"/>
  <c r="H251" i="34"/>
  <c r="H84" i="34"/>
  <c r="H128" i="34"/>
  <c r="H172" i="34"/>
  <c r="H216" i="34"/>
  <c r="H260" i="34"/>
  <c r="H90" i="34"/>
  <c r="H134" i="34"/>
  <c r="H178" i="34"/>
  <c r="H222" i="34"/>
  <c r="H266" i="34"/>
  <c r="F42" i="34"/>
  <c r="H92" i="34"/>
  <c r="H136" i="34"/>
  <c r="H180" i="34"/>
  <c r="H224" i="34"/>
  <c r="H268" i="34"/>
  <c r="H68" i="34"/>
  <c r="H112" i="34"/>
  <c r="H156" i="34"/>
  <c r="H200" i="34"/>
  <c r="H244" i="34"/>
  <c r="H63" i="34"/>
  <c r="H107" i="34"/>
  <c r="H151" i="34"/>
  <c r="H195" i="34"/>
  <c r="H239" i="34"/>
  <c r="H89" i="34"/>
  <c r="H133" i="34"/>
  <c r="H177" i="34"/>
  <c r="H221" i="34"/>
  <c r="H265" i="34"/>
  <c r="H59" i="34"/>
  <c r="H103" i="34"/>
  <c r="H147" i="34"/>
  <c r="H191" i="34"/>
  <c r="H235" i="34"/>
  <c r="H74" i="34"/>
  <c r="H118" i="34"/>
  <c r="H162" i="34"/>
  <c r="H206" i="34"/>
  <c r="H250" i="34"/>
  <c r="F7" i="34"/>
  <c r="F37" i="34"/>
  <c r="F39" i="34"/>
  <c r="H55" i="34"/>
  <c r="H99" i="34"/>
  <c r="H143" i="34"/>
  <c r="H187" i="34"/>
  <c r="H231" i="34"/>
  <c r="H71" i="34"/>
  <c r="H115" i="34"/>
  <c r="H159" i="34"/>
  <c r="H203" i="34"/>
  <c r="H247" i="34"/>
  <c r="H87" i="34"/>
  <c r="H64" i="33"/>
  <c r="H108" i="33"/>
  <c r="H152" i="33"/>
  <c r="H196" i="33"/>
  <c r="H240" i="33"/>
  <c r="F20" i="33"/>
  <c r="F22" i="33"/>
  <c r="H93" i="33"/>
  <c r="H137" i="33"/>
  <c r="H181" i="33"/>
  <c r="H225" i="33"/>
  <c r="H269" i="33"/>
  <c r="F49" i="33"/>
  <c r="H77" i="33"/>
  <c r="H121" i="33"/>
  <c r="H165" i="33"/>
  <c r="H209" i="33"/>
  <c r="H253" i="33"/>
  <c r="H72" i="33"/>
  <c r="H116" i="33"/>
  <c r="H160" i="33"/>
  <c r="H204" i="33"/>
  <c r="H248" i="33"/>
  <c r="F28" i="33"/>
  <c r="H56" i="33"/>
  <c r="H100" i="33"/>
  <c r="H144" i="33"/>
  <c r="H188" i="33"/>
  <c r="H232" i="33"/>
  <c r="F12" i="33"/>
  <c r="H88" i="33"/>
  <c r="H132" i="33"/>
  <c r="H176" i="33"/>
  <c r="H220" i="33"/>
  <c r="H264" i="33"/>
  <c r="F44" i="33"/>
  <c r="H53" i="33"/>
  <c r="H97" i="33"/>
  <c r="H141" i="33"/>
  <c r="H185" i="33"/>
  <c r="H229" i="33"/>
  <c r="H79" i="33"/>
  <c r="H123" i="33"/>
  <c r="H167" i="33"/>
  <c r="H211" i="33"/>
  <c r="H255" i="33"/>
  <c r="H85" i="33"/>
  <c r="H80" i="33"/>
  <c r="H124" i="33"/>
  <c r="H168" i="33"/>
  <c r="H212" i="33"/>
  <c r="H256" i="33"/>
  <c r="F36" i="33"/>
  <c r="H61" i="33"/>
  <c r="H105" i="33"/>
  <c r="H149" i="33"/>
  <c r="H193" i="33"/>
  <c r="H237" i="33"/>
  <c r="F6" i="32"/>
  <c r="H50" i="32"/>
  <c r="H94" i="32"/>
  <c r="H138" i="32"/>
  <c r="H182" i="32"/>
  <c r="H226" i="32"/>
  <c r="H63" i="32"/>
  <c r="H107" i="32"/>
  <c r="H151" i="32"/>
  <c r="H195" i="32"/>
  <c r="H239" i="32"/>
  <c r="F14" i="32"/>
  <c r="H58" i="32"/>
  <c r="H102" i="32"/>
  <c r="H146" i="32"/>
  <c r="H190" i="32"/>
  <c r="H234" i="32"/>
  <c r="F46" i="32"/>
  <c r="H90" i="32"/>
  <c r="H134" i="32"/>
  <c r="H178" i="32"/>
  <c r="H222" i="32"/>
  <c r="H266" i="32"/>
  <c r="F38" i="32"/>
  <c r="H82" i="32"/>
  <c r="H126" i="32"/>
  <c r="H170" i="32"/>
  <c r="H214" i="32"/>
  <c r="H258" i="32"/>
  <c r="H57" i="32"/>
  <c r="H101" i="32"/>
  <c r="H145" i="32"/>
  <c r="H189" i="32"/>
  <c r="H233" i="32"/>
  <c r="H89" i="32"/>
  <c r="H133" i="32"/>
  <c r="H177" i="32"/>
  <c r="H221" i="32"/>
  <c r="H265" i="32"/>
  <c r="F24" i="32"/>
  <c r="F37" i="32"/>
  <c r="F30" i="32"/>
  <c r="H74" i="32"/>
  <c r="H118" i="32"/>
  <c r="H162" i="32"/>
  <c r="H206" i="32"/>
  <c r="H250" i="32"/>
  <c r="H92" i="32"/>
  <c r="H136" i="32"/>
  <c r="H180" i="32"/>
  <c r="H224" i="32"/>
  <c r="H268" i="32"/>
  <c r="F22" i="32"/>
  <c r="H66" i="32"/>
  <c r="H110" i="32"/>
  <c r="H154" i="32"/>
  <c r="H198" i="32"/>
  <c r="H242" i="32"/>
  <c r="H55" i="32"/>
  <c r="H99" i="32"/>
  <c r="H143" i="32"/>
  <c r="H187" i="32"/>
  <c r="H231" i="32"/>
  <c r="H71" i="32"/>
  <c r="H115" i="32"/>
  <c r="H159" i="32"/>
  <c r="H203" i="32"/>
  <c r="H247" i="32"/>
  <c r="H87" i="32"/>
  <c r="F32" i="32"/>
  <c r="F12" i="32"/>
  <c r="F20" i="32"/>
  <c r="F28" i="32"/>
  <c r="F36" i="32"/>
  <c r="F44" i="32"/>
  <c r="F49" i="32"/>
  <c r="F33" i="31"/>
  <c r="H77" i="31"/>
  <c r="H121" i="31"/>
  <c r="H165" i="31"/>
  <c r="H209" i="31"/>
  <c r="H253" i="31"/>
  <c r="H72" i="31"/>
  <c r="H116" i="31"/>
  <c r="H160" i="31"/>
  <c r="H204" i="31"/>
  <c r="H248" i="31"/>
  <c r="F28" i="31"/>
  <c r="H88" i="31"/>
  <c r="H132" i="31"/>
  <c r="H176" i="31"/>
  <c r="H220" i="31"/>
  <c r="H264" i="31"/>
  <c r="F44" i="31"/>
  <c r="F9" i="31"/>
  <c r="H53" i="31"/>
  <c r="H97" i="31"/>
  <c r="H141" i="31"/>
  <c r="H185" i="31"/>
  <c r="H229" i="31"/>
  <c r="F25" i="31"/>
  <c r="H69" i="31"/>
  <c r="H113" i="31"/>
  <c r="H157" i="31"/>
  <c r="H201" i="31"/>
  <c r="H245" i="31"/>
  <c r="F41" i="31"/>
  <c r="H85" i="31"/>
  <c r="F17" i="31"/>
  <c r="H61" i="31"/>
  <c r="H105" i="31"/>
  <c r="H149" i="31"/>
  <c r="H193" i="31"/>
  <c r="H237" i="31"/>
  <c r="H56" i="31"/>
  <c r="H100" i="31"/>
  <c r="H144" i="31"/>
  <c r="H188" i="31"/>
  <c r="H232" i="31"/>
  <c r="F12" i="31"/>
  <c r="H80" i="31"/>
  <c r="H124" i="31"/>
  <c r="H168" i="31"/>
  <c r="H212" i="31"/>
  <c r="H256" i="31"/>
  <c r="F36" i="31"/>
  <c r="H64" i="31"/>
  <c r="H108" i="31"/>
  <c r="H152" i="31"/>
  <c r="H196" i="31"/>
  <c r="H240" i="31"/>
  <c r="F20" i="31"/>
  <c r="H93" i="31"/>
  <c r="H137" i="31"/>
  <c r="H181" i="31"/>
  <c r="H225" i="31"/>
  <c r="H269" i="31"/>
  <c r="F49" i="31"/>
  <c r="F10" i="30"/>
  <c r="F18" i="30"/>
  <c r="F26" i="30"/>
  <c r="F34" i="30"/>
  <c r="F42" i="30"/>
  <c r="F47" i="30"/>
  <c r="H89" i="30"/>
  <c r="H133" i="30"/>
  <c r="H177" i="30"/>
  <c r="H221" i="30"/>
  <c r="H265" i="30"/>
  <c r="F11" i="30"/>
  <c r="F19" i="30"/>
  <c r="F27" i="30"/>
  <c r="F35" i="30"/>
  <c r="F48" i="30"/>
  <c r="F13" i="30"/>
  <c r="F21" i="30"/>
  <c r="F29" i="30"/>
  <c r="F37" i="30"/>
  <c r="H56" i="29"/>
  <c r="H100" i="29"/>
  <c r="H144" i="29"/>
  <c r="H188" i="29"/>
  <c r="H232" i="29"/>
  <c r="F12" i="29"/>
  <c r="H88" i="29"/>
  <c r="H132" i="29"/>
  <c r="H176" i="29"/>
  <c r="H220" i="29"/>
  <c r="H264" i="29"/>
  <c r="F44" i="29"/>
  <c r="H64" i="29"/>
  <c r="H108" i="29"/>
  <c r="H152" i="29"/>
  <c r="H196" i="29"/>
  <c r="H240" i="29"/>
  <c r="F20" i="29"/>
  <c r="F33" i="29"/>
  <c r="H77" i="29"/>
  <c r="H121" i="29"/>
  <c r="H165" i="29"/>
  <c r="H209" i="29"/>
  <c r="H253" i="29"/>
  <c r="H93" i="29"/>
  <c r="H137" i="29"/>
  <c r="H181" i="29"/>
  <c r="H225" i="29"/>
  <c r="H269" i="29"/>
  <c r="F49" i="29"/>
  <c r="F9" i="29"/>
  <c r="H53" i="29"/>
  <c r="H97" i="29"/>
  <c r="H141" i="29"/>
  <c r="H185" i="29"/>
  <c r="H229" i="29"/>
  <c r="H72" i="29"/>
  <c r="H116" i="29"/>
  <c r="H160" i="29"/>
  <c r="H204" i="29"/>
  <c r="H248" i="29"/>
  <c r="F28" i="29"/>
  <c r="F25" i="29"/>
  <c r="H69" i="29"/>
  <c r="H113" i="29"/>
  <c r="H157" i="29"/>
  <c r="H201" i="29"/>
  <c r="H245" i="29"/>
  <c r="F41" i="29"/>
  <c r="H85" i="29"/>
  <c r="F17" i="29"/>
  <c r="H61" i="29"/>
  <c r="H105" i="29"/>
  <c r="H149" i="29"/>
  <c r="H193" i="29"/>
  <c r="H237" i="29"/>
  <c r="H80" i="29"/>
  <c r="H124" i="29"/>
  <c r="H168" i="29"/>
  <c r="H212" i="29"/>
  <c r="H256" i="29"/>
  <c r="F36" i="29"/>
  <c r="F10" i="29"/>
  <c r="F18" i="29"/>
  <c r="F26" i="29"/>
  <c r="F34" i="29"/>
  <c r="F42" i="29"/>
  <c r="F47" i="29"/>
  <c r="F13" i="28"/>
  <c r="H51" i="28"/>
  <c r="H95" i="28"/>
  <c r="H139" i="28"/>
  <c r="H183" i="28"/>
  <c r="H227" i="28"/>
  <c r="H59" i="28"/>
  <c r="H103" i="28"/>
  <c r="H147" i="28"/>
  <c r="H191" i="28"/>
  <c r="H235" i="28"/>
  <c r="F26" i="28"/>
  <c r="F34" i="28"/>
  <c r="F42" i="28"/>
  <c r="F47" i="28"/>
  <c r="H83" i="28"/>
  <c r="H127" i="28"/>
  <c r="H171" i="28"/>
  <c r="H215" i="28"/>
  <c r="H259" i="28"/>
  <c r="F23" i="28"/>
  <c r="F31" i="28"/>
  <c r="F20" i="28"/>
  <c r="F28" i="28"/>
  <c r="F36" i="28"/>
  <c r="F44" i="28"/>
  <c r="F49" i="28"/>
  <c r="F6" i="27"/>
  <c r="F11" i="27"/>
  <c r="F16" i="27"/>
  <c r="F38" i="27"/>
  <c r="F43" i="27"/>
  <c r="H81" i="27"/>
  <c r="H125" i="27"/>
  <c r="H169" i="27"/>
  <c r="H213" i="27"/>
  <c r="H257" i="27"/>
  <c r="H69" i="27"/>
  <c r="H113" i="27"/>
  <c r="H157" i="27"/>
  <c r="H201" i="27"/>
  <c r="H245" i="27"/>
  <c r="F8" i="27"/>
  <c r="F30" i="27"/>
  <c r="F35" i="27"/>
  <c r="F40" i="27"/>
  <c r="F10" i="27"/>
  <c r="F20" i="27"/>
  <c r="F42" i="27"/>
  <c r="F49" i="27"/>
  <c r="F86" i="27"/>
  <c r="O42" i="27"/>
  <c r="F79" i="27"/>
  <c r="O35" i="27"/>
  <c r="F55" i="27"/>
  <c r="O11" i="27"/>
  <c r="F63" i="30"/>
  <c r="O19" i="30"/>
  <c r="J19" i="30" s="1"/>
  <c r="F86" i="30"/>
  <c r="O42" i="30"/>
  <c r="F54" i="30"/>
  <c r="O10" i="30"/>
  <c r="F85" i="31"/>
  <c r="O41" i="31"/>
  <c r="F53" i="31"/>
  <c r="O9" i="31"/>
  <c r="J9" i="31" s="1"/>
  <c r="F88" i="32"/>
  <c r="O44" i="32"/>
  <c r="F56" i="32"/>
  <c r="O12" i="32"/>
  <c r="F70" i="27"/>
  <c r="O26" i="27"/>
  <c r="F63" i="28"/>
  <c r="O19" i="28"/>
  <c r="F81" i="35"/>
  <c r="O37" i="35"/>
  <c r="F79" i="31"/>
  <c r="O35" i="31"/>
  <c r="F66" i="31"/>
  <c r="O22" i="31"/>
  <c r="F76" i="29"/>
  <c r="O32" i="29"/>
  <c r="F71" i="33"/>
  <c r="O27" i="33"/>
  <c r="F71" i="29"/>
  <c r="O27" i="29"/>
  <c r="F74" i="28"/>
  <c r="O30" i="28"/>
  <c r="F54" i="32"/>
  <c r="O10" i="32"/>
  <c r="J10" i="32" s="1"/>
  <c r="F74" i="31"/>
  <c r="O30" i="31"/>
  <c r="F55" i="29"/>
  <c r="O11" i="29"/>
  <c r="F71" i="27"/>
  <c r="O27" i="27"/>
  <c r="F68" i="29"/>
  <c r="O24" i="29"/>
  <c r="F58" i="29"/>
  <c r="O14" i="29"/>
  <c r="F80" i="27"/>
  <c r="O36" i="27"/>
  <c r="F52" i="33"/>
  <c r="O8" i="33"/>
  <c r="F50" i="28"/>
  <c r="O6" i="28"/>
  <c r="F54" i="33"/>
  <c r="O10" i="33"/>
  <c r="F53" i="30"/>
  <c r="O9" i="30"/>
  <c r="F89" i="35"/>
  <c r="O45" i="35"/>
  <c r="F74" i="27"/>
  <c r="O30" i="27"/>
  <c r="F87" i="27"/>
  <c r="O43" i="27"/>
  <c r="F50" i="27"/>
  <c r="O6" i="27"/>
  <c r="F72" i="28"/>
  <c r="O28" i="28"/>
  <c r="F70" i="28"/>
  <c r="O26" i="28"/>
  <c r="F88" i="29"/>
  <c r="O44" i="29"/>
  <c r="F55" i="30"/>
  <c r="O11" i="30"/>
  <c r="F80" i="32"/>
  <c r="O36" i="32"/>
  <c r="F76" i="32"/>
  <c r="O32" i="32"/>
  <c r="F90" i="32"/>
  <c r="O46" i="32"/>
  <c r="J46" i="32" s="1"/>
  <c r="F88" i="33"/>
  <c r="O44" i="33"/>
  <c r="F72" i="33"/>
  <c r="O28" i="33"/>
  <c r="F81" i="34"/>
  <c r="O37" i="34"/>
  <c r="F68" i="27"/>
  <c r="O24" i="27"/>
  <c r="F63" i="27"/>
  <c r="O19" i="27"/>
  <c r="J19" i="27" s="1"/>
  <c r="F53" i="34"/>
  <c r="O9" i="34"/>
  <c r="F74" i="33"/>
  <c r="O30" i="33"/>
  <c r="F58" i="33"/>
  <c r="O14" i="33"/>
  <c r="F78" i="31"/>
  <c r="O34" i="31"/>
  <c r="F63" i="31"/>
  <c r="O19" i="31"/>
  <c r="F50" i="31"/>
  <c r="O6" i="31"/>
  <c r="F64" i="30"/>
  <c r="O20" i="30"/>
  <c r="F75" i="29"/>
  <c r="O31" i="29"/>
  <c r="F50" i="29"/>
  <c r="O6" i="29"/>
  <c r="F58" i="28"/>
  <c r="O14" i="28"/>
  <c r="F84" i="33"/>
  <c r="O40" i="33"/>
  <c r="F55" i="31"/>
  <c r="O11" i="31"/>
  <c r="F69" i="28"/>
  <c r="O25" i="28"/>
  <c r="F69" i="30"/>
  <c r="O25" i="30"/>
  <c r="F67" i="29"/>
  <c r="O23" i="29"/>
  <c r="F89" i="33"/>
  <c r="O45" i="33"/>
  <c r="F56" i="30"/>
  <c r="O12" i="30"/>
  <c r="F66" i="35"/>
  <c r="O22" i="35"/>
  <c r="F53" i="28"/>
  <c r="O9" i="28"/>
  <c r="F132" i="35"/>
  <c r="O88" i="35"/>
  <c r="F100" i="35"/>
  <c r="O56" i="35"/>
  <c r="F96" i="34"/>
  <c r="O52" i="34"/>
  <c r="F124" i="30"/>
  <c r="O80" i="30"/>
  <c r="F116" i="30"/>
  <c r="O72" i="30"/>
  <c r="F100" i="28"/>
  <c r="O56" i="28"/>
  <c r="F101" i="34"/>
  <c r="O57" i="34"/>
  <c r="F105" i="33"/>
  <c r="O61" i="33"/>
  <c r="F133" i="32"/>
  <c r="O89" i="32"/>
  <c r="F113" i="32"/>
  <c r="O69" i="32"/>
  <c r="F133" i="31"/>
  <c r="O89" i="31"/>
  <c r="F125" i="29"/>
  <c r="O81" i="29"/>
  <c r="F133" i="28"/>
  <c r="O89" i="28"/>
  <c r="F125" i="27"/>
  <c r="O81" i="27"/>
  <c r="F97" i="27"/>
  <c r="O53" i="27"/>
  <c r="F131" i="28"/>
  <c r="O87" i="28"/>
  <c r="F129" i="34"/>
  <c r="O85" i="34"/>
  <c r="F102" i="34"/>
  <c r="O58" i="34"/>
  <c r="F122" i="33"/>
  <c r="O78" i="33"/>
  <c r="F130" i="32"/>
  <c r="O86" i="32"/>
  <c r="F94" i="30"/>
  <c r="O50" i="30"/>
  <c r="F127" i="35"/>
  <c r="O83" i="35"/>
  <c r="F134" i="34"/>
  <c r="O90" i="34"/>
  <c r="F103" i="34"/>
  <c r="O59" i="34"/>
  <c r="F131" i="33"/>
  <c r="O87" i="33"/>
  <c r="F123" i="33"/>
  <c r="O79" i="33"/>
  <c r="F111" i="33"/>
  <c r="O67" i="33"/>
  <c r="F95" i="33"/>
  <c r="O51" i="33"/>
  <c r="F115" i="32"/>
  <c r="O71" i="32"/>
  <c r="F103" i="32"/>
  <c r="O59" i="32"/>
  <c r="F119" i="31"/>
  <c r="O75" i="31"/>
  <c r="F127" i="28"/>
  <c r="O83" i="28"/>
  <c r="F52" i="27"/>
  <c r="O8" i="27"/>
  <c r="F93" i="28"/>
  <c r="O49" i="28"/>
  <c r="F64" i="28"/>
  <c r="O20" i="28"/>
  <c r="F91" i="28"/>
  <c r="O47" i="28"/>
  <c r="F86" i="29"/>
  <c r="O42" i="29"/>
  <c r="F79" i="30"/>
  <c r="O35" i="30"/>
  <c r="F70" i="30"/>
  <c r="O26" i="30"/>
  <c r="F61" i="31"/>
  <c r="O17" i="31"/>
  <c r="F69" i="31"/>
  <c r="O25" i="31"/>
  <c r="F77" i="31"/>
  <c r="O33" i="31"/>
  <c r="F50" i="32"/>
  <c r="O6" i="32"/>
  <c r="F66" i="33"/>
  <c r="O22" i="33"/>
  <c r="J22" i="33" s="1"/>
  <c r="F69" i="35"/>
  <c r="O25" i="35"/>
  <c r="F76" i="27"/>
  <c r="O32" i="27"/>
  <c r="F67" i="27"/>
  <c r="O23" i="27"/>
  <c r="F62" i="27"/>
  <c r="O18" i="27"/>
  <c r="F85" i="30"/>
  <c r="O41" i="30"/>
  <c r="F85" i="27"/>
  <c r="O41" i="27"/>
  <c r="F87" i="32"/>
  <c r="O43" i="32"/>
  <c r="F78" i="35"/>
  <c r="O34" i="35"/>
  <c r="F71" i="35"/>
  <c r="O27" i="35"/>
  <c r="F76" i="34"/>
  <c r="O32" i="34"/>
  <c r="F50" i="33"/>
  <c r="O6" i="33"/>
  <c r="F75" i="30"/>
  <c r="O31" i="30"/>
  <c r="F61" i="35"/>
  <c r="O17" i="35"/>
  <c r="F54" i="35"/>
  <c r="O10" i="35"/>
  <c r="F64" i="34"/>
  <c r="O20" i="34"/>
  <c r="F68" i="33"/>
  <c r="O24" i="33"/>
  <c r="F57" i="33"/>
  <c r="O13" i="33"/>
  <c r="F52" i="32"/>
  <c r="O8" i="32"/>
  <c r="F62" i="31"/>
  <c r="O18" i="31"/>
  <c r="F90" i="30"/>
  <c r="O46" i="30"/>
  <c r="F82" i="30"/>
  <c r="O38" i="30"/>
  <c r="F51" i="30"/>
  <c r="O7" i="30"/>
  <c r="F83" i="29"/>
  <c r="O39" i="29"/>
  <c r="F55" i="28"/>
  <c r="O11" i="28"/>
  <c r="F57" i="27"/>
  <c r="O13" i="27"/>
  <c r="F60" i="33"/>
  <c r="O16" i="33"/>
  <c r="J16" i="33" s="1"/>
  <c r="F92" i="31"/>
  <c r="O48" i="31"/>
  <c r="F82" i="29"/>
  <c r="O38" i="29"/>
  <c r="F91" i="35"/>
  <c r="O47" i="35"/>
  <c r="F76" i="33"/>
  <c r="O32" i="33"/>
  <c r="F84" i="31"/>
  <c r="O40" i="31"/>
  <c r="F54" i="31"/>
  <c r="O10" i="31"/>
  <c r="F77" i="30"/>
  <c r="O33" i="30"/>
  <c r="F68" i="28"/>
  <c r="O24" i="28"/>
  <c r="F73" i="27"/>
  <c r="O29" i="27"/>
  <c r="F57" i="35"/>
  <c r="O13" i="35"/>
  <c r="F70" i="32"/>
  <c r="O26" i="32"/>
  <c r="F70" i="31"/>
  <c r="O26" i="31"/>
  <c r="F90" i="29"/>
  <c r="O46" i="29"/>
  <c r="F66" i="29"/>
  <c r="O22" i="29"/>
  <c r="F77" i="28"/>
  <c r="O33" i="28"/>
  <c r="F80" i="34"/>
  <c r="O36" i="34"/>
  <c r="F70" i="33"/>
  <c r="O26" i="33"/>
  <c r="F75" i="32"/>
  <c r="O31" i="32"/>
  <c r="F56" i="34"/>
  <c r="O12" i="34"/>
  <c r="F65" i="35"/>
  <c r="O21" i="35"/>
  <c r="F61" i="28"/>
  <c r="O17" i="28"/>
  <c r="F84" i="28"/>
  <c r="O40" i="28"/>
  <c r="F52" i="28"/>
  <c r="O8" i="28"/>
  <c r="F123" i="34"/>
  <c r="O79" i="34"/>
  <c r="F115" i="34"/>
  <c r="O71" i="34"/>
  <c r="F61" i="34"/>
  <c r="O17" i="34"/>
  <c r="F80" i="28"/>
  <c r="O36" i="28"/>
  <c r="F67" i="28"/>
  <c r="O23" i="28"/>
  <c r="F78" i="28"/>
  <c r="O34" i="28"/>
  <c r="F57" i="28"/>
  <c r="O13" i="28"/>
  <c r="F70" i="29"/>
  <c r="O26" i="29"/>
  <c r="F85" i="29"/>
  <c r="O41" i="29"/>
  <c r="F57" i="30"/>
  <c r="O13" i="30"/>
  <c r="F80" i="33"/>
  <c r="O36" i="33"/>
  <c r="F93" i="33"/>
  <c r="O49" i="33"/>
  <c r="F83" i="34"/>
  <c r="O39" i="34"/>
  <c r="F74" i="35"/>
  <c r="O30" i="35"/>
  <c r="F78" i="27"/>
  <c r="O34" i="27"/>
  <c r="F65" i="27"/>
  <c r="O21" i="27"/>
  <c r="F85" i="33"/>
  <c r="O41" i="33"/>
  <c r="F65" i="28"/>
  <c r="O21" i="28"/>
  <c r="F88" i="34"/>
  <c r="O44" i="34"/>
  <c r="F82" i="33"/>
  <c r="O38" i="33"/>
  <c r="F91" i="33"/>
  <c r="O47" i="33"/>
  <c r="F66" i="30"/>
  <c r="O22" i="30"/>
  <c r="F88" i="27"/>
  <c r="O44" i="27"/>
  <c r="F90" i="33"/>
  <c r="O46" i="33"/>
  <c r="F61" i="30"/>
  <c r="O17" i="30"/>
  <c r="F83" i="32"/>
  <c r="O39" i="32"/>
  <c r="F91" i="31"/>
  <c r="O47" i="31"/>
  <c r="F91" i="34"/>
  <c r="O47" i="34"/>
  <c r="F119" i="34"/>
  <c r="O75" i="34"/>
  <c r="F107" i="34"/>
  <c r="O63" i="34"/>
  <c r="F64" i="27"/>
  <c r="O20" i="27"/>
  <c r="F91" i="29"/>
  <c r="O47" i="29"/>
  <c r="F62" i="29"/>
  <c r="O18" i="29"/>
  <c r="F81" i="30"/>
  <c r="O37" i="30"/>
  <c r="F92" i="30"/>
  <c r="O48" i="30"/>
  <c r="F78" i="30"/>
  <c r="O34" i="30"/>
  <c r="F93" i="31"/>
  <c r="O49" i="31"/>
  <c r="F80" i="31"/>
  <c r="O36" i="31"/>
  <c r="F88" i="31"/>
  <c r="O44" i="31"/>
  <c r="F74" i="32"/>
  <c r="O30" i="32"/>
  <c r="F86" i="34"/>
  <c r="O42" i="34"/>
  <c r="F85" i="35"/>
  <c r="O41" i="35"/>
  <c r="F51" i="35"/>
  <c r="O7" i="35"/>
  <c r="F59" i="35"/>
  <c r="O15" i="35"/>
  <c r="J15" i="35" s="1"/>
  <c r="F93" i="35"/>
  <c r="O49" i="35"/>
  <c r="F64" i="35"/>
  <c r="O20" i="35"/>
  <c r="F76" i="35"/>
  <c r="O32" i="35"/>
  <c r="F87" i="30"/>
  <c r="O43" i="30"/>
  <c r="F68" i="35"/>
  <c r="O24" i="35"/>
  <c r="F93" i="34"/>
  <c r="O49" i="34"/>
  <c r="F78" i="34"/>
  <c r="O34" i="34"/>
  <c r="F62" i="35"/>
  <c r="O18" i="35"/>
  <c r="J18" i="35" s="1"/>
  <c r="F55" i="35"/>
  <c r="O11" i="35"/>
  <c r="F72" i="34"/>
  <c r="O28" i="34"/>
  <c r="F60" i="32"/>
  <c r="O16" i="32"/>
  <c r="F83" i="30"/>
  <c r="O39" i="30"/>
  <c r="F84" i="29"/>
  <c r="O40" i="29"/>
  <c r="F58" i="27"/>
  <c r="O14" i="27"/>
  <c r="F60" i="31"/>
  <c r="O16" i="31"/>
  <c r="F53" i="32"/>
  <c r="O9" i="32"/>
  <c r="F93" i="30"/>
  <c r="O49" i="30"/>
  <c r="F83" i="27"/>
  <c r="O39" i="27"/>
  <c r="F59" i="27"/>
  <c r="O15" i="27"/>
  <c r="F73" i="35"/>
  <c r="O29" i="35"/>
  <c r="F71" i="31"/>
  <c r="O27" i="31"/>
  <c r="F82" i="35"/>
  <c r="O38" i="35"/>
  <c r="F78" i="32"/>
  <c r="O34" i="32"/>
  <c r="F90" i="27"/>
  <c r="O46" i="27"/>
  <c r="F66" i="28"/>
  <c r="O22" i="28"/>
  <c r="F62" i="34"/>
  <c r="O18" i="34"/>
  <c r="F136" i="32"/>
  <c r="O92" i="32"/>
  <c r="F104" i="30"/>
  <c r="O60" i="30"/>
  <c r="F128" i="34"/>
  <c r="O84" i="34"/>
  <c r="F113" i="33"/>
  <c r="O69" i="33"/>
  <c r="F121" i="32"/>
  <c r="O77" i="32"/>
  <c r="F105" i="32"/>
  <c r="O61" i="32"/>
  <c r="F101" i="31"/>
  <c r="O57" i="31"/>
  <c r="F109" i="29"/>
  <c r="O65" i="29"/>
  <c r="F125" i="28"/>
  <c r="O81" i="28"/>
  <c r="F113" i="27"/>
  <c r="O69" i="27"/>
  <c r="F131" i="31"/>
  <c r="O87" i="31"/>
  <c r="F95" i="27"/>
  <c r="O51" i="27"/>
  <c r="F114" i="35"/>
  <c r="O70" i="35"/>
  <c r="F117" i="34"/>
  <c r="O73" i="34"/>
  <c r="F94" i="34"/>
  <c r="O50" i="34"/>
  <c r="F118" i="30"/>
  <c r="O74" i="30"/>
  <c r="F98" i="28"/>
  <c r="O54" i="28"/>
  <c r="F111" i="35"/>
  <c r="O67" i="35"/>
  <c r="F118" i="34"/>
  <c r="O74" i="34"/>
  <c r="F95" i="31"/>
  <c r="O51" i="31"/>
  <c r="F54" i="27"/>
  <c r="O10" i="27"/>
  <c r="F82" i="27"/>
  <c r="O38" i="27"/>
  <c r="F54" i="29"/>
  <c r="O10" i="29"/>
  <c r="F61" i="29"/>
  <c r="O17" i="29"/>
  <c r="F69" i="29"/>
  <c r="O25" i="29"/>
  <c r="F53" i="29"/>
  <c r="O9" i="29"/>
  <c r="F77" i="29"/>
  <c r="O33" i="29"/>
  <c r="F73" i="30"/>
  <c r="O29" i="30"/>
  <c r="F72" i="32"/>
  <c r="O28" i="32"/>
  <c r="F66" i="32"/>
  <c r="O22" i="32"/>
  <c r="F81" i="32"/>
  <c r="O37" i="32"/>
  <c r="F51" i="34"/>
  <c r="O7" i="34"/>
  <c r="F93" i="27"/>
  <c r="O49" i="27"/>
  <c r="F84" i="27"/>
  <c r="O40" i="27"/>
  <c r="F60" i="27"/>
  <c r="O16" i="27"/>
  <c r="F88" i="28"/>
  <c r="O44" i="28"/>
  <c r="F75" i="28"/>
  <c r="O31" i="28"/>
  <c r="F86" i="28"/>
  <c r="O42" i="28"/>
  <c r="F78" i="29"/>
  <c r="O34" i="29"/>
  <c r="F80" i="29"/>
  <c r="O36" i="29"/>
  <c r="F72" i="29"/>
  <c r="O28" i="29"/>
  <c r="F93" i="29"/>
  <c r="O49" i="29"/>
  <c r="F64" i="29"/>
  <c r="O20" i="29"/>
  <c r="F56" i="29"/>
  <c r="O12" i="29"/>
  <c r="F65" i="30"/>
  <c r="O21" i="30"/>
  <c r="F71" i="30"/>
  <c r="O27" i="30"/>
  <c r="F91" i="30"/>
  <c r="O47" i="30"/>
  <c r="F62" i="30"/>
  <c r="O18" i="30"/>
  <c r="F64" i="31"/>
  <c r="O20" i="31"/>
  <c r="F56" i="31"/>
  <c r="O12" i="31"/>
  <c r="J12" i="31" s="1"/>
  <c r="F72" i="31"/>
  <c r="O28" i="31"/>
  <c r="F93" i="32"/>
  <c r="O49" i="32"/>
  <c r="F64" i="32"/>
  <c r="O20" i="32"/>
  <c r="F68" i="32"/>
  <c r="O24" i="32"/>
  <c r="F82" i="32"/>
  <c r="O38" i="32"/>
  <c r="F58" i="32"/>
  <c r="O14" i="32"/>
  <c r="J14" i="32" s="1"/>
  <c r="F56" i="33"/>
  <c r="O12" i="33"/>
  <c r="J12" i="33" s="1"/>
  <c r="F64" i="33"/>
  <c r="O20" i="33"/>
  <c r="F70" i="34"/>
  <c r="O26" i="34"/>
  <c r="F53" i="35"/>
  <c r="O9" i="35"/>
  <c r="F75" i="35"/>
  <c r="O31" i="35"/>
  <c r="F92" i="35"/>
  <c r="O48" i="35"/>
  <c r="F80" i="35"/>
  <c r="O36" i="35"/>
  <c r="F90" i="35"/>
  <c r="O46" i="35"/>
  <c r="J46" i="35" s="1"/>
  <c r="F58" i="35"/>
  <c r="O14" i="35"/>
  <c r="F60" i="35"/>
  <c r="O16" i="35"/>
  <c r="F91" i="27"/>
  <c r="O47" i="27"/>
  <c r="F75" i="27"/>
  <c r="O31" i="27"/>
  <c r="F66" i="27"/>
  <c r="O22" i="27"/>
  <c r="F87" i="34"/>
  <c r="O43" i="34"/>
  <c r="F87" i="29"/>
  <c r="O43" i="29"/>
  <c r="F65" i="31"/>
  <c r="O21" i="31"/>
  <c r="F77" i="35"/>
  <c r="O33" i="35"/>
  <c r="F67" i="34"/>
  <c r="O23" i="34"/>
  <c r="F90" i="31"/>
  <c r="O46" i="31"/>
  <c r="F73" i="31"/>
  <c r="O29" i="31"/>
  <c r="F59" i="30"/>
  <c r="O15" i="30"/>
  <c r="F92" i="29"/>
  <c r="O48" i="29"/>
  <c r="J48" i="29" s="1"/>
  <c r="F92" i="28"/>
  <c r="O48" i="28"/>
  <c r="F79" i="28"/>
  <c r="O35" i="28"/>
  <c r="F84" i="35"/>
  <c r="O40" i="35"/>
  <c r="F52" i="35"/>
  <c r="O8" i="35"/>
  <c r="F51" i="32"/>
  <c r="O7" i="32"/>
  <c r="F88" i="30"/>
  <c r="O44" i="30"/>
  <c r="F67" i="30"/>
  <c r="O23" i="30"/>
  <c r="F79" i="29"/>
  <c r="O35" i="29"/>
  <c r="F52" i="29"/>
  <c r="O8" i="29"/>
  <c r="F71" i="28"/>
  <c r="O27" i="28"/>
  <c r="F56" i="27"/>
  <c r="O12" i="27"/>
  <c r="F73" i="33"/>
  <c r="O29" i="33"/>
  <c r="F84" i="32"/>
  <c r="O40" i="32"/>
  <c r="F76" i="31"/>
  <c r="O32" i="31"/>
  <c r="F74" i="29"/>
  <c r="O30" i="29"/>
  <c r="F90" i="28"/>
  <c r="O46" i="28"/>
  <c r="J46" i="28" s="1"/>
  <c r="F50" i="35"/>
  <c r="O6" i="35"/>
  <c r="F67" i="32"/>
  <c r="O23" i="32"/>
  <c r="F82" i="31"/>
  <c r="O38" i="31"/>
  <c r="F63" i="29"/>
  <c r="O19" i="29"/>
  <c r="F89" i="27"/>
  <c r="O45" i="27"/>
  <c r="F72" i="27"/>
  <c r="O28" i="27"/>
  <c r="F58" i="31"/>
  <c r="O14" i="31"/>
  <c r="F89" i="29"/>
  <c r="O45" i="29"/>
  <c r="F60" i="29"/>
  <c r="O16" i="29"/>
  <c r="F76" i="28"/>
  <c r="O32" i="28"/>
  <c r="F81" i="33"/>
  <c r="O37" i="33"/>
  <c r="F68" i="31"/>
  <c r="O24" i="31"/>
  <c r="F69" i="34"/>
  <c r="O25" i="34"/>
  <c r="J25" i="34" s="1"/>
  <c r="F55" i="33"/>
  <c r="O11" i="33"/>
  <c r="F52" i="31"/>
  <c r="O8" i="31"/>
  <c r="F63" i="33"/>
  <c r="O19" i="33"/>
  <c r="F62" i="32"/>
  <c r="O18" i="32"/>
  <c r="F60" i="28"/>
  <c r="O16" i="28"/>
  <c r="F82" i="28"/>
  <c r="O38" i="28"/>
  <c r="F91" i="32"/>
  <c r="O47" i="32"/>
  <c r="F67" i="31"/>
  <c r="O23" i="31"/>
  <c r="F116" i="35"/>
  <c r="O72" i="35"/>
  <c r="F136" i="34"/>
  <c r="O92" i="34"/>
  <c r="F60" i="34"/>
  <c r="O16" i="34"/>
  <c r="J16" i="34" s="1"/>
  <c r="F136" i="33"/>
  <c r="O92" i="33"/>
  <c r="F128" i="30"/>
  <c r="O84" i="30"/>
  <c r="F120" i="30"/>
  <c r="O76" i="30"/>
  <c r="F112" i="30"/>
  <c r="O68" i="30"/>
  <c r="F96" i="30"/>
  <c r="O52" i="30"/>
  <c r="F136" i="27"/>
  <c r="O92" i="27"/>
  <c r="F112" i="34"/>
  <c r="O68" i="34"/>
  <c r="F121" i="33"/>
  <c r="O77" i="33"/>
  <c r="F109" i="33"/>
  <c r="O65" i="33"/>
  <c r="F97" i="33"/>
  <c r="O53" i="33"/>
  <c r="F129" i="32"/>
  <c r="O85" i="32"/>
  <c r="F117" i="32"/>
  <c r="O73" i="32"/>
  <c r="F109" i="32"/>
  <c r="O65" i="32"/>
  <c r="F101" i="32"/>
  <c r="O57" i="32"/>
  <c r="F125" i="31"/>
  <c r="O81" i="31"/>
  <c r="F133" i="30"/>
  <c r="O89" i="30"/>
  <c r="F117" i="29"/>
  <c r="O73" i="29"/>
  <c r="F101" i="29"/>
  <c r="O57" i="29"/>
  <c r="F129" i="28"/>
  <c r="O85" i="28"/>
  <c r="F117" i="28"/>
  <c r="O73" i="28"/>
  <c r="F121" i="27"/>
  <c r="O77" i="27"/>
  <c r="F105" i="27"/>
  <c r="O61" i="27"/>
  <c r="F99" i="32"/>
  <c r="O55" i="32"/>
  <c r="F103" i="29"/>
  <c r="O59" i="29"/>
  <c r="F95" i="28"/>
  <c r="O51" i="28"/>
  <c r="F130" i="35"/>
  <c r="O86" i="35"/>
  <c r="F133" i="34"/>
  <c r="O89" i="34"/>
  <c r="F121" i="34"/>
  <c r="O77" i="34"/>
  <c r="F109" i="34"/>
  <c r="O65" i="34"/>
  <c r="F98" i="34"/>
  <c r="O54" i="34"/>
  <c r="F130" i="33"/>
  <c r="O86" i="33"/>
  <c r="F106" i="33"/>
  <c r="O62" i="33"/>
  <c r="F130" i="31"/>
  <c r="O86" i="31"/>
  <c r="F102" i="30"/>
  <c r="O58" i="30"/>
  <c r="F106" i="28"/>
  <c r="O62" i="28"/>
  <c r="F131" i="35"/>
  <c r="O87" i="35"/>
  <c r="F123" i="35"/>
  <c r="O79" i="35"/>
  <c r="F107" i="35"/>
  <c r="O63" i="35"/>
  <c r="F126" i="34"/>
  <c r="O82" i="34"/>
  <c r="F110" i="34"/>
  <c r="O66" i="34"/>
  <c r="F99" i="34"/>
  <c r="O55" i="34"/>
  <c r="F127" i="33"/>
  <c r="O83" i="33"/>
  <c r="F119" i="33"/>
  <c r="O75" i="33"/>
  <c r="F103" i="33"/>
  <c r="O59" i="33"/>
  <c r="F123" i="32"/>
  <c r="O79" i="32"/>
  <c r="F107" i="32"/>
  <c r="O63" i="32"/>
  <c r="F127" i="31"/>
  <c r="O83" i="31"/>
  <c r="F103" i="31"/>
  <c r="O59" i="31"/>
  <c r="F95" i="29"/>
  <c r="O51" i="29"/>
  <c r="F103" i="28"/>
  <c r="O59" i="28"/>
  <c r="G125" i="34"/>
  <c r="L125" i="34"/>
  <c r="M125" i="34" s="1"/>
  <c r="G117" i="34"/>
  <c r="L117" i="34"/>
  <c r="M117" i="34" s="1"/>
  <c r="G123" i="33"/>
  <c r="L123" i="33"/>
  <c r="M123" i="33" s="1"/>
  <c r="G112" i="33"/>
  <c r="L112" i="33"/>
  <c r="M112" i="33" s="1"/>
  <c r="G102" i="33"/>
  <c r="L102" i="33"/>
  <c r="M102" i="33" s="1"/>
  <c r="G100" i="33"/>
  <c r="L100" i="33"/>
  <c r="M100" i="33" s="1"/>
  <c r="G126" i="31"/>
  <c r="L126" i="31"/>
  <c r="M126" i="31" s="1"/>
  <c r="G122" i="31"/>
  <c r="L122" i="31"/>
  <c r="M122" i="31" s="1"/>
  <c r="G111" i="30"/>
  <c r="L111" i="30"/>
  <c r="M111" i="30" s="1"/>
  <c r="G109" i="30"/>
  <c r="L109" i="30"/>
  <c r="M109" i="30" s="1"/>
  <c r="G126" i="28"/>
  <c r="L126" i="28"/>
  <c r="M126" i="28" s="1"/>
  <c r="G98" i="28"/>
  <c r="L98" i="28"/>
  <c r="M98" i="28" s="1"/>
  <c r="G134" i="27"/>
  <c r="L134" i="27"/>
  <c r="M134" i="27" s="1"/>
  <c r="G122" i="27"/>
  <c r="L122" i="27"/>
  <c r="M122" i="27" s="1"/>
  <c r="G112" i="27"/>
  <c r="L112" i="27"/>
  <c r="M112" i="27" s="1"/>
  <c r="G107" i="27"/>
  <c r="L107" i="27"/>
  <c r="M107" i="27" s="1"/>
  <c r="G101" i="27"/>
  <c r="L101" i="27"/>
  <c r="M101" i="27" s="1"/>
  <c r="G99" i="27"/>
  <c r="L99" i="27"/>
  <c r="M99" i="27" s="1"/>
  <c r="G137" i="35"/>
  <c r="L137" i="35"/>
  <c r="M137" i="35" s="1"/>
  <c r="G125" i="35"/>
  <c r="L125" i="35"/>
  <c r="M125" i="35" s="1"/>
  <c r="G107" i="35"/>
  <c r="L107" i="35"/>
  <c r="M107" i="35" s="1"/>
  <c r="G100" i="35"/>
  <c r="L100" i="35"/>
  <c r="M100" i="35" s="1"/>
  <c r="G118" i="34"/>
  <c r="L118" i="34"/>
  <c r="M118" i="34" s="1"/>
  <c r="G114" i="34"/>
  <c r="L114" i="34"/>
  <c r="M114" i="34" s="1"/>
  <c r="G103" i="34"/>
  <c r="L103" i="34"/>
  <c r="M103" i="34" s="1"/>
  <c r="G99" i="34"/>
  <c r="L99" i="34"/>
  <c r="M99" i="34" s="1"/>
  <c r="G136" i="33"/>
  <c r="L136" i="33"/>
  <c r="M136" i="33" s="1"/>
  <c r="G134" i="33"/>
  <c r="L134" i="33"/>
  <c r="M134" i="33" s="1"/>
  <c r="G119" i="33"/>
  <c r="L119" i="33"/>
  <c r="M119" i="33" s="1"/>
  <c r="G114" i="33"/>
  <c r="L114" i="33"/>
  <c r="M114" i="33" s="1"/>
  <c r="G107" i="33"/>
  <c r="L107" i="33"/>
  <c r="M107" i="33" s="1"/>
  <c r="G105" i="33"/>
  <c r="L105" i="33"/>
  <c r="M105" i="33" s="1"/>
  <c r="G137" i="32"/>
  <c r="L137" i="32"/>
  <c r="M137" i="32" s="1"/>
  <c r="G134" i="32"/>
  <c r="L134" i="32"/>
  <c r="M134" i="32" s="1"/>
  <c r="G129" i="32"/>
  <c r="L129" i="32"/>
  <c r="M129" i="32" s="1"/>
  <c r="G126" i="32"/>
  <c r="L126" i="32"/>
  <c r="M126" i="32" s="1"/>
  <c r="G120" i="32"/>
  <c r="L120" i="32"/>
  <c r="M120" i="32" s="1"/>
  <c r="G110" i="32"/>
  <c r="L110" i="32"/>
  <c r="M110" i="32" s="1"/>
  <c r="G104" i="32"/>
  <c r="L104" i="32"/>
  <c r="M104" i="32" s="1"/>
  <c r="G100" i="32"/>
  <c r="L100" i="32"/>
  <c r="M100" i="32" s="1"/>
  <c r="G135" i="31"/>
  <c r="L135" i="31"/>
  <c r="M135" i="31" s="1"/>
  <c r="G125" i="31"/>
  <c r="L125" i="31"/>
  <c r="M125" i="31" s="1"/>
  <c r="G119" i="31"/>
  <c r="L119" i="31"/>
  <c r="M119" i="31" s="1"/>
  <c r="G110" i="31"/>
  <c r="L110" i="31"/>
  <c r="M110" i="31" s="1"/>
  <c r="G103" i="31"/>
  <c r="L103" i="31"/>
  <c r="M103" i="31" s="1"/>
  <c r="G94" i="31"/>
  <c r="L94" i="31"/>
  <c r="M94" i="31" s="1"/>
  <c r="G128" i="30"/>
  <c r="L128" i="30"/>
  <c r="M128" i="30" s="1"/>
  <c r="G113" i="30"/>
  <c r="L113" i="30"/>
  <c r="M113" i="30" s="1"/>
  <c r="G108" i="30"/>
  <c r="L108" i="30"/>
  <c r="M108" i="30" s="1"/>
  <c r="G97" i="30"/>
  <c r="L97" i="30"/>
  <c r="M97" i="30" s="1"/>
  <c r="G129" i="29"/>
  <c r="L129" i="29"/>
  <c r="M129" i="29" s="1"/>
  <c r="G124" i="29"/>
  <c r="L124" i="29"/>
  <c r="M124" i="29" s="1"/>
  <c r="G117" i="29"/>
  <c r="L117" i="29"/>
  <c r="M117" i="29" s="1"/>
  <c r="G114" i="29"/>
  <c r="L114" i="29"/>
  <c r="M114" i="29" s="1"/>
  <c r="G103" i="29"/>
  <c r="L103" i="29"/>
  <c r="M103" i="29" s="1"/>
  <c r="G101" i="28"/>
  <c r="L101" i="28"/>
  <c r="M101" i="28" s="1"/>
  <c r="G119" i="27"/>
  <c r="L119" i="27"/>
  <c r="M119" i="27" s="1"/>
  <c r="G110" i="27"/>
  <c r="L110" i="27"/>
  <c r="M110" i="27" s="1"/>
  <c r="G98" i="27"/>
  <c r="L98" i="27"/>
  <c r="M98" i="27" s="1"/>
  <c r="G119" i="35"/>
  <c r="L119" i="35"/>
  <c r="M119" i="35" s="1"/>
  <c r="G137" i="34"/>
  <c r="L137" i="34"/>
  <c r="M137" i="34" s="1"/>
  <c r="G131" i="34"/>
  <c r="L131" i="34"/>
  <c r="M131" i="34" s="1"/>
  <c r="G122" i="34"/>
  <c r="L122" i="34"/>
  <c r="M122" i="34" s="1"/>
  <c r="G120" i="34"/>
  <c r="L120" i="34"/>
  <c r="M120" i="34" s="1"/>
  <c r="G126" i="33"/>
  <c r="L126" i="33"/>
  <c r="M126" i="33" s="1"/>
  <c r="G121" i="33"/>
  <c r="L121" i="33"/>
  <c r="M121" i="33" s="1"/>
  <c r="G109" i="33"/>
  <c r="L109" i="33"/>
  <c r="M109" i="33" s="1"/>
  <c r="G100" i="31"/>
  <c r="L100" i="31"/>
  <c r="M100" i="31" s="1"/>
  <c r="G118" i="30"/>
  <c r="L118" i="30"/>
  <c r="M118" i="30" s="1"/>
  <c r="G115" i="30"/>
  <c r="L115" i="30"/>
  <c r="M115" i="30" s="1"/>
  <c r="G135" i="29"/>
  <c r="L135" i="29"/>
  <c r="M135" i="29" s="1"/>
  <c r="G136" i="28"/>
  <c r="L136" i="28"/>
  <c r="M136" i="28" s="1"/>
  <c r="G122" i="28"/>
  <c r="L122" i="28"/>
  <c r="M122" i="28" s="1"/>
  <c r="G133" i="35"/>
  <c r="L133" i="35"/>
  <c r="M133" i="35" s="1"/>
  <c r="G126" i="35"/>
  <c r="L126" i="35"/>
  <c r="M126" i="35" s="1"/>
  <c r="G117" i="35"/>
  <c r="L117" i="35"/>
  <c r="M117" i="35" s="1"/>
  <c r="G103" i="35"/>
  <c r="L103" i="35"/>
  <c r="M103" i="35" s="1"/>
  <c r="G98" i="33"/>
  <c r="L98" i="33"/>
  <c r="M98" i="33" s="1"/>
  <c r="G95" i="33"/>
  <c r="L95" i="33"/>
  <c r="M95" i="33" s="1"/>
  <c r="G131" i="32"/>
  <c r="L131" i="32"/>
  <c r="M131" i="32" s="1"/>
  <c r="G111" i="29"/>
  <c r="L111" i="29"/>
  <c r="M111" i="29" s="1"/>
  <c r="G109" i="29"/>
  <c r="L109" i="29"/>
  <c r="M109" i="29" s="1"/>
  <c r="G113" i="28"/>
  <c r="L113" i="28"/>
  <c r="M113" i="28" s="1"/>
  <c r="G111" i="28"/>
  <c r="L111" i="28"/>
  <c r="M111" i="28" s="1"/>
  <c r="G134" i="35"/>
  <c r="L134" i="35"/>
  <c r="M134" i="35" s="1"/>
  <c r="G127" i="35"/>
  <c r="L127" i="35"/>
  <c r="M127" i="35" s="1"/>
  <c r="G106" i="35"/>
  <c r="L106" i="35"/>
  <c r="M106" i="35" s="1"/>
  <c r="G104" i="35"/>
  <c r="L104" i="35"/>
  <c r="M104" i="35" s="1"/>
  <c r="G98" i="35"/>
  <c r="L98" i="35"/>
  <c r="M98" i="35" s="1"/>
  <c r="G95" i="35"/>
  <c r="L95" i="35"/>
  <c r="M95" i="35" s="1"/>
  <c r="G108" i="34"/>
  <c r="L108" i="34"/>
  <c r="M108" i="34" s="1"/>
  <c r="G97" i="34"/>
  <c r="L97" i="34"/>
  <c r="M97" i="34" s="1"/>
  <c r="G135" i="33"/>
  <c r="L135" i="33"/>
  <c r="M135" i="33" s="1"/>
  <c r="G129" i="33"/>
  <c r="L129" i="33"/>
  <c r="M129" i="33" s="1"/>
  <c r="G133" i="32"/>
  <c r="L133" i="32"/>
  <c r="M133" i="32" s="1"/>
  <c r="G122" i="32"/>
  <c r="L122" i="32"/>
  <c r="M122" i="32" s="1"/>
  <c r="G109" i="32"/>
  <c r="L109" i="32"/>
  <c r="M109" i="32" s="1"/>
  <c r="G103" i="32"/>
  <c r="L103" i="32"/>
  <c r="M103" i="32" s="1"/>
  <c r="G98" i="32"/>
  <c r="L98" i="32"/>
  <c r="M98" i="32" s="1"/>
  <c r="G94" i="32"/>
  <c r="L94" i="32"/>
  <c r="M94" i="32" s="1"/>
  <c r="G112" i="31"/>
  <c r="L112" i="31"/>
  <c r="M112" i="31" s="1"/>
  <c r="G106" i="31"/>
  <c r="L106" i="31"/>
  <c r="M106" i="31" s="1"/>
  <c r="G96" i="31"/>
  <c r="L96" i="31"/>
  <c r="M96" i="31" s="1"/>
  <c r="G134" i="30"/>
  <c r="L134" i="30"/>
  <c r="M134" i="30" s="1"/>
  <c r="G131" i="30"/>
  <c r="L131" i="30"/>
  <c r="M131" i="30" s="1"/>
  <c r="G126" i="30"/>
  <c r="L126" i="30"/>
  <c r="M126" i="30" s="1"/>
  <c r="G123" i="30"/>
  <c r="L123" i="30"/>
  <c r="M123" i="30" s="1"/>
  <c r="G95" i="30"/>
  <c r="L95" i="30"/>
  <c r="M95" i="30" s="1"/>
  <c r="G131" i="29"/>
  <c r="L131" i="29"/>
  <c r="M131" i="29" s="1"/>
  <c r="G127" i="29"/>
  <c r="L127" i="29"/>
  <c r="M127" i="29" s="1"/>
  <c r="G121" i="29"/>
  <c r="L121" i="29"/>
  <c r="M121" i="29" s="1"/>
  <c r="G113" i="29"/>
  <c r="L113" i="29"/>
  <c r="M113" i="29" s="1"/>
  <c r="G95" i="29"/>
  <c r="L95" i="29"/>
  <c r="M95" i="29" s="1"/>
  <c r="G137" i="28"/>
  <c r="L137" i="28"/>
  <c r="M137" i="28" s="1"/>
  <c r="G115" i="28"/>
  <c r="L115" i="28"/>
  <c r="M115" i="28" s="1"/>
  <c r="G110" i="28"/>
  <c r="L110" i="28"/>
  <c r="M110" i="28" s="1"/>
  <c r="G131" i="35"/>
  <c r="L131" i="35"/>
  <c r="M131" i="35" s="1"/>
  <c r="G122" i="35"/>
  <c r="L122" i="35"/>
  <c r="M122" i="35" s="1"/>
  <c r="G120" i="35"/>
  <c r="L120" i="35"/>
  <c r="M120" i="35" s="1"/>
  <c r="G114" i="35"/>
  <c r="L114" i="35"/>
  <c r="M114" i="35" s="1"/>
  <c r="G111" i="35"/>
  <c r="L111" i="35"/>
  <c r="M111" i="35" s="1"/>
  <c r="G111" i="34"/>
  <c r="L111" i="34"/>
  <c r="M111" i="34" s="1"/>
  <c r="G94" i="34"/>
  <c r="L94" i="34"/>
  <c r="M94" i="34" s="1"/>
  <c r="G117" i="32"/>
  <c r="L117" i="32"/>
  <c r="M117" i="32" s="1"/>
  <c r="G113" i="32"/>
  <c r="L113" i="32"/>
  <c r="M113" i="32" s="1"/>
  <c r="G134" i="31"/>
  <c r="L134" i="31"/>
  <c r="M134" i="31" s="1"/>
  <c r="G132" i="31"/>
  <c r="L132" i="31"/>
  <c r="M132" i="31" s="1"/>
  <c r="G116" i="31"/>
  <c r="L116" i="31"/>
  <c r="M116" i="31" s="1"/>
  <c r="G103" i="30"/>
  <c r="L103" i="30"/>
  <c r="M103" i="30" s="1"/>
  <c r="G101" i="30"/>
  <c r="L101" i="30"/>
  <c r="M101" i="30" s="1"/>
  <c r="G108" i="29"/>
  <c r="L108" i="29"/>
  <c r="M108" i="29" s="1"/>
  <c r="G101" i="29"/>
  <c r="L101" i="29"/>
  <c r="M101" i="29" s="1"/>
  <c r="G98" i="29"/>
  <c r="L98" i="29"/>
  <c r="M98" i="29" s="1"/>
  <c r="G106" i="28"/>
  <c r="L106" i="28"/>
  <c r="M106" i="28" s="1"/>
  <c r="G137" i="27"/>
  <c r="L137" i="27"/>
  <c r="M137" i="27" s="1"/>
  <c r="G120" i="27"/>
  <c r="L120" i="27"/>
  <c r="M120" i="27" s="1"/>
  <c r="G106" i="27"/>
  <c r="L106" i="27"/>
  <c r="M106" i="27" s="1"/>
  <c r="G133" i="34"/>
  <c r="L133" i="34"/>
  <c r="M133" i="34" s="1"/>
  <c r="G124" i="34"/>
  <c r="L124" i="34"/>
  <c r="M124" i="34" s="1"/>
  <c r="G113" i="34"/>
  <c r="L113" i="34"/>
  <c r="M113" i="34" s="1"/>
  <c r="G106" i="34"/>
  <c r="L106" i="34"/>
  <c r="M106" i="34" s="1"/>
  <c r="G104" i="34"/>
  <c r="L104" i="34"/>
  <c r="M104" i="34" s="1"/>
  <c r="G95" i="34"/>
  <c r="L95" i="34"/>
  <c r="M95" i="34" s="1"/>
  <c r="G127" i="33"/>
  <c r="L127" i="33"/>
  <c r="M127" i="33" s="1"/>
  <c r="G121" i="32"/>
  <c r="L121" i="32"/>
  <c r="M121" i="32" s="1"/>
  <c r="G118" i="32"/>
  <c r="L118" i="32"/>
  <c r="M118" i="32" s="1"/>
  <c r="G105" i="32"/>
  <c r="L105" i="32"/>
  <c r="M105" i="32" s="1"/>
  <c r="G97" i="32"/>
  <c r="L97" i="32"/>
  <c r="M97" i="32" s="1"/>
  <c r="G95" i="31"/>
  <c r="L95" i="31"/>
  <c r="M95" i="31" s="1"/>
  <c r="G120" i="30"/>
  <c r="L120" i="30"/>
  <c r="M120" i="30" s="1"/>
  <c r="G104" i="30"/>
  <c r="L104" i="30"/>
  <c r="M104" i="30" s="1"/>
  <c r="G137" i="29"/>
  <c r="L137" i="29"/>
  <c r="M137" i="29" s="1"/>
  <c r="G132" i="29"/>
  <c r="L132" i="29"/>
  <c r="M132" i="29" s="1"/>
  <c r="G128" i="28"/>
  <c r="L128" i="28"/>
  <c r="M128" i="28" s="1"/>
  <c r="G125" i="28"/>
  <c r="L125" i="28"/>
  <c r="M125" i="28" s="1"/>
  <c r="G97" i="28"/>
  <c r="L97" i="28"/>
  <c r="M97" i="28" s="1"/>
  <c r="G95" i="28"/>
  <c r="L95" i="28"/>
  <c r="M95" i="28" s="1"/>
  <c r="G132" i="27"/>
  <c r="L132" i="27"/>
  <c r="M132" i="27" s="1"/>
  <c r="G127" i="27"/>
  <c r="L127" i="27"/>
  <c r="M127" i="27" s="1"/>
  <c r="G121" i="27"/>
  <c r="L121" i="27"/>
  <c r="M121" i="27" s="1"/>
  <c r="G116" i="27"/>
  <c r="L116" i="27"/>
  <c r="M116" i="27" s="1"/>
  <c r="G113" i="27"/>
  <c r="L113" i="27"/>
  <c r="M113" i="27" s="1"/>
  <c r="G103" i="27"/>
  <c r="L103" i="27"/>
  <c r="M103" i="27" s="1"/>
  <c r="G133" i="28"/>
  <c r="L133" i="28"/>
  <c r="M133" i="28" s="1"/>
  <c r="G120" i="28"/>
  <c r="L120" i="28"/>
  <c r="M120" i="28" s="1"/>
  <c r="G105" i="28"/>
  <c r="L105" i="28"/>
  <c r="M105" i="28" s="1"/>
  <c r="G103" i="28"/>
  <c r="L103" i="28"/>
  <c r="M103" i="28" s="1"/>
  <c r="G124" i="27"/>
  <c r="L124" i="27"/>
  <c r="M124" i="27" s="1"/>
  <c r="G97" i="35"/>
  <c r="L97" i="35"/>
  <c r="M97" i="35" s="1"/>
  <c r="G115" i="33"/>
  <c r="L115" i="33"/>
  <c r="M115" i="33" s="1"/>
  <c r="G114" i="32"/>
  <c r="L114" i="32"/>
  <c r="M114" i="32" s="1"/>
  <c r="G114" i="31"/>
  <c r="L114" i="31"/>
  <c r="M114" i="31" s="1"/>
  <c r="G118" i="29"/>
  <c r="L118" i="29"/>
  <c r="M118" i="29" s="1"/>
  <c r="G116" i="28"/>
  <c r="L116" i="28"/>
  <c r="M116" i="28" s="1"/>
  <c r="G133" i="33"/>
  <c r="L133" i="33"/>
  <c r="M133" i="33" s="1"/>
  <c r="G109" i="31"/>
  <c r="L109" i="31"/>
  <c r="M109" i="31" s="1"/>
  <c r="G114" i="30"/>
  <c r="L114" i="30"/>
  <c r="M114" i="30" s="1"/>
  <c r="G99" i="29"/>
  <c r="L99" i="29"/>
  <c r="M99" i="29" s="1"/>
  <c r="G132" i="28"/>
  <c r="L132" i="28"/>
  <c r="M132" i="28" s="1"/>
  <c r="G109" i="35"/>
  <c r="L109" i="35"/>
  <c r="M109" i="35" s="1"/>
  <c r="G128" i="32"/>
  <c r="L128" i="32"/>
  <c r="M128" i="32" s="1"/>
  <c r="G118" i="31"/>
  <c r="L118" i="31"/>
  <c r="M118" i="31" s="1"/>
  <c r="G98" i="31"/>
  <c r="L98" i="31"/>
  <c r="M98" i="31" s="1"/>
  <c r="G116" i="30"/>
  <c r="L116" i="30"/>
  <c r="M116" i="30" s="1"/>
  <c r="G126" i="29"/>
  <c r="L126" i="29"/>
  <c r="M126" i="29" s="1"/>
  <c r="G118" i="28"/>
  <c r="L118" i="28"/>
  <c r="M118" i="28" s="1"/>
  <c r="G98" i="34"/>
  <c r="L98" i="34"/>
  <c r="M98" i="34" s="1"/>
  <c r="G129" i="31"/>
  <c r="L129" i="31"/>
  <c r="M129" i="31" s="1"/>
  <c r="G137" i="30"/>
  <c r="L137" i="30"/>
  <c r="M137" i="30" s="1"/>
  <c r="G122" i="29"/>
  <c r="L122" i="29"/>
  <c r="M122" i="29" s="1"/>
  <c r="G134" i="28"/>
  <c r="L134" i="28"/>
  <c r="M134" i="28" s="1"/>
  <c r="G113" i="35"/>
  <c r="L113" i="35"/>
  <c r="M113" i="35" s="1"/>
  <c r="G129" i="34"/>
  <c r="L129" i="34"/>
  <c r="M129" i="34" s="1"/>
  <c r="G115" i="34"/>
  <c r="L115" i="34"/>
  <c r="M115" i="34" s="1"/>
  <c r="G125" i="33"/>
  <c r="L125" i="33"/>
  <c r="M125" i="33" s="1"/>
  <c r="G118" i="33"/>
  <c r="L118" i="33"/>
  <c r="M118" i="33" s="1"/>
  <c r="G111" i="33"/>
  <c r="L111" i="33"/>
  <c r="M111" i="33" s="1"/>
  <c r="G101" i="33"/>
  <c r="L101" i="33"/>
  <c r="M101" i="33" s="1"/>
  <c r="G96" i="33"/>
  <c r="L96" i="33"/>
  <c r="M96" i="33" s="1"/>
  <c r="G124" i="31"/>
  <c r="L124" i="31"/>
  <c r="M124" i="31" s="1"/>
  <c r="G110" i="30"/>
  <c r="L110" i="30"/>
  <c r="M110" i="30" s="1"/>
  <c r="G107" i="30"/>
  <c r="L107" i="30"/>
  <c r="M107" i="30" s="1"/>
  <c r="G131" i="28"/>
  <c r="L131" i="28"/>
  <c r="M131" i="28" s="1"/>
  <c r="G124" i="28"/>
  <c r="L124" i="28"/>
  <c r="M124" i="28" s="1"/>
  <c r="G99" i="28"/>
  <c r="L99" i="28"/>
  <c r="M99" i="28" s="1"/>
  <c r="G94" i="28"/>
  <c r="L94" i="28"/>
  <c r="M94" i="28" s="1"/>
  <c r="G135" i="27"/>
  <c r="L135" i="27"/>
  <c r="M135" i="27" s="1"/>
  <c r="G128" i="27"/>
  <c r="L128" i="27"/>
  <c r="M128" i="27" s="1"/>
  <c r="G118" i="27"/>
  <c r="L118" i="27"/>
  <c r="M118" i="27" s="1"/>
  <c r="G109" i="27"/>
  <c r="L109" i="27"/>
  <c r="M109" i="27" s="1"/>
  <c r="G104" i="27"/>
  <c r="L104" i="27"/>
  <c r="M104" i="27" s="1"/>
  <c r="G100" i="27"/>
  <c r="L100" i="27"/>
  <c r="M100" i="27" s="1"/>
  <c r="G94" i="27"/>
  <c r="L94" i="27"/>
  <c r="M94" i="27" s="1"/>
  <c r="G110" i="35"/>
  <c r="L110" i="35"/>
  <c r="M110" i="35" s="1"/>
  <c r="G101" i="35"/>
  <c r="L101" i="35"/>
  <c r="M101" i="35" s="1"/>
  <c r="G135" i="34"/>
  <c r="L135" i="34"/>
  <c r="M135" i="34" s="1"/>
  <c r="G126" i="34"/>
  <c r="L126" i="34"/>
  <c r="M126" i="34" s="1"/>
  <c r="G116" i="34"/>
  <c r="L116" i="34"/>
  <c r="M116" i="34" s="1"/>
  <c r="G109" i="34"/>
  <c r="L109" i="34"/>
  <c r="M109" i="34" s="1"/>
  <c r="G100" i="34"/>
  <c r="L100" i="34"/>
  <c r="M100" i="34" s="1"/>
  <c r="G120" i="33"/>
  <c r="L120" i="33"/>
  <c r="M120" i="33" s="1"/>
  <c r="G116" i="33"/>
  <c r="L116" i="33"/>
  <c r="M116" i="33" s="1"/>
  <c r="G113" i="33"/>
  <c r="L113" i="33"/>
  <c r="M113" i="33" s="1"/>
  <c r="G106" i="33"/>
  <c r="L106" i="33"/>
  <c r="M106" i="33" s="1"/>
  <c r="G103" i="33"/>
  <c r="L103" i="33"/>
  <c r="M103" i="33" s="1"/>
  <c r="G132" i="32"/>
  <c r="L132" i="32"/>
  <c r="M132" i="32" s="1"/>
  <c r="G127" i="32"/>
  <c r="L127" i="32"/>
  <c r="M127" i="32" s="1"/>
  <c r="G124" i="32"/>
  <c r="L124" i="32"/>
  <c r="M124" i="32" s="1"/>
  <c r="G111" i="32"/>
  <c r="L111" i="32"/>
  <c r="M111" i="32" s="1"/>
  <c r="G108" i="32"/>
  <c r="L108" i="32"/>
  <c r="M108" i="32" s="1"/>
  <c r="G101" i="32"/>
  <c r="L101" i="32"/>
  <c r="M101" i="32" s="1"/>
  <c r="G96" i="32"/>
  <c r="L96" i="32"/>
  <c r="M96" i="32" s="1"/>
  <c r="G137" i="31"/>
  <c r="L137" i="31"/>
  <c r="M137" i="31" s="1"/>
  <c r="G131" i="31"/>
  <c r="L131" i="31"/>
  <c r="M131" i="31" s="1"/>
  <c r="G123" i="31"/>
  <c r="L123" i="31"/>
  <c r="M123" i="31" s="1"/>
  <c r="G115" i="31"/>
  <c r="L115" i="31"/>
  <c r="M115" i="31" s="1"/>
  <c r="G107" i="31"/>
  <c r="L107" i="31"/>
  <c r="M107" i="31" s="1"/>
  <c r="G99" i="31"/>
  <c r="L99" i="31"/>
  <c r="M99" i="31" s="1"/>
  <c r="G132" i="30"/>
  <c r="L132" i="30"/>
  <c r="M132" i="30" s="1"/>
  <c r="G122" i="30"/>
  <c r="L122" i="30"/>
  <c r="M122" i="30" s="1"/>
  <c r="G112" i="30"/>
  <c r="L112" i="30"/>
  <c r="M112" i="30" s="1"/>
  <c r="G106" i="30"/>
  <c r="L106" i="30"/>
  <c r="M106" i="30" s="1"/>
  <c r="G96" i="30"/>
  <c r="L96" i="30"/>
  <c r="M96" i="30" s="1"/>
  <c r="G125" i="29"/>
  <c r="L125" i="29"/>
  <c r="M125" i="29" s="1"/>
  <c r="G120" i="29"/>
  <c r="L120" i="29"/>
  <c r="M120" i="29" s="1"/>
  <c r="G116" i="29"/>
  <c r="L116" i="29"/>
  <c r="M116" i="29" s="1"/>
  <c r="G104" i="29"/>
  <c r="L104" i="29"/>
  <c r="M104" i="29" s="1"/>
  <c r="G97" i="29"/>
  <c r="L97" i="29"/>
  <c r="M97" i="29" s="1"/>
  <c r="G119" i="28"/>
  <c r="L119" i="28"/>
  <c r="M119" i="28" s="1"/>
  <c r="G123" i="27"/>
  <c r="L123" i="27"/>
  <c r="M123" i="27" s="1"/>
  <c r="G114" i="27"/>
  <c r="L114" i="27"/>
  <c r="M114" i="27" s="1"/>
  <c r="G102" i="27"/>
  <c r="L102" i="27"/>
  <c r="M102" i="27" s="1"/>
  <c r="G95" i="27"/>
  <c r="L95" i="27"/>
  <c r="M95" i="27" s="1"/>
  <c r="G136" i="34"/>
  <c r="L136" i="34"/>
  <c r="M136" i="34" s="1"/>
  <c r="G132" i="34"/>
  <c r="L132" i="34"/>
  <c r="M132" i="34" s="1"/>
  <c r="G127" i="34"/>
  <c r="L127" i="34"/>
  <c r="M127" i="34" s="1"/>
  <c r="G121" i="34"/>
  <c r="L121" i="34"/>
  <c r="M121" i="34" s="1"/>
  <c r="G119" i="34"/>
  <c r="L119" i="34"/>
  <c r="M119" i="34" s="1"/>
  <c r="G101" i="34"/>
  <c r="L101" i="34"/>
  <c r="M101" i="34" s="1"/>
  <c r="G132" i="33"/>
  <c r="L132" i="33"/>
  <c r="M132" i="33" s="1"/>
  <c r="G122" i="33"/>
  <c r="L122" i="33"/>
  <c r="M122" i="33" s="1"/>
  <c r="G108" i="33"/>
  <c r="L108" i="33"/>
  <c r="M108" i="33" s="1"/>
  <c r="G94" i="33"/>
  <c r="L94" i="33"/>
  <c r="M94" i="33" s="1"/>
  <c r="G101" i="31"/>
  <c r="L101" i="31"/>
  <c r="M101" i="31" s="1"/>
  <c r="G136" i="30"/>
  <c r="L136" i="30"/>
  <c r="M136" i="30" s="1"/>
  <c r="G129" i="30"/>
  <c r="L129" i="30"/>
  <c r="M129" i="30" s="1"/>
  <c r="G119" i="30"/>
  <c r="L119" i="30"/>
  <c r="M119" i="30" s="1"/>
  <c r="G117" i="30"/>
  <c r="L117" i="30"/>
  <c r="M117" i="30" s="1"/>
  <c r="G136" i="29"/>
  <c r="L136" i="29"/>
  <c r="M136" i="29" s="1"/>
  <c r="G135" i="28"/>
  <c r="L135" i="28"/>
  <c r="M135" i="28" s="1"/>
  <c r="G123" i="28"/>
  <c r="L123" i="28"/>
  <c r="M123" i="28" s="1"/>
  <c r="G96" i="27"/>
  <c r="L96" i="27"/>
  <c r="M96" i="27" s="1"/>
  <c r="G135" i="35"/>
  <c r="L135" i="35"/>
  <c r="M135" i="35" s="1"/>
  <c r="G132" i="35"/>
  <c r="L132" i="35"/>
  <c r="M132" i="35" s="1"/>
  <c r="G123" i="35"/>
  <c r="L123" i="35"/>
  <c r="M123" i="35" s="1"/>
  <c r="G116" i="35"/>
  <c r="L116" i="35"/>
  <c r="M116" i="35" s="1"/>
  <c r="G94" i="35"/>
  <c r="L94" i="35"/>
  <c r="M94" i="35" s="1"/>
  <c r="G99" i="33"/>
  <c r="L99" i="33"/>
  <c r="M99" i="33" s="1"/>
  <c r="G97" i="33"/>
  <c r="L97" i="33"/>
  <c r="M97" i="33" s="1"/>
  <c r="G136" i="32"/>
  <c r="L136" i="32"/>
  <c r="M136" i="32" s="1"/>
  <c r="G111" i="31"/>
  <c r="L111" i="31"/>
  <c r="M111" i="31" s="1"/>
  <c r="G112" i="29"/>
  <c r="L112" i="29"/>
  <c r="M112" i="29" s="1"/>
  <c r="G110" i="29"/>
  <c r="L110" i="29"/>
  <c r="M110" i="29" s="1"/>
  <c r="G112" i="28"/>
  <c r="L112" i="28"/>
  <c r="M112" i="28" s="1"/>
  <c r="G109" i="28"/>
  <c r="L109" i="28"/>
  <c r="M109" i="28" s="1"/>
  <c r="G100" i="30"/>
  <c r="L100" i="30"/>
  <c r="M100" i="30" s="1"/>
  <c r="G136" i="35"/>
  <c r="L136" i="35"/>
  <c r="M136" i="35" s="1"/>
  <c r="G128" i="35"/>
  <c r="L128" i="35"/>
  <c r="M128" i="35" s="1"/>
  <c r="G124" i="35"/>
  <c r="L124" i="35"/>
  <c r="M124" i="35" s="1"/>
  <c r="G118" i="35"/>
  <c r="L118" i="35"/>
  <c r="M118" i="35" s="1"/>
  <c r="G105" i="35"/>
  <c r="L105" i="35"/>
  <c r="M105" i="35" s="1"/>
  <c r="G99" i="35"/>
  <c r="L99" i="35"/>
  <c r="M99" i="35" s="1"/>
  <c r="G96" i="35"/>
  <c r="L96" i="35"/>
  <c r="M96" i="35" s="1"/>
  <c r="G134" i="34"/>
  <c r="L134" i="34"/>
  <c r="M134" i="34" s="1"/>
  <c r="G107" i="34"/>
  <c r="L107" i="34"/>
  <c r="M107" i="34" s="1"/>
  <c r="G96" i="34"/>
  <c r="L96" i="34"/>
  <c r="M96" i="34" s="1"/>
  <c r="G137" i="33"/>
  <c r="L137" i="33"/>
  <c r="M137" i="33" s="1"/>
  <c r="G128" i="33"/>
  <c r="L128" i="33"/>
  <c r="M128" i="33" s="1"/>
  <c r="G135" i="32"/>
  <c r="L135" i="32"/>
  <c r="M135" i="32" s="1"/>
  <c r="G125" i="32"/>
  <c r="L125" i="32"/>
  <c r="M125" i="32" s="1"/>
  <c r="G116" i="32"/>
  <c r="L116" i="32"/>
  <c r="M116" i="32" s="1"/>
  <c r="G106" i="32"/>
  <c r="L106" i="32"/>
  <c r="M106" i="32" s="1"/>
  <c r="G102" i="32"/>
  <c r="L102" i="32"/>
  <c r="M102" i="32" s="1"/>
  <c r="G95" i="32"/>
  <c r="L95" i="32"/>
  <c r="M95" i="32" s="1"/>
  <c r="G113" i="31"/>
  <c r="L113" i="31"/>
  <c r="M113" i="31" s="1"/>
  <c r="G108" i="31"/>
  <c r="L108" i="31"/>
  <c r="M108" i="31" s="1"/>
  <c r="G97" i="31"/>
  <c r="L97" i="31"/>
  <c r="M97" i="31" s="1"/>
  <c r="G133" i="30"/>
  <c r="L133" i="30"/>
  <c r="M133" i="30" s="1"/>
  <c r="G127" i="30"/>
  <c r="L127" i="30"/>
  <c r="M127" i="30" s="1"/>
  <c r="G125" i="30"/>
  <c r="L125" i="30"/>
  <c r="M125" i="30" s="1"/>
  <c r="G94" i="30"/>
  <c r="L94" i="30"/>
  <c r="M94" i="30" s="1"/>
  <c r="G134" i="29"/>
  <c r="L134" i="29"/>
  <c r="M134" i="29" s="1"/>
  <c r="G128" i="29"/>
  <c r="L128" i="29"/>
  <c r="M128" i="29" s="1"/>
  <c r="G123" i="29"/>
  <c r="L123" i="29"/>
  <c r="M123" i="29" s="1"/>
  <c r="G119" i="29"/>
  <c r="L119" i="29"/>
  <c r="M119" i="29" s="1"/>
  <c r="G96" i="29"/>
  <c r="L96" i="29"/>
  <c r="M96" i="29" s="1"/>
  <c r="G114" i="28"/>
  <c r="L114" i="28"/>
  <c r="M114" i="28" s="1"/>
  <c r="G108" i="28"/>
  <c r="L108" i="28"/>
  <c r="M108" i="28" s="1"/>
  <c r="G121" i="35"/>
  <c r="L121" i="35"/>
  <c r="M121" i="35" s="1"/>
  <c r="G115" i="35"/>
  <c r="L115" i="35"/>
  <c r="M115" i="35" s="1"/>
  <c r="G112" i="35"/>
  <c r="L112" i="35"/>
  <c r="M112" i="35" s="1"/>
  <c r="G108" i="35"/>
  <c r="L108" i="35"/>
  <c r="M108" i="35" s="1"/>
  <c r="G102" i="35"/>
  <c r="L102" i="35"/>
  <c r="M102" i="35" s="1"/>
  <c r="G110" i="34"/>
  <c r="L110" i="34"/>
  <c r="M110" i="34" s="1"/>
  <c r="G115" i="32"/>
  <c r="L115" i="32"/>
  <c r="M115" i="32" s="1"/>
  <c r="G112" i="32"/>
  <c r="L112" i="32"/>
  <c r="M112" i="32" s="1"/>
  <c r="G133" i="31"/>
  <c r="L133" i="31"/>
  <c r="M133" i="31" s="1"/>
  <c r="G127" i="31"/>
  <c r="L127" i="31"/>
  <c r="M127" i="31" s="1"/>
  <c r="G117" i="31"/>
  <c r="L117" i="31"/>
  <c r="M117" i="31" s="1"/>
  <c r="G124" i="30"/>
  <c r="L124" i="30"/>
  <c r="M124" i="30" s="1"/>
  <c r="G102" i="30"/>
  <c r="L102" i="30"/>
  <c r="M102" i="30" s="1"/>
  <c r="G99" i="30"/>
  <c r="L99" i="30"/>
  <c r="M99" i="30" s="1"/>
  <c r="G106" i="29"/>
  <c r="L106" i="29"/>
  <c r="M106" i="29" s="1"/>
  <c r="G100" i="29"/>
  <c r="L100" i="29"/>
  <c r="M100" i="29" s="1"/>
  <c r="G107" i="28"/>
  <c r="L107" i="28"/>
  <c r="M107" i="28" s="1"/>
  <c r="G125" i="27"/>
  <c r="L125" i="27"/>
  <c r="M125" i="27" s="1"/>
  <c r="G111" i="27"/>
  <c r="L111" i="27"/>
  <c r="M111" i="27" s="1"/>
  <c r="G128" i="34"/>
  <c r="L128" i="34"/>
  <c r="M128" i="34" s="1"/>
  <c r="G123" i="34"/>
  <c r="L123" i="34"/>
  <c r="M123" i="34" s="1"/>
  <c r="G112" i="34"/>
  <c r="L112" i="34"/>
  <c r="M112" i="34" s="1"/>
  <c r="G105" i="34"/>
  <c r="L105" i="34"/>
  <c r="M105" i="34" s="1"/>
  <c r="G102" i="34"/>
  <c r="L102" i="34"/>
  <c r="M102" i="34" s="1"/>
  <c r="G124" i="33"/>
  <c r="L124" i="33"/>
  <c r="M124" i="33" s="1"/>
  <c r="G110" i="33"/>
  <c r="L110" i="33"/>
  <c r="M110" i="33" s="1"/>
  <c r="G123" i="32"/>
  <c r="L123" i="32"/>
  <c r="M123" i="32" s="1"/>
  <c r="G119" i="32"/>
  <c r="L119" i="32"/>
  <c r="M119" i="32" s="1"/>
  <c r="G107" i="32"/>
  <c r="L107" i="32"/>
  <c r="M107" i="32" s="1"/>
  <c r="G99" i="32"/>
  <c r="L99" i="32"/>
  <c r="M99" i="32" s="1"/>
  <c r="G121" i="30"/>
  <c r="L121" i="30"/>
  <c r="M121" i="30" s="1"/>
  <c r="G105" i="30"/>
  <c r="L105" i="30"/>
  <c r="M105" i="30" s="1"/>
  <c r="G133" i="29"/>
  <c r="L133" i="29"/>
  <c r="M133" i="29" s="1"/>
  <c r="G129" i="28"/>
  <c r="L129" i="28"/>
  <c r="M129" i="28" s="1"/>
  <c r="G127" i="28"/>
  <c r="L127" i="28"/>
  <c r="M127" i="28" s="1"/>
  <c r="G96" i="28"/>
  <c r="L96" i="28"/>
  <c r="M96" i="28" s="1"/>
  <c r="G133" i="27"/>
  <c r="L133" i="27"/>
  <c r="M133" i="27" s="1"/>
  <c r="G131" i="27"/>
  <c r="L131" i="27"/>
  <c r="M131" i="27" s="1"/>
  <c r="G126" i="27"/>
  <c r="L126" i="27"/>
  <c r="M126" i="27" s="1"/>
  <c r="G117" i="27"/>
  <c r="L117" i="27"/>
  <c r="M117" i="27" s="1"/>
  <c r="G115" i="27"/>
  <c r="L115" i="27"/>
  <c r="M115" i="27" s="1"/>
  <c r="G108" i="27"/>
  <c r="L108" i="27"/>
  <c r="M108" i="27" s="1"/>
  <c r="G97" i="27"/>
  <c r="L97" i="27"/>
  <c r="M97" i="27" s="1"/>
  <c r="G121" i="28"/>
  <c r="L121" i="28"/>
  <c r="M121" i="28" s="1"/>
  <c r="G117" i="28"/>
  <c r="L117" i="28"/>
  <c r="M117" i="28" s="1"/>
  <c r="G104" i="28"/>
  <c r="L104" i="28"/>
  <c r="M104" i="28" s="1"/>
  <c r="G136" i="27"/>
  <c r="L136" i="27"/>
  <c r="M136" i="27" s="1"/>
  <c r="G129" i="27"/>
  <c r="L129" i="27"/>
  <c r="M129" i="27" s="1"/>
  <c r="G105" i="27"/>
  <c r="L105" i="27"/>
  <c r="M105" i="27" s="1"/>
  <c r="G131" i="33"/>
  <c r="L131" i="33"/>
  <c r="M131" i="33" s="1"/>
  <c r="G104" i="33"/>
  <c r="L104" i="33"/>
  <c r="M104" i="33" s="1"/>
  <c r="G121" i="31"/>
  <c r="L121" i="31"/>
  <c r="M121" i="31" s="1"/>
  <c r="G102" i="31"/>
  <c r="L102" i="31"/>
  <c r="M102" i="31" s="1"/>
  <c r="G105" i="29"/>
  <c r="L105" i="29"/>
  <c r="M105" i="29" s="1"/>
  <c r="G129" i="35"/>
  <c r="L129" i="35"/>
  <c r="M129" i="35" s="1"/>
  <c r="G104" i="31"/>
  <c r="L104" i="31"/>
  <c r="M104" i="31" s="1"/>
  <c r="G107" i="29"/>
  <c r="L107" i="29"/>
  <c r="M107" i="29" s="1"/>
  <c r="G94" i="29"/>
  <c r="L94" i="29"/>
  <c r="M94" i="29" s="1"/>
  <c r="G102" i="28"/>
  <c r="L102" i="28"/>
  <c r="M102" i="28" s="1"/>
  <c r="G117" i="33"/>
  <c r="L117" i="33"/>
  <c r="M117" i="33" s="1"/>
  <c r="G128" i="31"/>
  <c r="L128" i="31"/>
  <c r="M128" i="31" s="1"/>
  <c r="G105" i="31"/>
  <c r="L105" i="31"/>
  <c r="M105" i="31" s="1"/>
  <c r="G135" i="30"/>
  <c r="L135" i="30"/>
  <c r="M135" i="30" s="1"/>
  <c r="G98" i="30"/>
  <c r="L98" i="30"/>
  <c r="M98" i="30" s="1"/>
  <c r="G115" i="29"/>
  <c r="L115" i="29"/>
  <c r="M115" i="29" s="1"/>
  <c r="G136" i="31"/>
  <c r="L136" i="31"/>
  <c r="M136" i="31" s="1"/>
  <c r="G120" i="31"/>
  <c r="L120" i="31"/>
  <c r="M120" i="31" s="1"/>
  <c r="G102" i="29"/>
  <c r="L102" i="29"/>
  <c r="M102" i="29" s="1"/>
  <c r="G100" i="28"/>
  <c r="L100" i="28"/>
  <c r="M100" i="28" s="1"/>
  <c r="H129" i="31"/>
  <c r="H131" i="35"/>
  <c r="H109" i="34"/>
  <c r="H130" i="32"/>
  <c r="H131" i="28"/>
  <c r="H129" i="30"/>
  <c r="H130" i="33"/>
  <c r="H109" i="32"/>
  <c r="G130" i="31"/>
  <c r="L130" i="31"/>
  <c r="M130" i="31" s="1"/>
  <c r="H109" i="27"/>
  <c r="H153" i="28"/>
  <c r="G130" i="30"/>
  <c r="L130" i="30"/>
  <c r="M130" i="30" s="1"/>
  <c r="H129" i="33"/>
  <c r="H129" i="35"/>
  <c r="H131" i="33"/>
  <c r="H131" i="30"/>
  <c r="H130" i="27"/>
  <c r="H130" i="30"/>
  <c r="H131" i="31"/>
  <c r="H129" i="28"/>
  <c r="G130" i="34"/>
  <c r="L130" i="34"/>
  <c r="M130" i="34" s="1"/>
  <c r="H153" i="35"/>
  <c r="H131" i="34"/>
  <c r="H129" i="34"/>
  <c r="H109" i="30"/>
  <c r="G130" i="35"/>
  <c r="L130" i="35"/>
  <c r="M130" i="35" s="1"/>
  <c r="H130" i="29"/>
  <c r="H129" i="32"/>
  <c r="H130" i="31"/>
  <c r="H153" i="33"/>
  <c r="G130" i="29"/>
  <c r="L130" i="29"/>
  <c r="M130" i="29" s="1"/>
  <c r="H153" i="31"/>
  <c r="G130" i="27"/>
  <c r="L130" i="27"/>
  <c r="M130" i="27" s="1"/>
  <c r="G130" i="32"/>
  <c r="L130" i="32"/>
  <c r="M130" i="32" s="1"/>
  <c r="H129" i="29"/>
  <c r="G130" i="28"/>
  <c r="L130" i="28"/>
  <c r="M130" i="28" s="1"/>
  <c r="H131" i="32"/>
  <c r="H130" i="35"/>
  <c r="G130" i="33"/>
  <c r="L130" i="33"/>
  <c r="M130" i="33" s="1"/>
  <c r="H131" i="29"/>
  <c r="H130" i="34"/>
  <c r="H131" i="27"/>
  <c r="H130" i="28"/>
  <c r="H153" i="29"/>
  <c r="H173" i="27"/>
  <c r="F147" i="31"/>
  <c r="O103" i="31"/>
  <c r="F147" i="33"/>
  <c r="O103" i="33"/>
  <c r="F151" i="35"/>
  <c r="O107" i="35"/>
  <c r="F146" i="30"/>
  <c r="O102" i="30"/>
  <c r="F142" i="34"/>
  <c r="O98" i="34"/>
  <c r="F174" i="35"/>
  <c r="O130" i="35"/>
  <c r="F149" i="27"/>
  <c r="O105" i="27"/>
  <c r="F161" i="28"/>
  <c r="O117" i="28"/>
  <c r="F145" i="32"/>
  <c r="O101" i="32"/>
  <c r="F161" i="32"/>
  <c r="O117" i="32"/>
  <c r="F165" i="33"/>
  <c r="O121" i="33"/>
  <c r="F156" i="30"/>
  <c r="O112" i="30"/>
  <c r="F104" i="34"/>
  <c r="O60" i="34"/>
  <c r="F135" i="32"/>
  <c r="O91" i="32"/>
  <c r="F107" i="33"/>
  <c r="O63" i="33"/>
  <c r="F112" i="31"/>
  <c r="O68" i="31"/>
  <c r="F120" i="28"/>
  <c r="O76" i="28"/>
  <c r="F116" i="27"/>
  <c r="O72" i="27"/>
  <c r="F111" i="32"/>
  <c r="O67" i="32"/>
  <c r="F120" i="31"/>
  <c r="O76" i="31"/>
  <c r="F115" i="28"/>
  <c r="O71" i="28"/>
  <c r="F132" i="30"/>
  <c r="O88" i="30"/>
  <c r="F123" i="28"/>
  <c r="O79" i="28"/>
  <c r="F117" i="31"/>
  <c r="O73" i="31"/>
  <c r="F109" i="31"/>
  <c r="O65" i="31"/>
  <c r="F119" i="27"/>
  <c r="O75" i="27"/>
  <c r="F134" i="35"/>
  <c r="O90" i="35"/>
  <c r="F97" i="35"/>
  <c r="O53" i="35"/>
  <c r="F102" i="32"/>
  <c r="O58" i="32"/>
  <c r="F137" i="32"/>
  <c r="O93" i="32"/>
  <c r="F106" i="30"/>
  <c r="O62" i="30"/>
  <c r="F100" i="29"/>
  <c r="O56" i="29"/>
  <c r="F124" i="29"/>
  <c r="O80" i="29"/>
  <c r="F132" i="28"/>
  <c r="O88" i="28"/>
  <c r="F95" i="34"/>
  <c r="O51" i="34"/>
  <c r="F110" i="32"/>
  <c r="O66" i="32"/>
  <c r="F97" i="29"/>
  <c r="O53" i="29"/>
  <c r="F139" i="31"/>
  <c r="O95" i="31"/>
  <c r="F162" i="30"/>
  <c r="O118" i="30"/>
  <c r="F139" i="27"/>
  <c r="O95" i="27"/>
  <c r="F153" i="29"/>
  <c r="O109" i="29"/>
  <c r="F157" i="33"/>
  <c r="O113" i="33"/>
  <c r="F106" i="34"/>
  <c r="O62" i="34"/>
  <c r="F134" i="27"/>
  <c r="O90" i="27"/>
  <c r="F127" i="27"/>
  <c r="O83" i="27"/>
  <c r="F102" i="27"/>
  <c r="O58" i="27"/>
  <c r="F116" i="34"/>
  <c r="O72" i="34"/>
  <c r="J72" i="34" s="1"/>
  <c r="F137" i="34"/>
  <c r="O93" i="34"/>
  <c r="F108" i="35"/>
  <c r="O64" i="35"/>
  <c r="F129" i="35"/>
  <c r="O85" i="35"/>
  <c r="F124" i="31"/>
  <c r="O80" i="31"/>
  <c r="F125" i="30"/>
  <c r="O81" i="30"/>
  <c r="F151" i="34"/>
  <c r="O107" i="34"/>
  <c r="F127" i="32"/>
  <c r="O83" i="32"/>
  <c r="F110" i="30"/>
  <c r="O66" i="30"/>
  <c r="F109" i="28"/>
  <c r="O65" i="28"/>
  <c r="J65" i="28" s="1"/>
  <c r="F118" i="35"/>
  <c r="O74" i="35"/>
  <c r="F101" i="30"/>
  <c r="O57" i="30"/>
  <c r="F122" i="28"/>
  <c r="O78" i="28"/>
  <c r="F159" i="34"/>
  <c r="O115" i="34"/>
  <c r="F105" i="28"/>
  <c r="O61" i="28"/>
  <c r="F114" i="33"/>
  <c r="O70" i="33"/>
  <c r="F134" i="29"/>
  <c r="O90" i="29"/>
  <c r="J90" i="29" s="1"/>
  <c r="F117" i="27"/>
  <c r="O73" i="27"/>
  <c r="F128" i="31"/>
  <c r="O84" i="31"/>
  <c r="F135" i="35"/>
  <c r="O91" i="35"/>
  <c r="F101" i="27"/>
  <c r="O57" i="27"/>
  <c r="F126" i="30"/>
  <c r="O82" i="30"/>
  <c r="F108" i="34"/>
  <c r="O64" i="34"/>
  <c r="F94" i="33"/>
  <c r="O50" i="33"/>
  <c r="F131" i="32"/>
  <c r="O87" i="32"/>
  <c r="F111" i="27"/>
  <c r="O67" i="27"/>
  <c r="J67" i="27" s="1"/>
  <c r="F113" i="35"/>
  <c r="O69" i="35"/>
  <c r="F113" i="31"/>
  <c r="O69" i="31"/>
  <c r="J69" i="31" s="1"/>
  <c r="F130" i="29"/>
  <c r="O86" i="29"/>
  <c r="F96" i="27"/>
  <c r="O52" i="27"/>
  <c r="F159" i="32"/>
  <c r="O115" i="32"/>
  <c r="F178" i="34"/>
  <c r="O134" i="34"/>
  <c r="F166" i="33"/>
  <c r="O122" i="33"/>
  <c r="F141" i="27"/>
  <c r="O97" i="27"/>
  <c r="F177" i="31"/>
  <c r="O133" i="31"/>
  <c r="F145" i="34"/>
  <c r="O101" i="34"/>
  <c r="F140" i="34"/>
  <c r="O96" i="34"/>
  <c r="F110" i="35"/>
  <c r="O66" i="35"/>
  <c r="F113" i="30"/>
  <c r="O69" i="30"/>
  <c r="F102" i="28"/>
  <c r="O58" i="28"/>
  <c r="F94" i="31"/>
  <c r="O50" i="31"/>
  <c r="F118" i="33"/>
  <c r="O74" i="33"/>
  <c r="F125" i="34"/>
  <c r="O81" i="34"/>
  <c r="F120" i="32"/>
  <c r="O76" i="32"/>
  <c r="J76" i="32" s="1"/>
  <c r="F99" i="30"/>
  <c r="O55" i="30"/>
  <c r="F94" i="27"/>
  <c r="O50" i="27"/>
  <c r="F97" i="30"/>
  <c r="O53" i="30"/>
  <c r="F94" i="28"/>
  <c r="O50" i="28"/>
  <c r="F124" i="27"/>
  <c r="O80" i="27"/>
  <c r="F112" i="29"/>
  <c r="O68" i="29"/>
  <c r="F99" i="29"/>
  <c r="O55" i="29"/>
  <c r="F98" i="32"/>
  <c r="O54" i="32"/>
  <c r="F115" i="29"/>
  <c r="O71" i="29"/>
  <c r="F120" i="29"/>
  <c r="O76" i="29"/>
  <c r="F123" i="31"/>
  <c r="O79" i="31"/>
  <c r="F107" i="28"/>
  <c r="O63" i="28"/>
  <c r="F100" i="32"/>
  <c r="O56" i="32"/>
  <c r="F97" i="31"/>
  <c r="O53" i="31"/>
  <c r="F98" i="30"/>
  <c r="O54" i="30"/>
  <c r="F123" i="27"/>
  <c r="O79" i="27"/>
  <c r="F147" i="28"/>
  <c r="O103" i="28"/>
  <c r="F151" i="32"/>
  <c r="O107" i="32"/>
  <c r="F171" i="33"/>
  <c r="O127" i="33"/>
  <c r="F154" i="34"/>
  <c r="O110" i="34"/>
  <c r="F175" i="35"/>
  <c r="O131" i="35"/>
  <c r="F150" i="33"/>
  <c r="O106" i="33"/>
  <c r="F165" i="34"/>
  <c r="O121" i="34"/>
  <c r="F147" i="29"/>
  <c r="O103" i="29"/>
  <c r="F145" i="29"/>
  <c r="O101" i="29"/>
  <c r="F177" i="30"/>
  <c r="O133" i="30"/>
  <c r="F141" i="33"/>
  <c r="O97" i="33"/>
  <c r="F180" i="27"/>
  <c r="O136" i="27"/>
  <c r="F172" i="30"/>
  <c r="O128" i="30"/>
  <c r="F160" i="35"/>
  <c r="O116" i="35"/>
  <c r="F104" i="28"/>
  <c r="O60" i="28"/>
  <c r="F99" i="33"/>
  <c r="O55" i="33"/>
  <c r="F133" i="29"/>
  <c r="O89" i="29"/>
  <c r="F107" i="29"/>
  <c r="O63" i="29"/>
  <c r="F134" i="28"/>
  <c r="O90" i="28"/>
  <c r="F117" i="33"/>
  <c r="O73" i="33"/>
  <c r="F123" i="29"/>
  <c r="O79" i="29"/>
  <c r="F96" i="35"/>
  <c r="O52" i="35"/>
  <c r="F136" i="29"/>
  <c r="O92" i="29"/>
  <c r="F111" i="34"/>
  <c r="O67" i="34"/>
  <c r="F131" i="34"/>
  <c r="O87" i="34"/>
  <c r="F104" i="35"/>
  <c r="O60" i="35"/>
  <c r="F136" i="35"/>
  <c r="O92" i="35"/>
  <c r="F108" i="33"/>
  <c r="O64" i="33"/>
  <c r="J64" i="33" s="1"/>
  <c r="F112" i="32"/>
  <c r="O68" i="32"/>
  <c r="F100" i="31"/>
  <c r="O56" i="31"/>
  <c r="F115" i="30"/>
  <c r="O71" i="30"/>
  <c r="F137" i="29"/>
  <c r="O93" i="29"/>
  <c r="F130" i="28"/>
  <c r="O86" i="28"/>
  <c r="F128" i="27"/>
  <c r="O84" i="27"/>
  <c r="F117" i="30"/>
  <c r="O73" i="30"/>
  <c r="F105" i="29"/>
  <c r="O61" i="29"/>
  <c r="F126" i="27"/>
  <c r="O82" i="27"/>
  <c r="F155" i="35"/>
  <c r="O111" i="35"/>
  <c r="F161" i="34"/>
  <c r="O117" i="34"/>
  <c r="F157" i="27"/>
  <c r="O113" i="27"/>
  <c r="F149" i="32"/>
  <c r="O105" i="32"/>
  <c r="F148" i="30"/>
  <c r="O104" i="30"/>
  <c r="F126" i="35"/>
  <c r="O82" i="35"/>
  <c r="F117" i="35"/>
  <c r="O73" i="35"/>
  <c r="F97" i="32"/>
  <c r="O53" i="32"/>
  <c r="F127" i="30"/>
  <c r="O83" i="30"/>
  <c r="F106" i="35"/>
  <c r="O62" i="35"/>
  <c r="F131" i="30"/>
  <c r="O87" i="30"/>
  <c r="F103" i="35"/>
  <c r="O59" i="35"/>
  <c r="F118" i="32"/>
  <c r="O74" i="32"/>
  <c r="F122" i="30"/>
  <c r="O78" i="30"/>
  <c r="F135" i="29"/>
  <c r="O91" i="29"/>
  <c r="F135" i="34"/>
  <c r="O91" i="34"/>
  <c r="F134" i="33"/>
  <c r="O90" i="33"/>
  <c r="F126" i="33"/>
  <c r="O82" i="33"/>
  <c r="F109" i="27"/>
  <c r="O65" i="27"/>
  <c r="J65" i="27" s="1"/>
  <c r="F137" i="33"/>
  <c r="O93" i="33"/>
  <c r="F114" i="29"/>
  <c r="O70" i="29"/>
  <c r="F124" i="28"/>
  <c r="O80" i="28"/>
  <c r="F96" i="28"/>
  <c r="O52" i="28"/>
  <c r="F100" i="34"/>
  <c r="O56" i="34"/>
  <c r="F121" i="28"/>
  <c r="O77" i="28"/>
  <c r="F114" i="32"/>
  <c r="O70" i="32"/>
  <c r="F121" i="30"/>
  <c r="O77" i="30"/>
  <c r="F136" i="31"/>
  <c r="O92" i="31"/>
  <c r="F127" i="29"/>
  <c r="O83" i="29"/>
  <c r="F106" i="31"/>
  <c r="O62" i="31"/>
  <c r="F101" i="33"/>
  <c r="O57" i="33"/>
  <c r="J57" i="33" s="1"/>
  <c r="F105" i="35"/>
  <c r="O61" i="35"/>
  <c r="F115" i="35"/>
  <c r="O71" i="35"/>
  <c r="J71" i="35" s="1"/>
  <c r="F129" i="30"/>
  <c r="O85" i="30"/>
  <c r="F94" i="32"/>
  <c r="O50" i="32"/>
  <c r="F114" i="30"/>
  <c r="O70" i="30"/>
  <c r="F108" i="28"/>
  <c r="O64" i="28"/>
  <c r="F163" i="31"/>
  <c r="O119" i="31"/>
  <c r="F155" i="33"/>
  <c r="O111" i="33"/>
  <c r="F175" i="33"/>
  <c r="O131" i="33"/>
  <c r="F138" i="30"/>
  <c r="O94" i="30"/>
  <c r="F173" i="34"/>
  <c r="O129" i="34"/>
  <c r="F177" i="28"/>
  <c r="O133" i="28"/>
  <c r="F177" i="32"/>
  <c r="O133" i="32"/>
  <c r="F160" i="30"/>
  <c r="O116" i="30"/>
  <c r="F176" i="35"/>
  <c r="O132" i="35"/>
  <c r="F133" i="33"/>
  <c r="O89" i="33"/>
  <c r="F99" i="31"/>
  <c r="O55" i="31"/>
  <c r="F119" i="29"/>
  <c r="O75" i="29"/>
  <c r="F122" i="31"/>
  <c r="O78" i="31"/>
  <c r="F107" i="27"/>
  <c r="O63" i="27"/>
  <c r="F132" i="33"/>
  <c r="O88" i="33"/>
  <c r="F114" i="28"/>
  <c r="O70" i="28"/>
  <c r="F118" i="27"/>
  <c r="O74" i="27"/>
  <c r="F107" i="30"/>
  <c r="O63" i="30"/>
  <c r="F139" i="29"/>
  <c r="O95" i="29"/>
  <c r="F171" i="31"/>
  <c r="O127" i="31"/>
  <c r="F167" i="32"/>
  <c r="O123" i="32"/>
  <c r="F163" i="33"/>
  <c r="O119" i="33"/>
  <c r="F143" i="34"/>
  <c r="O99" i="34"/>
  <c r="F170" i="34"/>
  <c r="O126" i="34"/>
  <c r="F167" i="35"/>
  <c r="O123" i="35"/>
  <c r="F150" i="28"/>
  <c r="O106" i="28"/>
  <c r="F174" i="31"/>
  <c r="O130" i="31"/>
  <c r="F174" i="33"/>
  <c r="O130" i="33"/>
  <c r="F153" i="34"/>
  <c r="O109" i="34"/>
  <c r="F177" i="34"/>
  <c r="O133" i="34"/>
  <c r="F139" i="28"/>
  <c r="O95" i="28"/>
  <c r="F143" i="32"/>
  <c r="O99" i="32"/>
  <c r="F165" i="27"/>
  <c r="O121" i="27"/>
  <c r="F173" i="28"/>
  <c r="O129" i="28"/>
  <c r="F161" i="29"/>
  <c r="O117" i="29"/>
  <c r="F169" i="31"/>
  <c r="O125" i="31"/>
  <c r="F153" i="32"/>
  <c r="O109" i="32"/>
  <c r="F173" i="32"/>
  <c r="O129" i="32"/>
  <c r="F153" i="33"/>
  <c r="O109" i="33"/>
  <c r="F156" i="34"/>
  <c r="O112" i="34"/>
  <c r="F140" i="30"/>
  <c r="O96" i="30"/>
  <c r="F164" i="30"/>
  <c r="O120" i="30"/>
  <c r="F180" i="33"/>
  <c r="O136" i="33"/>
  <c r="F180" i="34"/>
  <c r="O136" i="34"/>
  <c r="F111" i="31"/>
  <c r="O67" i="31"/>
  <c r="F126" i="28"/>
  <c r="O82" i="28"/>
  <c r="J82" i="28" s="1"/>
  <c r="F106" i="32"/>
  <c r="O62" i="32"/>
  <c r="J62" i="32" s="1"/>
  <c r="F96" i="31"/>
  <c r="O52" i="31"/>
  <c r="J52" i="31" s="1"/>
  <c r="F113" i="34"/>
  <c r="O69" i="34"/>
  <c r="F125" i="33"/>
  <c r="O81" i="33"/>
  <c r="F104" i="29"/>
  <c r="O60" i="29"/>
  <c r="F102" i="31"/>
  <c r="O58" i="31"/>
  <c r="F133" i="27"/>
  <c r="O89" i="27"/>
  <c r="F126" i="31"/>
  <c r="O82" i="31"/>
  <c r="F94" i="35"/>
  <c r="O50" i="35"/>
  <c r="F118" i="29"/>
  <c r="O74" i="29"/>
  <c r="F128" i="32"/>
  <c r="O84" i="32"/>
  <c r="F100" i="27"/>
  <c r="O56" i="27"/>
  <c r="F96" i="29"/>
  <c r="O52" i="29"/>
  <c r="F111" i="30"/>
  <c r="O67" i="30"/>
  <c r="F95" i="32"/>
  <c r="O51" i="32"/>
  <c r="J51" i="32" s="1"/>
  <c r="F128" i="35"/>
  <c r="O84" i="35"/>
  <c r="J84" i="35" s="1"/>
  <c r="F136" i="28"/>
  <c r="O92" i="28"/>
  <c r="J92" i="28" s="1"/>
  <c r="F103" i="30"/>
  <c r="O59" i="30"/>
  <c r="F134" i="31"/>
  <c r="O90" i="31"/>
  <c r="F121" i="35"/>
  <c r="O77" i="35"/>
  <c r="F131" i="29"/>
  <c r="O87" i="29"/>
  <c r="F110" i="27"/>
  <c r="O66" i="27"/>
  <c r="F135" i="27"/>
  <c r="O91" i="27"/>
  <c r="F102" i="35"/>
  <c r="O58" i="35"/>
  <c r="F124" i="35"/>
  <c r="O80" i="35"/>
  <c r="F119" i="35"/>
  <c r="O75" i="35"/>
  <c r="F114" i="34"/>
  <c r="O70" i="34"/>
  <c r="F100" i="33"/>
  <c r="O56" i="33"/>
  <c r="F126" i="32"/>
  <c r="O82" i="32"/>
  <c r="F108" i="32"/>
  <c r="O64" i="32"/>
  <c r="F116" i="31"/>
  <c r="O72" i="31"/>
  <c r="F108" i="31"/>
  <c r="O64" i="31"/>
  <c r="F135" i="30"/>
  <c r="O91" i="30"/>
  <c r="F109" i="30"/>
  <c r="O65" i="30"/>
  <c r="J65" i="30" s="1"/>
  <c r="F108" i="29"/>
  <c r="O64" i="29"/>
  <c r="F116" i="29"/>
  <c r="O72" i="29"/>
  <c r="F122" i="29"/>
  <c r="O78" i="29"/>
  <c r="F119" i="28"/>
  <c r="O75" i="28"/>
  <c r="J75" i="28" s="1"/>
  <c r="F104" i="27"/>
  <c r="O60" i="27"/>
  <c r="F137" i="27"/>
  <c r="O93" i="27"/>
  <c r="F125" i="32"/>
  <c r="O81" i="32"/>
  <c r="J81" i="32" s="1"/>
  <c r="F116" i="32"/>
  <c r="O72" i="32"/>
  <c r="F121" i="29"/>
  <c r="O77" i="29"/>
  <c r="J77" i="29" s="1"/>
  <c r="F113" i="29"/>
  <c r="O69" i="29"/>
  <c r="F98" i="29"/>
  <c r="O54" i="29"/>
  <c r="J54" i="29" s="1"/>
  <c r="F98" i="27"/>
  <c r="O54" i="27"/>
  <c r="F162" i="34"/>
  <c r="O118" i="34"/>
  <c r="F142" i="28"/>
  <c r="O98" i="28"/>
  <c r="F138" i="34"/>
  <c r="O94" i="34"/>
  <c r="F158" i="35"/>
  <c r="O114" i="35"/>
  <c r="F175" i="31"/>
  <c r="O131" i="31"/>
  <c r="F169" i="28"/>
  <c r="O125" i="28"/>
  <c r="F145" i="31"/>
  <c r="O101" i="31"/>
  <c r="F165" i="32"/>
  <c r="O121" i="32"/>
  <c r="F172" i="34"/>
  <c r="O128" i="34"/>
  <c r="F180" i="32"/>
  <c r="O136" i="32"/>
  <c r="F110" i="28"/>
  <c r="O66" i="28"/>
  <c r="F122" i="32"/>
  <c r="O78" i="32"/>
  <c r="F115" i="31"/>
  <c r="O71" i="31"/>
  <c r="F103" i="27"/>
  <c r="O59" i="27"/>
  <c r="F137" i="30"/>
  <c r="O93" i="30"/>
  <c r="F104" i="31"/>
  <c r="O60" i="31"/>
  <c r="F128" i="29"/>
  <c r="O84" i="29"/>
  <c r="F104" i="32"/>
  <c r="O60" i="32"/>
  <c r="F99" i="35"/>
  <c r="O55" i="35"/>
  <c r="F122" i="34"/>
  <c r="O78" i="34"/>
  <c r="F112" i="35"/>
  <c r="O68" i="35"/>
  <c r="F120" i="35"/>
  <c r="O76" i="35"/>
  <c r="F137" i="35"/>
  <c r="O93" i="35"/>
  <c r="F95" i="35"/>
  <c r="O51" i="35"/>
  <c r="J51" i="35" s="1"/>
  <c r="F130" i="34"/>
  <c r="O86" i="34"/>
  <c r="F132" i="31"/>
  <c r="O88" i="31"/>
  <c r="F137" i="31"/>
  <c r="O93" i="31"/>
  <c r="J93" i="31" s="1"/>
  <c r="F136" i="30"/>
  <c r="O92" i="30"/>
  <c r="F106" i="29"/>
  <c r="O62" i="29"/>
  <c r="J62" i="29" s="1"/>
  <c r="F108" i="27"/>
  <c r="O64" i="27"/>
  <c r="F163" i="34"/>
  <c r="O119" i="34"/>
  <c r="F135" i="31"/>
  <c r="O91" i="31"/>
  <c r="F105" i="30"/>
  <c r="O61" i="30"/>
  <c r="F132" i="27"/>
  <c r="O88" i="27"/>
  <c r="F135" i="33"/>
  <c r="O91" i="33"/>
  <c r="J91" i="33" s="1"/>
  <c r="F132" i="34"/>
  <c r="O88" i="34"/>
  <c r="F129" i="33"/>
  <c r="O85" i="33"/>
  <c r="F122" i="27"/>
  <c r="O78" i="27"/>
  <c r="F127" i="34"/>
  <c r="O83" i="34"/>
  <c r="F124" i="33"/>
  <c r="O80" i="33"/>
  <c r="J80" i="33" s="1"/>
  <c r="F129" i="29"/>
  <c r="O85" i="29"/>
  <c r="J85" i="29" s="1"/>
  <c r="F101" i="28"/>
  <c r="O57" i="28"/>
  <c r="F111" i="28"/>
  <c r="O67" i="28"/>
  <c r="J67" i="28" s="1"/>
  <c r="F105" i="34"/>
  <c r="O61" i="34"/>
  <c r="F167" i="34"/>
  <c r="O123" i="34"/>
  <c r="F128" i="28"/>
  <c r="O84" i="28"/>
  <c r="F109" i="35"/>
  <c r="O65" i="35"/>
  <c r="J65" i="35" s="1"/>
  <c r="F119" i="32"/>
  <c r="O75" i="32"/>
  <c r="F124" i="34"/>
  <c r="O80" i="34"/>
  <c r="J80" i="34" s="1"/>
  <c r="F110" i="29"/>
  <c r="O66" i="29"/>
  <c r="F114" i="31"/>
  <c r="O70" i="31"/>
  <c r="F101" i="35"/>
  <c r="O57" i="35"/>
  <c r="F112" i="28"/>
  <c r="O68" i="28"/>
  <c r="F98" i="31"/>
  <c r="O54" i="31"/>
  <c r="F120" i="33"/>
  <c r="O76" i="33"/>
  <c r="J76" i="33" s="1"/>
  <c r="F126" i="29"/>
  <c r="O82" i="29"/>
  <c r="F104" i="33"/>
  <c r="O60" i="33"/>
  <c r="F99" i="28"/>
  <c r="O55" i="28"/>
  <c r="F95" i="30"/>
  <c r="O51" i="30"/>
  <c r="J51" i="30" s="1"/>
  <c r="F134" i="30"/>
  <c r="O90" i="30"/>
  <c r="J90" i="30" s="1"/>
  <c r="F96" i="32"/>
  <c r="O52" i="32"/>
  <c r="F112" i="33"/>
  <c r="O68" i="33"/>
  <c r="F98" i="35"/>
  <c r="O54" i="35"/>
  <c r="F119" i="30"/>
  <c r="O75" i="30"/>
  <c r="J75" i="30" s="1"/>
  <c r="F120" i="34"/>
  <c r="O76" i="34"/>
  <c r="J76" i="34" s="1"/>
  <c r="F122" i="35"/>
  <c r="O78" i="35"/>
  <c r="F129" i="27"/>
  <c r="O85" i="27"/>
  <c r="F106" i="27"/>
  <c r="O62" i="27"/>
  <c r="J62" i="27" s="1"/>
  <c r="F120" i="27"/>
  <c r="O76" i="27"/>
  <c r="F110" i="33"/>
  <c r="O66" i="33"/>
  <c r="F121" i="31"/>
  <c r="O77" i="31"/>
  <c r="F105" i="31"/>
  <c r="O61" i="31"/>
  <c r="F123" i="30"/>
  <c r="O79" i="30"/>
  <c r="F135" i="28"/>
  <c r="O91" i="28"/>
  <c r="F137" i="28"/>
  <c r="O93" i="28"/>
  <c r="F171" i="28"/>
  <c r="O127" i="28"/>
  <c r="F147" i="32"/>
  <c r="O103" i="32"/>
  <c r="F139" i="33"/>
  <c r="O95" i="33"/>
  <c r="F167" i="33"/>
  <c r="O123" i="33"/>
  <c r="F147" i="34"/>
  <c r="O103" i="34"/>
  <c r="F171" i="35"/>
  <c r="O127" i="35"/>
  <c r="F174" i="32"/>
  <c r="O130" i="32"/>
  <c r="F146" i="34"/>
  <c r="O102" i="34"/>
  <c r="F175" i="28"/>
  <c r="O131" i="28"/>
  <c r="F169" i="27"/>
  <c r="O125" i="27"/>
  <c r="F169" i="29"/>
  <c r="O125" i="29"/>
  <c r="F157" i="32"/>
  <c r="O113" i="32"/>
  <c r="F149" i="33"/>
  <c r="O105" i="33"/>
  <c r="F144" i="28"/>
  <c r="O100" i="28"/>
  <c r="F168" i="30"/>
  <c r="O124" i="30"/>
  <c r="F144" i="35"/>
  <c r="O100" i="35"/>
  <c r="F97" i="28"/>
  <c r="O53" i="28"/>
  <c r="J53" i="28" s="1"/>
  <c r="F100" i="30"/>
  <c r="O56" i="30"/>
  <c r="F111" i="29"/>
  <c r="O67" i="29"/>
  <c r="J67" i="29" s="1"/>
  <c r="F113" i="28"/>
  <c r="O69" i="28"/>
  <c r="F128" i="33"/>
  <c r="O84" i="33"/>
  <c r="F94" i="29"/>
  <c r="O50" i="29"/>
  <c r="F108" i="30"/>
  <c r="O64" i="30"/>
  <c r="F107" i="31"/>
  <c r="O63" i="31"/>
  <c r="J63" i="31" s="1"/>
  <c r="F102" i="33"/>
  <c r="O58" i="33"/>
  <c r="F97" i="34"/>
  <c r="O53" i="34"/>
  <c r="F112" i="27"/>
  <c r="O68" i="27"/>
  <c r="F116" i="33"/>
  <c r="O72" i="33"/>
  <c r="F134" i="32"/>
  <c r="O90" i="32"/>
  <c r="F124" i="32"/>
  <c r="O80" i="32"/>
  <c r="F132" i="29"/>
  <c r="O88" i="29"/>
  <c r="F116" i="28"/>
  <c r="O72" i="28"/>
  <c r="F131" i="27"/>
  <c r="O87" i="27"/>
  <c r="F133" i="35"/>
  <c r="O89" i="35"/>
  <c r="F98" i="33"/>
  <c r="O54" i="33"/>
  <c r="F96" i="33"/>
  <c r="O52" i="33"/>
  <c r="F102" i="29"/>
  <c r="O58" i="29"/>
  <c r="J58" i="29" s="1"/>
  <c r="F115" i="27"/>
  <c r="O71" i="27"/>
  <c r="F118" i="31"/>
  <c r="O74" i="31"/>
  <c r="F118" i="28"/>
  <c r="O74" i="28"/>
  <c r="F115" i="33"/>
  <c r="O71" i="33"/>
  <c r="F110" i="31"/>
  <c r="O66" i="31"/>
  <c r="F125" i="35"/>
  <c r="O81" i="35"/>
  <c r="J81" i="35" s="1"/>
  <c r="F114" i="27"/>
  <c r="O70" i="27"/>
  <c r="F132" i="32"/>
  <c r="O88" i="32"/>
  <c r="F129" i="31"/>
  <c r="O85" i="31"/>
  <c r="F130" i="30"/>
  <c r="O86" i="30"/>
  <c r="F99" i="27"/>
  <c r="O55" i="27"/>
  <c r="F130" i="27"/>
  <c r="O86" i="27"/>
  <c r="H85" i="3"/>
  <c r="H96" i="3"/>
  <c r="F174" i="27"/>
  <c r="O130" i="27"/>
  <c r="F176" i="32"/>
  <c r="O132" i="32"/>
  <c r="F159" i="33"/>
  <c r="O115" i="33"/>
  <c r="F146" i="29"/>
  <c r="O102" i="29"/>
  <c r="F175" i="27"/>
  <c r="O131" i="27"/>
  <c r="F178" i="32"/>
  <c r="O134" i="32"/>
  <c r="F146" i="33"/>
  <c r="O102" i="33"/>
  <c r="F172" i="33"/>
  <c r="O128" i="33"/>
  <c r="F141" i="28"/>
  <c r="O97" i="28"/>
  <c r="F193" i="33"/>
  <c r="O149" i="33"/>
  <c r="F219" i="28"/>
  <c r="O175" i="28"/>
  <c r="F218" i="32"/>
  <c r="O174" i="32"/>
  <c r="F183" i="33"/>
  <c r="O139" i="33"/>
  <c r="F179" i="28"/>
  <c r="O135" i="28"/>
  <c r="F154" i="33"/>
  <c r="O110" i="33"/>
  <c r="F166" i="35"/>
  <c r="O122" i="35"/>
  <c r="F156" i="33"/>
  <c r="O112" i="33"/>
  <c r="F143" i="28"/>
  <c r="O99" i="28"/>
  <c r="F142" i="31"/>
  <c r="O98" i="31"/>
  <c r="F154" i="29"/>
  <c r="O110" i="29"/>
  <c r="F172" i="28"/>
  <c r="O128" i="28"/>
  <c r="F145" i="28"/>
  <c r="O101" i="28"/>
  <c r="F166" i="27"/>
  <c r="O122" i="27"/>
  <c r="F176" i="34"/>
  <c r="O132" i="34"/>
  <c r="F179" i="31"/>
  <c r="O135" i="31"/>
  <c r="F180" i="30"/>
  <c r="O136" i="30"/>
  <c r="F139" i="35"/>
  <c r="O95" i="35"/>
  <c r="F166" i="34"/>
  <c r="O122" i="34"/>
  <c r="F148" i="31"/>
  <c r="O104" i="31"/>
  <c r="F166" i="32"/>
  <c r="O122" i="32"/>
  <c r="F209" i="32"/>
  <c r="O165" i="32"/>
  <c r="F202" i="35"/>
  <c r="O158" i="35"/>
  <c r="F142" i="27"/>
  <c r="O98" i="27"/>
  <c r="F160" i="32"/>
  <c r="O116" i="32"/>
  <c r="F163" i="28"/>
  <c r="O119" i="28"/>
  <c r="F153" i="30"/>
  <c r="O109" i="30"/>
  <c r="F144" i="33"/>
  <c r="O100" i="33"/>
  <c r="F146" i="35"/>
  <c r="O102" i="35"/>
  <c r="F165" i="35"/>
  <c r="O121" i="35"/>
  <c r="F147" i="30"/>
  <c r="O103" i="30"/>
  <c r="F155" i="30"/>
  <c r="O111" i="30"/>
  <c r="F162" i="29"/>
  <c r="O118" i="29"/>
  <c r="F146" i="31"/>
  <c r="O102" i="31"/>
  <c r="F140" i="31"/>
  <c r="O96" i="31"/>
  <c r="F224" i="34"/>
  <c r="O180" i="34"/>
  <c r="F200" i="34"/>
  <c r="O156" i="34"/>
  <c r="F213" i="31"/>
  <c r="O169" i="31"/>
  <c r="F187" i="32"/>
  <c r="O143" i="32"/>
  <c r="F218" i="33"/>
  <c r="O174" i="33"/>
  <c r="F214" i="34"/>
  <c r="O170" i="34"/>
  <c r="F215" i="31"/>
  <c r="O171" i="31"/>
  <c r="F158" i="28"/>
  <c r="O114" i="28"/>
  <c r="F163" i="29"/>
  <c r="O119" i="29"/>
  <c r="F221" i="28"/>
  <c r="O177" i="28"/>
  <c r="F199" i="33"/>
  <c r="O155" i="33"/>
  <c r="F152" i="28"/>
  <c r="O108" i="28"/>
  <c r="F159" i="35"/>
  <c r="O115" i="35"/>
  <c r="F171" i="29"/>
  <c r="O127" i="29"/>
  <c r="F165" i="28"/>
  <c r="O121" i="28"/>
  <c r="F158" i="29"/>
  <c r="O114" i="29"/>
  <c r="F153" i="27"/>
  <c r="O109" i="27"/>
  <c r="F179" i="29"/>
  <c r="O135" i="29"/>
  <c r="F175" i="30"/>
  <c r="O131" i="30"/>
  <c r="F161" i="35"/>
  <c r="O117" i="35"/>
  <c r="F201" i="27"/>
  <c r="O157" i="27"/>
  <c r="F149" i="29"/>
  <c r="O105" i="29"/>
  <c r="F181" i="29"/>
  <c r="O137" i="29"/>
  <c r="F152" i="33"/>
  <c r="O108" i="33"/>
  <c r="F155" i="34"/>
  <c r="O111" i="34"/>
  <c r="F151" i="29"/>
  <c r="O107" i="29"/>
  <c r="F143" i="33"/>
  <c r="O99" i="33"/>
  <c r="F224" i="27"/>
  <c r="O180" i="27"/>
  <c r="F194" i="33"/>
  <c r="O150" i="33"/>
  <c r="F195" i="32"/>
  <c r="O151" i="32"/>
  <c r="F167" i="27"/>
  <c r="O123" i="27"/>
  <c r="F151" i="28"/>
  <c r="O107" i="28"/>
  <c r="F142" i="32"/>
  <c r="O98" i="32"/>
  <c r="F138" i="28"/>
  <c r="O94" i="28"/>
  <c r="F164" i="32"/>
  <c r="O120" i="32"/>
  <c r="F146" i="28"/>
  <c r="O102" i="28"/>
  <c r="F189" i="34"/>
  <c r="O145" i="34"/>
  <c r="F222" i="34"/>
  <c r="O178" i="34"/>
  <c r="F157" i="31"/>
  <c r="O113" i="31"/>
  <c r="F138" i="33"/>
  <c r="O94" i="33"/>
  <c r="F179" i="35"/>
  <c r="O135" i="35"/>
  <c r="F203" i="34"/>
  <c r="O159" i="34"/>
  <c r="F153" i="28"/>
  <c r="O109" i="28"/>
  <c r="F169" i="30"/>
  <c r="O125" i="30"/>
  <c r="F181" i="34"/>
  <c r="O137" i="34"/>
  <c r="F178" i="27"/>
  <c r="O134" i="27"/>
  <c r="F183" i="27"/>
  <c r="O139" i="27"/>
  <c r="F154" i="32"/>
  <c r="O110" i="32"/>
  <c r="F144" i="29"/>
  <c r="O100" i="29"/>
  <c r="F141" i="35"/>
  <c r="O97" i="35"/>
  <c r="F161" i="31"/>
  <c r="O117" i="31"/>
  <c r="F164" i="31"/>
  <c r="O120" i="31"/>
  <c r="F156" i="31"/>
  <c r="O112" i="31"/>
  <c r="F200" i="30"/>
  <c r="O156" i="30"/>
  <c r="F190" i="30"/>
  <c r="O146" i="30"/>
  <c r="F174" i="30"/>
  <c r="O130" i="30"/>
  <c r="F169" i="35"/>
  <c r="O125" i="35"/>
  <c r="J125" i="35" s="1"/>
  <c r="F162" i="31"/>
  <c r="O118" i="31"/>
  <c r="F142" i="33"/>
  <c r="O98" i="33"/>
  <c r="F176" i="29"/>
  <c r="O132" i="29"/>
  <c r="F156" i="27"/>
  <c r="O112" i="27"/>
  <c r="F152" i="30"/>
  <c r="O108" i="30"/>
  <c r="F155" i="29"/>
  <c r="O111" i="29"/>
  <c r="F212" i="30"/>
  <c r="O168" i="30"/>
  <c r="F213" i="29"/>
  <c r="O169" i="29"/>
  <c r="F191" i="34"/>
  <c r="O147" i="34"/>
  <c r="F215" i="28"/>
  <c r="O171" i="28"/>
  <c r="F149" i="31"/>
  <c r="O105" i="31"/>
  <c r="F150" i="27"/>
  <c r="O106" i="27"/>
  <c r="F163" i="30"/>
  <c r="O119" i="30"/>
  <c r="F178" i="30"/>
  <c r="O134" i="30"/>
  <c r="F170" i="29"/>
  <c r="O126" i="29"/>
  <c r="F145" i="35"/>
  <c r="O101" i="35"/>
  <c r="F163" i="32"/>
  <c r="O119" i="32"/>
  <c r="F149" i="34"/>
  <c r="O105" i="34"/>
  <c r="F168" i="33"/>
  <c r="O124" i="33"/>
  <c r="F176" i="27"/>
  <c r="O132" i="27"/>
  <c r="F152" i="27"/>
  <c r="O108" i="27"/>
  <c r="F176" i="31"/>
  <c r="O132" i="31"/>
  <c r="F164" i="35"/>
  <c r="O120" i="35"/>
  <c r="F148" i="32"/>
  <c r="O104" i="32"/>
  <c r="F147" i="27"/>
  <c r="O103" i="27"/>
  <c r="F224" i="32"/>
  <c r="O180" i="32"/>
  <c r="F213" i="28"/>
  <c r="O169" i="28"/>
  <c r="F186" i="28"/>
  <c r="O142" i="28"/>
  <c r="F157" i="29"/>
  <c r="O113" i="29"/>
  <c r="F181" i="27"/>
  <c r="O137" i="27"/>
  <c r="F160" i="29"/>
  <c r="O116" i="29"/>
  <c r="F152" i="31"/>
  <c r="O108" i="31"/>
  <c r="F152" i="32"/>
  <c r="O108" i="32"/>
  <c r="F163" i="35"/>
  <c r="O119" i="35"/>
  <c r="J119" i="35" s="1"/>
  <c r="F154" i="27"/>
  <c r="O110" i="27"/>
  <c r="F172" i="35"/>
  <c r="O128" i="35"/>
  <c r="F144" i="27"/>
  <c r="O100" i="27"/>
  <c r="F170" i="31"/>
  <c r="O126" i="31"/>
  <c r="F169" i="33"/>
  <c r="O125" i="33"/>
  <c r="F170" i="28"/>
  <c r="O126" i="28"/>
  <c r="F208" i="30"/>
  <c r="O164" i="30"/>
  <c r="F217" i="32"/>
  <c r="O173" i="32"/>
  <c r="F217" i="28"/>
  <c r="O173" i="28"/>
  <c r="F221" i="34"/>
  <c r="O177" i="34"/>
  <c r="F194" i="28"/>
  <c r="O150" i="28"/>
  <c r="F207" i="33"/>
  <c r="O163" i="33"/>
  <c r="F151" i="30"/>
  <c r="O107" i="30"/>
  <c r="F151" i="27"/>
  <c r="O107" i="27"/>
  <c r="F177" i="33"/>
  <c r="O133" i="33"/>
  <c r="F204" i="30"/>
  <c r="O160" i="30"/>
  <c r="F182" i="30"/>
  <c r="O138" i="30"/>
  <c r="F138" i="32"/>
  <c r="O94" i="32"/>
  <c r="J94" i="32" s="1"/>
  <c r="F145" i="33"/>
  <c r="O101" i="33"/>
  <c r="J101" i="33" s="1"/>
  <c r="F165" i="30"/>
  <c r="O121" i="30"/>
  <c r="F140" i="28"/>
  <c r="O96" i="28"/>
  <c r="F178" i="33"/>
  <c r="O134" i="33"/>
  <c r="F162" i="32"/>
  <c r="O118" i="32"/>
  <c r="F171" i="30"/>
  <c r="O127" i="30"/>
  <c r="F192" i="30"/>
  <c r="O148" i="30"/>
  <c r="F199" i="35"/>
  <c r="O155" i="35"/>
  <c r="F172" i="27"/>
  <c r="O128" i="27"/>
  <c r="F144" i="31"/>
  <c r="O100" i="31"/>
  <c r="F148" i="35"/>
  <c r="O104" i="35"/>
  <c r="F140" i="35"/>
  <c r="O96" i="35"/>
  <c r="F161" i="33"/>
  <c r="O117" i="33"/>
  <c r="F204" i="35"/>
  <c r="O160" i="35"/>
  <c r="F221" i="30"/>
  <c r="O177" i="30"/>
  <c r="F191" i="29"/>
  <c r="O147" i="29"/>
  <c r="F198" i="34"/>
  <c r="O154" i="34"/>
  <c r="F141" i="31"/>
  <c r="O97" i="31"/>
  <c r="F164" i="29"/>
  <c r="O120" i="29"/>
  <c r="F156" i="29"/>
  <c r="O112" i="29"/>
  <c r="F138" i="27"/>
  <c r="O94" i="27"/>
  <c r="F162" i="33"/>
  <c r="O118" i="33"/>
  <c r="F154" i="35"/>
  <c r="O110" i="35"/>
  <c r="F185" i="27"/>
  <c r="O141" i="27"/>
  <c r="F140" i="27"/>
  <c r="O96" i="27"/>
  <c r="F155" i="27"/>
  <c r="O111" i="27"/>
  <c r="F170" i="30"/>
  <c r="O126" i="30"/>
  <c r="F161" i="27"/>
  <c r="O117" i="27"/>
  <c r="F158" i="33"/>
  <c r="O114" i="33"/>
  <c r="F145" i="30"/>
  <c r="O101" i="30"/>
  <c r="F171" i="32"/>
  <c r="O127" i="32"/>
  <c r="F173" i="35"/>
  <c r="O129" i="35"/>
  <c r="F146" i="27"/>
  <c r="O102" i="27"/>
  <c r="F201" i="33"/>
  <c r="O157" i="33"/>
  <c r="F183" i="31"/>
  <c r="O139" i="31"/>
  <c r="F176" i="28"/>
  <c r="O132" i="28"/>
  <c r="F181" i="32"/>
  <c r="O137" i="32"/>
  <c r="F163" i="27"/>
  <c r="O119" i="27"/>
  <c r="F176" i="30"/>
  <c r="O132" i="30"/>
  <c r="F160" i="27"/>
  <c r="O116" i="27"/>
  <c r="F179" i="32"/>
  <c r="O135" i="32"/>
  <c r="F205" i="32"/>
  <c r="O161" i="32"/>
  <c r="F205" i="28"/>
  <c r="O161" i="28"/>
  <c r="F218" i="35"/>
  <c r="O174" i="35"/>
  <c r="F191" i="33"/>
  <c r="O147" i="33"/>
  <c r="F143" i="27"/>
  <c r="O99" i="27"/>
  <c r="F173" i="31"/>
  <c r="O129" i="31"/>
  <c r="F158" i="27"/>
  <c r="O114" i="27"/>
  <c r="F154" i="31"/>
  <c r="O110" i="31"/>
  <c r="F162" i="28"/>
  <c r="O118" i="28"/>
  <c r="F159" i="27"/>
  <c r="O115" i="27"/>
  <c r="F140" i="33"/>
  <c r="O96" i="33"/>
  <c r="F177" i="35"/>
  <c r="O133" i="35"/>
  <c r="F160" i="28"/>
  <c r="O116" i="28"/>
  <c r="F168" i="32"/>
  <c r="O124" i="32"/>
  <c r="F160" i="33"/>
  <c r="O116" i="33"/>
  <c r="F141" i="34"/>
  <c r="O97" i="34"/>
  <c r="F151" i="31"/>
  <c r="O107" i="31"/>
  <c r="F138" i="29"/>
  <c r="O94" i="29"/>
  <c r="F157" i="28"/>
  <c r="O113" i="28"/>
  <c r="J113" i="28" s="1"/>
  <c r="F144" i="30"/>
  <c r="O100" i="30"/>
  <c r="F188" i="35"/>
  <c r="O144" i="35"/>
  <c r="F188" i="28"/>
  <c r="O144" i="28"/>
  <c r="F201" i="32"/>
  <c r="O157" i="32"/>
  <c r="F213" i="27"/>
  <c r="O169" i="27"/>
  <c r="F190" i="34"/>
  <c r="O146" i="34"/>
  <c r="F215" i="35"/>
  <c r="O171" i="35"/>
  <c r="F211" i="33"/>
  <c r="O167" i="33"/>
  <c r="F191" i="32"/>
  <c r="O147" i="32"/>
  <c r="F181" i="28"/>
  <c r="O137" i="28"/>
  <c r="F167" i="30"/>
  <c r="O123" i="30"/>
  <c r="F165" i="31"/>
  <c r="O121" i="31"/>
  <c r="F164" i="27"/>
  <c r="O120" i="27"/>
  <c r="F173" i="27"/>
  <c r="O129" i="27"/>
  <c r="F164" i="34"/>
  <c r="O120" i="34"/>
  <c r="F142" i="35"/>
  <c r="O98" i="35"/>
  <c r="F140" i="32"/>
  <c r="O96" i="32"/>
  <c r="F139" i="30"/>
  <c r="O95" i="30"/>
  <c r="J95" i="30" s="1"/>
  <c r="F148" i="33"/>
  <c r="O104" i="33"/>
  <c r="F164" i="33"/>
  <c r="O120" i="33"/>
  <c r="F156" i="28"/>
  <c r="O112" i="28"/>
  <c r="F158" i="31"/>
  <c r="O114" i="31"/>
  <c r="F168" i="34"/>
  <c r="O124" i="34"/>
  <c r="F153" i="35"/>
  <c r="O109" i="35"/>
  <c r="F211" i="34"/>
  <c r="O167" i="34"/>
  <c r="F155" i="28"/>
  <c r="O111" i="28"/>
  <c r="J111" i="28" s="1"/>
  <c r="F173" i="29"/>
  <c r="O129" i="29"/>
  <c r="F171" i="34"/>
  <c r="O127" i="34"/>
  <c r="F173" i="33"/>
  <c r="O129" i="33"/>
  <c r="F179" i="33"/>
  <c r="O135" i="33"/>
  <c r="F149" i="30"/>
  <c r="O105" i="30"/>
  <c r="F207" i="34"/>
  <c r="O163" i="34"/>
  <c r="F150" i="29"/>
  <c r="O106" i="29"/>
  <c r="F181" i="31"/>
  <c r="O137" i="31"/>
  <c r="F174" i="34"/>
  <c r="O130" i="34"/>
  <c r="F181" i="35"/>
  <c r="O137" i="35"/>
  <c r="F156" i="35"/>
  <c r="O112" i="35"/>
  <c r="F143" i="35"/>
  <c r="O99" i="35"/>
  <c r="F172" i="29"/>
  <c r="O128" i="29"/>
  <c r="F181" i="30"/>
  <c r="O137" i="30"/>
  <c r="F159" i="31"/>
  <c r="O115" i="31"/>
  <c r="F154" i="28"/>
  <c r="O110" i="28"/>
  <c r="J110" i="28" s="1"/>
  <c r="F216" i="34"/>
  <c r="O172" i="34"/>
  <c r="F189" i="31"/>
  <c r="O145" i="31"/>
  <c r="F219" i="31"/>
  <c r="O175" i="31"/>
  <c r="F182" i="34"/>
  <c r="O138" i="34"/>
  <c r="F206" i="34"/>
  <c r="O162" i="34"/>
  <c r="F142" i="29"/>
  <c r="O98" i="29"/>
  <c r="F165" i="29"/>
  <c r="O121" i="29"/>
  <c r="F169" i="32"/>
  <c r="O125" i="32"/>
  <c r="F148" i="27"/>
  <c r="O104" i="27"/>
  <c r="F166" i="29"/>
  <c r="O122" i="29"/>
  <c r="F152" i="29"/>
  <c r="O108" i="29"/>
  <c r="F179" i="30"/>
  <c r="O135" i="30"/>
  <c r="F160" i="31"/>
  <c r="O116" i="31"/>
  <c r="F170" i="32"/>
  <c r="O126" i="32"/>
  <c r="J126" i="32" s="1"/>
  <c r="F158" i="34"/>
  <c r="O114" i="34"/>
  <c r="F168" i="35"/>
  <c r="O124" i="35"/>
  <c r="F179" i="27"/>
  <c r="O135" i="27"/>
  <c r="F175" i="29"/>
  <c r="O131" i="29"/>
  <c r="F178" i="31"/>
  <c r="O134" i="31"/>
  <c r="F180" i="28"/>
  <c r="O136" i="28"/>
  <c r="F139" i="32"/>
  <c r="O95" i="32"/>
  <c r="F140" i="29"/>
  <c r="O96" i="29"/>
  <c r="F172" i="32"/>
  <c r="O128" i="32"/>
  <c r="F138" i="35"/>
  <c r="O94" i="35"/>
  <c r="F177" i="27"/>
  <c r="O133" i="27"/>
  <c r="F148" i="29"/>
  <c r="O104" i="29"/>
  <c r="F157" i="34"/>
  <c r="O113" i="34"/>
  <c r="F150" i="32"/>
  <c r="O106" i="32"/>
  <c r="F155" i="31"/>
  <c r="O111" i="31"/>
  <c r="F224" i="33"/>
  <c r="O180" i="33"/>
  <c r="F184" i="30"/>
  <c r="O140" i="30"/>
  <c r="F197" i="33"/>
  <c r="O153" i="33"/>
  <c r="F197" i="32"/>
  <c r="O153" i="32"/>
  <c r="F205" i="29"/>
  <c r="O161" i="29"/>
  <c r="F209" i="27"/>
  <c r="O165" i="27"/>
  <c r="F183" i="28"/>
  <c r="O139" i="28"/>
  <c r="F197" i="34"/>
  <c r="O153" i="34"/>
  <c r="F218" i="31"/>
  <c r="O174" i="31"/>
  <c r="F211" i="35"/>
  <c r="O167" i="35"/>
  <c r="F187" i="34"/>
  <c r="O143" i="34"/>
  <c r="F211" i="32"/>
  <c r="O167" i="32"/>
  <c r="F183" i="29"/>
  <c r="O139" i="29"/>
  <c r="F162" i="27"/>
  <c r="O118" i="27"/>
  <c r="F176" i="33"/>
  <c r="O132" i="33"/>
  <c r="F166" i="31"/>
  <c r="O122" i="31"/>
  <c r="F143" i="31"/>
  <c r="O99" i="31"/>
  <c r="F220" i="35"/>
  <c r="O176" i="35"/>
  <c r="F221" i="32"/>
  <c r="O177" i="32"/>
  <c r="F217" i="34"/>
  <c r="O173" i="34"/>
  <c r="F219" i="33"/>
  <c r="O175" i="33"/>
  <c r="F207" i="31"/>
  <c r="O163" i="31"/>
  <c r="F158" i="30"/>
  <c r="O114" i="30"/>
  <c r="F173" i="30"/>
  <c r="O129" i="30"/>
  <c r="F149" i="35"/>
  <c r="O105" i="35"/>
  <c r="F150" i="31"/>
  <c r="O106" i="31"/>
  <c r="F180" i="31"/>
  <c r="O136" i="31"/>
  <c r="F158" i="32"/>
  <c r="O114" i="32"/>
  <c r="F144" i="34"/>
  <c r="O100" i="34"/>
  <c r="F168" i="28"/>
  <c r="O124" i="28"/>
  <c r="F181" i="33"/>
  <c r="O137" i="33"/>
  <c r="F170" i="33"/>
  <c r="O126" i="33"/>
  <c r="F179" i="34"/>
  <c r="O135" i="34"/>
  <c r="F166" i="30"/>
  <c r="O122" i="30"/>
  <c r="F147" i="35"/>
  <c r="O103" i="35"/>
  <c r="F150" i="35"/>
  <c r="O106" i="35"/>
  <c r="F141" i="32"/>
  <c r="O97" i="32"/>
  <c r="J97" i="32" s="1"/>
  <c r="F170" i="35"/>
  <c r="O126" i="35"/>
  <c r="F193" i="32"/>
  <c r="O149" i="32"/>
  <c r="F205" i="34"/>
  <c r="O161" i="34"/>
  <c r="F170" i="27"/>
  <c r="O126" i="27"/>
  <c r="F161" i="30"/>
  <c r="O117" i="30"/>
  <c r="F174" i="28"/>
  <c r="O130" i="28"/>
  <c r="F159" i="30"/>
  <c r="O115" i="30"/>
  <c r="F156" i="32"/>
  <c r="O112" i="32"/>
  <c r="F180" i="35"/>
  <c r="O136" i="35"/>
  <c r="F175" i="34"/>
  <c r="O131" i="34"/>
  <c r="F180" i="29"/>
  <c r="O136" i="29"/>
  <c r="F167" i="29"/>
  <c r="O123" i="29"/>
  <c r="F178" i="28"/>
  <c r="O134" i="28"/>
  <c r="F177" i="29"/>
  <c r="O133" i="29"/>
  <c r="F148" i="28"/>
  <c r="O104" i="28"/>
  <c r="F216" i="30"/>
  <c r="O172" i="30"/>
  <c r="F185" i="33"/>
  <c r="O141" i="33"/>
  <c r="F189" i="29"/>
  <c r="O145" i="29"/>
  <c r="F209" i="34"/>
  <c r="O165" i="34"/>
  <c r="F219" i="35"/>
  <c r="O175" i="35"/>
  <c r="F215" i="33"/>
  <c r="O171" i="33"/>
  <c r="F191" i="28"/>
  <c r="O147" i="28"/>
  <c r="F142" i="30"/>
  <c r="O98" i="30"/>
  <c r="F144" i="32"/>
  <c r="O100" i="32"/>
  <c r="F167" i="31"/>
  <c r="O123" i="31"/>
  <c r="F159" i="29"/>
  <c r="O115" i="29"/>
  <c r="F143" i="29"/>
  <c r="O99" i="29"/>
  <c r="F168" i="27"/>
  <c r="O124" i="27"/>
  <c r="F141" i="30"/>
  <c r="O97" i="30"/>
  <c r="F143" i="30"/>
  <c r="O99" i="30"/>
  <c r="F169" i="34"/>
  <c r="O125" i="34"/>
  <c r="F138" i="31"/>
  <c r="O94" i="31"/>
  <c r="F157" i="30"/>
  <c r="O113" i="30"/>
  <c r="F184" i="34"/>
  <c r="O140" i="34"/>
  <c r="F221" i="31"/>
  <c r="O177" i="31"/>
  <c r="F210" i="33"/>
  <c r="O166" i="33"/>
  <c r="F203" i="32"/>
  <c r="O159" i="32"/>
  <c r="F174" i="29"/>
  <c r="O130" i="29"/>
  <c r="F157" i="35"/>
  <c r="O113" i="35"/>
  <c r="F175" i="32"/>
  <c r="O131" i="32"/>
  <c r="F152" i="34"/>
  <c r="O108" i="34"/>
  <c r="F145" i="27"/>
  <c r="O101" i="27"/>
  <c r="F172" i="31"/>
  <c r="O128" i="31"/>
  <c r="F178" i="29"/>
  <c r="O134" i="29"/>
  <c r="F149" i="28"/>
  <c r="O105" i="28"/>
  <c r="J105" i="28" s="1"/>
  <c r="F166" i="28"/>
  <c r="O122" i="28"/>
  <c r="F162" i="35"/>
  <c r="O118" i="35"/>
  <c r="F154" i="30"/>
  <c r="O110" i="30"/>
  <c r="F195" i="34"/>
  <c r="O151" i="34"/>
  <c r="F168" i="31"/>
  <c r="O124" i="31"/>
  <c r="F152" i="35"/>
  <c r="O108" i="35"/>
  <c r="F160" i="34"/>
  <c r="O116" i="34"/>
  <c r="F171" i="27"/>
  <c r="O127" i="27"/>
  <c r="F150" i="34"/>
  <c r="O106" i="34"/>
  <c r="F197" i="29"/>
  <c r="O153" i="29"/>
  <c r="F206" i="30"/>
  <c r="O162" i="30"/>
  <c r="F141" i="29"/>
  <c r="O97" i="29"/>
  <c r="F139" i="34"/>
  <c r="O95" i="34"/>
  <c r="F168" i="29"/>
  <c r="O124" i="29"/>
  <c r="F150" i="30"/>
  <c r="O106" i="30"/>
  <c r="F146" i="32"/>
  <c r="O102" i="32"/>
  <c r="F178" i="35"/>
  <c r="O134" i="35"/>
  <c r="F153" i="31"/>
  <c r="O109" i="31"/>
  <c r="F167" i="28"/>
  <c r="O123" i="28"/>
  <c r="F159" i="28"/>
  <c r="O115" i="28"/>
  <c r="F155" i="32"/>
  <c r="O111" i="32"/>
  <c r="F164" i="28"/>
  <c r="O120" i="28"/>
  <c r="F151" i="33"/>
  <c r="O107" i="33"/>
  <c r="F148" i="34"/>
  <c r="O104" i="34"/>
  <c r="F209" i="33"/>
  <c r="O165" i="33"/>
  <c r="F189" i="32"/>
  <c r="O145" i="32"/>
  <c r="F193" i="27"/>
  <c r="O149" i="27"/>
  <c r="F186" i="34"/>
  <c r="O142" i="34"/>
  <c r="F195" i="35"/>
  <c r="O151" i="35"/>
  <c r="F191" i="31"/>
  <c r="O147" i="31"/>
  <c r="H86" i="3"/>
  <c r="H97" i="3"/>
  <c r="H95" i="3"/>
  <c r="G166" i="33"/>
  <c r="L166" i="33"/>
  <c r="M166" i="33" s="1"/>
  <c r="G144" i="28"/>
  <c r="L144" i="28"/>
  <c r="M144" i="28" s="1"/>
  <c r="G164" i="31"/>
  <c r="L164" i="31"/>
  <c r="M164" i="31" s="1"/>
  <c r="G142" i="30"/>
  <c r="L142" i="30"/>
  <c r="M142" i="30" s="1"/>
  <c r="G149" i="31"/>
  <c r="L149" i="31"/>
  <c r="M149" i="31" s="1"/>
  <c r="G161" i="33"/>
  <c r="L161" i="33"/>
  <c r="M161" i="33" s="1"/>
  <c r="G138" i="29"/>
  <c r="L138" i="29"/>
  <c r="M138" i="29" s="1"/>
  <c r="G148" i="31"/>
  <c r="L148" i="31"/>
  <c r="M148" i="31" s="1"/>
  <c r="G149" i="29"/>
  <c r="L149" i="29"/>
  <c r="M149" i="29" s="1"/>
  <c r="G165" i="31"/>
  <c r="L165" i="31"/>
  <c r="M165" i="31" s="1"/>
  <c r="G175" i="33"/>
  <c r="L175" i="33"/>
  <c r="M175" i="33" s="1"/>
  <c r="G173" i="27"/>
  <c r="L173" i="27"/>
  <c r="M173" i="27" s="1"/>
  <c r="G148" i="28"/>
  <c r="L148" i="28"/>
  <c r="M148" i="28" s="1"/>
  <c r="G165" i="28"/>
  <c r="L165" i="28"/>
  <c r="M165" i="28" s="1"/>
  <c r="G152" i="27"/>
  <c r="L152" i="27"/>
  <c r="M152" i="27" s="1"/>
  <c r="G161" i="27"/>
  <c r="L161" i="27"/>
  <c r="M161" i="27" s="1"/>
  <c r="G175" i="27"/>
  <c r="L175" i="27"/>
  <c r="M175" i="27" s="1"/>
  <c r="G171" i="28"/>
  <c r="L171" i="28"/>
  <c r="M171" i="28" s="1"/>
  <c r="G177" i="29"/>
  <c r="L177" i="29"/>
  <c r="M177" i="29" s="1"/>
  <c r="G149" i="30"/>
  <c r="L149" i="30"/>
  <c r="M149" i="30" s="1"/>
  <c r="G151" i="32"/>
  <c r="L151" i="32"/>
  <c r="M151" i="32" s="1"/>
  <c r="G167" i="32"/>
  <c r="L167" i="32"/>
  <c r="M167" i="32" s="1"/>
  <c r="G168" i="33"/>
  <c r="L168" i="33"/>
  <c r="M168" i="33" s="1"/>
  <c r="G146" i="34"/>
  <c r="L146" i="34"/>
  <c r="M146" i="34" s="1"/>
  <c r="G156" i="34"/>
  <c r="L156" i="34"/>
  <c r="M156" i="34" s="1"/>
  <c r="G172" i="34"/>
  <c r="L172" i="34"/>
  <c r="M172" i="34" s="1"/>
  <c r="G155" i="27"/>
  <c r="L155" i="27"/>
  <c r="M155" i="27" s="1"/>
  <c r="G144" i="29"/>
  <c r="L144" i="29"/>
  <c r="M144" i="29" s="1"/>
  <c r="G143" i="30"/>
  <c r="L143" i="30"/>
  <c r="M143" i="30" s="1"/>
  <c r="G168" i="30"/>
  <c r="L168" i="30"/>
  <c r="M168" i="30" s="1"/>
  <c r="G171" i="31"/>
  <c r="L171" i="31"/>
  <c r="M171" i="31" s="1"/>
  <c r="G156" i="32"/>
  <c r="L156" i="32"/>
  <c r="M156" i="32" s="1"/>
  <c r="G154" i="34"/>
  <c r="L154" i="34"/>
  <c r="M154" i="34" s="1"/>
  <c r="G152" i="35"/>
  <c r="L152" i="35"/>
  <c r="M152" i="35" s="1"/>
  <c r="G159" i="35"/>
  <c r="L159" i="35"/>
  <c r="M159" i="35" s="1"/>
  <c r="G152" i="28"/>
  <c r="L152" i="28"/>
  <c r="M152" i="28" s="1"/>
  <c r="G163" i="29"/>
  <c r="L163" i="29"/>
  <c r="M163" i="29" s="1"/>
  <c r="G172" i="29"/>
  <c r="L172" i="29"/>
  <c r="M172" i="29" s="1"/>
  <c r="G138" i="30"/>
  <c r="L138" i="30"/>
  <c r="M138" i="30" s="1"/>
  <c r="G171" i="30"/>
  <c r="L171" i="30"/>
  <c r="M171" i="30" s="1"/>
  <c r="G141" i="31"/>
  <c r="L141" i="31"/>
  <c r="M141" i="31" s="1"/>
  <c r="G157" i="31"/>
  <c r="L157" i="31"/>
  <c r="M157" i="31" s="1"/>
  <c r="G146" i="32"/>
  <c r="L146" i="32"/>
  <c r="M146" i="32" s="1"/>
  <c r="G160" i="32"/>
  <c r="L160" i="32"/>
  <c r="M160" i="32" s="1"/>
  <c r="G179" i="32"/>
  <c r="L179" i="32"/>
  <c r="M179" i="32" s="1"/>
  <c r="G140" i="34"/>
  <c r="L140" i="34"/>
  <c r="M140" i="34" s="1"/>
  <c r="G178" i="34"/>
  <c r="L178" i="34"/>
  <c r="M178" i="34" s="1"/>
  <c r="G143" i="35"/>
  <c r="L143" i="35"/>
  <c r="M143" i="35" s="1"/>
  <c r="G162" i="35"/>
  <c r="L162" i="35"/>
  <c r="M162" i="35" s="1"/>
  <c r="G172" i="35"/>
  <c r="L172" i="35"/>
  <c r="M172" i="35" s="1"/>
  <c r="G144" i="30"/>
  <c r="L144" i="30"/>
  <c r="M144" i="30" s="1"/>
  <c r="G153" i="28"/>
  <c r="L153" i="28"/>
  <c r="M153" i="28" s="1"/>
  <c r="G154" i="29"/>
  <c r="L154" i="29"/>
  <c r="M154" i="29" s="1"/>
  <c r="G155" i="31"/>
  <c r="L155" i="31"/>
  <c r="M155" i="31" s="1"/>
  <c r="G180" i="32"/>
  <c r="L180" i="32"/>
  <c r="M180" i="32" s="1"/>
  <c r="G143" i="33"/>
  <c r="L143" i="33"/>
  <c r="M143" i="33" s="1"/>
  <c r="G160" i="35"/>
  <c r="L160" i="35"/>
  <c r="M160" i="35" s="1"/>
  <c r="G176" i="35"/>
  <c r="L176" i="35"/>
  <c r="M176" i="35" s="1"/>
  <c r="G179" i="35"/>
  <c r="L179" i="35"/>
  <c r="M179" i="35" s="1"/>
  <c r="G167" i="28"/>
  <c r="L167" i="28"/>
  <c r="M167" i="28" s="1"/>
  <c r="G161" i="30"/>
  <c r="L161" i="30"/>
  <c r="M161" i="30" s="1"/>
  <c r="G173" i="30"/>
  <c r="L173" i="30"/>
  <c r="M173" i="30" s="1"/>
  <c r="G138" i="33"/>
  <c r="L138" i="33"/>
  <c r="M138" i="33" s="1"/>
  <c r="G145" i="34"/>
  <c r="L145" i="34"/>
  <c r="M145" i="34" s="1"/>
  <c r="G165" i="34"/>
  <c r="L165" i="34"/>
  <c r="M165" i="34" s="1"/>
  <c r="G176" i="34"/>
  <c r="L176" i="34"/>
  <c r="M176" i="34" s="1"/>
  <c r="G139" i="27"/>
  <c r="L139" i="27"/>
  <c r="M139" i="27" s="1"/>
  <c r="G158" i="27"/>
  <c r="L158" i="27"/>
  <c r="M158" i="27" s="1"/>
  <c r="G163" i="28"/>
  <c r="L163" i="28"/>
  <c r="M163" i="28" s="1"/>
  <c r="G148" i="29"/>
  <c r="L148" i="29"/>
  <c r="M148" i="29" s="1"/>
  <c r="G164" i="29"/>
  <c r="L164" i="29"/>
  <c r="M164" i="29" s="1"/>
  <c r="G150" i="30"/>
  <c r="L150" i="30"/>
  <c r="M150" i="30" s="1"/>
  <c r="G166" i="30"/>
  <c r="L166" i="30"/>
  <c r="M166" i="30" s="1"/>
  <c r="G151" i="31"/>
  <c r="L151" i="31"/>
  <c r="M151" i="31" s="1"/>
  <c r="G167" i="31"/>
  <c r="L167" i="31"/>
  <c r="M167" i="31" s="1"/>
  <c r="G140" i="32"/>
  <c r="L140" i="32"/>
  <c r="M140" i="32" s="1"/>
  <c r="G152" i="32"/>
  <c r="L152" i="32"/>
  <c r="M152" i="32" s="1"/>
  <c r="G168" i="32"/>
  <c r="L168" i="32"/>
  <c r="M168" i="32" s="1"/>
  <c r="G176" i="32"/>
  <c r="L176" i="32"/>
  <c r="M176" i="32" s="1"/>
  <c r="G147" i="33"/>
  <c r="L147" i="33"/>
  <c r="M147" i="33" s="1"/>
  <c r="G157" i="33"/>
  <c r="L157" i="33"/>
  <c r="M157" i="33" s="1"/>
  <c r="G164" i="33"/>
  <c r="L164" i="33"/>
  <c r="M164" i="33" s="1"/>
  <c r="G153" i="34"/>
  <c r="L153" i="34"/>
  <c r="M153" i="34" s="1"/>
  <c r="G170" i="34"/>
  <c r="L170" i="34"/>
  <c r="M170" i="34" s="1"/>
  <c r="G145" i="35"/>
  <c r="L145" i="35"/>
  <c r="M145" i="35" s="1"/>
  <c r="G144" i="27"/>
  <c r="L144" i="27"/>
  <c r="M144" i="27" s="1"/>
  <c r="G153" i="27"/>
  <c r="L153" i="27"/>
  <c r="M153" i="27" s="1"/>
  <c r="G172" i="27"/>
  <c r="L172" i="27"/>
  <c r="M172" i="27" s="1"/>
  <c r="G138" i="28"/>
  <c r="L138" i="28"/>
  <c r="M138" i="28" s="1"/>
  <c r="G168" i="28"/>
  <c r="L168" i="28"/>
  <c r="M168" i="28" s="1"/>
  <c r="G151" i="30"/>
  <c r="L151" i="30"/>
  <c r="M151" i="30" s="1"/>
  <c r="G168" i="31"/>
  <c r="L168" i="31"/>
  <c r="M168" i="31" s="1"/>
  <c r="G145" i="33"/>
  <c r="L145" i="33"/>
  <c r="M145" i="33" s="1"/>
  <c r="G162" i="33"/>
  <c r="L162" i="33"/>
  <c r="M162" i="33" s="1"/>
  <c r="G159" i="34"/>
  <c r="L159" i="34"/>
  <c r="M159" i="34" s="1"/>
  <c r="G157" i="35"/>
  <c r="L157" i="35"/>
  <c r="M157" i="35" s="1"/>
  <c r="G166" i="29"/>
  <c r="L166" i="29"/>
  <c r="M166" i="29" s="1"/>
  <c r="G173" i="31"/>
  <c r="L173" i="31"/>
  <c r="M173" i="31" s="1"/>
  <c r="G162" i="28"/>
  <c r="L162" i="28"/>
  <c r="M162" i="28" s="1"/>
  <c r="G160" i="30"/>
  <c r="L160" i="30"/>
  <c r="M160" i="30" s="1"/>
  <c r="G162" i="31"/>
  <c r="L162" i="31"/>
  <c r="M162" i="31" s="1"/>
  <c r="G153" i="35"/>
  <c r="L153" i="35"/>
  <c r="M153" i="35" s="1"/>
  <c r="G143" i="29"/>
  <c r="L143" i="29"/>
  <c r="M143" i="29" s="1"/>
  <c r="G153" i="31"/>
  <c r="L153" i="31"/>
  <c r="M153" i="31" s="1"/>
  <c r="G160" i="28"/>
  <c r="L160" i="28"/>
  <c r="M160" i="28" s="1"/>
  <c r="G158" i="31"/>
  <c r="L158" i="31"/>
  <c r="M158" i="31" s="1"/>
  <c r="G159" i="33"/>
  <c r="L159" i="33"/>
  <c r="M159" i="33" s="1"/>
  <c r="G168" i="27"/>
  <c r="L168" i="27"/>
  <c r="M168" i="27" s="1"/>
  <c r="G147" i="28"/>
  <c r="L147" i="28"/>
  <c r="M147" i="28" s="1"/>
  <c r="G164" i="28"/>
  <c r="L164" i="28"/>
  <c r="M164" i="28" s="1"/>
  <c r="G147" i="27"/>
  <c r="L147" i="27"/>
  <c r="M147" i="27" s="1"/>
  <c r="G160" i="27"/>
  <c r="L160" i="27"/>
  <c r="M160" i="27" s="1"/>
  <c r="G171" i="27"/>
  <c r="L171" i="27"/>
  <c r="M171" i="27" s="1"/>
  <c r="G141" i="28"/>
  <c r="L141" i="28"/>
  <c r="M141" i="28" s="1"/>
  <c r="G172" i="28"/>
  <c r="L172" i="28"/>
  <c r="M172" i="28" s="1"/>
  <c r="G181" i="29"/>
  <c r="L181" i="29"/>
  <c r="M181" i="29" s="1"/>
  <c r="G148" i="30"/>
  <c r="L148" i="30"/>
  <c r="M148" i="30" s="1"/>
  <c r="G141" i="32"/>
  <c r="L141" i="32"/>
  <c r="M141" i="32" s="1"/>
  <c r="G162" i="32"/>
  <c r="L162" i="32"/>
  <c r="M162" i="32" s="1"/>
  <c r="G171" i="33"/>
  <c r="L171" i="33"/>
  <c r="M171" i="33" s="1"/>
  <c r="G148" i="34"/>
  <c r="L148" i="34"/>
  <c r="M148" i="34" s="1"/>
  <c r="G157" i="34"/>
  <c r="L157" i="34"/>
  <c r="M157" i="34" s="1"/>
  <c r="G177" i="34"/>
  <c r="L177" i="34"/>
  <c r="M177" i="34" s="1"/>
  <c r="G150" i="27"/>
  <c r="L150" i="27"/>
  <c r="M150" i="27" s="1"/>
  <c r="G181" i="27"/>
  <c r="L181" i="27"/>
  <c r="M181" i="27" s="1"/>
  <c r="G150" i="28"/>
  <c r="L150" i="28"/>
  <c r="M150" i="28" s="1"/>
  <c r="G145" i="29"/>
  <c r="L145" i="29"/>
  <c r="M145" i="29" s="1"/>
  <c r="G145" i="30"/>
  <c r="L145" i="30"/>
  <c r="M145" i="30" s="1"/>
  <c r="G160" i="31"/>
  <c r="L160" i="31"/>
  <c r="M160" i="31" s="1"/>
  <c r="G178" i="31"/>
  <c r="L178" i="31"/>
  <c r="M178" i="31" s="1"/>
  <c r="G161" i="32"/>
  <c r="L161" i="32"/>
  <c r="M161" i="32" s="1"/>
  <c r="G155" i="34"/>
  <c r="L155" i="34"/>
  <c r="M155" i="34" s="1"/>
  <c r="G158" i="35"/>
  <c r="L158" i="35"/>
  <c r="M158" i="35" s="1"/>
  <c r="G166" i="35"/>
  <c r="L166" i="35"/>
  <c r="M166" i="35" s="1"/>
  <c r="G154" i="28"/>
  <c r="L154" i="28"/>
  <c r="M154" i="28" s="1"/>
  <c r="G181" i="28"/>
  <c r="L181" i="28"/>
  <c r="M181" i="28" s="1"/>
  <c r="G157" i="29"/>
  <c r="L157" i="29"/>
  <c r="M157" i="29" s="1"/>
  <c r="G171" i="29"/>
  <c r="L171" i="29"/>
  <c r="M171" i="29" s="1"/>
  <c r="G139" i="30"/>
  <c r="L139" i="30"/>
  <c r="M139" i="30" s="1"/>
  <c r="G170" i="30"/>
  <c r="L170" i="30"/>
  <c r="M170" i="30" s="1"/>
  <c r="G178" i="30"/>
  <c r="L178" i="30"/>
  <c r="M178" i="30" s="1"/>
  <c r="G150" i="31"/>
  <c r="L150" i="31"/>
  <c r="M150" i="31" s="1"/>
  <c r="G138" i="32"/>
  <c r="L138" i="32"/>
  <c r="M138" i="32" s="1"/>
  <c r="G147" i="32"/>
  <c r="L147" i="32"/>
  <c r="M147" i="32" s="1"/>
  <c r="G166" i="32"/>
  <c r="L166" i="32"/>
  <c r="M166" i="32" s="1"/>
  <c r="G179" i="33"/>
  <c r="L179" i="33"/>
  <c r="M179" i="33" s="1"/>
  <c r="G141" i="34"/>
  <c r="L141" i="34"/>
  <c r="M141" i="34" s="1"/>
  <c r="G139" i="35"/>
  <c r="L139" i="35"/>
  <c r="M139" i="35" s="1"/>
  <c r="G148" i="35"/>
  <c r="L148" i="35"/>
  <c r="M148" i="35" s="1"/>
  <c r="G171" i="35"/>
  <c r="L171" i="35"/>
  <c r="M171" i="35" s="1"/>
  <c r="G157" i="28"/>
  <c r="L157" i="28"/>
  <c r="M157" i="28" s="1"/>
  <c r="G153" i="29"/>
  <c r="L153" i="29"/>
  <c r="M153" i="29" s="1"/>
  <c r="G175" i="32"/>
  <c r="L175" i="32"/>
  <c r="M175" i="32" s="1"/>
  <c r="G142" i="33"/>
  <c r="L142" i="33"/>
  <c r="M142" i="33" s="1"/>
  <c r="G161" i="35"/>
  <c r="L161" i="35"/>
  <c r="M161" i="35" s="1"/>
  <c r="G177" i="35"/>
  <c r="L177" i="35"/>
  <c r="M177" i="35" s="1"/>
  <c r="G166" i="28"/>
  <c r="L166" i="28"/>
  <c r="M166" i="28" s="1"/>
  <c r="G180" i="28"/>
  <c r="L180" i="28"/>
  <c r="M180" i="28" s="1"/>
  <c r="G159" i="30"/>
  <c r="L159" i="30"/>
  <c r="M159" i="30" s="1"/>
  <c r="G153" i="33"/>
  <c r="L153" i="33"/>
  <c r="M153" i="33" s="1"/>
  <c r="G170" i="33"/>
  <c r="L170" i="33"/>
  <c r="M170" i="33" s="1"/>
  <c r="G166" i="34"/>
  <c r="L166" i="34"/>
  <c r="M166" i="34" s="1"/>
  <c r="G163" i="35"/>
  <c r="L163" i="35"/>
  <c r="M163" i="35" s="1"/>
  <c r="G154" i="27"/>
  <c r="L154" i="27"/>
  <c r="M154" i="27" s="1"/>
  <c r="G145" i="28"/>
  <c r="L145" i="28"/>
  <c r="M145" i="28" s="1"/>
  <c r="G147" i="29"/>
  <c r="L147" i="29"/>
  <c r="M147" i="29" s="1"/>
  <c r="G161" i="29"/>
  <c r="L161" i="29"/>
  <c r="M161" i="29" s="1"/>
  <c r="G173" i="29"/>
  <c r="L173" i="29"/>
  <c r="M173" i="29" s="1"/>
  <c r="G141" i="30"/>
  <c r="L141" i="30"/>
  <c r="M141" i="30" s="1"/>
  <c r="G157" i="30"/>
  <c r="L157" i="30"/>
  <c r="M157" i="30" s="1"/>
  <c r="G147" i="31"/>
  <c r="L147" i="31"/>
  <c r="M147" i="31" s="1"/>
  <c r="G163" i="31"/>
  <c r="L163" i="31"/>
  <c r="M163" i="31" s="1"/>
  <c r="G148" i="32"/>
  <c r="L148" i="32"/>
  <c r="M148" i="32" s="1"/>
  <c r="G164" i="32"/>
  <c r="L164" i="32"/>
  <c r="M164" i="32" s="1"/>
  <c r="G173" i="32"/>
  <c r="L173" i="32"/>
  <c r="M173" i="32" s="1"/>
  <c r="G181" i="32"/>
  <c r="L181" i="32"/>
  <c r="M181" i="32" s="1"/>
  <c r="G151" i="33"/>
  <c r="L151" i="33"/>
  <c r="M151" i="33" s="1"/>
  <c r="G163" i="33"/>
  <c r="L163" i="33"/>
  <c r="M163" i="33" s="1"/>
  <c r="G180" i="33"/>
  <c r="L180" i="33"/>
  <c r="M180" i="33" s="1"/>
  <c r="G147" i="34"/>
  <c r="L147" i="34"/>
  <c r="M147" i="34" s="1"/>
  <c r="G162" i="34"/>
  <c r="L162" i="34"/>
  <c r="M162" i="34" s="1"/>
  <c r="G144" i="35"/>
  <c r="L144" i="35"/>
  <c r="M144" i="35" s="1"/>
  <c r="G169" i="35"/>
  <c r="L169" i="35"/>
  <c r="M169" i="35" s="1"/>
  <c r="G143" i="27"/>
  <c r="L143" i="27"/>
  <c r="M143" i="27" s="1"/>
  <c r="G151" i="27"/>
  <c r="L151" i="27"/>
  <c r="M151" i="27" s="1"/>
  <c r="G166" i="27"/>
  <c r="L166" i="27"/>
  <c r="M166" i="27" s="1"/>
  <c r="G142" i="28"/>
  <c r="L142" i="28"/>
  <c r="M142" i="28" s="1"/>
  <c r="G155" i="30"/>
  <c r="L155" i="30"/>
  <c r="M155" i="30" s="1"/>
  <c r="G170" i="31"/>
  <c r="L170" i="31"/>
  <c r="M170" i="31" s="1"/>
  <c r="G146" i="33"/>
  <c r="L146" i="33"/>
  <c r="M146" i="33" s="1"/>
  <c r="G167" i="33"/>
  <c r="L167" i="33"/>
  <c r="M167" i="33" s="1"/>
  <c r="G169" i="34"/>
  <c r="L169" i="34"/>
  <c r="M169" i="34" s="1"/>
  <c r="G148" i="33"/>
  <c r="L148" i="33"/>
  <c r="M148" i="33" s="1"/>
  <c r="G176" i="33"/>
  <c r="L176" i="33"/>
  <c r="M176" i="33" s="1"/>
  <c r="G160" i="33"/>
  <c r="L160" i="33"/>
  <c r="M160" i="33" s="1"/>
  <c r="G154" i="32"/>
  <c r="L154" i="32"/>
  <c r="M154" i="32" s="1"/>
  <c r="G144" i="33"/>
  <c r="L144" i="33"/>
  <c r="M144" i="33" s="1"/>
  <c r="G146" i="29"/>
  <c r="L146" i="29"/>
  <c r="M146" i="29" s="1"/>
  <c r="G180" i="31"/>
  <c r="L180" i="31"/>
  <c r="M180" i="31" s="1"/>
  <c r="G159" i="29"/>
  <c r="L159" i="29"/>
  <c r="M159" i="29" s="1"/>
  <c r="G179" i="30"/>
  <c r="L179" i="30"/>
  <c r="M179" i="30" s="1"/>
  <c r="G172" i="31"/>
  <c r="L172" i="31"/>
  <c r="M172" i="31" s="1"/>
  <c r="G146" i="28"/>
  <c r="L146" i="28"/>
  <c r="M146" i="28" s="1"/>
  <c r="G151" i="29"/>
  <c r="L151" i="29"/>
  <c r="M151" i="29" s="1"/>
  <c r="G173" i="35"/>
  <c r="L173" i="35"/>
  <c r="M173" i="35" s="1"/>
  <c r="G146" i="31"/>
  <c r="L146" i="31"/>
  <c r="M146" i="31" s="1"/>
  <c r="G149" i="27"/>
  <c r="L149" i="27"/>
  <c r="M149" i="27" s="1"/>
  <c r="G180" i="27"/>
  <c r="L180" i="27"/>
  <c r="M180" i="27" s="1"/>
  <c r="G161" i="28"/>
  <c r="L161" i="28"/>
  <c r="M161" i="28" s="1"/>
  <c r="G141" i="27"/>
  <c r="L141" i="27"/>
  <c r="M141" i="27" s="1"/>
  <c r="G159" i="27"/>
  <c r="L159" i="27"/>
  <c r="M159" i="27" s="1"/>
  <c r="G170" i="27"/>
  <c r="L170" i="27"/>
  <c r="M170" i="27" s="1"/>
  <c r="G177" i="27"/>
  <c r="L177" i="27"/>
  <c r="M177" i="27" s="1"/>
  <c r="G140" i="28"/>
  <c r="L140" i="28"/>
  <c r="M140" i="28" s="1"/>
  <c r="G173" i="28"/>
  <c r="L173" i="28"/>
  <c r="M173" i="28" s="1"/>
  <c r="G165" i="30"/>
  <c r="L165" i="30"/>
  <c r="M165" i="30" s="1"/>
  <c r="G143" i="32"/>
  <c r="L143" i="32"/>
  <c r="M143" i="32" s="1"/>
  <c r="G163" i="32"/>
  <c r="L163" i="32"/>
  <c r="M163" i="32" s="1"/>
  <c r="G154" i="33"/>
  <c r="L154" i="33"/>
  <c r="M154" i="33" s="1"/>
  <c r="G149" i="34"/>
  <c r="L149" i="34"/>
  <c r="M149" i="34" s="1"/>
  <c r="G167" i="34"/>
  <c r="L167" i="34"/>
  <c r="M167" i="34" s="1"/>
  <c r="G169" i="27"/>
  <c r="L169" i="27"/>
  <c r="M169" i="27" s="1"/>
  <c r="G151" i="28"/>
  <c r="L151" i="28"/>
  <c r="M151" i="28" s="1"/>
  <c r="G150" i="29"/>
  <c r="L150" i="29"/>
  <c r="M150" i="29" s="1"/>
  <c r="G146" i="30"/>
  <c r="L146" i="30"/>
  <c r="M146" i="30" s="1"/>
  <c r="G161" i="31"/>
  <c r="L161" i="31"/>
  <c r="M161" i="31" s="1"/>
  <c r="G177" i="31"/>
  <c r="L177" i="31"/>
  <c r="M177" i="31" s="1"/>
  <c r="G159" i="32"/>
  <c r="L159" i="32"/>
  <c r="M159" i="32" s="1"/>
  <c r="G146" i="35"/>
  <c r="L146" i="35"/>
  <c r="M146" i="35" s="1"/>
  <c r="G156" i="35"/>
  <c r="L156" i="35"/>
  <c r="M156" i="35" s="1"/>
  <c r="G165" i="35"/>
  <c r="L165" i="35"/>
  <c r="M165" i="35" s="1"/>
  <c r="G158" i="28"/>
  <c r="L158" i="28"/>
  <c r="M158" i="28" s="1"/>
  <c r="G140" i="29"/>
  <c r="L140" i="29"/>
  <c r="M140" i="29" s="1"/>
  <c r="G167" i="29"/>
  <c r="L167" i="29"/>
  <c r="M167" i="29" s="1"/>
  <c r="G178" i="29"/>
  <c r="L178" i="29"/>
  <c r="M178" i="29" s="1"/>
  <c r="G169" i="30"/>
  <c r="L169" i="30"/>
  <c r="M169" i="30" s="1"/>
  <c r="G177" i="30"/>
  <c r="L177" i="30"/>
  <c r="M177" i="30" s="1"/>
  <c r="G152" i="31"/>
  <c r="L152" i="31"/>
  <c r="M152" i="31" s="1"/>
  <c r="G139" i="32"/>
  <c r="L139" i="32"/>
  <c r="M139" i="32" s="1"/>
  <c r="G150" i="32"/>
  <c r="L150" i="32"/>
  <c r="M150" i="32" s="1"/>
  <c r="G169" i="32"/>
  <c r="L169" i="32"/>
  <c r="M169" i="32" s="1"/>
  <c r="G172" i="33"/>
  <c r="L172" i="33"/>
  <c r="M172" i="33" s="1"/>
  <c r="G181" i="33"/>
  <c r="L181" i="33"/>
  <c r="M181" i="33" s="1"/>
  <c r="G151" i="34"/>
  <c r="L151" i="34"/>
  <c r="M151" i="34" s="1"/>
  <c r="G140" i="35"/>
  <c r="L140" i="35"/>
  <c r="M140" i="35" s="1"/>
  <c r="G149" i="35"/>
  <c r="L149" i="35"/>
  <c r="M149" i="35" s="1"/>
  <c r="G168" i="35"/>
  <c r="L168" i="35"/>
  <c r="M168" i="35" s="1"/>
  <c r="G180" i="35"/>
  <c r="L180" i="35"/>
  <c r="M180" i="35" s="1"/>
  <c r="G156" i="28"/>
  <c r="L156" i="28"/>
  <c r="M156" i="28" s="1"/>
  <c r="G156" i="29"/>
  <c r="L156" i="29"/>
  <c r="M156" i="29" s="1"/>
  <c r="G141" i="33"/>
  <c r="L141" i="33"/>
  <c r="M141" i="33" s="1"/>
  <c r="G138" i="35"/>
  <c r="L138" i="35"/>
  <c r="M138" i="35" s="1"/>
  <c r="G167" i="35"/>
  <c r="L167" i="35"/>
  <c r="M167" i="35" s="1"/>
  <c r="G140" i="27"/>
  <c r="L140" i="27"/>
  <c r="M140" i="27" s="1"/>
  <c r="G179" i="28"/>
  <c r="L179" i="28"/>
  <c r="M179" i="28" s="1"/>
  <c r="G180" i="29"/>
  <c r="L180" i="29"/>
  <c r="M180" i="29" s="1"/>
  <c r="G163" i="30"/>
  <c r="L163" i="30"/>
  <c r="M163" i="30" s="1"/>
  <c r="G180" i="30"/>
  <c r="L180" i="30"/>
  <c r="M180" i="30" s="1"/>
  <c r="G145" i="31"/>
  <c r="L145" i="31"/>
  <c r="M145" i="31" s="1"/>
  <c r="G152" i="33"/>
  <c r="L152" i="33"/>
  <c r="M152" i="33" s="1"/>
  <c r="G163" i="34"/>
  <c r="L163" i="34"/>
  <c r="M163" i="34" s="1"/>
  <c r="G171" i="34"/>
  <c r="L171" i="34"/>
  <c r="M171" i="34" s="1"/>
  <c r="G180" i="34"/>
  <c r="L180" i="34"/>
  <c r="M180" i="34" s="1"/>
  <c r="G146" i="27"/>
  <c r="L146" i="27"/>
  <c r="M146" i="27" s="1"/>
  <c r="G167" i="27"/>
  <c r="L167" i="27"/>
  <c r="M167" i="27" s="1"/>
  <c r="G141" i="29"/>
  <c r="L141" i="29"/>
  <c r="M141" i="29" s="1"/>
  <c r="G160" i="29"/>
  <c r="L160" i="29"/>
  <c r="M160" i="29" s="1"/>
  <c r="G169" i="29"/>
  <c r="L169" i="29"/>
  <c r="M169" i="29" s="1"/>
  <c r="G140" i="30"/>
  <c r="L140" i="30"/>
  <c r="M140" i="30" s="1"/>
  <c r="G156" i="30"/>
  <c r="L156" i="30"/>
  <c r="M156" i="30" s="1"/>
  <c r="G176" i="30"/>
  <c r="L176" i="30"/>
  <c r="M176" i="30" s="1"/>
  <c r="G143" i="31"/>
  <c r="L143" i="31"/>
  <c r="M143" i="31" s="1"/>
  <c r="G159" i="31"/>
  <c r="L159" i="31"/>
  <c r="M159" i="31" s="1"/>
  <c r="G175" i="31"/>
  <c r="L175" i="31"/>
  <c r="M175" i="31" s="1"/>
  <c r="G181" i="31"/>
  <c r="L181" i="31"/>
  <c r="M181" i="31" s="1"/>
  <c r="G145" i="32"/>
  <c r="L145" i="32"/>
  <c r="M145" i="32" s="1"/>
  <c r="G155" i="32"/>
  <c r="L155" i="32"/>
  <c r="M155" i="32" s="1"/>
  <c r="G171" i="32"/>
  <c r="L171" i="32"/>
  <c r="M171" i="32" s="1"/>
  <c r="G150" i="33"/>
  <c r="L150" i="33"/>
  <c r="M150" i="33" s="1"/>
  <c r="G144" i="34"/>
  <c r="L144" i="34"/>
  <c r="M144" i="34" s="1"/>
  <c r="G160" i="34"/>
  <c r="L160" i="34"/>
  <c r="M160" i="34" s="1"/>
  <c r="G179" i="34"/>
  <c r="L179" i="34"/>
  <c r="M179" i="34" s="1"/>
  <c r="G154" i="35"/>
  <c r="L154" i="35"/>
  <c r="M154" i="35" s="1"/>
  <c r="G138" i="27"/>
  <c r="L138" i="27"/>
  <c r="M138" i="27" s="1"/>
  <c r="G148" i="27"/>
  <c r="L148" i="27"/>
  <c r="M148" i="27" s="1"/>
  <c r="G162" i="27"/>
  <c r="L162" i="27"/>
  <c r="M162" i="27" s="1"/>
  <c r="G179" i="27"/>
  <c r="L179" i="27"/>
  <c r="M179" i="27" s="1"/>
  <c r="G143" i="28"/>
  <c r="L143" i="28"/>
  <c r="M143" i="28" s="1"/>
  <c r="G175" i="28"/>
  <c r="L175" i="28"/>
  <c r="M175" i="28" s="1"/>
  <c r="G154" i="30"/>
  <c r="L154" i="30"/>
  <c r="M154" i="30" s="1"/>
  <c r="G140" i="33"/>
  <c r="L140" i="33"/>
  <c r="M140" i="33" s="1"/>
  <c r="G155" i="33"/>
  <c r="L155" i="33"/>
  <c r="M155" i="33" s="1"/>
  <c r="G169" i="33"/>
  <c r="L169" i="33"/>
  <c r="M169" i="33" s="1"/>
  <c r="G173" i="34"/>
  <c r="L173" i="34"/>
  <c r="M173" i="34" s="1"/>
  <c r="G178" i="28"/>
  <c r="L178" i="28"/>
  <c r="M178" i="28" s="1"/>
  <c r="G181" i="30"/>
  <c r="L181" i="30"/>
  <c r="M181" i="30" s="1"/>
  <c r="G142" i="34"/>
  <c r="L142" i="34"/>
  <c r="M142" i="34" s="1"/>
  <c r="G170" i="29"/>
  <c r="L170" i="29"/>
  <c r="M170" i="29" s="1"/>
  <c r="G142" i="31"/>
  <c r="L142" i="31"/>
  <c r="M142" i="31" s="1"/>
  <c r="G172" i="32"/>
  <c r="L172" i="32"/>
  <c r="M172" i="32" s="1"/>
  <c r="G176" i="28"/>
  <c r="L176" i="28"/>
  <c r="M176" i="28" s="1"/>
  <c r="G158" i="30"/>
  <c r="L158" i="30"/>
  <c r="M158" i="30" s="1"/>
  <c r="G177" i="33"/>
  <c r="L177" i="33"/>
  <c r="M177" i="33" s="1"/>
  <c r="G162" i="29"/>
  <c r="L162" i="29"/>
  <c r="M162" i="29" s="1"/>
  <c r="G158" i="32"/>
  <c r="L158" i="32"/>
  <c r="M158" i="32" s="1"/>
  <c r="G141" i="35"/>
  <c r="L141" i="35"/>
  <c r="M141" i="35" s="1"/>
  <c r="G149" i="28"/>
  <c r="L149" i="28"/>
  <c r="M149" i="28" s="1"/>
  <c r="G177" i="28"/>
  <c r="L177" i="28"/>
  <c r="M177" i="28" s="1"/>
  <c r="G157" i="27"/>
  <c r="L157" i="27"/>
  <c r="M157" i="27" s="1"/>
  <c r="G165" i="27"/>
  <c r="L165" i="27"/>
  <c r="M165" i="27" s="1"/>
  <c r="G176" i="27"/>
  <c r="L176" i="27"/>
  <c r="M176" i="27" s="1"/>
  <c r="G139" i="28"/>
  <c r="L139" i="28"/>
  <c r="M139" i="28" s="1"/>
  <c r="G169" i="28"/>
  <c r="L169" i="28"/>
  <c r="M169" i="28" s="1"/>
  <c r="G176" i="29"/>
  <c r="L176" i="29"/>
  <c r="M176" i="29" s="1"/>
  <c r="G164" i="30"/>
  <c r="L164" i="30"/>
  <c r="M164" i="30" s="1"/>
  <c r="G139" i="31"/>
  <c r="L139" i="31"/>
  <c r="M139" i="31" s="1"/>
  <c r="G149" i="32"/>
  <c r="L149" i="32"/>
  <c r="M149" i="32" s="1"/>
  <c r="G165" i="32"/>
  <c r="L165" i="32"/>
  <c r="M165" i="32" s="1"/>
  <c r="G139" i="34"/>
  <c r="L139" i="34"/>
  <c r="M139" i="34" s="1"/>
  <c r="G150" i="34"/>
  <c r="L150" i="34"/>
  <c r="M150" i="34" s="1"/>
  <c r="G168" i="34"/>
  <c r="L168" i="34"/>
  <c r="M168" i="34" s="1"/>
  <c r="G164" i="27"/>
  <c r="L164" i="27"/>
  <c r="M164" i="27" s="1"/>
  <c r="G142" i="29"/>
  <c r="L142" i="29"/>
  <c r="M142" i="29" s="1"/>
  <c r="G152" i="29"/>
  <c r="L152" i="29"/>
  <c r="M152" i="29" s="1"/>
  <c r="G147" i="30"/>
  <c r="L147" i="30"/>
  <c r="M147" i="30" s="1"/>
  <c r="G176" i="31"/>
  <c r="L176" i="31"/>
  <c r="M176" i="31" s="1"/>
  <c r="G157" i="32"/>
  <c r="L157" i="32"/>
  <c r="M157" i="32" s="1"/>
  <c r="G138" i="34"/>
  <c r="L138" i="34"/>
  <c r="M138" i="34" s="1"/>
  <c r="G155" i="35"/>
  <c r="L155" i="35"/>
  <c r="M155" i="35" s="1"/>
  <c r="G164" i="35"/>
  <c r="L164" i="35"/>
  <c r="M164" i="35" s="1"/>
  <c r="G175" i="35"/>
  <c r="L175" i="35"/>
  <c r="M175" i="35" s="1"/>
  <c r="G159" i="28"/>
  <c r="L159" i="28"/>
  <c r="M159" i="28" s="1"/>
  <c r="G139" i="29"/>
  <c r="L139" i="29"/>
  <c r="M139" i="29" s="1"/>
  <c r="G165" i="29"/>
  <c r="L165" i="29"/>
  <c r="M165" i="29" s="1"/>
  <c r="G175" i="29"/>
  <c r="L175" i="29"/>
  <c r="M175" i="29" s="1"/>
  <c r="G167" i="30"/>
  <c r="L167" i="30"/>
  <c r="M167" i="30" s="1"/>
  <c r="G175" i="30"/>
  <c r="L175" i="30"/>
  <c r="M175" i="30" s="1"/>
  <c r="G140" i="31"/>
  <c r="L140" i="31"/>
  <c r="M140" i="31" s="1"/>
  <c r="G156" i="31"/>
  <c r="L156" i="31"/>
  <c r="M156" i="31" s="1"/>
  <c r="G142" i="32"/>
  <c r="L142" i="32"/>
  <c r="M142" i="32" s="1"/>
  <c r="G153" i="32"/>
  <c r="L153" i="32"/>
  <c r="M153" i="32" s="1"/>
  <c r="G177" i="32"/>
  <c r="L177" i="32"/>
  <c r="M177" i="32" s="1"/>
  <c r="G173" i="33"/>
  <c r="L173" i="33"/>
  <c r="M173" i="33" s="1"/>
  <c r="G152" i="34"/>
  <c r="L152" i="34"/>
  <c r="M152" i="34" s="1"/>
  <c r="G142" i="35"/>
  <c r="L142" i="35"/>
  <c r="M142" i="35" s="1"/>
  <c r="G150" i="35"/>
  <c r="L150" i="35"/>
  <c r="M150" i="35" s="1"/>
  <c r="G178" i="35"/>
  <c r="L178" i="35"/>
  <c r="M178" i="35" s="1"/>
  <c r="G155" i="28"/>
  <c r="L155" i="28"/>
  <c r="M155" i="28" s="1"/>
  <c r="G155" i="29"/>
  <c r="L155" i="29"/>
  <c r="M155" i="29" s="1"/>
  <c r="G139" i="33"/>
  <c r="L139" i="33"/>
  <c r="M139" i="33" s="1"/>
  <c r="G147" i="35"/>
  <c r="L147" i="35"/>
  <c r="M147" i="35" s="1"/>
  <c r="G170" i="35"/>
  <c r="L170" i="35"/>
  <c r="M170" i="35" s="1"/>
  <c r="G179" i="29"/>
  <c r="L179" i="29"/>
  <c r="M179" i="29" s="1"/>
  <c r="G162" i="30"/>
  <c r="L162" i="30"/>
  <c r="M162" i="30" s="1"/>
  <c r="G144" i="31"/>
  <c r="L144" i="31"/>
  <c r="M144" i="31" s="1"/>
  <c r="G165" i="33"/>
  <c r="L165" i="33"/>
  <c r="M165" i="33" s="1"/>
  <c r="G164" i="34"/>
  <c r="L164" i="34"/>
  <c r="M164" i="34" s="1"/>
  <c r="G175" i="34"/>
  <c r="L175" i="34"/>
  <c r="M175" i="34" s="1"/>
  <c r="G181" i="34"/>
  <c r="L181" i="34"/>
  <c r="M181" i="34" s="1"/>
  <c r="G142" i="27"/>
  <c r="L142" i="27"/>
  <c r="M142" i="27" s="1"/>
  <c r="G163" i="27"/>
  <c r="L163" i="27"/>
  <c r="M163" i="27" s="1"/>
  <c r="G158" i="29"/>
  <c r="L158" i="29"/>
  <c r="M158" i="29" s="1"/>
  <c r="G168" i="29"/>
  <c r="L168" i="29"/>
  <c r="M168" i="29" s="1"/>
  <c r="G152" i="30"/>
  <c r="L152" i="30"/>
  <c r="M152" i="30" s="1"/>
  <c r="G172" i="30"/>
  <c r="L172" i="30"/>
  <c r="M172" i="30" s="1"/>
  <c r="G138" i="31"/>
  <c r="L138" i="31"/>
  <c r="M138" i="31" s="1"/>
  <c r="G154" i="31"/>
  <c r="L154" i="31"/>
  <c r="M154" i="31" s="1"/>
  <c r="G169" i="31"/>
  <c r="L169" i="31"/>
  <c r="M169" i="31" s="1"/>
  <c r="G179" i="31"/>
  <c r="L179" i="31"/>
  <c r="M179" i="31" s="1"/>
  <c r="G144" i="32"/>
  <c r="L144" i="32"/>
  <c r="M144" i="32" s="1"/>
  <c r="G170" i="32"/>
  <c r="L170" i="32"/>
  <c r="M170" i="32" s="1"/>
  <c r="G178" i="32"/>
  <c r="L178" i="32"/>
  <c r="M178" i="32" s="1"/>
  <c r="G149" i="33"/>
  <c r="L149" i="33"/>
  <c r="M149" i="33" s="1"/>
  <c r="G158" i="33"/>
  <c r="L158" i="33"/>
  <c r="M158" i="33" s="1"/>
  <c r="G178" i="33"/>
  <c r="L178" i="33"/>
  <c r="M178" i="33" s="1"/>
  <c r="G143" i="34"/>
  <c r="L143" i="34"/>
  <c r="M143" i="34" s="1"/>
  <c r="G158" i="34"/>
  <c r="L158" i="34"/>
  <c r="M158" i="34" s="1"/>
  <c r="G151" i="35"/>
  <c r="L151" i="35"/>
  <c r="M151" i="35" s="1"/>
  <c r="G181" i="35"/>
  <c r="L181" i="35"/>
  <c r="M181" i="35" s="1"/>
  <c r="G145" i="27"/>
  <c r="L145" i="27"/>
  <c r="M145" i="27" s="1"/>
  <c r="G156" i="27"/>
  <c r="L156" i="27"/>
  <c r="M156" i="27" s="1"/>
  <c r="G178" i="27"/>
  <c r="L178" i="27"/>
  <c r="M178" i="27" s="1"/>
  <c r="G170" i="28"/>
  <c r="L170" i="28"/>
  <c r="M170" i="28" s="1"/>
  <c r="G153" i="30"/>
  <c r="L153" i="30"/>
  <c r="M153" i="30" s="1"/>
  <c r="G166" i="31"/>
  <c r="L166" i="31"/>
  <c r="M166" i="31" s="1"/>
  <c r="G156" i="33"/>
  <c r="L156" i="33"/>
  <c r="M156" i="33" s="1"/>
  <c r="G161" i="34"/>
  <c r="L161" i="34"/>
  <c r="M161" i="34" s="1"/>
  <c r="H174" i="28"/>
  <c r="G174" i="32"/>
  <c r="L174" i="32"/>
  <c r="M174" i="32" s="1"/>
  <c r="H173" i="32"/>
  <c r="H153" i="30"/>
  <c r="H174" i="30"/>
  <c r="H173" i="35"/>
  <c r="H197" i="28"/>
  <c r="H153" i="32"/>
  <c r="H174" i="32"/>
  <c r="H175" i="27"/>
  <c r="G174" i="33"/>
  <c r="L174" i="33"/>
  <c r="M174" i="33" s="1"/>
  <c r="G174" i="28"/>
  <c r="L174" i="28"/>
  <c r="M174" i="28" s="1"/>
  <c r="G174" i="29"/>
  <c r="L174" i="29"/>
  <c r="M174" i="29" s="1"/>
  <c r="H174" i="29"/>
  <c r="H173" i="34"/>
  <c r="G174" i="34"/>
  <c r="L174" i="34"/>
  <c r="M174" i="34" s="1"/>
  <c r="H174" i="27"/>
  <c r="H173" i="33"/>
  <c r="H153" i="27"/>
  <c r="H174" i="33"/>
  <c r="H153" i="34"/>
  <c r="H217" i="27"/>
  <c r="H174" i="34"/>
  <c r="H174" i="35"/>
  <c r="H173" i="29"/>
  <c r="G174" i="27"/>
  <c r="L174" i="27"/>
  <c r="M174" i="27" s="1"/>
  <c r="H197" i="33"/>
  <c r="H175" i="34"/>
  <c r="H173" i="28"/>
  <c r="H175" i="30"/>
  <c r="H173" i="30"/>
  <c r="H175" i="35"/>
  <c r="H197" i="29"/>
  <c r="H175" i="29"/>
  <c r="H175" i="32"/>
  <c r="H197" i="31"/>
  <c r="H174" i="31"/>
  <c r="G174" i="35"/>
  <c r="L174" i="35"/>
  <c r="M174" i="35" s="1"/>
  <c r="H197" i="35"/>
  <c r="H175" i="31"/>
  <c r="H175" i="33"/>
  <c r="G174" i="30"/>
  <c r="L174" i="30"/>
  <c r="M174" i="30" s="1"/>
  <c r="G174" i="31"/>
  <c r="L174" i="31"/>
  <c r="M174" i="31" s="1"/>
  <c r="H175" i="28"/>
  <c r="H173" i="31"/>
  <c r="F235" i="31"/>
  <c r="O235" i="31"/>
  <c r="O191" i="31"/>
  <c r="F230" i="34"/>
  <c r="O230" i="34"/>
  <c r="O186" i="34"/>
  <c r="F233" i="32"/>
  <c r="O233" i="32"/>
  <c r="O189" i="32"/>
  <c r="F192" i="34"/>
  <c r="O148" i="34"/>
  <c r="F208" i="28"/>
  <c r="O164" i="28"/>
  <c r="F203" i="28"/>
  <c r="O159" i="28"/>
  <c r="F197" i="31"/>
  <c r="O153" i="31"/>
  <c r="F190" i="32"/>
  <c r="O146" i="32"/>
  <c r="F212" i="29"/>
  <c r="O168" i="29"/>
  <c r="F185" i="29"/>
  <c r="O141" i="29"/>
  <c r="F241" i="29"/>
  <c r="O241" i="29"/>
  <c r="O197" i="29"/>
  <c r="F215" i="27"/>
  <c r="O171" i="27"/>
  <c r="F196" i="35"/>
  <c r="O152" i="35"/>
  <c r="F239" i="34"/>
  <c r="O239" i="34"/>
  <c r="O195" i="34"/>
  <c r="F206" i="35"/>
  <c r="O162" i="35"/>
  <c r="F193" i="28"/>
  <c r="O149" i="28"/>
  <c r="F216" i="31"/>
  <c r="O172" i="31"/>
  <c r="F196" i="34"/>
  <c r="O152" i="34"/>
  <c r="F201" i="35"/>
  <c r="O157" i="35"/>
  <c r="F247" i="32"/>
  <c r="O247" i="32"/>
  <c r="O203" i="32"/>
  <c r="F265" i="31"/>
  <c r="O265" i="31"/>
  <c r="O221" i="31"/>
  <c r="F201" i="30"/>
  <c r="O157" i="30"/>
  <c r="F213" i="34"/>
  <c r="O169" i="34"/>
  <c r="F185" i="30"/>
  <c r="O141" i="30"/>
  <c r="F187" i="29"/>
  <c r="O143" i="29"/>
  <c r="F211" i="31"/>
  <c r="O167" i="31"/>
  <c r="F186" i="30"/>
  <c r="O142" i="30"/>
  <c r="F259" i="33"/>
  <c r="O259" i="33"/>
  <c r="O215" i="33"/>
  <c r="F253" i="34"/>
  <c r="O253" i="34"/>
  <c r="O209" i="34"/>
  <c r="F229" i="33"/>
  <c r="O229" i="33"/>
  <c r="O185" i="33"/>
  <c r="F192" i="28"/>
  <c r="O148" i="28"/>
  <c r="F222" i="28"/>
  <c r="O178" i="28"/>
  <c r="F224" i="29"/>
  <c r="O180" i="29"/>
  <c r="F224" i="35"/>
  <c r="O180" i="35"/>
  <c r="F203" i="30"/>
  <c r="O159" i="30"/>
  <c r="F205" i="30"/>
  <c r="O161" i="30"/>
  <c r="F249" i="34"/>
  <c r="O249" i="34"/>
  <c r="O205" i="34"/>
  <c r="F214" i="35"/>
  <c r="O170" i="35"/>
  <c r="F194" i="35"/>
  <c r="O150" i="35"/>
  <c r="F210" i="30"/>
  <c r="O166" i="30"/>
  <c r="F214" i="33"/>
  <c r="O170" i="33"/>
  <c r="F212" i="28"/>
  <c r="O168" i="28"/>
  <c r="F202" i="32"/>
  <c r="O158" i="32"/>
  <c r="F194" i="31"/>
  <c r="O150" i="31"/>
  <c r="F217" i="30"/>
  <c r="O173" i="30"/>
  <c r="F251" i="31"/>
  <c r="O251" i="31"/>
  <c r="O207" i="31"/>
  <c r="F261" i="34"/>
  <c r="O261" i="34"/>
  <c r="O217" i="34"/>
  <c r="F264" i="35"/>
  <c r="O264" i="35"/>
  <c r="O220" i="35"/>
  <c r="F210" i="31"/>
  <c r="O166" i="31"/>
  <c r="F206" i="27"/>
  <c r="O162" i="27"/>
  <c r="F255" i="32"/>
  <c r="O255" i="32"/>
  <c r="O211" i="32"/>
  <c r="F255" i="35"/>
  <c r="O255" i="35"/>
  <c r="O211" i="35"/>
  <c r="F241" i="34"/>
  <c r="O241" i="34"/>
  <c r="O197" i="34"/>
  <c r="F253" i="27"/>
  <c r="O253" i="27"/>
  <c r="O209" i="27"/>
  <c r="F241" i="32"/>
  <c r="O241" i="32"/>
  <c r="O197" i="32"/>
  <c r="F228" i="30"/>
  <c r="O228" i="30"/>
  <c r="O184" i="30"/>
  <c r="F199" i="31"/>
  <c r="O155" i="31"/>
  <c r="F201" i="34"/>
  <c r="O157" i="34"/>
  <c r="F221" i="27"/>
  <c r="O177" i="27"/>
  <c r="F216" i="32"/>
  <c r="O172" i="32"/>
  <c r="F183" i="32"/>
  <c r="O139" i="32"/>
  <c r="F222" i="31"/>
  <c r="O178" i="31"/>
  <c r="F223" i="27"/>
  <c r="O179" i="27"/>
  <c r="F202" i="34"/>
  <c r="O158" i="34"/>
  <c r="F204" i="31"/>
  <c r="O160" i="31"/>
  <c r="F196" i="29"/>
  <c r="O152" i="29"/>
  <c r="F192" i="27"/>
  <c r="O148" i="27"/>
  <c r="F209" i="29"/>
  <c r="O165" i="29"/>
  <c r="F250" i="34"/>
  <c r="O250" i="34"/>
  <c r="O206" i="34"/>
  <c r="F263" i="31"/>
  <c r="O263" i="31"/>
  <c r="O219" i="31"/>
  <c r="F260" i="34"/>
  <c r="O260" i="34"/>
  <c r="O216" i="34"/>
  <c r="F203" i="31"/>
  <c r="O159" i="31"/>
  <c r="F216" i="29"/>
  <c r="O172" i="29"/>
  <c r="F200" i="35"/>
  <c r="O156" i="35"/>
  <c r="F218" i="34"/>
  <c r="O174" i="34"/>
  <c r="F194" i="29"/>
  <c r="O150" i="29"/>
  <c r="F193" i="30"/>
  <c r="O149" i="30"/>
  <c r="F217" i="33"/>
  <c r="O173" i="33"/>
  <c r="F217" i="29"/>
  <c r="O173" i="29"/>
  <c r="F255" i="34"/>
  <c r="O255" i="34"/>
  <c r="O211" i="34"/>
  <c r="F212" i="34"/>
  <c r="O168" i="34"/>
  <c r="F200" i="28"/>
  <c r="O156" i="28"/>
  <c r="F192" i="33"/>
  <c r="O148" i="33"/>
  <c r="F184" i="32"/>
  <c r="O140" i="32"/>
  <c r="F208" i="34"/>
  <c r="O164" i="34"/>
  <c r="F208" i="27"/>
  <c r="O164" i="27"/>
  <c r="F211" i="30"/>
  <c r="O167" i="30"/>
  <c r="F235" i="32"/>
  <c r="O235" i="32"/>
  <c r="O191" i="32"/>
  <c r="F259" i="35"/>
  <c r="O259" i="35"/>
  <c r="O215" i="35"/>
  <c r="F257" i="27"/>
  <c r="O257" i="27"/>
  <c r="O213" i="27"/>
  <c r="F232" i="28"/>
  <c r="O232" i="28"/>
  <c r="O188" i="28"/>
  <c r="F188" i="30"/>
  <c r="O144" i="30"/>
  <c r="F182" i="29"/>
  <c r="O138" i="29"/>
  <c r="F185" i="34"/>
  <c r="O141" i="34"/>
  <c r="F212" i="32"/>
  <c r="O168" i="32"/>
  <c r="F221" i="35"/>
  <c r="O177" i="35"/>
  <c r="F203" i="27"/>
  <c r="O159" i="27"/>
  <c r="F198" i="31"/>
  <c r="O154" i="31"/>
  <c r="F217" i="31"/>
  <c r="O173" i="31"/>
  <c r="F235" i="33"/>
  <c r="O235" i="33"/>
  <c r="O191" i="33"/>
  <c r="F249" i="28"/>
  <c r="O249" i="28"/>
  <c r="O205" i="28"/>
  <c r="F223" i="32"/>
  <c r="O179" i="32"/>
  <c r="F220" i="30"/>
  <c r="O176" i="30"/>
  <c r="F225" i="32"/>
  <c r="O181" i="32"/>
  <c r="F227" i="31"/>
  <c r="O227" i="31"/>
  <c r="O183" i="31"/>
  <c r="F190" i="27"/>
  <c r="O146" i="27"/>
  <c r="F215" i="32"/>
  <c r="O171" i="32"/>
  <c r="F202" i="33"/>
  <c r="O158" i="33"/>
  <c r="F214" i="30"/>
  <c r="O170" i="30"/>
  <c r="F184" i="27"/>
  <c r="O140" i="27"/>
  <c r="F198" i="35"/>
  <c r="O154" i="35"/>
  <c r="F182" i="27"/>
  <c r="O138" i="27"/>
  <c r="F208" i="29"/>
  <c r="O164" i="29"/>
  <c r="F242" i="34"/>
  <c r="O242" i="34"/>
  <c r="O198" i="34"/>
  <c r="F265" i="30"/>
  <c r="O265" i="30"/>
  <c r="O221" i="30"/>
  <c r="F205" i="33"/>
  <c r="O161" i="33"/>
  <c r="F192" i="35"/>
  <c r="O148" i="35"/>
  <c r="F216" i="27"/>
  <c r="O172" i="27"/>
  <c r="F236" i="30"/>
  <c r="O236" i="30"/>
  <c r="O192" i="30"/>
  <c r="F206" i="32"/>
  <c r="O162" i="32"/>
  <c r="F184" i="28"/>
  <c r="O140" i="28"/>
  <c r="F189" i="33"/>
  <c r="O145" i="33"/>
  <c r="F226" i="30"/>
  <c r="O226" i="30"/>
  <c r="O182" i="30"/>
  <c r="F221" i="33"/>
  <c r="O177" i="33"/>
  <c r="F195" i="30"/>
  <c r="O151" i="30"/>
  <c r="F238" i="28"/>
  <c r="O238" i="28"/>
  <c r="O194" i="28"/>
  <c r="F261" i="28"/>
  <c r="O261" i="28"/>
  <c r="O217" i="28"/>
  <c r="F252" i="30"/>
  <c r="O252" i="30"/>
  <c r="O208" i="30"/>
  <c r="F213" i="33"/>
  <c r="O169" i="33"/>
  <c r="F188" i="27"/>
  <c r="O144" i="27"/>
  <c r="F198" i="27"/>
  <c r="O154" i="27"/>
  <c r="F196" i="32"/>
  <c r="O152" i="32"/>
  <c r="F204" i="29"/>
  <c r="O160" i="29"/>
  <c r="F201" i="29"/>
  <c r="O157" i="29"/>
  <c r="F257" i="28"/>
  <c r="O257" i="28"/>
  <c r="O213" i="28"/>
  <c r="F191" i="27"/>
  <c r="O147" i="27"/>
  <c r="F208" i="35"/>
  <c r="O164" i="35"/>
  <c r="F196" i="27"/>
  <c r="O152" i="27"/>
  <c r="F212" i="33"/>
  <c r="O168" i="33"/>
  <c r="F207" i="32"/>
  <c r="O163" i="32"/>
  <c r="F214" i="29"/>
  <c r="O170" i="29"/>
  <c r="F207" i="30"/>
  <c r="O163" i="30"/>
  <c r="F193" i="31"/>
  <c r="O149" i="31"/>
  <c r="F235" i="34"/>
  <c r="O235" i="34"/>
  <c r="O191" i="34"/>
  <c r="F256" i="30"/>
  <c r="O256" i="30"/>
  <c r="O212" i="30"/>
  <c r="F196" i="30"/>
  <c r="O152" i="30"/>
  <c r="F220" i="29"/>
  <c r="O176" i="29"/>
  <c r="F206" i="31"/>
  <c r="O162" i="31"/>
  <c r="F218" i="30"/>
  <c r="O174" i="30"/>
  <c r="F244" i="30"/>
  <c r="O244" i="30"/>
  <c r="O200" i="30"/>
  <c r="F208" i="31"/>
  <c r="O164" i="31"/>
  <c r="F185" i="35"/>
  <c r="O141" i="35"/>
  <c r="F198" i="32"/>
  <c r="O154" i="32"/>
  <c r="F222" i="27"/>
  <c r="O178" i="27"/>
  <c r="F213" i="30"/>
  <c r="O169" i="30"/>
  <c r="F247" i="34"/>
  <c r="O247" i="34"/>
  <c r="O203" i="34"/>
  <c r="F182" i="33"/>
  <c r="O138" i="33"/>
  <c r="F266" i="34"/>
  <c r="O266" i="34"/>
  <c r="O222" i="34"/>
  <c r="F190" i="28"/>
  <c r="O146" i="28"/>
  <c r="F182" i="28"/>
  <c r="O138" i="28"/>
  <c r="F195" i="28"/>
  <c r="O151" i="28"/>
  <c r="F239" i="32"/>
  <c r="O239" i="32"/>
  <c r="O195" i="32"/>
  <c r="F268" i="27"/>
  <c r="O268" i="27"/>
  <c r="O224" i="27"/>
  <c r="F195" i="29"/>
  <c r="O151" i="29"/>
  <c r="F196" i="33"/>
  <c r="O152" i="33"/>
  <c r="F193" i="29"/>
  <c r="O149" i="29"/>
  <c r="F205" i="35"/>
  <c r="O161" i="35"/>
  <c r="F223" i="29"/>
  <c r="O179" i="29"/>
  <c r="F202" i="29"/>
  <c r="O158" i="29"/>
  <c r="F215" i="29"/>
  <c r="O171" i="29"/>
  <c r="F196" i="28"/>
  <c r="O152" i="28"/>
  <c r="F265" i="28"/>
  <c r="O265" i="28"/>
  <c r="O221" i="28"/>
  <c r="F202" i="28"/>
  <c r="O158" i="28"/>
  <c r="F258" i="34"/>
  <c r="O258" i="34"/>
  <c r="O214" i="34"/>
  <c r="F231" i="32"/>
  <c r="O231" i="32"/>
  <c r="O187" i="32"/>
  <c r="F244" i="34"/>
  <c r="O244" i="34"/>
  <c r="O200" i="34"/>
  <c r="F184" i="31"/>
  <c r="O140" i="31"/>
  <c r="F206" i="29"/>
  <c r="O162" i="29"/>
  <c r="F191" i="30"/>
  <c r="O147" i="30"/>
  <c r="F190" i="35"/>
  <c r="O146" i="35"/>
  <c r="F197" i="30"/>
  <c r="O153" i="30"/>
  <c r="F204" i="32"/>
  <c r="O160" i="32"/>
  <c r="F246" i="35"/>
  <c r="O246" i="35"/>
  <c r="O202" i="35"/>
  <c r="F210" i="32"/>
  <c r="O166" i="32"/>
  <c r="F210" i="34"/>
  <c r="O166" i="34"/>
  <c r="F224" i="30"/>
  <c r="O180" i="30"/>
  <c r="F220" i="34"/>
  <c r="O176" i="34"/>
  <c r="F189" i="28"/>
  <c r="O145" i="28"/>
  <c r="F198" i="29"/>
  <c r="O154" i="29"/>
  <c r="F187" i="28"/>
  <c r="O143" i="28"/>
  <c r="F210" i="35"/>
  <c r="O166" i="35"/>
  <c r="F223" i="28"/>
  <c r="O179" i="28"/>
  <c r="F262" i="32"/>
  <c r="O262" i="32"/>
  <c r="O218" i="32"/>
  <c r="F237" i="33"/>
  <c r="O237" i="33"/>
  <c r="O193" i="33"/>
  <c r="F216" i="33"/>
  <c r="O172" i="33"/>
  <c r="F222" i="32"/>
  <c r="O178" i="32"/>
  <c r="F190" i="29"/>
  <c r="O146" i="29"/>
  <c r="F220" i="32"/>
  <c r="O176" i="32"/>
  <c r="F239" i="35"/>
  <c r="O239" i="35"/>
  <c r="O195" i="35"/>
  <c r="F237" i="27"/>
  <c r="O237" i="27"/>
  <c r="O193" i="27"/>
  <c r="F253" i="33"/>
  <c r="O253" i="33"/>
  <c r="O209" i="33"/>
  <c r="F195" i="33"/>
  <c r="O151" i="33"/>
  <c r="F199" i="32"/>
  <c r="O155" i="32"/>
  <c r="F211" i="28"/>
  <c r="O167" i="28"/>
  <c r="F222" i="35"/>
  <c r="O178" i="35"/>
  <c r="F194" i="30"/>
  <c r="O150" i="30"/>
  <c r="F183" i="34"/>
  <c r="O139" i="34"/>
  <c r="F250" i="30"/>
  <c r="O250" i="30"/>
  <c r="O206" i="30"/>
  <c r="F194" i="34"/>
  <c r="O150" i="34"/>
  <c r="F204" i="34"/>
  <c r="O160" i="34"/>
  <c r="F212" i="31"/>
  <c r="O168" i="31"/>
  <c r="F198" i="30"/>
  <c r="O154" i="30"/>
  <c r="F210" i="28"/>
  <c r="O166" i="28"/>
  <c r="F222" i="29"/>
  <c r="O178" i="29"/>
  <c r="F189" i="27"/>
  <c r="O145" i="27"/>
  <c r="F219" i="32"/>
  <c r="O175" i="32"/>
  <c r="F218" i="29"/>
  <c r="O174" i="29"/>
  <c r="F254" i="33"/>
  <c r="O254" i="33"/>
  <c r="O210" i="33"/>
  <c r="F228" i="34"/>
  <c r="O228" i="34"/>
  <c r="O184" i="34"/>
  <c r="F182" i="31"/>
  <c r="O138" i="31"/>
  <c r="F187" i="30"/>
  <c r="O143" i="30"/>
  <c r="F212" i="27"/>
  <c r="O168" i="27"/>
  <c r="F203" i="29"/>
  <c r="O159" i="29"/>
  <c r="F188" i="32"/>
  <c r="O144" i="32"/>
  <c r="F235" i="28"/>
  <c r="O235" i="28"/>
  <c r="O191" i="28"/>
  <c r="F263" i="35"/>
  <c r="O263" i="35"/>
  <c r="O219" i="35"/>
  <c r="F233" i="29"/>
  <c r="O233" i="29"/>
  <c r="O189" i="29"/>
  <c r="F260" i="30"/>
  <c r="O260" i="30"/>
  <c r="O216" i="30"/>
  <c r="F221" i="29"/>
  <c r="O177" i="29"/>
  <c r="F211" i="29"/>
  <c r="O167" i="29"/>
  <c r="F219" i="34"/>
  <c r="O175" i="34"/>
  <c r="F200" i="32"/>
  <c r="O156" i="32"/>
  <c r="F218" i="28"/>
  <c r="O174" i="28"/>
  <c r="F214" i="27"/>
  <c r="O170" i="27"/>
  <c r="F237" i="32"/>
  <c r="O237" i="32"/>
  <c r="O193" i="32"/>
  <c r="F185" i="32"/>
  <c r="O141" i="32"/>
  <c r="F191" i="35"/>
  <c r="O147" i="35"/>
  <c r="F223" i="34"/>
  <c r="O179" i="34"/>
  <c r="F225" i="33"/>
  <c r="O181" i="33"/>
  <c r="F188" i="34"/>
  <c r="O144" i="34"/>
  <c r="F224" i="31"/>
  <c r="O180" i="31"/>
  <c r="F193" i="35"/>
  <c r="O149" i="35"/>
  <c r="F202" i="30"/>
  <c r="O158" i="30"/>
  <c r="F263" i="33"/>
  <c r="O263" i="33"/>
  <c r="O219" i="33"/>
  <c r="F265" i="32"/>
  <c r="O265" i="32"/>
  <c r="O221" i="32"/>
  <c r="F187" i="31"/>
  <c r="O143" i="31"/>
  <c r="F220" i="33"/>
  <c r="O176" i="33"/>
  <c r="F227" i="29"/>
  <c r="O227" i="29"/>
  <c r="O183" i="29"/>
  <c r="F231" i="34"/>
  <c r="O231" i="34"/>
  <c r="O187" i="34"/>
  <c r="F262" i="31"/>
  <c r="O262" i="31"/>
  <c r="O218" i="31"/>
  <c r="F227" i="28"/>
  <c r="O227" i="28"/>
  <c r="O183" i="28"/>
  <c r="F249" i="29"/>
  <c r="O249" i="29"/>
  <c r="O205" i="29"/>
  <c r="F241" i="33"/>
  <c r="O241" i="33"/>
  <c r="O197" i="33"/>
  <c r="F268" i="33"/>
  <c r="O268" i="33"/>
  <c r="O224" i="33"/>
  <c r="F194" i="32"/>
  <c r="O150" i="32"/>
  <c r="F192" i="29"/>
  <c r="O148" i="29"/>
  <c r="F182" i="35"/>
  <c r="O138" i="35"/>
  <c r="F184" i="29"/>
  <c r="O140" i="29"/>
  <c r="F224" i="28"/>
  <c r="O180" i="28"/>
  <c r="F219" i="29"/>
  <c r="O175" i="29"/>
  <c r="F212" i="35"/>
  <c r="O168" i="35"/>
  <c r="F214" i="32"/>
  <c r="O170" i="32"/>
  <c r="F223" i="30"/>
  <c r="O179" i="30"/>
  <c r="F210" i="29"/>
  <c r="O166" i="29"/>
  <c r="F213" i="32"/>
  <c r="O169" i="32"/>
  <c r="F186" i="29"/>
  <c r="O142" i="29"/>
  <c r="F226" i="34"/>
  <c r="O226" i="34"/>
  <c r="O182" i="34"/>
  <c r="F233" i="31"/>
  <c r="O233" i="31"/>
  <c r="O189" i="31"/>
  <c r="F198" i="28"/>
  <c r="O154" i="28"/>
  <c r="F225" i="30"/>
  <c r="O181" i="30"/>
  <c r="F187" i="35"/>
  <c r="O143" i="35"/>
  <c r="F225" i="35"/>
  <c r="O181" i="35"/>
  <c r="F225" i="31"/>
  <c r="O181" i="31"/>
  <c r="F251" i="34"/>
  <c r="O251" i="34"/>
  <c r="O207" i="34"/>
  <c r="F223" i="33"/>
  <c r="O179" i="33"/>
  <c r="F215" i="34"/>
  <c r="O171" i="34"/>
  <c r="F199" i="28"/>
  <c r="O155" i="28"/>
  <c r="F197" i="35"/>
  <c r="O153" i="35"/>
  <c r="F202" i="31"/>
  <c r="O158" i="31"/>
  <c r="F208" i="33"/>
  <c r="O164" i="33"/>
  <c r="F183" i="30"/>
  <c r="O139" i="30"/>
  <c r="F186" i="35"/>
  <c r="O142" i="35"/>
  <c r="F217" i="27"/>
  <c r="O173" i="27"/>
  <c r="F209" i="31"/>
  <c r="O165" i="31"/>
  <c r="F225" i="28"/>
  <c r="O181" i="28"/>
  <c r="F255" i="33"/>
  <c r="O255" i="33"/>
  <c r="O211" i="33"/>
  <c r="F234" i="34"/>
  <c r="O234" i="34"/>
  <c r="O190" i="34"/>
  <c r="F245" i="32"/>
  <c r="O245" i="32"/>
  <c r="O201" i="32"/>
  <c r="F232" i="35"/>
  <c r="O232" i="35"/>
  <c r="O188" i="35"/>
  <c r="F201" i="28"/>
  <c r="O157" i="28"/>
  <c r="F195" i="31"/>
  <c r="O151" i="31"/>
  <c r="F204" i="33"/>
  <c r="O160" i="33"/>
  <c r="F204" i="28"/>
  <c r="O160" i="28"/>
  <c r="F184" i="33"/>
  <c r="O140" i="33"/>
  <c r="F206" i="28"/>
  <c r="O162" i="28"/>
  <c r="F202" i="27"/>
  <c r="O158" i="27"/>
  <c r="F187" i="27"/>
  <c r="O143" i="27"/>
  <c r="F262" i="35"/>
  <c r="O262" i="35"/>
  <c r="O218" i="35"/>
  <c r="F249" i="32"/>
  <c r="O249" i="32"/>
  <c r="O205" i="32"/>
  <c r="F204" i="27"/>
  <c r="O160" i="27"/>
  <c r="F207" i="27"/>
  <c r="O163" i="27"/>
  <c r="F220" i="28"/>
  <c r="O176" i="28"/>
  <c r="F245" i="33"/>
  <c r="O245" i="33"/>
  <c r="O201" i="33"/>
  <c r="F217" i="35"/>
  <c r="O173" i="35"/>
  <c r="F189" i="30"/>
  <c r="O145" i="30"/>
  <c r="F205" i="27"/>
  <c r="O161" i="27"/>
  <c r="F199" i="27"/>
  <c r="O155" i="27"/>
  <c r="F229" i="27"/>
  <c r="O229" i="27"/>
  <c r="O185" i="27"/>
  <c r="F206" i="33"/>
  <c r="O162" i="33"/>
  <c r="F200" i="29"/>
  <c r="O156" i="29"/>
  <c r="F185" i="31"/>
  <c r="O141" i="31"/>
  <c r="F235" i="29"/>
  <c r="O235" i="29"/>
  <c r="O191" i="29"/>
  <c r="F248" i="35"/>
  <c r="O248" i="35"/>
  <c r="O204" i="35"/>
  <c r="F184" i="35"/>
  <c r="O140" i="35"/>
  <c r="F188" i="31"/>
  <c r="O144" i="31"/>
  <c r="F243" i="35"/>
  <c r="O243" i="35"/>
  <c r="O199" i="35"/>
  <c r="F215" i="30"/>
  <c r="O171" i="30"/>
  <c r="F222" i="33"/>
  <c r="O178" i="33"/>
  <c r="F209" i="30"/>
  <c r="O165" i="30"/>
  <c r="F182" i="32"/>
  <c r="O138" i="32"/>
  <c r="F248" i="30"/>
  <c r="O248" i="30"/>
  <c r="O204" i="30"/>
  <c r="F195" i="27"/>
  <c r="O151" i="27"/>
  <c r="F251" i="33"/>
  <c r="O251" i="33"/>
  <c r="O207" i="33"/>
  <c r="F265" i="34"/>
  <c r="O265" i="34"/>
  <c r="O221" i="34"/>
  <c r="F261" i="32"/>
  <c r="O261" i="32"/>
  <c r="O217" i="32"/>
  <c r="F214" i="28"/>
  <c r="O170" i="28"/>
  <c r="F214" i="31"/>
  <c r="O170" i="31"/>
  <c r="F216" i="35"/>
  <c r="O172" i="35"/>
  <c r="F207" i="35"/>
  <c r="O163" i="35"/>
  <c r="F196" i="31"/>
  <c r="O152" i="31"/>
  <c r="F225" i="27"/>
  <c r="O181" i="27"/>
  <c r="F230" i="28"/>
  <c r="O230" i="28"/>
  <c r="O186" i="28"/>
  <c r="F268" i="32"/>
  <c r="O268" i="32"/>
  <c r="O224" i="32"/>
  <c r="F192" i="32"/>
  <c r="O148" i="32"/>
  <c r="F220" i="31"/>
  <c r="O176" i="31"/>
  <c r="F220" i="27"/>
  <c r="O176" i="27"/>
  <c r="F193" i="34"/>
  <c r="O149" i="34"/>
  <c r="F189" i="35"/>
  <c r="O145" i="35"/>
  <c r="F222" i="30"/>
  <c r="O178" i="30"/>
  <c r="F194" i="27"/>
  <c r="O150" i="27"/>
  <c r="F259" i="28"/>
  <c r="O259" i="28"/>
  <c r="O215" i="28"/>
  <c r="F257" i="29"/>
  <c r="O257" i="29"/>
  <c r="O213" i="29"/>
  <c r="F199" i="29"/>
  <c r="O155" i="29"/>
  <c r="F200" i="27"/>
  <c r="O156" i="27"/>
  <c r="F186" i="33"/>
  <c r="O142" i="33"/>
  <c r="F213" i="35"/>
  <c r="O169" i="35"/>
  <c r="F234" i="30"/>
  <c r="O234" i="30"/>
  <c r="O190" i="30"/>
  <c r="F200" i="31"/>
  <c r="O156" i="31"/>
  <c r="F205" i="31"/>
  <c r="O161" i="31"/>
  <c r="F188" i="29"/>
  <c r="O144" i="29"/>
  <c r="F227" i="27"/>
  <c r="O227" i="27"/>
  <c r="O183" i="27"/>
  <c r="F225" i="34"/>
  <c r="O181" i="34"/>
  <c r="F197" i="28"/>
  <c r="O153" i="28"/>
  <c r="F223" i="35"/>
  <c r="O179" i="35"/>
  <c r="F201" i="31"/>
  <c r="O157" i="31"/>
  <c r="F233" i="34"/>
  <c r="O233" i="34"/>
  <c r="O189" i="34"/>
  <c r="F208" i="32"/>
  <c r="O164" i="32"/>
  <c r="F186" i="32"/>
  <c r="O142" i="32"/>
  <c r="F211" i="27"/>
  <c r="O167" i="27"/>
  <c r="F238" i="33"/>
  <c r="O238" i="33"/>
  <c r="O194" i="33"/>
  <c r="F187" i="33"/>
  <c r="O143" i="33"/>
  <c r="F199" i="34"/>
  <c r="O155" i="34"/>
  <c r="F225" i="29"/>
  <c r="O181" i="29"/>
  <c r="F245" i="27"/>
  <c r="O245" i="27"/>
  <c r="O201" i="27"/>
  <c r="F219" i="30"/>
  <c r="O175" i="30"/>
  <c r="F197" i="27"/>
  <c r="O153" i="27"/>
  <c r="F209" i="28"/>
  <c r="O165" i="28"/>
  <c r="F203" i="35"/>
  <c r="O159" i="35"/>
  <c r="F243" i="33"/>
  <c r="O243" i="33"/>
  <c r="O199" i="33"/>
  <c r="F207" i="29"/>
  <c r="O163" i="29"/>
  <c r="F259" i="31"/>
  <c r="O259" i="31"/>
  <c r="O215" i="31"/>
  <c r="F262" i="33"/>
  <c r="O262" i="33"/>
  <c r="O218" i="33"/>
  <c r="F257" i="31"/>
  <c r="O257" i="31"/>
  <c r="O213" i="31"/>
  <c r="F268" i="34"/>
  <c r="O268" i="34"/>
  <c r="O224" i="34"/>
  <c r="F190" i="31"/>
  <c r="O146" i="31"/>
  <c r="F199" i="30"/>
  <c r="O155" i="30"/>
  <c r="F209" i="35"/>
  <c r="O165" i="35"/>
  <c r="F188" i="33"/>
  <c r="O144" i="33"/>
  <c r="F207" i="28"/>
  <c r="O163" i="28"/>
  <c r="F186" i="27"/>
  <c r="O142" i="27"/>
  <c r="F253" i="32"/>
  <c r="O253" i="32"/>
  <c r="O209" i="32"/>
  <c r="F192" i="31"/>
  <c r="O148" i="31"/>
  <c r="F183" i="35"/>
  <c r="O139" i="35"/>
  <c r="F223" i="31"/>
  <c r="O179" i="31"/>
  <c r="F210" i="27"/>
  <c r="O166" i="27"/>
  <c r="F216" i="28"/>
  <c r="O172" i="28"/>
  <c r="F186" i="31"/>
  <c r="O142" i="31"/>
  <c r="F200" i="33"/>
  <c r="O156" i="33"/>
  <c r="F198" i="33"/>
  <c r="O154" i="33"/>
  <c r="F227" i="33"/>
  <c r="O227" i="33"/>
  <c r="O183" i="33"/>
  <c r="F263" i="28"/>
  <c r="O263" i="28"/>
  <c r="O219" i="28"/>
  <c r="F185" i="28"/>
  <c r="O141" i="28"/>
  <c r="F190" i="33"/>
  <c r="O146" i="33"/>
  <c r="F219" i="27"/>
  <c r="O175" i="27"/>
  <c r="F203" i="33"/>
  <c r="O159" i="33"/>
  <c r="F218" i="27"/>
  <c r="O174" i="27"/>
  <c r="H87" i="3"/>
  <c r="H98" i="3"/>
  <c r="F262" i="27"/>
  <c r="O262" i="27"/>
  <c r="O218" i="27"/>
  <c r="F263" i="27"/>
  <c r="O263" i="27"/>
  <c r="O219" i="27"/>
  <c r="F229" i="28"/>
  <c r="O229" i="28"/>
  <c r="O185" i="28"/>
  <c r="F244" i="33"/>
  <c r="O244" i="33"/>
  <c r="O200" i="33"/>
  <c r="F267" i="31"/>
  <c r="O267" i="31"/>
  <c r="O223" i="31"/>
  <c r="F230" i="27"/>
  <c r="O230" i="27"/>
  <c r="O186" i="27"/>
  <c r="F232" i="33"/>
  <c r="O232" i="33"/>
  <c r="O188" i="33"/>
  <c r="F243" i="30"/>
  <c r="O243" i="30"/>
  <c r="O199" i="30"/>
  <c r="F243" i="34"/>
  <c r="O243" i="34"/>
  <c r="O199" i="34"/>
  <c r="F233" i="35"/>
  <c r="O233" i="35"/>
  <c r="O189" i="35"/>
  <c r="F264" i="27"/>
  <c r="O264" i="27"/>
  <c r="O220" i="27"/>
  <c r="F236" i="32"/>
  <c r="O236" i="32"/>
  <c r="O192" i="32"/>
  <c r="F226" i="32"/>
  <c r="O226" i="32"/>
  <c r="O182" i="32"/>
  <c r="F228" i="35"/>
  <c r="O228" i="35"/>
  <c r="O184" i="35"/>
  <c r="F244" i="29"/>
  <c r="O244" i="29"/>
  <c r="O200" i="29"/>
  <c r="F249" i="27"/>
  <c r="O249" i="27"/>
  <c r="O205" i="27"/>
  <c r="F261" i="35"/>
  <c r="O261" i="35"/>
  <c r="O217" i="35"/>
  <c r="F264" i="28"/>
  <c r="O264" i="28"/>
  <c r="O220" i="28"/>
  <c r="F248" i="27"/>
  <c r="O248" i="27"/>
  <c r="O204" i="27"/>
  <c r="F228" i="33"/>
  <c r="O228" i="33"/>
  <c r="O184" i="33"/>
  <c r="F253" i="31"/>
  <c r="O253" i="31"/>
  <c r="O209" i="31"/>
  <c r="F252" i="33"/>
  <c r="O252" i="33"/>
  <c r="O208" i="33"/>
  <c r="F269" i="35"/>
  <c r="O269" i="35"/>
  <c r="O225" i="35"/>
  <c r="F269" i="30"/>
  <c r="O269" i="30"/>
  <c r="O225" i="30"/>
  <c r="F230" i="29"/>
  <c r="O230" i="29"/>
  <c r="O186" i="29"/>
  <c r="F258" i="32"/>
  <c r="O258" i="32"/>
  <c r="O214" i="32"/>
  <c r="F232" i="34"/>
  <c r="O232" i="34"/>
  <c r="O188" i="34"/>
  <c r="F267" i="34"/>
  <c r="O267" i="34"/>
  <c r="O223" i="34"/>
  <c r="F258" i="27"/>
  <c r="O258" i="27"/>
  <c r="O214" i="27"/>
  <c r="F244" i="32"/>
  <c r="O244" i="32"/>
  <c r="O200" i="32"/>
  <c r="F255" i="29"/>
  <c r="O255" i="29"/>
  <c r="O211" i="29"/>
  <c r="F232" i="32"/>
  <c r="O232" i="32"/>
  <c r="O188" i="32"/>
  <c r="F256" i="27"/>
  <c r="O256" i="27"/>
  <c r="O212" i="27"/>
  <c r="F226" i="31"/>
  <c r="O226" i="31"/>
  <c r="O182" i="31"/>
  <c r="F263" i="32"/>
  <c r="O263" i="32"/>
  <c r="O219" i="32"/>
  <c r="F266" i="29"/>
  <c r="O266" i="29"/>
  <c r="O222" i="29"/>
  <c r="F242" i="30"/>
  <c r="O242" i="30"/>
  <c r="O198" i="30"/>
  <c r="F248" i="34"/>
  <c r="O248" i="34"/>
  <c r="O204" i="34"/>
  <c r="F238" i="30"/>
  <c r="O238" i="30"/>
  <c r="O194" i="30"/>
  <c r="F264" i="32"/>
  <c r="O264" i="32"/>
  <c r="O220" i="32"/>
  <c r="F266" i="32"/>
  <c r="O266" i="32"/>
  <c r="O222" i="32"/>
  <c r="F267" i="28"/>
  <c r="O267" i="28"/>
  <c r="O223" i="28"/>
  <c r="F233" i="28"/>
  <c r="O233" i="28"/>
  <c r="O189" i="28"/>
  <c r="F254" i="32"/>
  <c r="O254" i="32"/>
  <c r="O210" i="32"/>
  <c r="F234" i="35"/>
  <c r="O234" i="35"/>
  <c r="O190" i="35"/>
  <c r="F250" i="29"/>
  <c r="O250" i="29"/>
  <c r="O206" i="29"/>
  <c r="F259" i="29"/>
  <c r="O259" i="29"/>
  <c r="O215" i="29"/>
  <c r="F267" i="29"/>
  <c r="O267" i="29"/>
  <c r="O223" i="29"/>
  <c r="F237" i="29"/>
  <c r="O237" i="29"/>
  <c r="O193" i="29"/>
  <c r="F239" i="29"/>
  <c r="O239" i="29"/>
  <c r="O195" i="29"/>
  <c r="F226" i="28"/>
  <c r="O226" i="28"/>
  <c r="O182" i="28"/>
  <c r="F266" i="27"/>
  <c r="O266" i="27"/>
  <c r="O222" i="27"/>
  <c r="F250" i="31"/>
  <c r="O250" i="31"/>
  <c r="O206" i="31"/>
  <c r="F240" i="30"/>
  <c r="O240" i="30"/>
  <c r="O196" i="30"/>
  <c r="F251" i="30"/>
  <c r="O251" i="30"/>
  <c r="O207" i="30"/>
  <c r="F240" i="27"/>
  <c r="O240" i="27"/>
  <c r="O196" i="27"/>
  <c r="F245" i="29"/>
  <c r="O245" i="29"/>
  <c r="O201" i="29"/>
  <c r="F240" i="32"/>
  <c r="O240" i="32"/>
  <c r="O196" i="32"/>
  <c r="F232" i="27"/>
  <c r="O232" i="27"/>
  <c r="O188" i="27"/>
  <c r="F265" i="33"/>
  <c r="O265" i="33"/>
  <c r="O221" i="33"/>
  <c r="F228" i="27"/>
  <c r="O228" i="27"/>
  <c r="O184" i="27"/>
  <c r="F246" i="33"/>
  <c r="O246" i="33"/>
  <c r="O202" i="33"/>
  <c r="F234" i="27"/>
  <c r="O234" i="27"/>
  <c r="O190" i="27"/>
  <c r="F269" i="32"/>
  <c r="O269" i="32"/>
  <c r="O225" i="32"/>
  <c r="F267" i="32"/>
  <c r="O267" i="32"/>
  <c r="O223" i="32"/>
  <c r="F242" i="31"/>
  <c r="O242" i="31"/>
  <c r="O198" i="31"/>
  <c r="F252" i="27"/>
  <c r="O252" i="27"/>
  <c r="O208" i="27"/>
  <c r="F261" i="33"/>
  <c r="O261" i="33"/>
  <c r="O217" i="33"/>
  <c r="F238" i="29"/>
  <c r="O238" i="29"/>
  <c r="O194" i="29"/>
  <c r="F244" i="35"/>
  <c r="O244" i="35"/>
  <c r="O200" i="35"/>
  <c r="F247" i="31"/>
  <c r="O247" i="31"/>
  <c r="O203" i="31"/>
  <c r="F253" i="29"/>
  <c r="O253" i="29"/>
  <c r="O209" i="29"/>
  <c r="F250" i="27"/>
  <c r="O250" i="27"/>
  <c r="O206" i="27"/>
  <c r="F256" i="28"/>
  <c r="O256" i="28"/>
  <c r="O212" i="28"/>
  <c r="F258" i="35"/>
  <c r="O258" i="35"/>
  <c r="O214" i="35"/>
  <c r="F255" i="31"/>
  <c r="O255" i="31"/>
  <c r="O211" i="31"/>
  <c r="F229" i="30"/>
  <c r="O229" i="30"/>
  <c r="O185" i="30"/>
  <c r="F245" i="30"/>
  <c r="O245" i="30"/>
  <c r="O201" i="30"/>
  <c r="F240" i="34"/>
  <c r="O240" i="34"/>
  <c r="O196" i="34"/>
  <c r="F237" i="28"/>
  <c r="O237" i="28"/>
  <c r="O193" i="28"/>
  <c r="F236" i="34"/>
  <c r="O236" i="34"/>
  <c r="O192" i="34"/>
  <c r="F260" i="28"/>
  <c r="O260" i="28"/>
  <c r="O216" i="28"/>
  <c r="F236" i="31"/>
  <c r="O236" i="31"/>
  <c r="O192" i="31"/>
  <c r="F251" i="29"/>
  <c r="O251" i="29"/>
  <c r="O207" i="29"/>
  <c r="F247" i="35"/>
  <c r="O247" i="35"/>
  <c r="O203" i="35"/>
  <c r="F241" i="27"/>
  <c r="O241" i="27"/>
  <c r="O197" i="27"/>
  <c r="F230" i="32"/>
  <c r="O230" i="32"/>
  <c r="O186" i="32"/>
  <c r="F267" i="35"/>
  <c r="O267" i="35"/>
  <c r="O223" i="35"/>
  <c r="F269" i="34"/>
  <c r="O269" i="34"/>
  <c r="O225" i="34"/>
  <c r="F232" i="29"/>
  <c r="O232" i="29"/>
  <c r="O188" i="29"/>
  <c r="F244" i="31"/>
  <c r="O244" i="31"/>
  <c r="O200" i="31"/>
  <c r="F257" i="35"/>
  <c r="O257" i="35"/>
  <c r="O213" i="35"/>
  <c r="F244" i="27"/>
  <c r="O244" i="27"/>
  <c r="O200" i="27"/>
  <c r="F238" i="27"/>
  <c r="O238" i="27"/>
  <c r="O194" i="27"/>
  <c r="F240" i="31"/>
  <c r="O240" i="31"/>
  <c r="O196" i="31"/>
  <c r="F260" i="35"/>
  <c r="O260" i="35"/>
  <c r="O216" i="35"/>
  <c r="F258" i="28"/>
  <c r="O258" i="28"/>
  <c r="O214" i="28"/>
  <c r="F239" i="27"/>
  <c r="O239" i="27"/>
  <c r="O195" i="27"/>
  <c r="F266" i="33"/>
  <c r="O266" i="33"/>
  <c r="O222" i="33"/>
  <c r="F246" i="27"/>
  <c r="O246" i="27"/>
  <c r="O202" i="27"/>
  <c r="F248" i="33"/>
  <c r="O248" i="33"/>
  <c r="O204" i="33"/>
  <c r="F245" i="28"/>
  <c r="O245" i="28"/>
  <c r="O201" i="28"/>
  <c r="F230" i="35"/>
  <c r="O230" i="35"/>
  <c r="O186" i="35"/>
  <c r="F241" i="35"/>
  <c r="O241" i="35"/>
  <c r="O197" i="35"/>
  <c r="F259" i="34"/>
  <c r="O259" i="34"/>
  <c r="O215" i="34"/>
  <c r="F254" i="29"/>
  <c r="O254" i="29"/>
  <c r="O210" i="29"/>
  <c r="F263" i="29"/>
  <c r="O263" i="29"/>
  <c r="O219" i="29"/>
  <c r="F228" i="29"/>
  <c r="O228" i="29"/>
  <c r="O184" i="29"/>
  <c r="F236" i="29"/>
  <c r="O236" i="29"/>
  <c r="O192" i="29"/>
  <c r="F231" i="31"/>
  <c r="O231" i="31"/>
  <c r="O187" i="31"/>
  <c r="F237" i="35"/>
  <c r="O237" i="35"/>
  <c r="O193" i="35"/>
  <c r="F229" i="32"/>
  <c r="O229" i="32"/>
  <c r="O185" i="32"/>
  <c r="F255" i="28"/>
  <c r="O255" i="28"/>
  <c r="O211" i="28"/>
  <c r="F239" i="33"/>
  <c r="O239" i="33"/>
  <c r="O195" i="33"/>
  <c r="F231" i="28"/>
  <c r="O231" i="28"/>
  <c r="O187" i="28"/>
  <c r="F268" i="30"/>
  <c r="O268" i="30"/>
  <c r="O224" i="30"/>
  <c r="F248" i="32"/>
  <c r="O248" i="32"/>
  <c r="O204" i="32"/>
  <c r="F229" i="35"/>
  <c r="O229" i="35"/>
  <c r="O185" i="35"/>
  <c r="F251" i="32"/>
  <c r="O251" i="32"/>
  <c r="O207" i="32"/>
  <c r="F235" i="27"/>
  <c r="O235" i="27"/>
  <c r="O191" i="27"/>
  <c r="F233" i="33"/>
  <c r="O233" i="33"/>
  <c r="O189" i="33"/>
  <c r="F250" i="32"/>
  <c r="O250" i="32"/>
  <c r="O206" i="32"/>
  <c r="F260" i="27"/>
  <c r="O260" i="27"/>
  <c r="O216" i="27"/>
  <c r="F249" i="33"/>
  <c r="O249" i="33"/>
  <c r="O205" i="33"/>
  <c r="F226" i="27"/>
  <c r="O226" i="27"/>
  <c r="O182" i="27"/>
  <c r="F265" i="35"/>
  <c r="O265" i="35"/>
  <c r="O221" i="35"/>
  <c r="F229" i="34"/>
  <c r="O229" i="34"/>
  <c r="O185" i="34"/>
  <c r="F232" i="30"/>
  <c r="O232" i="30"/>
  <c r="O188" i="30"/>
  <c r="F228" i="32"/>
  <c r="O228" i="32"/>
  <c r="O184" i="32"/>
  <c r="F244" i="28"/>
  <c r="O244" i="28"/>
  <c r="O200" i="28"/>
  <c r="F240" i="29"/>
  <c r="O240" i="29"/>
  <c r="O196" i="29"/>
  <c r="F246" i="34"/>
  <c r="O246" i="34"/>
  <c r="O202" i="34"/>
  <c r="F266" i="31"/>
  <c r="O266" i="31"/>
  <c r="O222" i="31"/>
  <c r="F260" i="32"/>
  <c r="O260" i="32"/>
  <c r="O216" i="32"/>
  <c r="F245" i="34"/>
  <c r="O245" i="34"/>
  <c r="O201" i="34"/>
  <c r="F238" i="31"/>
  <c r="O238" i="31"/>
  <c r="O194" i="31"/>
  <c r="F254" i="30"/>
  <c r="O254" i="30"/>
  <c r="O210" i="30"/>
  <c r="F249" i="30"/>
  <c r="O249" i="30"/>
  <c r="O205" i="30"/>
  <c r="F268" i="35"/>
  <c r="O268" i="35"/>
  <c r="O224" i="35"/>
  <c r="F266" i="28"/>
  <c r="O266" i="28"/>
  <c r="O222" i="28"/>
  <c r="F259" i="27"/>
  <c r="O259" i="27"/>
  <c r="O215" i="27"/>
  <c r="F229" i="29"/>
  <c r="O229" i="29"/>
  <c r="O185" i="29"/>
  <c r="F234" i="32"/>
  <c r="O234" i="32"/>
  <c r="O190" i="32"/>
  <c r="F247" i="28"/>
  <c r="O247" i="28"/>
  <c r="O203" i="28"/>
  <c r="F247" i="33"/>
  <c r="O247" i="33"/>
  <c r="O203" i="33"/>
  <c r="F234" i="33"/>
  <c r="O234" i="33"/>
  <c r="O190" i="33"/>
  <c r="F242" i="33"/>
  <c r="O242" i="33"/>
  <c r="O198" i="33"/>
  <c r="F230" i="31"/>
  <c r="O230" i="31"/>
  <c r="O186" i="31"/>
  <c r="F254" i="27"/>
  <c r="O254" i="27"/>
  <c r="O210" i="27"/>
  <c r="F227" i="35"/>
  <c r="O227" i="35"/>
  <c r="O183" i="35"/>
  <c r="F251" i="28"/>
  <c r="O251" i="28"/>
  <c r="O207" i="28"/>
  <c r="F253" i="35"/>
  <c r="O253" i="35"/>
  <c r="O209" i="35"/>
  <c r="F234" i="31"/>
  <c r="O234" i="31"/>
  <c r="O190" i="31"/>
  <c r="F253" i="28"/>
  <c r="O253" i="28"/>
  <c r="O209" i="28"/>
  <c r="F263" i="30"/>
  <c r="O263" i="30"/>
  <c r="O219" i="30"/>
  <c r="F269" i="29"/>
  <c r="O269" i="29"/>
  <c r="O225" i="29"/>
  <c r="F231" i="33"/>
  <c r="O231" i="33"/>
  <c r="O187" i="33"/>
  <c r="F255" i="27"/>
  <c r="O255" i="27"/>
  <c r="O211" i="27"/>
  <c r="F252" i="32"/>
  <c r="O252" i="32"/>
  <c r="O208" i="32"/>
  <c r="F245" i="31"/>
  <c r="O245" i="31"/>
  <c r="O201" i="31"/>
  <c r="F241" i="28"/>
  <c r="O241" i="28"/>
  <c r="O197" i="28"/>
  <c r="F249" i="31"/>
  <c r="O249" i="31"/>
  <c r="O205" i="31"/>
  <c r="F230" i="33"/>
  <c r="O230" i="33"/>
  <c r="O186" i="33"/>
  <c r="F243" i="29"/>
  <c r="O243" i="29"/>
  <c r="O199" i="29"/>
  <c r="F266" i="30"/>
  <c r="O266" i="30"/>
  <c r="O222" i="30"/>
  <c r="F237" i="34"/>
  <c r="O237" i="34"/>
  <c r="O193" i="34"/>
  <c r="F264" i="31"/>
  <c r="O264" i="31"/>
  <c r="O220" i="31"/>
  <c r="F269" i="27"/>
  <c r="O269" i="27"/>
  <c r="O225" i="27"/>
  <c r="F251" i="35"/>
  <c r="O251" i="35"/>
  <c r="O207" i="35"/>
  <c r="F258" i="31"/>
  <c r="O258" i="31"/>
  <c r="O214" i="31"/>
  <c r="F253" i="30"/>
  <c r="O253" i="30"/>
  <c r="O209" i="30"/>
  <c r="F259" i="30"/>
  <c r="O259" i="30"/>
  <c r="O215" i="30"/>
  <c r="F232" i="31"/>
  <c r="O232" i="31"/>
  <c r="O188" i="31"/>
  <c r="F229" i="31"/>
  <c r="O229" i="31"/>
  <c r="O185" i="31"/>
  <c r="F250" i="33"/>
  <c r="O250" i="33"/>
  <c r="O206" i="33"/>
  <c r="F243" i="27"/>
  <c r="O243" i="27"/>
  <c r="O199" i="27"/>
  <c r="F233" i="30"/>
  <c r="O233" i="30"/>
  <c r="O189" i="30"/>
  <c r="F251" i="27"/>
  <c r="O251" i="27"/>
  <c r="O207" i="27"/>
  <c r="F231" i="27"/>
  <c r="O231" i="27"/>
  <c r="O187" i="27"/>
  <c r="F250" i="28"/>
  <c r="O250" i="28"/>
  <c r="O206" i="28"/>
  <c r="F248" i="28"/>
  <c r="O248" i="28"/>
  <c r="O204" i="28"/>
  <c r="F239" i="31"/>
  <c r="O239" i="31"/>
  <c r="O195" i="31"/>
  <c r="F269" i="28"/>
  <c r="O269" i="28"/>
  <c r="O225" i="28"/>
  <c r="F261" i="27"/>
  <c r="O261" i="27"/>
  <c r="O217" i="27"/>
  <c r="F227" i="30"/>
  <c r="O227" i="30"/>
  <c r="O183" i="30"/>
  <c r="F246" i="31"/>
  <c r="O246" i="31"/>
  <c r="O202" i="31"/>
  <c r="F243" i="28"/>
  <c r="O243" i="28"/>
  <c r="O199" i="28"/>
  <c r="F267" i="33"/>
  <c r="O267" i="33"/>
  <c r="O223" i="33"/>
  <c r="F269" i="31"/>
  <c r="O269" i="31"/>
  <c r="O225" i="31"/>
  <c r="F231" i="35"/>
  <c r="O231" i="35"/>
  <c r="O187" i="35"/>
  <c r="F242" i="28"/>
  <c r="O242" i="28"/>
  <c r="O198" i="28"/>
  <c r="F257" i="32"/>
  <c r="O257" i="32"/>
  <c r="O213" i="32"/>
  <c r="F267" i="30"/>
  <c r="O267" i="30"/>
  <c r="O223" i="30"/>
  <c r="F256" i="35"/>
  <c r="O256" i="35"/>
  <c r="O212" i="35"/>
  <c r="F268" i="28"/>
  <c r="O268" i="28"/>
  <c r="O224" i="28"/>
  <c r="F226" i="35"/>
  <c r="O226" i="35"/>
  <c r="O182" i="35"/>
  <c r="F238" i="32"/>
  <c r="O238" i="32"/>
  <c r="O194" i="32"/>
  <c r="F264" i="33"/>
  <c r="O264" i="33"/>
  <c r="O220" i="33"/>
  <c r="F246" i="30"/>
  <c r="O246" i="30"/>
  <c r="O202" i="30"/>
  <c r="F268" i="31"/>
  <c r="O268" i="31"/>
  <c r="O224" i="31"/>
  <c r="F269" i="33"/>
  <c r="O269" i="33"/>
  <c r="O225" i="33"/>
  <c r="F235" i="35"/>
  <c r="O235" i="35"/>
  <c r="O191" i="35"/>
  <c r="F262" i="28"/>
  <c r="O262" i="28"/>
  <c r="O218" i="28"/>
  <c r="F263" i="34"/>
  <c r="O263" i="34"/>
  <c r="O219" i="34"/>
  <c r="F265" i="29"/>
  <c r="O265" i="29"/>
  <c r="O221" i="29"/>
  <c r="F247" i="29"/>
  <c r="O247" i="29"/>
  <c r="O203" i="29"/>
  <c r="F231" i="30"/>
  <c r="O231" i="30"/>
  <c r="O187" i="30"/>
  <c r="F262" i="29"/>
  <c r="O262" i="29"/>
  <c r="O218" i="29"/>
  <c r="F233" i="27"/>
  <c r="O233" i="27"/>
  <c r="O189" i="27"/>
  <c r="F254" i="28"/>
  <c r="O254" i="28"/>
  <c r="O210" i="28"/>
  <c r="F256" i="31"/>
  <c r="O256" i="31"/>
  <c r="O212" i="31"/>
  <c r="F238" i="34"/>
  <c r="O238" i="34"/>
  <c r="O194" i="34"/>
  <c r="F227" i="34"/>
  <c r="O227" i="34"/>
  <c r="O183" i="34"/>
  <c r="F266" i="35"/>
  <c r="O266" i="35"/>
  <c r="O222" i="35"/>
  <c r="F243" i="32"/>
  <c r="O243" i="32"/>
  <c r="O199" i="32"/>
  <c r="F234" i="29"/>
  <c r="O234" i="29"/>
  <c r="O190" i="29"/>
  <c r="F260" i="33"/>
  <c r="O260" i="33"/>
  <c r="O216" i="33"/>
  <c r="F254" i="35"/>
  <c r="O254" i="35"/>
  <c r="O210" i="35"/>
  <c r="F242" i="29"/>
  <c r="O242" i="29"/>
  <c r="O198" i="29"/>
  <c r="F264" i="34"/>
  <c r="O264" i="34"/>
  <c r="O220" i="34"/>
  <c r="F254" i="34"/>
  <c r="O254" i="34"/>
  <c r="O210" i="34"/>
  <c r="F241" i="30"/>
  <c r="O241" i="30"/>
  <c r="O197" i="30"/>
  <c r="F235" i="30"/>
  <c r="O235" i="30"/>
  <c r="O191" i="30"/>
  <c r="F228" i="31"/>
  <c r="O228" i="31"/>
  <c r="O184" i="31"/>
  <c r="F246" i="28"/>
  <c r="O246" i="28"/>
  <c r="O202" i="28"/>
  <c r="F240" i="28"/>
  <c r="O240" i="28"/>
  <c r="O196" i="28"/>
  <c r="F246" i="29"/>
  <c r="O246" i="29"/>
  <c r="O202" i="29"/>
  <c r="F249" i="35"/>
  <c r="O249" i="35"/>
  <c r="O205" i="35"/>
  <c r="F240" i="33"/>
  <c r="O240" i="33"/>
  <c r="O196" i="33"/>
  <c r="F239" i="28"/>
  <c r="O239" i="28"/>
  <c r="O195" i="28"/>
  <c r="F234" i="28"/>
  <c r="O234" i="28"/>
  <c r="O190" i="28"/>
  <c r="F226" i="33"/>
  <c r="O226" i="33"/>
  <c r="O182" i="33"/>
  <c r="F257" i="30"/>
  <c r="O257" i="30"/>
  <c r="O213" i="30"/>
  <c r="F242" i="32"/>
  <c r="O242" i="32"/>
  <c r="O198" i="32"/>
  <c r="F252" i="31"/>
  <c r="O252" i="31"/>
  <c r="O208" i="31"/>
  <c r="F262" i="30"/>
  <c r="O262" i="30"/>
  <c r="O218" i="30"/>
  <c r="F264" i="29"/>
  <c r="O264" i="29"/>
  <c r="O220" i="29"/>
  <c r="F237" i="31"/>
  <c r="O237" i="31"/>
  <c r="O193" i="31"/>
  <c r="F258" i="29"/>
  <c r="O258" i="29"/>
  <c r="O214" i="29"/>
  <c r="F256" i="33"/>
  <c r="O256" i="33"/>
  <c r="O212" i="33"/>
  <c r="F252" i="35"/>
  <c r="O252" i="35"/>
  <c r="O208" i="35"/>
  <c r="F248" i="29"/>
  <c r="O248" i="29"/>
  <c r="O204" i="29"/>
  <c r="F242" i="27"/>
  <c r="O242" i="27"/>
  <c r="O198" i="27"/>
  <c r="F257" i="33"/>
  <c r="O257" i="33"/>
  <c r="O213" i="33"/>
  <c r="F239" i="30"/>
  <c r="O239" i="30"/>
  <c r="O195" i="30"/>
  <c r="F228" i="28"/>
  <c r="O228" i="28"/>
  <c r="O184" i="28"/>
  <c r="F236" i="35"/>
  <c r="O236" i="35"/>
  <c r="O192" i="35"/>
  <c r="F252" i="29"/>
  <c r="O252" i="29"/>
  <c r="O208" i="29"/>
  <c r="F242" i="35"/>
  <c r="O242" i="35"/>
  <c r="O198" i="35"/>
  <c r="F258" i="30"/>
  <c r="O258" i="30"/>
  <c r="O214" i="30"/>
  <c r="F259" i="32"/>
  <c r="O259" i="32"/>
  <c r="O215" i="32"/>
  <c r="F264" i="30"/>
  <c r="O264" i="30"/>
  <c r="O220" i="30"/>
  <c r="F261" i="31"/>
  <c r="O261" i="31"/>
  <c r="O217" i="31"/>
  <c r="F247" i="27"/>
  <c r="O247" i="27"/>
  <c r="O203" i="27"/>
  <c r="F256" i="32"/>
  <c r="O256" i="32"/>
  <c r="O212" i="32"/>
  <c r="F226" i="29"/>
  <c r="O226" i="29"/>
  <c r="O182" i="29"/>
  <c r="F255" i="30"/>
  <c r="O255" i="30"/>
  <c r="O211" i="30"/>
  <c r="F252" i="34"/>
  <c r="O252" i="34"/>
  <c r="O208" i="34"/>
  <c r="F236" i="33"/>
  <c r="O236" i="33"/>
  <c r="O192" i="33"/>
  <c r="F256" i="34"/>
  <c r="O256" i="34"/>
  <c r="O212" i="34"/>
  <c r="F261" i="29"/>
  <c r="O261" i="29"/>
  <c r="O217" i="29"/>
  <c r="F237" i="30"/>
  <c r="O237" i="30"/>
  <c r="O193" i="30"/>
  <c r="F262" i="34"/>
  <c r="O262" i="34"/>
  <c r="O218" i="34"/>
  <c r="F260" i="29"/>
  <c r="O260" i="29"/>
  <c r="O216" i="29"/>
  <c r="F236" i="27"/>
  <c r="O236" i="27"/>
  <c r="O192" i="27"/>
  <c r="F248" i="31"/>
  <c r="O248" i="31"/>
  <c r="O204" i="31"/>
  <c r="F267" i="27"/>
  <c r="O267" i="27"/>
  <c r="O223" i="27"/>
  <c r="F227" i="32"/>
  <c r="O227" i="32"/>
  <c r="O183" i="32"/>
  <c r="F265" i="27"/>
  <c r="O265" i="27"/>
  <c r="O221" i="27"/>
  <c r="F243" i="31"/>
  <c r="O243" i="31"/>
  <c r="O199" i="31"/>
  <c r="F254" i="31"/>
  <c r="O254" i="31"/>
  <c r="O210" i="31"/>
  <c r="F261" i="30"/>
  <c r="O261" i="30"/>
  <c r="O217" i="30"/>
  <c r="F246" i="32"/>
  <c r="O246" i="32"/>
  <c r="O202" i="32"/>
  <c r="F258" i="33"/>
  <c r="O258" i="33"/>
  <c r="O214" i="33"/>
  <c r="F238" i="35"/>
  <c r="O238" i="35"/>
  <c r="O194" i="35"/>
  <c r="F247" i="30"/>
  <c r="O247" i="30"/>
  <c r="O203" i="30"/>
  <c r="F268" i="29"/>
  <c r="O268" i="29"/>
  <c r="O224" i="29"/>
  <c r="F236" i="28"/>
  <c r="O236" i="28"/>
  <c r="O192" i="28"/>
  <c r="F230" i="30"/>
  <c r="O230" i="30"/>
  <c r="O186" i="30"/>
  <c r="F231" i="29"/>
  <c r="O231" i="29"/>
  <c r="O187" i="29"/>
  <c r="F257" i="34"/>
  <c r="O257" i="34"/>
  <c r="O213" i="34"/>
  <c r="F245" i="35"/>
  <c r="O245" i="35"/>
  <c r="O201" i="35"/>
  <c r="F260" i="31"/>
  <c r="O260" i="31"/>
  <c r="O216" i="31"/>
  <c r="F250" i="35"/>
  <c r="O250" i="35"/>
  <c r="O206" i="35"/>
  <c r="F240" i="35"/>
  <c r="O240" i="35"/>
  <c r="O196" i="35"/>
  <c r="F256" i="29"/>
  <c r="O256" i="29"/>
  <c r="O212" i="29"/>
  <c r="F241" i="31"/>
  <c r="O241" i="31"/>
  <c r="O197" i="31"/>
  <c r="F252" i="28"/>
  <c r="O252" i="28"/>
  <c r="O208" i="28"/>
  <c r="H99" i="3"/>
  <c r="G200" i="33"/>
  <c r="L200" i="33"/>
  <c r="M200" i="33" s="1"/>
  <c r="J200" i="33" s="1"/>
  <c r="G197" i="30"/>
  <c r="L197" i="30"/>
  <c r="M197" i="30" s="1"/>
  <c r="G222" i="27"/>
  <c r="L222" i="27"/>
  <c r="M222" i="27" s="1"/>
  <c r="G189" i="27"/>
  <c r="L189" i="27"/>
  <c r="M189" i="27" s="1"/>
  <c r="G195" i="35"/>
  <c r="L195" i="35"/>
  <c r="M195" i="35" s="1"/>
  <c r="G202" i="34"/>
  <c r="L202" i="34"/>
  <c r="M202" i="34" s="1"/>
  <c r="G222" i="33"/>
  <c r="L222" i="33"/>
  <c r="M222" i="33" s="1"/>
  <c r="G193" i="33"/>
  <c r="L193" i="33"/>
  <c r="M193" i="33" s="1"/>
  <c r="G214" i="32"/>
  <c r="L214" i="32"/>
  <c r="M214" i="32" s="1"/>
  <c r="G223" i="31"/>
  <c r="L223" i="31"/>
  <c r="M223" i="31" s="1"/>
  <c r="J223" i="31" s="1"/>
  <c r="G198" i="31"/>
  <c r="L198" i="31"/>
  <c r="M198" i="31" s="1"/>
  <c r="J198" i="31" s="1"/>
  <c r="G216" i="30"/>
  <c r="L216" i="30"/>
  <c r="M216" i="30" s="1"/>
  <c r="J216" i="30" s="1"/>
  <c r="G202" i="29"/>
  <c r="L202" i="29"/>
  <c r="M202" i="29" s="1"/>
  <c r="G207" i="27"/>
  <c r="L207" i="27"/>
  <c r="M207" i="27" s="1"/>
  <c r="G225" i="34"/>
  <c r="L225" i="34"/>
  <c r="M225" i="34" s="1"/>
  <c r="G208" i="34"/>
  <c r="L208" i="34"/>
  <c r="M208" i="34" s="1"/>
  <c r="G188" i="31"/>
  <c r="L188" i="31"/>
  <c r="M188" i="31" s="1"/>
  <c r="G223" i="29"/>
  <c r="L223" i="29"/>
  <c r="M223" i="29" s="1"/>
  <c r="G191" i="35"/>
  <c r="L191" i="35"/>
  <c r="M191" i="35" s="1"/>
  <c r="J191" i="35" s="1"/>
  <c r="G222" i="35"/>
  <c r="L222" i="35"/>
  <c r="M222" i="35" s="1"/>
  <c r="G186" i="35"/>
  <c r="L186" i="35"/>
  <c r="M186" i="35" s="1"/>
  <c r="G221" i="32"/>
  <c r="L221" i="32"/>
  <c r="M221" i="32" s="1"/>
  <c r="G186" i="32"/>
  <c r="L186" i="32"/>
  <c r="M186" i="32" s="1"/>
  <c r="G184" i="31"/>
  <c r="L184" i="31"/>
  <c r="M184" i="31" s="1"/>
  <c r="G211" i="30"/>
  <c r="L211" i="30"/>
  <c r="M211" i="30" s="1"/>
  <c r="G209" i="29"/>
  <c r="L209" i="29"/>
  <c r="M209" i="29" s="1"/>
  <c r="G203" i="28"/>
  <c r="L203" i="28"/>
  <c r="M203" i="28" s="1"/>
  <c r="G208" i="35"/>
  <c r="L208" i="35"/>
  <c r="M208" i="35" s="1"/>
  <c r="G182" i="34"/>
  <c r="L182" i="34"/>
  <c r="M182" i="34" s="1"/>
  <c r="G220" i="31"/>
  <c r="L220" i="31"/>
  <c r="M220" i="31" s="1"/>
  <c r="G196" i="29"/>
  <c r="L196" i="29"/>
  <c r="M196" i="29" s="1"/>
  <c r="G194" i="34"/>
  <c r="L194" i="34"/>
  <c r="M194" i="34" s="1"/>
  <c r="G209" i="32"/>
  <c r="L209" i="32"/>
  <c r="M209" i="32" s="1"/>
  <c r="G183" i="31"/>
  <c r="L183" i="31"/>
  <c r="M183" i="31" s="1"/>
  <c r="J183" i="31" s="1"/>
  <c r="G213" i="28"/>
  <c r="L213" i="28"/>
  <c r="M213" i="28" s="1"/>
  <c r="G220" i="27"/>
  <c r="L220" i="27"/>
  <c r="M220" i="27" s="1"/>
  <c r="J220" i="27" s="1"/>
  <c r="G201" i="27"/>
  <c r="L201" i="27"/>
  <c r="M201" i="27" s="1"/>
  <c r="G193" i="28"/>
  <c r="L193" i="28"/>
  <c r="M193" i="28" s="1"/>
  <c r="G185" i="35"/>
  <c r="L185" i="35"/>
  <c r="M185" i="35" s="1"/>
  <c r="J185" i="35" s="1"/>
  <c r="G206" i="29"/>
  <c r="L206" i="29"/>
  <c r="M206" i="29" s="1"/>
  <c r="G202" i="30"/>
  <c r="L202" i="30"/>
  <c r="M202" i="30" s="1"/>
  <c r="G216" i="32"/>
  <c r="L216" i="32"/>
  <c r="M216" i="32" s="1"/>
  <c r="G214" i="29"/>
  <c r="L214" i="29"/>
  <c r="M214" i="29" s="1"/>
  <c r="G225" i="30"/>
  <c r="L225" i="30"/>
  <c r="M225" i="30" s="1"/>
  <c r="G217" i="34"/>
  <c r="L217" i="34"/>
  <c r="M217" i="34" s="1"/>
  <c r="G199" i="33"/>
  <c r="L199" i="33"/>
  <c r="M199" i="33" s="1"/>
  <c r="G198" i="30"/>
  <c r="L198" i="30"/>
  <c r="M198" i="30" s="1"/>
  <c r="G187" i="28"/>
  <c r="L187" i="28"/>
  <c r="M187" i="28" s="1"/>
  <c r="J187" i="28" s="1"/>
  <c r="G206" i="27"/>
  <c r="L206" i="27"/>
  <c r="M206" i="27" s="1"/>
  <c r="G182" i="27"/>
  <c r="L182" i="27"/>
  <c r="M182" i="27" s="1"/>
  <c r="J182" i="27" s="1"/>
  <c r="G223" i="34"/>
  <c r="L223" i="34"/>
  <c r="M223" i="34" s="1"/>
  <c r="G188" i="34"/>
  <c r="L188" i="34"/>
  <c r="M188" i="34" s="1"/>
  <c r="J188" i="34" s="1"/>
  <c r="G194" i="33"/>
  <c r="L194" i="33"/>
  <c r="M194" i="33" s="1"/>
  <c r="G215" i="32"/>
  <c r="L215" i="32"/>
  <c r="M215" i="32" s="1"/>
  <c r="G189" i="32"/>
  <c r="L189" i="32"/>
  <c r="M189" i="32" s="1"/>
  <c r="G219" i="31"/>
  <c r="L219" i="31"/>
  <c r="M219" i="31" s="1"/>
  <c r="G187" i="31"/>
  <c r="L187" i="31"/>
  <c r="M187" i="31" s="1"/>
  <c r="G200" i="30"/>
  <c r="L200" i="30"/>
  <c r="M200" i="30" s="1"/>
  <c r="G213" i="29"/>
  <c r="L213" i="29"/>
  <c r="M213" i="29" s="1"/>
  <c r="G185" i="29"/>
  <c r="L185" i="29"/>
  <c r="M185" i="29" s="1"/>
  <c r="G190" i="27"/>
  <c r="L190" i="27"/>
  <c r="M190" i="27" s="1"/>
  <c r="G215" i="34"/>
  <c r="L215" i="34"/>
  <c r="M215" i="34" s="1"/>
  <c r="J215" i="34" s="1"/>
  <c r="G196" i="33"/>
  <c r="L196" i="33"/>
  <c r="M196" i="33" s="1"/>
  <c r="G224" i="30"/>
  <c r="L224" i="30"/>
  <c r="M224" i="30" s="1"/>
  <c r="G224" i="29"/>
  <c r="L224" i="29"/>
  <c r="M224" i="29" s="1"/>
  <c r="G184" i="27"/>
  <c r="L184" i="27"/>
  <c r="M184" i="27" s="1"/>
  <c r="J184" i="27" s="1"/>
  <c r="G211" i="35"/>
  <c r="L211" i="35"/>
  <c r="M211" i="35" s="1"/>
  <c r="J211" i="35" s="1"/>
  <c r="G185" i="33"/>
  <c r="L185" i="33"/>
  <c r="M185" i="33" s="1"/>
  <c r="G200" i="29"/>
  <c r="L200" i="29"/>
  <c r="M200" i="29" s="1"/>
  <c r="G212" i="35"/>
  <c r="L212" i="35"/>
  <c r="M212" i="35" s="1"/>
  <c r="G184" i="35"/>
  <c r="L184" i="35"/>
  <c r="M184" i="35" s="1"/>
  <c r="J184" i="35" s="1"/>
  <c r="G225" i="33"/>
  <c r="L225" i="33"/>
  <c r="M225" i="33" s="1"/>
  <c r="G213" i="32"/>
  <c r="L213" i="32"/>
  <c r="M213" i="32" s="1"/>
  <c r="J213" i="32" s="1"/>
  <c r="G183" i="32"/>
  <c r="L183" i="32"/>
  <c r="M183" i="32" s="1"/>
  <c r="G221" i="30"/>
  <c r="L221" i="30"/>
  <c r="M221" i="30" s="1"/>
  <c r="G222" i="29"/>
  <c r="L222" i="29"/>
  <c r="M222" i="29" s="1"/>
  <c r="G184" i="29"/>
  <c r="L184" i="29"/>
  <c r="M184" i="29" s="1"/>
  <c r="J184" i="29" s="1"/>
  <c r="G209" i="35"/>
  <c r="L209" i="35"/>
  <c r="M209" i="35" s="1"/>
  <c r="G190" i="35"/>
  <c r="L190" i="35"/>
  <c r="M190" i="35" s="1"/>
  <c r="G221" i="31"/>
  <c r="L221" i="31"/>
  <c r="M221" i="31" s="1"/>
  <c r="G190" i="30"/>
  <c r="L190" i="30"/>
  <c r="M190" i="30" s="1"/>
  <c r="J190" i="30" s="1"/>
  <c r="G195" i="28"/>
  <c r="L195" i="28"/>
  <c r="M195" i="28" s="1"/>
  <c r="G193" i="34"/>
  <c r="L193" i="34"/>
  <c r="M193" i="34" s="1"/>
  <c r="J193" i="34" s="1"/>
  <c r="G198" i="33"/>
  <c r="L198" i="33"/>
  <c r="M198" i="33" s="1"/>
  <c r="J198" i="33" s="1"/>
  <c r="G187" i="32"/>
  <c r="L187" i="32"/>
  <c r="M187" i="32" s="1"/>
  <c r="G184" i="28"/>
  <c r="L184" i="28"/>
  <c r="M184" i="28" s="1"/>
  <c r="G214" i="27"/>
  <c r="L214" i="27"/>
  <c r="M214" i="27" s="1"/>
  <c r="G185" i="27"/>
  <c r="L185" i="27"/>
  <c r="M185" i="27" s="1"/>
  <c r="G224" i="27"/>
  <c r="L224" i="27"/>
  <c r="M224" i="27" s="1"/>
  <c r="G190" i="31"/>
  <c r="L190" i="31"/>
  <c r="M190" i="31" s="1"/>
  <c r="J190" i="31" s="1"/>
  <c r="G195" i="29"/>
  <c r="L195" i="29"/>
  <c r="M195" i="29" s="1"/>
  <c r="J195" i="29" s="1"/>
  <c r="G216" i="31"/>
  <c r="L216" i="31"/>
  <c r="M216" i="31" s="1"/>
  <c r="J216" i="31" s="1"/>
  <c r="G203" i="29"/>
  <c r="L203" i="29"/>
  <c r="M203" i="29" s="1"/>
  <c r="G190" i="29"/>
  <c r="L190" i="29"/>
  <c r="M190" i="29" s="1"/>
  <c r="G198" i="32"/>
  <c r="L198" i="32"/>
  <c r="M198" i="32" s="1"/>
  <c r="J198" i="32" s="1"/>
  <c r="G220" i="33"/>
  <c r="L220" i="33"/>
  <c r="M220" i="33" s="1"/>
  <c r="G213" i="34"/>
  <c r="L213" i="34"/>
  <c r="M213" i="34" s="1"/>
  <c r="G190" i="33"/>
  <c r="L190" i="33"/>
  <c r="M190" i="33" s="1"/>
  <c r="G199" i="30"/>
  <c r="L199" i="30"/>
  <c r="M199" i="30" s="1"/>
  <c r="G186" i="28"/>
  <c r="L186" i="28"/>
  <c r="M186" i="28" s="1"/>
  <c r="G195" i="27"/>
  <c r="L195" i="27"/>
  <c r="M195" i="27" s="1"/>
  <c r="G213" i="35"/>
  <c r="L213" i="35"/>
  <c r="M213" i="35" s="1"/>
  <c r="G206" i="34"/>
  <c r="L206" i="34"/>
  <c r="M206" i="34" s="1"/>
  <c r="G224" i="33"/>
  <c r="L224" i="33"/>
  <c r="M224" i="33" s="1"/>
  <c r="G195" i="33"/>
  <c r="L195" i="33"/>
  <c r="M195" i="33" s="1"/>
  <c r="G217" i="32"/>
  <c r="L217" i="32"/>
  <c r="M217" i="32" s="1"/>
  <c r="J217" i="32" s="1"/>
  <c r="G192" i="32"/>
  <c r="L192" i="32"/>
  <c r="M192" i="32" s="1"/>
  <c r="G191" i="31"/>
  <c r="L191" i="31"/>
  <c r="M191" i="31" s="1"/>
  <c r="J191" i="31" s="1"/>
  <c r="G201" i="30"/>
  <c r="L201" i="30"/>
  <c r="M201" i="30" s="1"/>
  <c r="G217" i="29"/>
  <c r="L217" i="29"/>
  <c r="M217" i="29" s="1"/>
  <c r="G191" i="29"/>
  <c r="L191" i="29"/>
  <c r="M191" i="29" s="1"/>
  <c r="G198" i="27"/>
  <c r="L198" i="27"/>
  <c r="M198" i="27" s="1"/>
  <c r="J198" i="27" s="1"/>
  <c r="G214" i="33"/>
  <c r="L214" i="33"/>
  <c r="M214" i="33" s="1"/>
  <c r="G224" i="28"/>
  <c r="L224" i="28"/>
  <c r="M224" i="28" s="1"/>
  <c r="G221" i="35"/>
  <c r="L221" i="35"/>
  <c r="M221" i="35" s="1"/>
  <c r="J221" i="35" s="1"/>
  <c r="G186" i="33"/>
  <c r="L186" i="33"/>
  <c r="M186" i="33" s="1"/>
  <c r="J186" i="33" s="1"/>
  <c r="G219" i="32"/>
  <c r="L219" i="32"/>
  <c r="M219" i="32" s="1"/>
  <c r="G201" i="28"/>
  <c r="L201" i="28"/>
  <c r="M201" i="28" s="1"/>
  <c r="G215" i="35"/>
  <c r="L215" i="35"/>
  <c r="M215" i="35" s="1"/>
  <c r="J215" i="35" s="1"/>
  <c r="G183" i="35"/>
  <c r="L183" i="35"/>
  <c r="M183" i="35" s="1"/>
  <c r="G223" i="33"/>
  <c r="L223" i="33"/>
  <c r="M223" i="33" s="1"/>
  <c r="G210" i="32"/>
  <c r="L210" i="32"/>
  <c r="M210" i="32" s="1"/>
  <c r="G182" i="32"/>
  <c r="L182" i="32"/>
  <c r="M182" i="32" s="1"/>
  <c r="G222" i="30"/>
  <c r="L222" i="30"/>
  <c r="M222" i="30" s="1"/>
  <c r="G183" i="30"/>
  <c r="L183" i="30"/>
  <c r="M183" i="30" s="1"/>
  <c r="G201" i="29"/>
  <c r="L201" i="29"/>
  <c r="M201" i="29" s="1"/>
  <c r="J201" i="29" s="1"/>
  <c r="G198" i="28"/>
  <c r="L198" i="28"/>
  <c r="M198" i="28" s="1"/>
  <c r="G202" i="35"/>
  <c r="L202" i="35"/>
  <c r="M202" i="35" s="1"/>
  <c r="G205" i="32"/>
  <c r="L205" i="32"/>
  <c r="M205" i="32" s="1"/>
  <c r="G204" i="31"/>
  <c r="L204" i="31"/>
  <c r="M204" i="31" s="1"/>
  <c r="G189" i="29"/>
  <c r="L189" i="29"/>
  <c r="M189" i="29" s="1"/>
  <c r="J189" i="29" s="1"/>
  <c r="G225" i="27"/>
  <c r="L225" i="27"/>
  <c r="M225" i="27" s="1"/>
  <c r="G221" i="34"/>
  <c r="L221" i="34"/>
  <c r="M221" i="34" s="1"/>
  <c r="G192" i="34"/>
  <c r="L192" i="34"/>
  <c r="M192" i="34" s="1"/>
  <c r="J192" i="34" s="1"/>
  <c r="G206" i="32"/>
  <c r="L206" i="32"/>
  <c r="M206" i="32" s="1"/>
  <c r="J206" i="32" s="1"/>
  <c r="G225" i="29"/>
  <c r="L225" i="29"/>
  <c r="M225" i="29" s="1"/>
  <c r="G185" i="28"/>
  <c r="L185" i="28"/>
  <c r="M185" i="28" s="1"/>
  <c r="G215" i="27"/>
  <c r="L215" i="27"/>
  <c r="M215" i="27" s="1"/>
  <c r="J215" i="27" s="1"/>
  <c r="G191" i="27"/>
  <c r="L191" i="27"/>
  <c r="M191" i="27" s="1"/>
  <c r="G191" i="28"/>
  <c r="L191" i="28"/>
  <c r="M191" i="28" s="1"/>
  <c r="G203" i="33"/>
  <c r="L203" i="33"/>
  <c r="M203" i="33" s="1"/>
  <c r="G204" i="28"/>
  <c r="L204" i="28"/>
  <c r="M204" i="28" s="1"/>
  <c r="J204" i="28" s="1"/>
  <c r="G187" i="29"/>
  <c r="L187" i="29"/>
  <c r="M187" i="29" s="1"/>
  <c r="G206" i="31"/>
  <c r="L206" i="31"/>
  <c r="M206" i="31" s="1"/>
  <c r="G206" i="28"/>
  <c r="L206" i="28"/>
  <c r="M206" i="28" s="1"/>
  <c r="G210" i="29"/>
  <c r="L210" i="29"/>
  <c r="M210" i="29" s="1"/>
  <c r="G203" i="34"/>
  <c r="L203" i="34"/>
  <c r="M203" i="34" s="1"/>
  <c r="G189" i="33"/>
  <c r="L189" i="33"/>
  <c r="M189" i="33" s="1"/>
  <c r="G195" i="30"/>
  <c r="L195" i="30"/>
  <c r="M195" i="30" s="1"/>
  <c r="G182" i="28"/>
  <c r="L182" i="28"/>
  <c r="M182" i="28" s="1"/>
  <c r="G197" i="27"/>
  <c r="L197" i="27"/>
  <c r="M197" i="27" s="1"/>
  <c r="J197" i="27" s="1"/>
  <c r="G214" i="34"/>
  <c r="L214" i="34"/>
  <c r="M214" i="34" s="1"/>
  <c r="G201" i="33"/>
  <c r="L201" i="33"/>
  <c r="M201" i="33" s="1"/>
  <c r="G220" i="32"/>
  <c r="L220" i="32"/>
  <c r="M220" i="32" s="1"/>
  <c r="G196" i="32"/>
  <c r="L196" i="32"/>
  <c r="M196" i="32" s="1"/>
  <c r="J196" i="32" s="1"/>
  <c r="G195" i="31"/>
  <c r="L195" i="31"/>
  <c r="M195" i="31" s="1"/>
  <c r="G210" i="30"/>
  <c r="L210" i="30"/>
  <c r="M210" i="30" s="1"/>
  <c r="G192" i="29"/>
  <c r="L192" i="29"/>
  <c r="M192" i="29" s="1"/>
  <c r="J192" i="29" s="1"/>
  <c r="G202" i="27"/>
  <c r="L202" i="27"/>
  <c r="M202" i="27" s="1"/>
  <c r="G220" i="34"/>
  <c r="L220" i="34"/>
  <c r="M220" i="34" s="1"/>
  <c r="G189" i="34"/>
  <c r="L189" i="34"/>
  <c r="M189" i="34" s="1"/>
  <c r="G205" i="30"/>
  <c r="L205" i="30"/>
  <c r="M205" i="30" s="1"/>
  <c r="G211" i="28"/>
  <c r="L211" i="28"/>
  <c r="M211" i="28" s="1"/>
  <c r="G220" i="35"/>
  <c r="L220" i="35"/>
  <c r="M220" i="35" s="1"/>
  <c r="G187" i="33"/>
  <c r="L187" i="33"/>
  <c r="M187" i="33" s="1"/>
  <c r="G199" i="31"/>
  <c r="L199" i="31"/>
  <c r="M199" i="31" s="1"/>
  <c r="G197" i="28"/>
  <c r="L197" i="28"/>
  <c r="M197" i="28" s="1"/>
  <c r="G216" i="35"/>
  <c r="L216" i="35"/>
  <c r="M216" i="35" s="1"/>
  <c r="G187" i="35"/>
  <c r="L187" i="35"/>
  <c r="M187" i="35" s="1"/>
  <c r="G184" i="34"/>
  <c r="L184" i="34"/>
  <c r="M184" i="34" s="1"/>
  <c r="J184" i="34" s="1"/>
  <c r="G223" i="32"/>
  <c r="L223" i="32"/>
  <c r="M223" i="32" s="1"/>
  <c r="G190" i="32"/>
  <c r="L190" i="32"/>
  <c r="M190" i="32" s="1"/>
  <c r="J190" i="32" s="1"/>
  <c r="G185" i="31"/>
  <c r="L185" i="31"/>
  <c r="M185" i="31" s="1"/>
  <c r="G182" i="30"/>
  <c r="L182" i="30"/>
  <c r="M182" i="30" s="1"/>
  <c r="J182" i="30" s="1"/>
  <c r="G207" i="29"/>
  <c r="L207" i="29"/>
  <c r="M207" i="29" s="1"/>
  <c r="G196" i="28"/>
  <c r="L196" i="28"/>
  <c r="M196" i="28" s="1"/>
  <c r="G196" i="35"/>
  <c r="L196" i="35"/>
  <c r="M196" i="35" s="1"/>
  <c r="G200" i="32"/>
  <c r="L200" i="32"/>
  <c r="M200" i="32" s="1"/>
  <c r="G212" i="30"/>
  <c r="L212" i="30"/>
  <c r="M212" i="30" s="1"/>
  <c r="G188" i="29"/>
  <c r="L188" i="29"/>
  <c r="M188" i="29" s="1"/>
  <c r="G199" i="27"/>
  <c r="L199" i="27"/>
  <c r="M199" i="27" s="1"/>
  <c r="G200" i="34"/>
  <c r="L200" i="34"/>
  <c r="M200" i="34" s="1"/>
  <c r="G212" i="33"/>
  <c r="L212" i="33"/>
  <c r="M212" i="33" s="1"/>
  <c r="G195" i="32"/>
  <c r="L195" i="32"/>
  <c r="M195" i="32" s="1"/>
  <c r="G193" i="30"/>
  <c r="L193" i="30"/>
  <c r="M193" i="30" s="1"/>
  <c r="G215" i="28"/>
  <c r="L215" i="28"/>
  <c r="M215" i="28" s="1"/>
  <c r="G219" i="27"/>
  <c r="L219" i="27"/>
  <c r="M219" i="27" s="1"/>
  <c r="G196" i="27"/>
  <c r="L196" i="27"/>
  <c r="M196" i="27" s="1"/>
  <c r="G192" i="28"/>
  <c r="L192" i="28"/>
  <c r="M192" i="28" s="1"/>
  <c r="G219" i="33"/>
  <c r="L219" i="33"/>
  <c r="M219" i="33" s="1"/>
  <c r="J219" i="33" s="1"/>
  <c r="G193" i="29"/>
  <c r="L193" i="29"/>
  <c r="M193" i="29" s="1"/>
  <c r="G182" i="29"/>
  <c r="L182" i="29"/>
  <c r="M182" i="29" s="1"/>
  <c r="G193" i="31"/>
  <c r="L193" i="31"/>
  <c r="M193" i="31" s="1"/>
  <c r="G188" i="28"/>
  <c r="L188" i="28"/>
  <c r="M188" i="28" s="1"/>
  <c r="G205" i="34"/>
  <c r="L205" i="34"/>
  <c r="M205" i="34" s="1"/>
  <c r="G210" i="31"/>
  <c r="L210" i="31"/>
  <c r="M210" i="31" s="1"/>
  <c r="J210" i="31" s="1"/>
  <c r="G214" i="28"/>
  <c r="L214" i="28"/>
  <c r="M214" i="28" s="1"/>
  <c r="G200" i="27"/>
  <c r="L200" i="27"/>
  <c r="M200" i="27" s="1"/>
  <c r="J200" i="27" s="1"/>
  <c r="G225" i="35"/>
  <c r="L225" i="35"/>
  <c r="M225" i="35" s="1"/>
  <c r="G187" i="34"/>
  <c r="L187" i="34"/>
  <c r="M187" i="34" s="1"/>
  <c r="G202" i="33"/>
  <c r="L202" i="33"/>
  <c r="M202" i="33" s="1"/>
  <c r="G222" i="32"/>
  <c r="L222" i="32"/>
  <c r="M222" i="32" s="1"/>
  <c r="J222" i="32" s="1"/>
  <c r="G188" i="32"/>
  <c r="L188" i="32"/>
  <c r="M188" i="32" s="1"/>
  <c r="G213" i="31"/>
  <c r="L213" i="31"/>
  <c r="M213" i="31" s="1"/>
  <c r="G182" i="31"/>
  <c r="L182" i="31"/>
  <c r="M182" i="31" s="1"/>
  <c r="G196" i="30"/>
  <c r="L196" i="30"/>
  <c r="M196" i="30" s="1"/>
  <c r="G212" i="29"/>
  <c r="L212" i="29"/>
  <c r="M212" i="29" s="1"/>
  <c r="J212" i="29" s="1"/>
  <c r="G186" i="27"/>
  <c r="L186" i="27"/>
  <c r="M186" i="27" s="1"/>
  <c r="G219" i="34"/>
  <c r="L219" i="34"/>
  <c r="M219" i="34" s="1"/>
  <c r="G209" i="33"/>
  <c r="L209" i="33"/>
  <c r="M209" i="33" s="1"/>
  <c r="G206" i="30"/>
  <c r="L206" i="30"/>
  <c r="M206" i="30" s="1"/>
  <c r="G214" i="35"/>
  <c r="L214" i="35"/>
  <c r="M214" i="35" s="1"/>
  <c r="J214" i="35" s="1"/>
  <c r="G183" i="33"/>
  <c r="L183" i="33"/>
  <c r="M183" i="33" s="1"/>
  <c r="G199" i="29"/>
  <c r="L199" i="29"/>
  <c r="M199" i="29" s="1"/>
  <c r="G199" i="28"/>
  <c r="L199" i="28"/>
  <c r="M199" i="28" s="1"/>
  <c r="G194" i="35"/>
  <c r="L194" i="35"/>
  <c r="M194" i="35" s="1"/>
  <c r="J194" i="35" s="1"/>
  <c r="G196" i="34"/>
  <c r="L196" i="34"/>
  <c r="M196" i="34" s="1"/>
  <c r="G217" i="33"/>
  <c r="L217" i="33"/>
  <c r="M217" i="33" s="1"/>
  <c r="G197" i="32"/>
  <c r="L197" i="32"/>
  <c r="M197" i="32" s="1"/>
  <c r="G200" i="31"/>
  <c r="L200" i="31"/>
  <c r="M200" i="31" s="1"/>
  <c r="J200" i="31" s="1"/>
  <c r="G219" i="30"/>
  <c r="L219" i="30"/>
  <c r="M219" i="30" s="1"/>
  <c r="G219" i="29"/>
  <c r="L219" i="29"/>
  <c r="M219" i="29" s="1"/>
  <c r="G183" i="29"/>
  <c r="L183" i="29"/>
  <c r="M183" i="29" s="1"/>
  <c r="G219" i="35"/>
  <c r="L219" i="35"/>
  <c r="M219" i="35" s="1"/>
  <c r="G199" i="35"/>
  <c r="L199" i="35"/>
  <c r="M199" i="35" s="1"/>
  <c r="G201" i="32"/>
  <c r="L201" i="32"/>
  <c r="M201" i="32" s="1"/>
  <c r="G191" i="30"/>
  <c r="L191" i="30"/>
  <c r="M191" i="30" s="1"/>
  <c r="G186" i="29"/>
  <c r="L186" i="29"/>
  <c r="M186" i="29" s="1"/>
  <c r="G208" i="27"/>
  <c r="L208" i="27"/>
  <c r="M208" i="27" s="1"/>
  <c r="G212" i="34"/>
  <c r="L212" i="34"/>
  <c r="M212" i="34" s="1"/>
  <c r="G183" i="34"/>
  <c r="L183" i="34"/>
  <c r="M183" i="34" s="1"/>
  <c r="G193" i="32"/>
  <c r="L193" i="32"/>
  <c r="M193" i="32" s="1"/>
  <c r="G208" i="30"/>
  <c r="L208" i="30"/>
  <c r="M208" i="30" s="1"/>
  <c r="J208" i="30" s="1"/>
  <c r="G220" i="29"/>
  <c r="L220" i="29"/>
  <c r="M220" i="29" s="1"/>
  <c r="J220" i="29" s="1"/>
  <c r="G183" i="28"/>
  <c r="L183" i="28"/>
  <c r="M183" i="28" s="1"/>
  <c r="J183" i="28" s="1"/>
  <c r="G209" i="27"/>
  <c r="L209" i="27"/>
  <c r="M209" i="27" s="1"/>
  <c r="G221" i="28"/>
  <c r="L221" i="28"/>
  <c r="M221" i="28" s="1"/>
  <c r="G202" i="32"/>
  <c r="L202" i="32"/>
  <c r="M202" i="32" s="1"/>
  <c r="G221" i="33"/>
  <c r="L221" i="33"/>
  <c r="M221" i="33" s="1"/>
  <c r="G220" i="28"/>
  <c r="L220" i="28"/>
  <c r="M220" i="28" s="1"/>
  <c r="G186" i="31"/>
  <c r="L186" i="31"/>
  <c r="M186" i="31" s="1"/>
  <c r="G186" i="34"/>
  <c r="L186" i="34"/>
  <c r="M186" i="34" s="1"/>
  <c r="G222" i="28"/>
  <c r="L222" i="28"/>
  <c r="M222" i="28" s="1"/>
  <c r="G213" i="33"/>
  <c r="L213" i="33"/>
  <c r="M213" i="33" s="1"/>
  <c r="G184" i="33"/>
  <c r="L184" i="33"/>
  <c r="M184" i="33" s="1"/>
  <c r="G219" i="28"/>
  <c r="L219" i="28"/>
  <c r="M219" i="28" s="1"/>
  <c r="G223" i="27"/>
  <c r="L223" i="27"/>
  <c r="M223" i="27" s="1"/>
  <c r="G192" i="27"/>
  <c r="L192" i="27"/>
  <c r="M192" i="27" s="1"/>
  <c r="G198" i="35"/>
  <c r="L198" i="35"/>
  <c r="M198" i="35" s="1"/>
  <c r="G204" i="34"/>
  <c r="L204" i="34"/>
  <c r="M204" i="34" s="1"/>
  <c r="G199" i="32"/>
  <c r="L199" i="32"/>
  <c r="M199" i="32" s="1"/>
  <c r="G225" i="31"/>
  <c r="L225" i="31"/>
  <c r="M225" i="31" s="1"/>
  <c r="G203" i="31"/>
  <c r="L203" i="31"/>
  <c r="M203" i="31" s="1"/>
  <c r="G220" i="30"/>
  <c r="L220" i="30"/>
  <c r="M220" i="30" s="1"/>
  <c r="G184" i="30"/>
  <c r="L184" i="30"/>
  <c r="M184" i="30" s="1"/>
  <c r="J184" i="30" s="1"/>
  <c r="G204" i="29"/>
  <c r="L204" i="29"/>
  <c r="M204" i="29" s="1"/>
  <c r="G211" i="27"/>
  <c r="L211" i="27"/>
  <c r="M211" i="27" s="1"/>
  <c r="G224" i="34"/>
  <c r="L224" i="34"/>
  <c r="M224" i="34" s="1"/>
  <c r="J224" i="34" s="1"/>
  <c r="G207" i="34"/>
  <c r="L207" i="34"/>
  <c r="M207" i="34" s="1"/>
  <c r="J207" i="34" s="1"/>
  <c r="G189" i="31"/>
  <c r="L189" i="31"/>
  <c r="M189" i="31" s="1"/>
  <c r="J189" i="31" s="1"/>
  <c r="G207" i="30"/>
  <c r="L207" i="30"/>
  <c r="M207" i="30" s="1"/>
  <c r="G223" i="28"/>
  <c r="L223" i="28"/>
  <c r="M223" i="28" s="1"/>
  <c r="G182" i="35"/>
  <c r="L182" i="35"/>
  <c r="M182" i="35" s="1"/>
  <c r="G200" i="28"/>
  <c r="L200" i="28"/>
  <c r="M200" i="28" s="1"/>
  <c r="G224" i="35"/>
  <c r="L224" i="35"/>
  <c r="M224" i="35" s="1"/>
  <c r="G193" i="35"/>
  <c r="L193" i="35"/>
  <c r="M193" i="35" s="1"/>
  <c r="G195" i="34"/>
  <c r="L195" i="34"/>
  <c r="M195" i="34" s="1"/>
  <c r="G216" i="33"/>
  <c r="L216" i="33"/>
  <c r="M216" i="33" s="1"/>
  <c r="G194" i="32"/>
  <c r="L194" i="32"/>
  <c r="M194" i="32" s="1"/>
  <c r="G196" i="31"/>
  <c r="L196" i="31"/>
  <c r="M196" i="31" s="1"/>
  <c r="G213" i="30"/>
  <c r="L213" i="30"/>
  <c r="M213" i="30" s="1"/>
  <c r="G211" i="29"/>
  <c r="L211" i="29"/>
  <c r="M211" i="29" s="1"/>
  <c r="J211" i="29" s="1"/>
  <c r="G202" i="28"/>
  <c r="L202" i="28"/>
  <c r="M202" i="28" s="1"/>
  <c r="G200" i="35"/>
  <c r="L200" i="35"/>
  <c r="M200" i="35" s="1"/>
  <c r="G203" i="32"/>
  <c r="L203" i="32"/>
  <c r="M203" i="32" s="1"/>
  <c r="G205" i="31"/>
  <c r="L205" i="31"/>
  <c r="M205" i="31" s="1"/>
  <c r="G194" i="29"/>
  <c r="L194" i="29"/>
  <c r="M194" i="29" s="1"/>
  <c r="G213" i="27"/>
  <c r="L213" i="27"/>
  <c r="M213" i="27" s="1"/>
  <c r="G211" i="34"/>
  <c r="L211" i="34"/>
  <c r="M211" i="34" s="1"/>
  <c r="J211" i="34" s="1"/>
  <c r="G207" i="32"/>
  <c r="L207" i="32"/>
  <c r="M207" i="32" s="1"/>
  <c r="J207" i="32" s="1"/>
  <c r="G209" i="30"/>
  <c r="L209" i="30"/>
  <c r="M209" i="30" s="1"/>
  <c r="G217" i="28"/>
  <c r="L217" i="28"/>
  <c r="M217" i="28" s="1"/>
  <c r="G221" i="27"/>
  <c r="L221" i="27"/>
  <c r="M221" i="27" s="1"/>
  <c r="G203" i="27"/>
  <c r="L203" i="27"/>
  <c r="M203" i="27" s="1"/>
  <c r="G205" i="28"/>
  <c r="L205" i="28"/>
  <c r="M205" i="28" s="1"/>
  <c r="J205" i="28" s="1"/>
  <c r="G193" i="27"/>
  <c r="L193" i="27"/>
  <c r="M193" i="27" s="1"/>
  <c r="G217" i="35"/>
  <c r="L217" i="35"/>
  <c r="M217" i="35" s="1"/>
  <c r="G190" i="28"/>
  <c r="L190" i="28"/>
  <c r="M190" i="28" s="1"/>
  <c r="J190" i="28" s="1"/>
  <c r="G223" i="30"/>
  <c r="L223" i="30"/>
  <c r="M223" i="30" s="1"/>
  <c r="G224" i="31"/>
  <c r="L224" i="31"/>
  <c r="M224" i="31" s="1"/>
  <c r="G188" i="33"/>
  <c r="L188" i="33"/>
  <c r="M188" i="33" s="1"/>
  <c r="G204" i="33"/>
  <c r="L204" i="33"/>
  <c r="M204" i="33" s="1"/>
  <c r="G192" i="33"/>
  <c r="L192" i="33"/>
  <c r="M192" i="33" s="1"/>
  <c r="G211" i="33"/>
  <c r="L211" i="33"/>
  <c r="M211" i="33" s="1"/>
  <c r="J211" i="33" s="1"/>
  <c r="G214" i="31"/>
  <c r="L214" i="31"/>
  <c r="M214" i="31" s="1"/>
  <c r="J214" i="31" s="1"/>
  <c r="G210" i="27"/>
  <c r="L210" i="27"/>
  <c r="M210" i="27" s="1"/>
  <c r="G187" i="27"/>
  <c r="L187" i="27"/>
  <c r="M187" i="27" s="1"/>
  <c r="G188" i="35"/>
  <c r="L188" i="35"/>
  <c r="M188" i="35" s="1"/>
  <c r="G191" i="34"/>
  <c r="L191" i="34"/>
  <c r="M191" i="34" s="1"/>
  <c r="J191" i="34" s="1"/>
  <c r="G207" i="33"/>
  <c r="L207" i="33"/>
  <c r="M207" i="33" s="1"/>
  <c r="J207" i="33" s="1"/>
  <c r="G225" i="32"/>
  <c r="L225" i="32"/>
  <c r="M225" i="32" s="1"/>
  <c r="G208" i="32"/>
  <c r="L208" i="32"/>
  <c r="M208" i="32" s="1"/>
  <c r="G207" i="31"/>
  <c r="L207" i="31"/>
  <c r="M207" i="31" s="1"/>
  <c r="J207" i="31" s="1"/>
  <c r="G185" i="30"/>
  <c r="L185" i="30"/>
  <c r="M185" i="30" s="1"/>
  <c r="G205" i="29"/>
  <c r="L205" i="29"/>
  <c r="M205" i="29" s="1"/>
  <c r="G189" i="28"/>
  <c r="L189" i="28"/>
  <c r="M189" i="28" s="1"/>
  <c r="G207" i="35"/>
  <c r="L207" i="35"/>
  <c r="M207" i="35" s="1"/>
  <c r="G210" i="34"/>
  <c r="L210" i="34"/>
  <c r="M210" i="34" s="1"/>
  <c r="G197" i="33"/>
  <c r="L197" i="33"/>
  <c r="M197" i="33" s="1"/>
  <c r="J197" i="33" s="1"/>
  <c r="G203" i="30"/>
  <c r="L203" i="30"/>
  <c r="M203" i="30" s="1"/>
  <c r="G210" i="28"/>
  <c r="L210" i="28"/>
  <c r="M210" i="28" s="1"/>
  <c r="J210" i="28" s="1"/>
  <c r="G205" i="35"/>
  <c r="L205" i="35"/>
  <c r="M205" i="35" s="1"/>
  <c r="G197" i="29"/>
  <c r="L197" i="29"/>
  <c r="M197" i="29" s="1"/>
  <c r="J197" i="29" s="1"/>
  <c r="G192" i="35"/>
  <c r="L192" i="35"/>
  <c r="M192" i="35" s="1"/>
  <c r="G185" i="34"/>
  <c r="L185" i="34"/>
  <c r="M185" i="34" s="1"/>
  <c r="G191" i="32"/>
  <c r="L191" i="32"/>
  <c r="M191" i="32" s="1"/>
  <c r="G194" i="31"/>
  <c r="L194" i="31"/>
  <c r="M194" i="31" s="1"/>
  <c r="G214" i="30"/>
  <c r="L214" i="30"/>
  <c r="M214" i="30" s="1"/>
  <c r="G215" i="29"/>
  <c r="L215" i="29"/>
  <c r="M215" i="29" s="1"/>
  <c r="G225" i="28"/>
  <c r="L225" i="28"/>
  <c r="M225" i="28" s="1"/>
  <c r="J225" i="28" s="1"/>
  <c r="G210" i="35"/>
  <c r="L210" i="35"/>
  <c r="M210" i="35" s="1"/>
  <c r="G199" i="34"/>
  <c r="L199" i="34"/>
  <c r="M199" i="34" s="1"/>
  <c r="J199" i="34" s="1"/>
  <c r="G222" i="31"/>
  <c r="L222" i="31"/>
  <c r="M222" i="31" s="1"/>
  <c r="G189" i="30"/>
  <c r="L189" i="30"/>
  <c r="M189" i="30" s="1"/>
  <c r="G194" i="28"/>
  <c r="L194" i="28"/>
  <c r="M194" i="28" s="1"/>
  <c r="J194" i="28" s="1"/>
  <c r="G194" i="27"/>
  <c r="L194" i="27"/>
  <c r="M194" i="27" s="1"/>
  <c r="G201" i="34"/>
  <c r="L201" i="34"/>
  <c r="M201" i="34" s="1"/>
  <c r="G215" i="33"/>
  <c r="L215" i="33"/>
  <c r="M215" i="33" s="1"/>
  <c r="G185" i="32"/>
  <c r="L185" i="32"/>
  <c r="M185" i="32" s="1"/>
  <c r="G192" i="30"/>
  <c r="L192" i="30"/>
  <c r="M192" i="30" s="1"/>
  <c r="G216" i="28"/>
  <c r="L216" i="28"/>
  <c r="M216" i="28" s="1"/>
  <c r="J216" i="28" s="1"/>
  <c r="G204" i="27"/>
  <c r="L204" i="27"/>
  <c r="M204" i="27" s="1"/>
  <c r="J204" i="27" s="1"/>
  <c r="G208" i="28"/>
  <c r="L208" i="28"/>
  <c r="M208" i="28" s="1"/>
  <c r="G212" i="27"/>
  <c r="L212" i="27"/>
  <c r="M212" i="27" s="1"/>
  <c r="J212" i="27" s="1"/>
  <c r="G202" i="31"/>
  <c r="L202" i="31"/>
  <c r="M202" i="31" s="1"/>
  <c r="J202" i="31" s="1"/>
  <c r="G197" i="31"/>
  <c r="L197" i="31"/>
  <c r="M197" i="31" s="1"/>
  <c r="J197" i="31" s="1"/>
  <c r="G197" i="35"/>
  <c r="L197" i="35"/>
  <c r="M197" i="35" s="1"/>
  <c r="G204" i="30"/>
  <c r="L204" i="30"/>
  <c r="M204" i="30" s="1"/>
  <c r="G217" i="31"/>
  <c r="L217" i="31"/>
  <c r="M217" i="31" s="1"/>
  <c r="G201" i="35"/>
  <c r="L201" i="35"/>
  <c r="M201" i="35" s="1"/>
  <c r="G206" i="33"/>
  <c r="L206" i="33"/>
  <c r="M206" i="33" s="1"/>
  <c r="G212" i="31"/>
  <c r="L212" i="31"/>
  <c r="M212" i="31" s="1"/>
  <c r="G212" i="28"/>
  <c r="L212" i="28"/>
  <c r="M212" i="28" s="1"/>
  <c r="J212" i="28" s="1"/>
  <c r="G216" i="27"/>
  <c r="L216" i="27"/>
  <c r="M216" i="27" s="1"/>
  <c r="G188" i="27"/>
  <c r="L188" i="27"/>
  <c r="M188" i="27" s="1"/>
  <c r="G189" i="35"/>
  <c r="L189" i="35"/>
  <c r="M189" i="35" s="1"/>
  <c r="G197" i="34"/>
  <c r="L197" i="34"/>
  <c r="M197" i="34" s="1"/>
  <c r="G208" i="33"/>
  <c r="L208" i="33"/>
  <c r="M208" i="33" s="1"/>
  <c r="G191" i="33"/>
  <c r="L191" i="33"/>
  <c r="M191" i="33" s="1"/>
  <c r="G212" i="32"/>
  <c r="L212" i="32"/>
  <c r="M212" i="32" s="1"/>
  <c r="G184" i="32"/>
  <c r="L184" i="32"/>
  <c r="M184" i="32" s="1"/>
  <c r="G211" i="31"/>
  <c r="L211" i="31"/>
  <c r="M211" i="31" s="1"/>
  <c r="G194" i="30"/>
  <c r="L194" i="30"/>
  <c r="M194" i="30" s="1"/>
  <c r="G208" i="29"/>
  <c r="L208" i="29"/>
  <c r="M208" i="29" s="1"/>
  <c r="G207" i="28"/>
  <c r="L207" i="28"/>
  <c r="M207" i="28" s="1"/>
  <c r="G183" i="27"/>
  <c r="L183" i="27"/>
  <c r="M183" i="27" s="1"/>
  <c r="J183" i="27" s="1"/>
  <c r="G209" i="34"/>
  <c r="L209" i="34"/>
  <c r="M209" i="34" s="1"/>
  <c r="G182" i="33"/>
  <c r="L182" i="33"/>
  <c r="M182" i="33" s="1"/>
  <c r="G217" i="30"/>
  <c r="L217" i="30"/>
  <c r="M217" i="30" s="1"/>
  <c r="G223" i="35"/>
  <c r="L223" i="35"/>
  <c r="M223" i="35" s="1"/>
  <c r="G204" i="35"/>
  <c r="L204" i="35"/>
  <c r="M204" i="35" s="1"/>
  <c r="G224" i="32"/>
  <c r="L224" i="32"/>
  <c r="M224" i="32" s="1"/>
  <c r="G198" i="29"/>
  <c r="L198" i="29"/>
  <c r="M198" i="29" s="1"/>
  <c r="G188" i="30"/>
  <c r="L188" i="30"/>
  <c r="M188" i="30" s="1"/>
  <c r="G206" i="35"/>
  <c r="L206" i="35"/>
  <c r="M206" i="35" s="1"/>
  <c r="G222" i="34"/>
  <c r="L222" i="34"/>
  <c r="M222" i="34" s="1"/>
  <c r="G204" i="32"/>
  <c r="L204" i="32"/>
  <c r="M204" i="32" s="1"/>
  <c r="G201" i="31"/>
  <c r="L201" i="31"/>
  <c r="M201" i="31" s="1"/>
  <c r="G215" i="30"/>
  <c r="L215" i="30"/>
  <c r="M215" i="30" s="1"/>
  <c r="G216" i="29"/>
  <c r="L216" i="29"/>
  <c r="M216" i="29" s="1"/>
  <c r="G203" i="35"/>
  <c r="L203" i="35"/>
  <c r="M203" i="35" s="1"/>
  <c r="G198" i="34"/>
  <c r="L198" i="34"/>
  <c r="M198" i="34" s="1"/>
  <c r="G215" i="31"/>
  <c r="L215" i="31"/>
  <c r="M215" i="31" s="1"/>
  <c r="G187" i="30"/>
  <c r="L187" i="30"/>
  <c r="M187" i="30" s="1"/>
  <c r="G216" i="34"/>
  <c r="L216" i="34"/>
  <c r="M216" i="34" s="1"/>
  <c r="G190" i="34"/>
  <c r="L190" i="34"/>
  <c r="M190" i="34" s="1"/>
  <c r="G211" i="32"/>
  <c r="L211" i="32"/>
  <c r="M211" i="32" s="1"/>
  <c r="G221" i="29"/>
  <c r="L221" i="29"/>
  <c r="M221" i="29" s="1"/>
  <c r="J221" i="29" s="1"/>
  <c r="G205" i="27"/>
  <c r="L205" i="27"/>
  <c r="M205" i="27" s="1"/>
  <c r="G209" i="28"/>
  <c r="L209" i="28"/>
  <c r="M209" i="28" s="1"/>
  <c r="G217" i="27"/>
  <c r="L217" i="27"/>
  <c r="M217" i="27" s="1"/>
  <c r="G209" i="31"/>
  <c r="L209" i="31"/>
  <c r="M209" i="31" s="1"/>
  <c r="J209" i="31" s="1"/>
  <c r="G192" i="31"/>
  <c r="L192" i="31"/>
  <c r="M192" i="31" s="1"/>
  <c r="G205" i="33"/>
  <c r="L205" i="33"/>
  <c r="M205" i="33" s="1"/>
  <c r="G186" i="30"/>
  <c r="L186" i="30"/>
  <c r="M186" i="30" s="1"/>
  <c r="G208" i="31"/>
  <c r="L208" i="31"/>
  <c r="M208" i="31" s="1"/>
  <c r="G210" i="33"/>
  <c r="L210" i="33"/>
  <c r="M210" i="33" s="1"/>
  <c r="H219" i="28"/>
  <c r="H219" i="32"/>
  <c r="H217" i="30"/>
  <c r="H241" i="33"/>
  <c r="H218" i="35"/>
  <c r="H218" i="33"/>
  <c r="H219" i="33"/>
  <c r="G218" i="35"/>
  <c r="L218" i="35"/>
  <c r="M218" i="35" s="1"/>
  <c r="H219" i="29"/>
  <c r="H219" i="30"/>
  <c r="H218" i="34"/>
  <c r="H197" i="27"/>
  <c r="G218" i="34"/>
  <c r="L218" i="34"/>
  <c r="M218" i="34" s="1"/>
  <c r="G218" i="29"/>
  <c r="L218" i="29"/>
  <c r="M218" i="29" s="1"/>
  <c r="G218" i="33"/>
  <c r="L218" i="33"/>
  <c r="M218" i="33" s="1"/>
  <c r="H241" i="28"/>
  <c r="H217" i="32"/>
  <c r="G218" i="31"/>
  <c r="L218" i="31"/>
  <c r="M218" i="31" s="1"/>
  <c r="H219" i="31"/>
  <c r="H218" i="31"/>
  <c r="H241" i="29"/>
  <c r="H217" i="28"/>
  <c r="G218" i="27"/>
  <c r="L218" i="27"/>
  <c r="M218" i="27" s="1"/>
  <c r="H261" i="27"/>
  <c r="H217" i="33"/>
  <c r="H217" i="34"/>
  <c r="H219" i="27"/>
  <c r="H217" i="35"/>
  <c r="H217" i="31"/>
  <c r="H241" i="35"/>
  <c r="H241" i="31"/>
  <c r="H219" i="35"/>
  <c r="H219" i="34"/>
  <c r="H217" i="29"/>
  <c r="H197" i="34"/>
  <c r="H218" i="27"/>
  <c r="H218" i="29"/>
  <c r="G218" i="28"/>
  <c r="L218" i="28"/>
  <c r="M218" i="28" s="1"/>
  <c r="H218" i="32"/>
  <c r="H218" i="30"/>
  <c r="G218" i="32"/>
  <c r="L218" i="32"/>
  <c r="M218" i="32" s="1"/>
  <c r="G218" i="30"/>
  <c r="L218" i="30"/>
  <c r="M218" i="30" s="1"/>
  <c r="H197" i="32"/>
  <c r="H197" i="30"/>
  <c r="H218" i="28"/>
  <c r="H72" i="3"/>
  <c r="H101" i="3"/>
  <c r="H100" i="3"/>
  <c r="H108" i="3"/>
  <c r="H161" i="3"/>
  <c r="H139" i="3"/>
  <c r="H74" i="3"/>
  <c r="H73" i="3"/>
  <c r="G254" i="33"/>
  <c r="L254" i="33"/>
  <c r="M254" i="33" s="1"/>
  <c r="G230" i="30"/>
  <c r="L230" i="30"/>
  <c r="M230" i="30" s="1"/>
  <c r="G236" i="31"/>
  <c r="L236" i="31"/>
  <c r="M236" i="31" s="1"/>
  <c r="G261" i="27"/>
  <c r="L261" i="27"/>
  <c r="M261" i="27" s="1"/>
  <c r="G249" i="27"/>
  <c r="L249" i="27"/>
  <c r="M249" i="27" s="1"/>
  <c r="G265" i="29"/>
  <c r="L265" i="29"/>
  <c r="M265" i="29" s="1"/>
  <c r="G255" i="32"/>
  <c r="L255" i="32"/>
  <c r="M255" i="32" s="1"/>
  <c r="G260" i="34"/>
  <c r="L260" i="34"/>
  <c r="M260" i="34" s="1"/>
  <c r="G231" i="30"/>
  <c r="L231" i="30"/>
  <c r="M231" i="30" s="1"/>
  <c r="G242" i="34"/>
  <c r="L242" i="34"/>
  <c r="M242" i="34" s="1"/>
  <c r="G259" i="30"/>
  <c r="L259" i="30"/>
  <c r="M259" i="30" s="1"/>
  <c r="G248" i="32"/>
  <c r="L248" i="32"/>
  <c r="M248" i="32" s="1"/>
  <c r="G266" i="34"/>
  <c r="L266" i="34"/>
  <c r="M266" i="34" s="1"/>
  <c r="G232" i="30"/>
  <c r="L232" i="30"/>
  <c r="M232" i="30" s="1"/>
  <c r="G268" i="32"/>
  <c r="L268" i="32"/>
  <c r="M268" i="32" s="1"/>
  <c r="G267" i="35"/>
  <c r="L267" i="35"/>
  <c r="M267" i="35" s="1"/>
  <c r="G261" i="30"/>
  <c r="L261" i="30"/>
  <c r="M261" i="30" s="1"/>
  <c r="G253" i="34"/>
  <c r="L253" i="34"/>
  <c r="M253" i="34" s="1"/>
  <c r="G251" i="28"/>
  <c r="L251" i="28"/>
  <c r="M251" i="28" s="1"/>
  <c r="G238" i="30"/>
  <c r="L238" i="30"/>
  <c r="M238" i="30" s="1"/>
  <c r="G255" i="31"/>
  <c r="L255" i="31"/>
  <c r="M255" i="31" s="1"/>
  <c r="G256" i="32"/>
  <c r="L256" i="32"/>
  <c r="M256" i="32" s="1"/>
  <c r="G252" i="33"/>
  <c r="L252" i="33"/>
  <c r="M252" i="33" s="1"/>
  <c r="G233" i="35"/>
  <c r="L233" i="35"/>
  <c r="M233" i="35" s="1"/>
  <c r="G260" i="27"/>
  <c r="L260" i="27"/>
  <c r="M260" i="27" s="1"/>
  <c r="G256" i="31"/>
  <c r="L256" i="31"/>
  <c r="M256" i="31" s="1"/>
  <c r="G245" i="35"/>
  <c r="L245" i="35"/>
  <c r="M245" i="35" s="1"/>
  <c r="G248" i="30"/>
  <c r="L248" i="30"/>
  <c r="M248" i="30" s="1"/>
  <c r="G241" i="31"/>
  <c r="L241" i="31"/>
  <c r="M241" i="31" s="1"/>
  <c r="G256" i="27"/>
  <c r="L256" i="27"/>
  <c r="M256" i="27" s="1"/>
  <c r="G248" i="27"/>
  <c r="L248" i="27"/>
  <c r="M248" i="27" s="1"/>
  <c r="G260" i="28"/>
  <c r="L260" i="28"/>
  <c r="M260" i="28" s="1"/>
  <c r="G229" i="32"/>
  <c r="L229" i="32"/>
  <c r="M229" i="32" s="1"/>
  <c r="G245" i="34"/>
  <c r="L245" i="34"/>
  <c r="M245" i="34" s="1"/>
  <c r="G238" i="28"/>
  <c r="L238" i="28"/>
  <c r="M238" i="28" s="1"/>
  <c r="G266" i="31"/>
  <c r="L266" i="31"/>
  <c r="M266" i="31" s="1"/>
  <c r="G254" i="35"/>
  <c r="L254" i="35"/>
  <c r="M254" i="35" s="1"/>
  <c r="G259" i="29"/>
  <c r="L259" i="29"/>
  <c r="M259" i="29" s="1"/>
  <c r="G238" i="31"/>
  <c r="L238" i="31"/>
  <c r="M238" i="31" s="1"/>
  <c r="G236" i="35"/>
  <c r="L236" i="35"/>
  <c r="M236" i="35" s="1"/>
  <c r="G241" i="29"/>
  <c r="L241" i="29"/>
  <c r="M241" i="29" s="1"/>
  <c r="G249" i="35"/>
  <c r="L249" i="35"/>
  <c r="M249" i="35" s="1"/>
  <c r="G247" i="30"/>
  <c r="L247" i="30"/>
  <c r="M247" i="30" s="1"/>
  <c r="G254" i="34"/>
  <c r="L254" i="34"/>
  <c r="M254" i="34" s="1"/>
  <c r="G233" i="28"/>
  <c r="L233" i="28"/>
  <c r="M233" i="28" s="1"/>
  <c r="G229" i="30"/>
  <c r="L229" i="30"/>
  <c r="M229" i="30" s="1"/>
  <c r="G251" i="31"/>
  <c r="L251" i="31"/>
  <c r="M251" i="31" s="1"/>
  <c r="G252" i="32"/>
  <c r="L252" i="32"/>
  <c r="M252" i="32" s="1"/>
  <c r="G251" i="33"/>
  <c r="L251" i="33"/>
  <c r="M251" i="33" s="1"/>
  <c r="G232" i="35"/>
  <c r="L232" i="35"/>
  <c r="M232" i="35" s="1"/>
  <c r="G254" i="27"/>
  <c r="L254" i="27"/>
  <c r="M254" i="27" s="1"/>
  <c r="G258" i="31"/>
  <c r="L258" i="31"/>
  <c r="M258" i="31" s="1"/>
  <c r="G236" i="33"/>
  <c r="L236" i="33"/>
  <c r="M236" i="33" s="1"/>
  <c r="G232" i="33"/>
  <c r="L232" i="33"/>
  <c r="M232" i="33" s="1"/>
  <c r="G267" i="30"/>
  <c r="L267" i="30"/>
  <c r="M267" i="30" s="1"/>
  <c r="G261" i="35"/>
  <c r="L261" i="35"/>
  <c r="M261" i="35" s="1"/>
  <c r="G249" i="28"/>
  <c r="L249" i="28"/>
  <c r="M249" i="28" s="1"/>
  <c r="G265" i="27"/>
  <c r="L265" i="27"/>
  <c r="M265" i="27" s="1"/>
  <c r="G253" i="30"/>
  <c r="L253" i="30"/>
  <c r="M253" i="30" s="1"/>
  <c r="G257" i="27"/>
  <c r="L257" i="27"/>
  <c r="M257" i="27" s="1"/>
  <c r="G249" i="31"/>
  <c r="L249" i="31"/>
  <c r="M249" i="31" s="1"/>
  <c r="G244" i="35"/>
  <c r="L244" i="35"/>
  <c r="M244" i="35" s="1"/>
  <c r="G255" i="29"/>
  <c r="L255" i="29"/>
  <c r="M255" i="29" s="1"/>
  <c r="G240" i="31"/>
  <c r="L240" i="31"/>
  <c r="M240" i="31" s="1"/>
  <c r="G260" i="33"/>
  <c r="L260" i="33"/>
  <c r="M260" i="33" s="1"/>
  <c r="G237" i="35"/>
  <c r="L237" i="35"/>
  <c r="M237" i="35" s="1"/>
  <c r="G244" i="28"/>
  <c r="L244" i="28"/>
  <c r="M244" i="28" s="1"/>
  <c r="G226" i="35"/>
  <c r="L226" i="35"/>
  <c r="M226" i="35" s="1"/>
  <c r="G267" i="28"/>
  <c r="L267" i="28"/>
  <c r="M267" i="28" s="1"/>
  <c r="G233" i="31"/>
  <c r="L233" i="31"/>
  <c r="M233" i="31" s="1"/>
  <c r="G268" i="34"/>
  <c r="L268" i="34"/>
  <c r="M268" i="34" s="1"/>
  <c r="G248" i="29"/>
  <c r="L248" i="29"/>
  <c r="M248" i="29" s="1"/>
  <c r="G264" i="30"/>
  <c r="L264" i="30"/>
  <c r="M264" i="30" s="1"/>
  <c r="G269" i="31"/>
  <c r="L269" i="31"/>
  <c r="M269" i="31" s="1"/>
  <c r="G248" i="34"/>
  <c r="L248" i="34"/>
  <c r="M248" i="34" s="1"/>
  <c r="G236" i="27"/>
  <c r="L236" i="27"/>
  <c r="M236" i="27" s="1"/>
  <c r="G263" i="28"/>
  <c r="L263" i="28"/>
  <c r="M263" i="28" s="1"/>
  <c r="G257" i="33"/>
  <c r="L257" i="33"/>
  <c r="M257" i="33" s="1"/>
  <c r="G230" i="34"/>
  <c r="L230" i="34"/>
  <c r="M230" i="34" s="1"/>
  <c r="G264" i="28"/>
  <c r="L264" i="28"/>
  <c r="M264" i="28" s="1"/>
  <c r="G246" i="32"/>
  <c r="L246" i="32"/>
  <c r="M246" i="32" s="1"/>
  <c r="G265" i="28"/>
  <c r="L265" i="28"/>
  <c r="M265" i="28" s="1"/>
  <c r="G227" i="28"/>
  <c r="L227" i="28"/>
  <c r="M227" i="28" s="1"/>
  <c r="G252" i="30"/>
  <c r="L252" i="30"/>
  <c r="M252" i="30" s="1"/>
  <c r="G227" i="34"/>
  <c r="L227" i="34"/>
  <c r="M227" i="34" s="1"/>
  <c r="G252" i="27"/>
  <c r="L252" i="27"/>
  <c r="M252" i="27" s="1"/>
  <c r="G235" i="30"/>
  <c r="L235" i="30"/>
  <c r="M235" i="30" s="1"/>
  <c r="G243" i="35"/>
  <c r="L243" i="35"/>
  <c r="M243" i="35" s="1"/>
  <c r="G227" i="29"/>
  <c r="L227" i="29"/>
  <c r="M227" i="29" s="1"/>
  <c r="G263" i="30"/>
  <c r="L263" i="30"/>
  <c r="M263" i="30" s="1"/>
  <c r="G241" i="32"/>
  <c r="L241" i="32"/>
  <c r="M241" i="32" s="1"/>
  <c r="G240" i="34"/>
  <c r="L240" i="34"/>
  <c r="M240" i="34" s="1"/>
  <c r="G243" i="28"/>
  <c r="L243" i="28"/>
  <c r="M243" i="28" s="1"/>
  <c r="G227" i="33"/>
  <c r="L227" i="33"/>
  <c r="M227" i="33" s="1"/>
  <c r="G253" i="33"/>
  <c r="L253" i="33"/>
  <c r="M253" i="33" s="1"/>
  <c r="G230" i="27"/>
  <c r="L230" i="27"/>
  <c r="M230" i="27" s="1"/>
  <c r="G256" i="29"/>
  <c r="L256" i="29"/>
  <c r="M256" i="29" s="1"/>
  <c r="G226" i="31"/>
  <c r="L226" i="31"/>
  <c r="M226" i="31" s="1"/>
  <c r="G232" i="32"/>
  <c r="L232" i="32"/>
  <c r="M232" i="32" s="1"/>
  <c r="G246" i="33"/>
  <c r="L246" i="33"/>
  <c r="M246" i="33" s="1"/>
  <c r="G244" i="27"/>
  <c r="L244" i="27"/>
  <c r="M244" i="27" s="1"/>
  <c r="G254" i="31"/>
  <c r="L254" i="31"/>
  <c r="M254" i="31" s="1"/>
  <c r="G232" i="28"/>
  <c r="L232" i="28"/>
  <c r="M232" i="28" s="1"/>
  <c r="G237" i="31"/>
  <c r="L237" i="31"/>
  <c r="M237" i="31" s="1"/>
  <c r="G237" i="29"/>
  <c r="L237" i="29"/>
  <c r="M237" i="29" s="1"/>
  <c r="G236" i="28"/>
  <c r="L236" i="28"/>
  <c r="M236" i="28" s="1"/>
  <c r="G263" i="27"/>
  <c r="L263" i="27"/>
  <c r="M263" i="27" s="1"/>
  <c r="G237" i="30"/>
  <c r="L237" i="30"/>
  <c r="M237" i="30" s="1"/>
  <c r="G256" i="33"/>
  <c r="L256" i="33"/>
  <c r="M256" i="33" s="1"/>
  <c r="G243" i="27"/>
  <c r="L243" i="27"/>
  <c r="M243" i="27" s="1"/>
  <c r="G256" i="30"/>
  <c r="L256" i="30"/>
  <c r="M256" i="30" s="1"/>
  <c r="G240" i="35"/>
  <c r="L240" i="35"/>
  <c r="M240" i="35" s="1"/>
  <c r="G251" i="29"/>
  <c r="L251" i="29"/>
  <c r="M251" i="29" s="1"/>
  <c r="G229" i="31"/>
  <c r="L229" i="31"/>
  <c r="M229" i="31" s="1"/>
  <c r="G267" i="32"/>
  <c r="L267" i="32"/>
  <c r="M267" i="32" s="1"/>
  <c r="G231" i="35"/>
  <c r="L231" i="35"/>
  <c r="M231" i="35" s="1"/>
  <c r="G241" i="28"/>
  <c r="L241" i="28"/>
  <c r="M241" i="28" s="1"/>
  <c r="G231" i="33"/>
  <c r="L231" i="33"/>
  <c r="M231" i="33" s="1"/>
  <c r="G255" i="28"/>
  <c r="L255" i="28"/>
  <c r="M255" i="28" s="1"/>
  <c r="G264" i="34"/>
  <c r="L264" i="34"/>
  <c r="M264" i="34" s="1"/>
  <c r="G236" i="29"/>
  <c r="L236" i="29"/>
  <c r="M236" i="29" s="1"/>
  <c r="G254" i="30"/>
  <c r="L254" i="30"/>
  <c r="M254" i="30" s="1"/>
  <c r="G264" i="32"/>
  <c r="L264" i="32"/>
  <c r="M264" i="32" s="1"/>
  <c r="G226" i="28"/>
  <c r="L226" i="28"/>
  <c r="M226" i="28" s="1"/>
  <c r="G233" i="33"/>
  <c r="L233" i="33"/>
  <c r="M233" i="33" s="1"/>
  <c r="G254" i="29"/>
  <c r="L254" i="29"/>
  <c r="M254" i="29" s="1"/>
  <c r="G250" i="31"/>
  <c r="L250" i="31"/>
  <c r="M250" i="31" s="1"/>
  <c r="G248" i="28"/>
  <c r="L248" i="28"/>
  <c r="M248" i="28" s="1"/>
  <c r="G235" i="28"/>
  <c r="L235" i="28"/>
  <c r="M235" i="28" s="1"/>
  <c r="G259" i="27"/>
  <c r="L259" i="27"/>
  <c r="M259" i="27" s="1"/>
  <c r="G269" i="29"/>
  <c r="L269" i="29"/>
  <c r="M269" i="29" s="1"/>
  <c r="G250" i="32"/>
  <c r="L250" i="32"/>
  <c r="M250" i="32" s="1"/>
  <c r="G265" i="34"/>
  <c r="L265" i="34"/>
  <c r="M265" i="34" s="1"/>
  <c r="G233" i="29"/>
  <c r="L233" i="29"/>
  <c r="M233" i="29" s="1"/>
  <c r="G249" i="32"/>
  <c r="L249" i="32"/>
  <c r="M249" i="32" s="1"/>
  <c r="G242" i="28"/>
  <c r="L242" i="28"/>
  <c r="M242" i="28" s="1"/>
  <c r="G227" i="30"/>
  <c r="L227" i="30"/>
  <c r="M227" i="30" s="1"/>
  <c r="G226" i="32"/>
  <c r="L226" i="32"/>
  <c r="M226" i="32" s="1"/>
  <c r="G267" i="33"/>
  <c r="L267" i="33"/>
  <c r="M267" i="33" s="1"/>
  <c r="G259" i="35"/>
  <c r="L259" i="35"/>
  <c r="M259" i="35" s="1"/>
  <c r="G263" i="32"/>
  <c r="L263" i="32"/>
  <c r="M263" i="32" s="1"/>
  <c r="G265" i="35"/>
  <c r="L265" i="35"/>
  <c r="M265" i="35" s="1"/>
  <c r="G235" i="29"/>
  <c r="L235" i="29"/>
  <c r="M235" i="29" s="1"/>
  <c r="G245" i="30"/>
  <c r="L245" i="30"/>
  <c r="M245" i="30" s="1"/>
  <c r="G261" i="32"/>
  <c r="L261" i="32"/>
  <c r="M261" i="32" s="1"/>
  <c r="G268" i="33"/>
  <c r="L268" i="33"/>
  <c r="M268" i="33" s="1"/>
  <c r="G257" i="35"/>
  <c r="L257" i="35"/>
  <c r="M257" i="35" s="1"/>
  <c r="G230" i="28"/>
  <c r="L230" i="28"/>
  <c r="M230" i="28" s="1"/>
  <c r="G234" i="33"/>
  <c r="L234" i="33"/>
  <c r="M234" i="33" s="1"/>
  <c r="G264" i="33"/>
  <c r="L264" i="33"/>
  <c r="M264" i="33" s="1"/>
  <c r="G234" i="29"/>
  <c r="L234" i="29"/>
  <c r="M234" i="29" s="1"/>
  <c r="G260" i="31"/>
  <c r="L260" i="31"/>
  <c r="M260" i="31" s="1"/>
  <c r="G234" i="31"/>
  <c r="L234" i="31"/>
  <c r="M234" i="31" s="1"/>
  <c r="G229" i="27"/>
  <c r="L229" i="27"/>
  <c r="M229" i="27" s="1"/>
  <c r="G228" i="28"/>
  <c r="L228" i="28"/>
  <c r="M228" i="28" s="1"/>
  <c r="G242" i="33"/>
  <c r="L242" i="33"/>
  <c r="M242" i="33" s="1"/>
  <c r="G234" i="30"/>
  <c r="L234" i="30"/>
  <c r="M234" i="30" s="1"/>
  <c r="G234" i="35"/>
  <c r="L234" i="35"/>
  <c r="M234" i="35" s="1"/>
  <c r="G228" i="29"/>
  <c r="L228" i="29"/>
  <c r="M228" i="29" s="1"/>
  <c r="G265" i="30"/>
  <c r="L265" i="30"/>
  <c r="M265" i="30" s="1"/>
  <c r="G257" i="32"/>
  <c r="L257" i="32"/>
  <c r="M257" i="32" s="1"/>
  <c r="G228" i="35"/>
  <c r="L228" i="35"/>
  <c r="M228" i="35" s="1"/>
  <c r="G229" i="33"/>
  <c r="L229" i="33"/>
  <c r="M229" i="33" s="1"/>
  <c r="G228" i="27"/>
  <c r="L228" i="27"/>
  <c r="M228" i="27" s="1"/>
  <c r="G268" i="30"/>
  <c r="L268" i="30"/>
  <c r="M268" i="30" s="1"/>
  <c r="G259" i="34"/>
  <c r="L259" i="34"/>
  <c r="M259" i="34" s="1"/>
  <c r="G229" i="29"/>
  <c r="L229" i="29"/>
  <c r="M229" i="29" s="1"/>
  <c r="G244" i="30"/>
  <c r="L244" i="30"/>
  <c r="M244" i="30" s="1"/>
  <c r="G263" i="31"/>
  <c r="L263" i="31"/>
  <c r="M263" i="31" s="1"/>
  <c r="G259" i="32"/>
  <c r="L259" i="32"/>
  <c r="M259" i="32" s="1"/>
  <c r="G232" i="34"/>
  <c r="L232" i="34"/>
  <c r="M232" i="34" s="1"/>
  <c r="G226" i="27"/>
  <c r="L226" i="27"/>
  <c r="M226" i="27" s="1"/>
  <c r="G231" i="28"/>
  <c r="L231" i="28"/>
  <c r="M231" i="28" s="1"/>
  <c r="G243" i="33"/>
  <c r="L243" i="33"/>
  <c r="M243" i="33" s="1"/>
  <c r="G269" i="30"/>
  <c r="L269" i="30"/>
  <c r="M269" i="30" s="1"/>
  <c r="G260" i="32"/>
  <c r="L260" i="32"/>
  <c r="M260" i="32" s="1"/>
  <c r="G250" i="29"/>
  <c r="L250" i="29"/>
  <c r="M250" i="29" s="1"/>
  <c r="G237" i="28"/>
  <c r="L237" i="28"/>
  <c r="M237" i="28" s="1"/>
  <c r="G264" i="27"/>
  <c r="L264" i="27"/>
  <c r="M264" i="27" s="1"/>
  <c r="G253" i="32"/>
  <c r="L253" i="32"/>
  <c r="M253" i="32" s="1"/>
  <c r="G240" i="29"/>
  <c r="L240" i="29"/>
  <c r="M240" i="29" s="1"/>
  <c r="G226" i="34"/>
  <c r="L226" i="34"/>
  <c r="M226" i="34" s="1"/>
  <c r="G247" i="28"/>
  <c r="L247" i="28"/>
  <c r="M247" i="28" s="1"/>
  <c r="G255" i="30"/>
  <c r="L255" i="30"/>
  <c r="M255" i="30" s="1"/>
  <c r="G230" i="32"/>
  <c r="L230" i="32"/>
  <c r="M230" i="32" s="1"/>
  <c r="G266" i="35"/>
  <c r="L266" i="35"/>
  <c r="M266" i="35" s="1"/>
  <c r="G232" i="31"/>
  <c r="L232" i="31"/>
  <c r="M232" i="31" s="1"/>
  <c r="G269" i="34"/>
  <c r="L269" i="34"/>
  <c r="M269" i="34" s="1"/>
  <c r="G246" i="29"/>
  <c r="L246" i="29"/>
  <c r="M246" i="29" s="1"/>
  <c r="G260" i="30"/>
  <c r="L260" i="30"/>
  <c r="M260" i="30" s="1"/>
  <c r="G267" i="31"/>
  <c r="L267" i="31"/>
  <c r="M267" i="31" s="1"/>
  <c r="G237" i="33"/>
  <c r="L237" i="33"/>
  <c r="M237" i="33" s="1"/>
  <c r="G246" i="34"/>
  <c r="L246" i="34"/>
  <c r="M246" i="34" s="1"/>
  <c r="G233" i="27"/>
  <c r="L233" i="27"/>
  <c r="M233" i="27" s="1"/>
  <c r="G241" i="30"/>
  <c r="L241" i="30"/>
  <c r="M241" i="30" s="1"/>
  <c r="G252" i="31"/>
  <c r="L252" i="31"/>
  <c r="M252" i="31" s="1"/>
  <c r="G249" i="33"/>
  <c r="L249" i="33"/>
  <c r="M249" i="33" s="1"/>
  <c r="G253" i="31"/>
  <c r="L253" i="31"/>
  <c r="M253" i="31" s="1"/>
  <c r="G253" i="28"/>
  <c r="L253" i="28"/>
  <c r="M253" i="28" s="1"/>
  <c r="G234" i="34"/>
  <c r="L234" i="34"/>
  <c r="M234" i="34" s="1"/>
  <c r="G259" i="31"/>
  <c r="L259" i="31"/>
  <c r="M259" i="31" s="1"/>
  <c r="G247" i="35"/>
  <c r="L247" i="35"/>
  <c r="M247" i="35" s="1"/>
  <c r="G260" i="29"/>
  <c r="L260" i="29"/>
  <c r="M260" i="29" s="1"/>
  <c r="G245" i="31"/>
  <c r="L245" i="31"/>
  <c r="M245" i="31" s="1"/>
  <c r="G250" i="35"/>
  <c r="L250" i="35"/>
  <c r="M250" i="35" s="1"/>
  <c r="G242" i="29"/>
  <c r="L242" i="29"/>
  <c r="M242" i="29" s="1"/>
  <c r="G248" i="35"/>
  <c r="L248" i="35"/>
  <c r="M248" i="35" s="1"/>
  <c r="G226" i="33"/>
  <c r="L226" i="33"/>
  <c r="M226" i="33" s="1"/>
  <c r="G227" i="27"/>
  <c r="L227" i="27"/>
  <c r="M227" i="27" s="1"/>
  <c r="G252" i="29"/>
  <c r="L252" i="29"/>
  <c r="M252" i="29" s="1"/>
  <c r="G228" i="32"/>
  <c r="L228" i="32"/>
  <c r="M228" i="32" s="1"/>
  <c r="G235" i="33"/>
  <c r="L235" i="33"/>
  <c r="M235" i="33" s="1"/>
  <c r="G241" i="34"/>
  <c r="L241" i="34"/>
  <c r="M241" i="34" s="1"/>
  <c r="G232" i="27"/>
  <c r="L232" i="27"/>
  <c r="M232" i="27" s="1"/>
  <c r="G256" i="28"/>
  <c r="L256" i="28"/>
  <c r="M256" i="28" s="1"/>
  <c r="G250" i="33"/>
  <c r="L250" i="33"/>
  <c r="M250" i="33" s="1"/>
  <c r="G261" i="31"/>
  <c r="L261" i="31"/>
  <c r="M261" i="31" s="1"/>
  <c r="G241" i="35"/>
  <c r="L241" i="35"/>
  <c r="M241" i="35" s="1"/>
  <c r="G246" i="31"/>
  <c r="L246" i="31"/>
  <c r="M246" i="31" s="1"/>
  <c r="G252" i="28"/>
  <c r="L252" i="28"/>
  <c r="M252" i="28" s="1"/>
  <c r="G236" i="30"/>
  <c r="L236" i="30"/>
  <c r="M236" i="30" s="1"/>
  <c r="G259" i="33"/>
  <c r="L259" i="33"/>
  <c r="M259" i="33" s="1"/>
  <c r="G238" i="27"/>
  <c r="L238" i="27"/>
  <c r="M238" i="27" s="1"/>
  <c r="G233" i="30"/>
  <c r="L233" i="30"/>
  <c r="M233" i="30" s="1"/>
  <c r="G243" i="34"/>
  <c r="L243" i="34"/>
  <c r="M243" i="34" s="1"/>
  <c r="G269" i="28"/>
  <c r="L269" i="28"/>
  <c r="M269" i="28" s="1"/>
  <c r="G258" i="30"/>
  <c r="L258" i="30"/>
  <c r="M258" i="30" s="1"/>
  <c r="G235" i="32"/>
  <c r="L235" i="32"/>
  <c r="M235" i="32" s="1"/>
  <c r="G229" i="34"/>
  <c r="L229" i="34"/>
  <c r="M229" i="34" s="1"/>
  <c r="G254" i="28"/>
  <c r="L254" i="28"/>
  <c r="M254" i="28" s="1"/>
  <c r="G241" i="33"/>
  <c r="L241" i="33"/>
  <c r="M241" i="33" s="1"/>
  <c r="G251" i="35"/>
  <c r="L251" i="35"/>
  <c r="M251" i="35" s="1"/>
  <c r="G249" i="29"/>
  <c r="L249" i="29"/>
  <c r="M249" i="29" s="1"/>
  <c r="G269" i="32"/>
  <c r="L269" i="32"/>
  <c r="M269" i="32" s="1"/>
  <c r="G235" i="34"/>
  <c r="L235" i="34"/>
  <c r="M235" i="34" s="1"/>
  <c r="G231" i="27"/>
  <c r="L231" i="27"/>
  <c r="M231" i="27" s="1"/>
  <c r="G255" i="33"/>
  <c r="L255" i="33"/>
  <c r="M255" i="33" s="1"/>
  <c r="G248" i="33"/>
  <c r="L248" i="33"/>
  <c r="M248" i="33" s="1"/>
  <c r="G268" i="31"/>
  <c r="L268" i="31"/>
  <c r="M268" i="31" s="1"/>
  <c r="G234" i="28"/>
  <c r="L234" i="28"/>
  <c r="M234" i="28" s="1"/>
  <c r="G237" i="27"/>
  <c r="L237" i="27"/>
  <c r="M237" i="27" s="1"/>
  <c r="G247" i="27"/>
  <c r="L247" i="27"/>
  <c r="M247" i="27" s="1"/>
  <c r="G261" i="28"/>
  <c r="L261" i="28"/>
  <c r="M261" i="28" s="1"/>
  <c r="G251" i="32"/>
  <c r="L251" i="32"/>
  <c r="M251" i="32" s="1"/>
  <c r="G255" i="34"/>
  <c r="L255" i="34"/>
  <c r="M255" i="34" s="1"/>
  <c r="G238" i="29"/>
  <c r="L238" i="29"/>
  <c r="M238" i="29" s="1"/>
  <c r="G247" i="32"/>
  <c r="L247" i="32"/>
  <c r="M247" i="32" s="1"/>
  <c r="G246" i="28"/>
  <c r="L246" i="28"/>
  <c r="M246" i="28" s="1"/>
  <c r="G257" i="30"/>
  <c r="L257" i="30"/>
  <c r="M257" i="30" s="1"/>
  <c r="G238" i="32"/>
  <c r="L238" i="32"/>
  <c r="M238" i="32" s="1"/>
  <c r="G239" i="34"/>
  <c r="L239" i="34"/>
  <c r="M239" i="34" s="1"/>
  <c r="G268" i="35"/>
  <c r="L268" i="35"/>
  <c r="M268" i="35" s="1"/>
  <c r="G251" i="30"/>
  <c r="L251" i="30"/>
  <c r="M251" i="30" s="1"/>
  <c r="G251" i="34"/>
  <c r="L251" i="34"/>
  <c r="M251" i="34" s="1"/>
  <c r="G255" i="27"/>
  <c r="L255" i="27"/>
  <c r="M255" i="27" s="1"/>
  <c r="G228" i="30"/>
  <c r="L228" i="30"/>
  <c r="M228" i="30" s="1"/>
  <c r="G247" i="31"/>
  <c r="L247" i="31"/>
  <c r="M247" i="31" s="1"/>
  <c r="G243" i="32"/>
  <c r="L243" i="32"/>
  <c r="M243" i="32" s="1"/>
  <c r="G242" i="35"/>
  <c r="L242" i="35"/>
  <c r="M242" i="35" s="1"/>
  <c r="G267" i="27"/>
  <c r="L267" i="27"/>
  <c r="M267" i="27" s="1"/>
  <c r="G228" i="33"/>
  <c r="L228" i="33"/>
  <c r="M228" i="33" s="1"/>
  <c r="G266" i="28"/>
  <c r="L266" i="28"/>
  <c r="M266" i="28" s="1"/>
  <c r="G230" i="31"/>
  <c r="L230" i="31"/>
  <c r="M230" i="31" s="1"/>
  <c r="G265" i="33"/>
  <c r="L265" i="33"/>
  <c r="M265" i="33" s="1"/>
  <c r="G253" i="27"/>
  <c r="L253" i="27"/>
  <c r="M253" i="27" s="1"/>
  <c r="G264" i="29"/>
  <c r="L264" i="29"/>
  <c r="M264" i="29" s="1"/>
  <c r="G237" i="32"/>
  <c r="L237" i="32"/>
  <c r="M237" i="32" s="1"/>
  <c r="G256" i="34"/>
  <c r="L256" i="34"/>
  <c r="M256" i="34" s="1"/>
  <c r="G230" i="29"/>
  <c r="L230" i="29"/>
  <c r="M230" i="29" s="1"/>
  <c r="G245" i="32"/>
  <c r="L245" i="32"/>
  <c r="M245" i="32" s="1"/>
  <c r="G263" i="35"/>
  <c r="L263" i="35"/>
  <c r="M263" i="35" s="1"/>
  <c r="G263" i="29"/>
  <c r="L263" i="29"/>
  <c r="M263" i="29" s="1"/>
  <c r="G244" i="31"/>
  <c r="L244" i="31"/>
  <c r="M244" i="31" s="1"/>
  <c r="G261" i="33"/>
  <c r="L261" i="33"/>
  <c r="M261" i="33" s="1"/>
  <c r="G238" i="35"/>
  <c r="L238" i="35"/>
  <c r="M238" i="35" s="1"/>
  <c r="G243" i="29"/>
  <c r="L243" i="29"/>
  <c r="M243" i="29" s="1"/>
  <c r="G258" i="35"/>
  <c r="L258" i="35"/>
  <c r="M258" i="35" s="1"/>
  <c r="G250" i="30"/>
  <c r="L250" i="30"/>
  <c r="M250" i="30" s="1"/>
  <c r="G263" i="34"/>
  <c r="L263" i="34"/>
  <c r="M263" i="34" s="1"/>
  <c r="G240" i="30"/>
  <c r="L240" i="30"/>
  <c r="M240" i="30" s="1"/>
  <c r="G257" i="31"/>
  <c r="L257" i="31"/>
  <c r="M257" i="31" s="1"/>
  <c r="G266" i="32"/>
  <c r="L266" i="32"/>
  <c r="M266" i="32" s="1"/>
  <c r="G231" i="34"/>
  <c r="L231" i="34"/>
  <c r="M231" i="34" s="1"/>
  <c r="G269" i="35"/>
  <c r="L269" i="35"/>
  <c r="M269" i="35" s="1"/>
  <c r="G258" i="28"/>
  <c r="L258" i="28"/>
  <c r="M258" i="28" s="1"/>
  <c r="G249" i="34"/>
  <c r="L249" i="34"/>
  <c r="M249" i="34" s="1"/>
  <c r="G226" i="29"/>
  <c r="L226" i="29"/>
  <c r="M226" i="29" s="1"/>
  <c r="G263" i="33"/>
  <c r="L263" i="33"/>
  <c r="M263" i="33" s="1"/>
  <c r="G240" i="27"/>
  <c r="L240" i="27"/>
  <c r="M240" i="27" s="1"/>
  <c r="G259" i="28"/>
  <c r="L259" i="28"/>
  <c r="M259" i="28" s="1"/>
  <c r="G239" i="32"/>
  <c r="L239" i="32"/>
  <c r="M239" i="32" s="1"/>
  <c r="G244" i="34"/>
  <c r="L244" i="34"/>
  <c r="M244" i="34" s="1"/>
  <c r="G232" i="29"/>
  <c r="L232" i="29"/>
  <c r="M232" i="29" s="1"/>
  <c r="G244" i="32"/>
  <c r="L244" i="32"/>
  <c r="M244" i="32" s="1"/>
  <c r="G240" i="28"/>
  <c r="L240" i="28"/>
  <c r="M240" i="28" s="1"/>
  <c r="G226" i="30"/>
  <c r="L226" i="30"/>
  <c r="M226" i="30" s="1"/>
  <c r="G234" i="32"/>
  <c r="L234" i="32"/>
  <c r="M234" i="32" s="1"/>
  <c r="G228" i="34"/>
  <c r="L228" i="34"/>
  <c r="M228" i="34" s="1"/>
  <c r="G260" i="35"/>
  <c r="L260" i="35"/>
  <c r="M260" i="35" s="1"/>
  <c r="G243" i="31"/>
  <c r="L243" i="31"/>
  <c r="M243" i="31" s="1"/>
  <c r="G264" i="35"/>
  <c r="L264" i="35"/>
  <c r="M264" i="35" s="1"/>
  <c r="G249" i="30"/>
  <c r="L249" i="30"/>
  <c r="M249" i="30" s="1"/>
  <c r="G233" i="34"/>
  <c r="L233" i="34"/>
  <c r="M233" i="34" s="1"/>
  <c r="G246" i="27"/>
  <c r="L246" i="27"/>
  <c r="M246" i="27" s="1"/>
  <c r="G239" i="31"/>
  <c r="L239" i="31"/>
  <c r="M239" i="31" s="1"/>
  <c r="G240" i="32"/>
  <c r="L240" i="32"/>
  <c r="M240" i="32" s="1"/>
  <c r="G245" i="33"/>
  <c r="L245" i="33"/>
  <c r="M245" i="33" s="1"/>
  <c r="G258" i="34"/>
  <c r="L258" i="34"/>
  <c r="M258" i="34" s="1"/>
  <c r="G241" i="27"/>
  <c r="L241" i="27"/>
  <c r="M241" i="27" s="1"/>
  <c r="G239" i="30"/>
  <c r="L239" i="30"/>
  <c r="M239" i="30" s="1"/>
  <c r="G247" i="34"/>
  <c r="L247" i="34"/>
  <c r="M247" i="34" s="1"/>
  <c r="G250" i="28"/>
  <c r="L250" i="28"/>
  <c r="M250" i="28" s="1"/>
  <c r="G231" i="29"/>
  <c r="L231" i="29"/>
  <c r="M231" i="29" s="1"/>
  <c r="G247" i="33"/>
  <c r="L247" i="33"/>
  <c r="M247" i="33" s="1"/>
  <c r="G235" i="27"/>
  <c r="L235" i="27"/>
  <c r="M235" i="27" s="1"/>
  <c r="G229" i="28"/>
  <c r="L229" i="28"/>
  <c r="M229" i="28" s="1"/>
  <c r="G236" i="34"/>
  <c r="L236" i="34"/>
  <c r="M236" i="34" s="1"/>
  <c r="G269" i="27"/>
  <c r="L269" i="27"/>
  <c r="M269" i="27" s="1"/>
  <c r="G248" i="31"/>
  <c r="L248" i="31"/>
  <c r="M248" i="31" s="1"/>
  <c r="G246" i="35"/>
  <c r="L246" i="35"/>
  <c r="M246" i="35" s="1"/>
  <c r="G245" i="29"/>
  <c r="L245" i="29"/>
  <c r="M245" i="29" s="1"/>
  <c r="G266" i="30"/>
  <c r="L266" i="30"/>
  <c r="M266" i="30" s="1"/>
  <c r="G254" i="32"/>
  <c r="L254" i="32"/>
  <c r="M254" i="32" s="1"/>
  <c r="G227" i="35"/>
  <c r="L227" i="35"/>
  <c r="M227" i="35" s="1"/>
  <c r="G245" i="28"/>
  <c r="L245" i="28"/>
  <c r="M245" i="28" s="1"/>
  <c r="G230" i="33"/>
  <c r="L230" i="33"/>
  <c r="M230" i="33" s="1"/>
  <c r="G268" i="28"/>
  <c r="L268" i="28"/>
  <c r="M268" i="28" s="1"/>
  <c r="G258" i="33"/>
  <c r="L258" i="33"/>
  <c r="M258" i="33" s="1"/>
  <c r="G242" i="27"/>
  <c r="L242" i="27"/>
  <c r="M242" i="27" s="1"/>
  <c r="G261" i="29"/>
  <c r="L261" i="29"/>
  <c r="M261" i="29" s="1"/>
  <c r="G235" i="31"/>
  <c r="L235" i="31"/>
  <c r="M235" i="31" s="1"/>
  <c r="G236" i="32"/>
  <c r="L236" i="32"/>
  <c r="M236" i="32" s="1"/>
  <c r="G239" i="33"/>
  <c r="L239" i="33"/>
  <c r="M239" i="33" s="1"/>
  <c r="G250" i="34"/>
  <c r="L250" i="34"/>
  <c r="M250" i="34" s="1"/>
  <c r="G239" i="27"/>
  <c r="L239" i="27"/>
  <c r="M239" i="27" s="1"/>
  <c r="G243" i="30"/>
  <c r="L243" i="30"/>
  <c r="M243" i="30" s="1"/>
  <c r="G257" i="34"/>
  <c r="L257" i="34"/>
  <c r="M257" i="34" s="1"/>
  <c r="G242" i="32"/>
  <c r="L242" i="32"/>
  <c r="M242" i="32" s="1"/>
  <c r="G247" i="29"/>
  <c r="L247" i="29"/>
  <c r="M247" i="29" s="1"/>
  <c r="G239" i="29"/>
  <c r="L239" i="29"/>
  <c r="M239" i="29" s="1"/>
  <c r="G268" i="27"/>
  <c r="L268" i="27"/>
  <c r="M268" i="27" s="1"/>
  <c r="G258" i="27"/>
  <c r="L258" i="27"/>
  <c r="M258" i="27" s="1"/>
  <c r="G231" i="32"/>
  <c r="L231" i="32"/>
  <c r="M231" i="32" s="1"/>
  <c r="G237" i="34"/>
  <c r="L237" i="34"/>
  <c r="M237" i="34" s="1"/>
  <c r="G239" i="28"/>
  <c r="L239" i="28"/>
  <c r="M239" i="28" s="1"/>
  <c r="G265" i="31"/>
  <c r="L265" i="31"/>
  <c r="M265" i="31" s="1"/>
  <c r="G253" i="35"/>
  <c r="L253" i="35"/>
  <c r="M253" i="35" s="1"/>
  <c r="G266" i="29"/>
  <c r="L266" i="29"/>
  <c r="M266" i="29" s="1"/>
  <c r="G227" i="32"/>
  <c r="L227" i="32"/>
  <c r="M227" i="32" s="1"/>
  <c r="G269" i="33"/>
  <c r="L269" i="33"/>
  <c r="M269" i="33" s="1"/>
  <c r="G256" i="35"/>
  <c r="L256" i="35"/>
  <c r="M256" i="35" s="1"/>
  <c r="G244" i="29"/>
  <c r="L244" i="29"/>
  <c r="M244" i="29" s="1"/>
  <c r="G255" i="35"/>
  <c r="L255" i="35"/>
  <c r="M255" i="35" s="1"/>
  <c r="G268" i="29"/>
  <c r="L268" i="29"/>
  <c r="M268" i="29" s="1"/>
  <c r="G240" i="33"/>
  <c r="L240" i="33"/>
  <c r="M240" i="33" s="1"/>
  <c r="G234" i="27"/>
  <c r="L234" i="27"/>
  <c r="M234" i="27" s="1"/>
  <c r="G257" i="29"/>
  <c r="L257" i="29"/>
  <c r="M257" i="29" s="1"/>
  <c r="G231" i="31"/>
  <c r="L231" i="31"/>
  <c r="M231" i="31" s="1"/>
  <c r="G233" i="32"/>
  <c r="L233" i="32"/>
  <c r="M233" i="32" s="1"/>
  <c r="G238" i="33"/>
  <c r="L238" i="33"/>
  <c r="M238" i="33" s="1"/>
  <c r="G267" i="34"/>
  <c r="L267" i="34"/>
  <c r="M267" i="34" s="1"/>
  <c r="G250" i="27"/>
  <c r="L250" i="27"/>
  <c r="M250" i="27" s="1"/>
  <c r="G242" i="30"/>
  <c r="L242" i="30"/>
  <c r="M242" i="30" s="1"/>
  <c r="G261" i="34"/>
  <c r="L261" i="34"/>
  <c r="M261" i="34" s="1"/>
  <c r="G258" i="29"/>
  <c r="L258" i="29"/>
  <c r="M258" i="29" s="1"/>
  <c r="G246" i="30"/>
  <c r="L246" i="30"/>
  <c r="M246" i="30" s="1"/>
  <c r="G229" i="35"/>
  <c r="L229" i="35"/>
  <c r="M229" i="35" s="1"/>
  <c r="G245" i="27"/>
  <c r="L245" i="27"/>
  <c r="M245" i="27" s="1"/>
  <c r="G257" i="28"/>
  <c r="L257" i="28"/>
  <c r="M257" i="28" s="1"/>
  <c r="G227" i="31"/>
  <c r="L227" i="31"/>
  <c r="M227" i="31" s="1"/>
  <c r="G238" i="34"/>
  <c r="L238" i="34"/>
  <c r="M238" i="34" s="1"/>
  <c r="G264" i="31"/>
  <c r="L264" i="31"/>
  <c r="M264" i="31" s="1"/>
  <c r="G252" i="35"/>
  <c r="L252" i="35"/>
  <c r="M252" i="35" s="1"/>
  <c r="G253" i="29"/>
  <c r="L253" i="29"/>
  <c r="M253" i="29" s="1"/>
  <c r="G228" i="31"/>
  <c r="L228" i="31"/>
  <c r="M228" i="31" s="1"/>
  <c r="G265" i="32"/>
  <c r="L265" i="32"/>
  <c r="M265" i="32" s="1"/>
  <c r="G230" i="35"/>
  <c r="L230" i="35"/>
  <c r="M230" i="35" s="1"/>
  <c r="G235" i="35"/>
  <c r="L235" i="35"/>
  <c r="M235" i="35" s="1"/>
  <c r="G267" i="29"/>
  <c r="L267" i="29"/>
  <c r="M267" i="29" s="1"/>
  <c r="G252" i="34"/>
  <c r="L252" i="34"/>
  <c r="M252" i="34" s="1"/>
  <c r="G251" i="27"/>
  <c r="L251" i="27"/>
  <c r="M251" i="27" s="1"/>
  <c r="G242" i="31"/>
  <c r="L242" i="31"/>
  <c r="M242" i="31" s="1"/>
  <c r="G258" i="32"/>
  <c r="L258" i="32"/>
  <c r="M258" i="32" s="1"/>
  <c r="G266" i="33"/>
  <c r="L266" i="33"/>
  <c r="M266" i="33" s="1"/>
  <c r="G239" i="35"/>
  <c r="L239" i="35"/>
  <c r="M239" i="35" s="1"/>
  <c r="G266" i="27"/>
  <c r="L266" i="27"/>
  <c r="M266" i="27" s="1"/>
  <c r="G244" i="33"/>
  <c r="L244" i="33"/>
  <c r="M244" i="33" s="1"/>
  <c r="G262" i="30"/>
  <c r="L262" i="30"/>
  <c r="M262" i="30" s="1"/>
  <c r="H262" i="27"/>
  <c r="H261" i="35"/>
  <c r="G262" i="33"/>
  <c r="L262" i="33"/>
  <c r="M262" i="33" s="1"/>
  <c r="H241" i="32"/>
  <c r="G262" i="32"/>
  <c r="L262" i="32"/>
  <c r="M262" i="32" s="1"/>
  <c r="G262" i="28"/>
  <c r="L262" i="28"/>
  <c r="M262" i="28" s="1"/>
  <c r="H261" i="29"/>
  <c r="H261" i="34"/>
  <c r="G262" i="27"/>
  <c r="L262" i="27"/>
  <c r="M262" i="27" s="1"/>
  <c r="H263" i="31"/>
  <c r="G262" i="29"/>
  <c r="L262" i="29"/>
  <c r="M262" i="29" s="1"/>
  <c r="H262" i="34"/>
  <c r="G262" i="35"/>
  <c r="L262" i="35"/>
  <c r="M262" i="35" s="1"/>
  <c r="H262" i="30"/>
  <c r="H262" i="29"/>
  <c r="H263" i="34"/>
  <c r="H261" i="31"/>
  <c r="H261" i="33"/>
  <c r="H261" i="28"/>
  <c r="H263" i="30"/>
  <c r="H263" i="33"/>
  <c r="H261" i="30"/>
  <c r="H262" i="28"/>
  <c r="H262" i="32"/>
  <c r="H263" i="35"/>
  <c r="G262" i="31"/>
  <c r="L262" i="31"/>
  <c r="M262" i="31" s="1"/>
  <c r="G262" i="34"/>
  <c r="L262" i="34"/>
  <c r="M262" i="34" s="1"/>
  <c r="H263" i="29"/>
  <c r="H262" i="33"/>
  <c r="H263" i="32"/>
  <c r="H241" i="30"/>
  <c r="H241" i="34"/>
  <c r="H263" i="27"/>
  <c r="H262" i="31"/>
  <c r="H261" i="32"/>
  <c r="H241" i="27"/>
  <c r="H262" i="35"/>
  <c r="H263" i="28"/>
  <c r="H102" i="3"/>
  <c r="H83" i="3"/>
  <c r="H151" i="3"/>
  <c r="H106" i="3"/>
  <c r="H159" i="3"/>
  <c r="H204" i="3"/>
  <c r="H212" i="3"/>
  <c r="H265" i="3"/>
  <c r="H107" i="3"/>
  <c r="H160" i="3"/>
  <c r="H318" i="3"/>
  <c r="H149" i="3"/>
  <c r="H202" i="3"/>
  <c r="H213" i="3"/>
  <c r="H266" i="3"/>
  <c r="H152" i="3"/>
  <c r="H205" i="3"/>
  <c r="H319" i="3"/>
  <c r="H150" i="3"/>
  <c r="H155" i="3"/>
  <c r="H153" i="3"/>
  <c r="H208" i="3"/>
  <c r="H261" i="3"/>
  <c r="H203" i="3"/>
  <c r="H60" i="3"/>
  <c r="H206" i="3"/>
  <c r="H259" i="3"/>
  <c r="H103" i="3"/>
  <c r="H84" i="3"/>
  <c r="H148" i="3"/>
  <c r="H113" i="3"/>
  <c r="H147" i="3"/>
  <c r="H314" i="3"/>
  <c r="H201" i="3"/>
  <c r="H200" i="3"/>
  <c r="H127" i="3"/>
  <c r="H180" i="3"/>
  <c r="H253" i="3"/>
  <c r="H306" i="3"/>
  <c r="H156" i="3"/>
  <c r="H140" i="3"/>
  <c r="H62" i="3"/>
  <c r="H105" i="3"/>
  <c r="H158" i="3"/>
  <c r="H211" i="3"/>
  <c r="H264" i="3"/>
  <c r="H317" i="3"/>
  <c r="H125" i="3"/>
  <c r="H209" i="3"/>
  <c r="H262" i="3"/>
  <c r="H315" i="3"/>
  <c r="H65" i="3"/>
  <c r="H178" i="3"/>
  <c r="H231" i="3"/>
  <c r="H111" i="3"/>
  <c r="H164" i="3"/>
  <c r="H217" i="3"/>
  <c r="H270" i="3"/>
  <c r="H323" i="3"/>
  <c r="H82" i="3"/>
  <c r="H135" i="3"/>
  <c r="H188" i="3"/>
  <c r="H241" i="3"/>
  <c r="H294" i="3"/>
  <c r="H110" i="3"/>
  <c r="H163" i="3"/>
  <c r="H216" i="3"/>
  <c r="H269" i="3"/>
  <c r="H322" i="3"/>
  <c r="H63" i="3"/>
  <c r="H116" i="3"/>
  <c r="H169" i="3"/>
  <c r="H222" i="3"/>
  <c r="H275" i="3"/>
  <c r="H70" i="3"/>
  <c r="H123" i="3"/>
  <c r="H176" i="3"/>
  <c r="H229" i="3"/>
  <c r="H282" i="3"/>
  <c r="H77" i="3"/>
  <c r="H130" i="3"/>
  <c r="H183" i="3"/>
  <c r="H236" i="3"/>
  <c r="H289" i="3"/>
  <c r="H109" i="3"/>
  <c r="H162" i="3"/>
  <c r="H215" i="3"/>
  <c r="H268" i="3"/>
  <c r="H321" i="3"/>
  <c r="H192" i="3"/>
  <c r="H245" i="3"/>
  <c r="H298" i="3"/>
  <c r="H71" i="3"/>
  <c r="H124" i="3"/>
  <c r="H177" i="3"/>
  <c r="H230" i="3"/>
  <c r="H283" i="3"/>
  <c r="H69" i="3"/>
  <c r="H122" i="3"/>
  <c r="H175" i="3"/>
  <c r="H228" i="3"/>
  <c r="H281" i="3"/>
  <c r="H166" i="3"/>
  <c r="H219" i="3"/>
  <c r="H272" i="3"/>
  <c r="H80" i="3"/>
  <c r="H133" i="3"/>
  <c r="H186" i="3"/>
  <c r="H239" i="3"/>
  <c r="H292" i="3"/>
  <c r="H154" i="3"/>
  <c r="H207" i="3"/>
  <c r="H260" i="3"/>
  <c r="H313" i="3"/>
  <c r="H136" i="3"/>
  <c r="H189" i="3"/>
  <c r="H242" i="3"/>
  <c r="H295" i="3"/>
  <c r="H118" i="3"/>
  <c r="H171" i="3"/>
  <c r="H224" i="3"/>
  <c r="H277" i="3"/>
  <c r="H284" i="3"/>
  <c r="H193" i="3"/>
  <c r="H246" i="3"/>
  <c r="H299" i="3"/>
  <c r="H78" i="3"/>
  <c r="H131" i="3"/>
  <c r="H184" i="3"/>
  <c r="H237" i="3"/>
  <c r="H290" i="3"/>
  <c r="H81" i="3"/>
  <c r="H134" i="3"/>
  <c r="H187" i="3"/>
  <c r="H240" i="3"/>
  <c r="H293" i="3"/>
  <c r="H137" i="3"/>
  <c r="H190" i="3"/>
  <c r="H243" i="3"/>
  <c r="H296" i="3"/>
  <c r="H67" i="3"/>
  <c r="H120" i="3"/>
  <c r="H173" i="3"/>
  <c r="H226" i="3"/>
  <c r="H279" i="3"/>
  <c r="H233" i="3"/>
  <c r="H286" i="3"/>
  <c r="H91" i="3"/>
  <c r="H144" i="3"/>
  <c r="H197" i="3"/>
  <c r="H250" i="3"/>
  <c r="H303" i="3"/>
  <c r="H79" i="3"/>
  <c r="H132" i="3"/>
  <c r="H185" i="3"/>
  <c r="H238" i="3"/>
  <c r="H291" i="3"/>
  <c r="H93" i="3"/>
  <c r="H146" i="3"/>
  <c r="H199" i="3"/>
  <c r="H252" i="3"/>
  <c r="H305" i="3"/>
  <c r="H312" i="3"/>
  <c r="H92" i="3"/>
  <c r="H145" i="3"/>
  <c r="H198" i="3"/>
  <c r="H251" i="3"/>
  <c r="H304" i="3"/>
  <c r="H257" i="3"/>
  <c r="H310" i="3"/>
  <c r="H89" i="3"/>
  <c r="H142" i="3"/>
  <c r="H195" i="3"/>
  <c r="H248" i="3"/>
  <c r="H301" i="3"/>
  <c r="H255" i="3"/>
  <c r="H308" i="3"/>
  <c r="H88" i="3"/>
  <c r="H141" i="3"/>
  <c r="H194" i="3"/>
  <c r="H247" i="3"/>
  <c r="H300" i="3"/>
  <c r="H138" i="3"/>
  <c r="H191" i="3"/>
  <c r="H244" i="3"/>
  <c r="H297" i="3"/>
  <c r="H214" i="3"/>
  <c r="H267" i="3"/>
  <c r="H320" i="3"/>
  <c r="H75" i="3"/>
  <c r="H128" i="3"/>
  <c r="H181" i="3"/>
  <c r="H234" i="3"/>
  <c r="H287" i="3"/>
  <c r="H90" i="3"/>
  <c r="H143" i="3"/>
  <c r="H196" i="3"/>
  <c r="H249" i="3"/>
  <c r="H302" i="3"/>
  <c r="H64" i="3"/>
  <c r="H117" i="3"/>
  <c r="H170" i="3"/>
  <c r="H223" i="3"/>
  <c r="H276" i="3"/>
  <c r="H104" i="3"/>
  <c r="H157" i="3"/>
  <c r="H210" i="3"/>
  <c r="H263" i="3"/>
  <c r="H316" i="3"/>
  <c r="H76" i="3"/>
  <c r="H129" i="3"/>
  <c r="H182" i="3"/>
  <c r="H235" i="3"/>
  <c r="H288" i="3"/>
  <c r="H254" i="3"/>
  <c r="H307" i="3"/>
  <c r="H59" i="3"/>
  <c r="H112" i="3"/>
  <c r="H165" i="3"/>
  <c r="H218" i="3"/>
  <c r="H271" i="3"/>
  <c r="H61" i="3"/>
  <c r="H114" i="3"/>
  <c r="H167" i="3"/>
  <c r="H220" i="3"/>
  <c r="H273" i="3"/>
  <c r="H256" i="3"/>
  <c r="H309" i="3"/>
  <c r="H115" i="3"/>
  <c r="H168" i="3"/>
  <c r="H221" i="3"/>
  <c r="H274" i="3"/>
  <c r="H68" i="3"/>
  <c r="H121" i="3"/>
  <c r="H174" i="3"/>
  <c r="H227" i="3"/>
  <c r="H280" i="3"/>
  <c r="H66" i="3"/>
  <c r="H119" i="3"/>
  <c r="H172" i="3"/>
  <c r="H225" i="3"/>
  <c r="H278" i="3"/>
  <c r="H258" i="3"/>
  <c r="H311" i="3"/>
  <c r="H126" i="3"/>
  <c r="H179" i="3"/>
  <c r="H232" i="3"/>
  <c r="H285" i="3"/>
  <c r="J65" i="39"/>
  <c r="J44" i="39"/>
  <c r="J88" i="39"/>
  <c r="J277" i="39"/>
  <c r="J48" i="39"/>
  <c r="J176" i="39"/>
  <c r="J104" i="39"/>
  <c r="J316" i="39"/>
  <c r="J76" i="39"/>
  <c r="J6" i="39"/>
  <c r="J82" i="39"/>
  <c r="J120" i="39"/>
  <c r="J229" i="39"/>
  <c r="J210" i="39"/>
  <c r="J225" i="32" l="1"/>
  <c r="J219" i="27"/>
  <c r="J174" i="32"/>
  <c r="J88" i="33"/>
  <c r="J217" i="29"/>
  <c r="J202" i="32"/>
  <c r="J161" i="34"/>
  <c r="J172" i="30"/>
  <c r="J139" i="29"/>
  <c r="J155" i="35"/>
  <c r="J149" i="32"/>
  <c r="J157" i="27"/>
  <c r="J175" i="28"/>
  <c r="J163" i="34"/>
  <c r="J141" i="33"/>
  <c r="J146" i="30"/>
  <c r="J159" i="34"/>
  <c r="J157" i="33"/>
  <c r="J160" i="35"/>
  <c r="J166" i="33"/>
  <c r="J218" i="33"/>
  <c r="J299" i="29"/>
  <c r="J319" i="27"/>
  <c r="J70" i="34"/>
  <c r="J57" i="35"/>
  <c r="J64" i="32"/>
  <c r="J70" i="33"/>
  <c r="J92" i="27"/>
  <c r="J92" i="32"/>
  <c r="L39" i="35"/>
  <c r="L29" i="31"/>
  <c r="L31" i="31"/>
  <c r="L36" i="31"/>
  <c r="M36" i="31" s="1"/>
  <c r="L38" i="31"/>
  <c r="L40" i="31"/>
  <c r="M40" i="31" s="1"/>
  <c r="L7" i="33"/>
  <c r="M7" i="33" s="1"/>
  <c r="L9" i="33"/>
  <c r="M9" i="33" s="1"/>
  <c r="J9" i="33" s="1"/>
  <c r="L11" i="33"/>
  <c r="M11" i="33" s="1"/>
  <c r="L20" i="33"/>
  <c r="M20" i="33" s="1"/>
  <c r="L44" i="34"/>
  <c r="M44" i="34" s="1"/>
  <c r="L46" i="34"/>
  <c r="M46" i="34" s="1"/>
  <c r="L32" i="35"/>
  <c r="L34" i="35"/>
  <c r="L41" i="35"/>
  <c r="L47" i="35"/>
  <c r="M47" i="35" s="1"/>
  <c r="L28" i="31"/>
  <c r="L30" i="31"/>
  <c r="M30" i="31" s="1"/>
  <c r="L32" i="31"/>
  <c r="L37" i="31"/>
  <c r="L6" i="33"/>
  <c r="M6" i="33" s="1"/>
  <c r="L8" i="33"/>
  <c r="M8" i="33" s="1"/>
  <c r="L10" i="33"/>
  <c r="M10" i="33" s="1"/>
  <c r="L21" i="33"/>
  <c r="M21" i="33" s="1"/>
  <c r="L30" i="35"/>
  <c r="L33" i="35"/>
  <c r="M33" i="35" s="1"/>
  <c r="L35" i="35"/>
  <c r="L48" i="35"/>
  <c r="M48" i="35" s="1"/>
  <c r="L13" i="33"/>
  <c r="M13" i="33" s="1"/>
  <c r="L15" i="33"/>
  <c r="M15" i="33" s="1"/>
  <c r="L17" i="33"/>
  <c r="M17" i="33" s="1"/>
  <c r="L22" i="34"/>
  <c r="M22" i="34" s="1"/>
  <c r="L26" i="35"/>
  <c r="L28" i="35"/>
  <c r="M28" i="35" s="1"/>
  <c r="L31" i="35"/>
  <c r="L36" i="35"/>
  <c r="M36" i="35" s="1"/>
  <c r="L38" i="35"/>
  <c r="J69" i="29"/>
  <c r="J84" i="27"/>
  <c r="M308" i="3"/>
  <c r="N308" i="3" s="1"/>
  <c r="M72" i="39"/>
  <c r="M304" i="3"/>
  <c r="N304" i="3" s="1"/>
  <c r="M87" i="39"/>
  <c r="M84" i="39"/>
  <c r="M300" i="3"/>
  <c r="N300" i="3" s="1"/>
  <c r="M140" i="39"/>
  <c r="M137" i="39"/>
  <c r="M312" i="3"/>
  <c r="M260" i="3"/>
  <c r="J60" i="32"/>
  <c r="J149" i="34"/>
  <c r="J161" i="27"/>
  <c r="J181" i="30"/>
  <c r="J138" i="35"/>
  <c r="J146" i="27"/>
  <c r="J150" i="29"/>
  <c r="J157" i="35"/>
  <c r="M145" i="39"/>
  <c r="M315" i="3"/>
  <c r="M311" i="3"/>
  <c r="M307" i="3"/>
  <c r="M303" i="3"/>
  <c r="M274" i="3"/>
  <c r="N274" i="3" s="1"/>
  <c r="M256" i="3"/>
  <c r="M146" i="3"/>
  <c r="M314" i="3"/>
  <c r="M310" i="3"/>
  <c r="M306" i="3"/>
  <c r="N306" i="3" s="1"/>
  <c r="M302" i="3"/>
  <c r="N302" i="3" s="1"/>
  <c r="M262" i="3"/>
  <c r="M252" i="3"/>
  <c r="M205" i="3"/>
  <c r="M94" i="3"/>
  <c r="N94" i="3" s="1"/>
  <c r="J155" i="30"/>
  <c r="J143" i="33"/>
  <c r="J165" i="30"/>
  <c r="J171" i="30"/>
  <c r="J143" i="35"/>
  <c r="J159" i="29"/>
  <c r="J158" i="28"/>
  <c r="J152" i="30"/>
  <c r="J172" i="27"/>
  <c r="M249" i="39"/>
  <c r="M323" i="3"/>
  <c r="N323" i="3" s="1"/>
  <c r="M313" i="3"/>
  <c r="M309" i="3"/>
  <c r="M305" i="3"/>
  <c r="M301" i="3"/>
  <c r="M261" i="3"/>
  <c r="M248" i="3"/>
  <c r="M200" i="3"/>
  <c r="J57" i="28"/>
  <c r="J78" i="34"/>
  <c r="J85" i="35"/>
  <c r="M259" i="3"/>
  <c r="M255" i="3"/>
  <c r="M251" i="3"/>
  <c r="M247" i="3"/>
  <c r="M209" i="3"/>
  <c r="M204" i="3"/>
  <c r="M199" i="3"/>
  <c r="M167" i="3"/>
  <c r="N167" i="3" s="1"/>
  <c r="M142" i="3"/>
  <c r="M90" i="3"/>
  <c r="N90" i="3" s="1"/>
  <c r="J145" i="30"/>
  <c r="J100" i="30"/>
  <c r="J108" i="32"/>
  <c r="M304" i="39"/>
  <c r="M196" i="39"/>
  <c r="M258" i="3"/>
  <c r="M254" i="3"/>
  <c r="M250" i="3"/>
  <c r="M208" i="3"/>
  <c r="M203" i="3"/>
  <c r="M197" i="3"/>
  <c r="M154" i="3"/>
  <c r="M102" i="3"/>
  <c r="N102" i="3" s="1"/>
  <c r="M302" i="39"/>
  <c r="M251" i="39"/>
  <c r="M198" i="39"/>
  <c r="M143" i="39"/>
  <c r="M90" i="39"/>
  <c r="M257" i="3"/>
  <c r="M253" i="3"/>
  <c r="M249" i="3"/>
  <c r="M222" i="3"/>
  <c r="N222" i="3" s="1"/>
  <c r="M207" i="3"/>
  <c r="M201" i="3"/>
  <c r="M196" i="3"/>
  <c r="M150" i="3"/>
  <c r="M98" i="3"/>
  <c r="N98" i="3" s="1"/>
  <c r="M49" i="3"/>
  <c r="N49" i="3" s="1"/>
  <c r="J11" i="30"/>
  <c r="J100" i="32"/>
  <c r="J134" i="30"/>
  <c r="J74" i="31"/>
  <c r="J54" i="33"/>
  <c r="J75" i="35"/>
  <c r="M292" i="39"/>
  <c r="M190" i="39"/>
  <c r="M133" i="39"/>
  <c r="M153" i="3"/>
  <c r="M149" i="3"/>
  <c r="M145" i="3"/>
  <c r="M141" i="3"/>
  <c r="M101" i="3"/>
  <c r="M97" i="3"/>
  <c r="M93" i="3"/>
  <c r="M89" i="3"/>
  <c r="M43" i="3"/>
  <c r="M239" i="39"/>
  <c r="M186" i="39"/>
  <c r="M80" i="39"/>
  <c r="M195" i="3"/>
  <c r="M156" i="3"/>
  <c r="M152" i="3"/>
  <c r="M148" i="3"/>
  <c r="M144" i="3"/>
  <c r="M125" i="3"/>
  <c r="N125" i="3" s="1"/>
  <c r="M100" i="3"/>
  <c r="M96" i="3"/>
  <c r="N96" i="3" s="1"/>
  <c r="M92" i="3"/>
  <c r="N92" i="3" s="1"/>
  <c r="J92" i="3" s="1"/>
  <c r="K92" i="3" s="1"/>
  <c r="M88" i="3"/>
  <c r="N88" i="3" s="1"/>
  <c r="M45" i="3"/>
  <c r="J142" i="27"/>
  <c r="J170" i="30"/>
  <c r="J134" i="31"/>
  <c r="J118" i="32"/>
  <c r="J107" i="30"/>
  <c r="J67" i="31"/>
  <c r="J61" i="28"/>
  <c r="M296" i="39"/>
  <c r="M243" i="39"/>
  <c r="M135" i="39"/>
  <c r="M206" i="3"/>
  <c r="M202" i="3"/>
  <c r="M198" i="3"/>
  <c r="M194" i="3"/>
  <c r="M155" i="3"/>
  <c r="M151" i="3"/>
  <c r="M147" i="3"/>
  <c r="M143" i="3"/>
  <c r="M103" i="3"/>
  <c r="M99" i="3"/>
  <c r="M95" i="3"/>
  <c r="M91" i="3"/>
  <c r="M47" i="3"/>
  <c r="J104" i="34"/>
  <c r="J118" i="35"/>
  <c r="J97" i="30"/>
  <c r="J129" i="33"/>
  <c r="J114" i="33"/>
  <c r="J110" i="35"/>
  <c r="J118" i="31"/>
  <c r="J108" i="33"/>
  <c r="J127" i="29"/>
  <c r="J85" i="27"/>
  <c r="J55" i="35"/>
  <c r="J87" i="29"/>
  <c r="J52" i="29"/>
  <c r="J56" i="34"/>
  <c r="J80" i="28"/>
  <c r="J79" i="29"/>
  <c r="J79" i="31"/>
  <c r="J71" i="28"/>
  <c r="M92" i="39"/>
  <c r="M53" i="39"/>
  <c r="M8" i="3"/>
  <c r="N8" i="3" s="1"/>
  <c r="J135" i="34"/>
  <c r="J136" i="28"/>
  <c r="J125" i="32"/>
  <c r="J109" i="35"/>
  <c r="J96" i="33"/>
  <c r="J100" i="31"/>
  <c r="J134" i="33"/>
  <c r="J112" i="33"/>
  <c r="J68" i="27"/>
  <c r="J55" i="28"/>
  <c r="J93" i="27"/>
  <c r="J66" i="27"/>
  <c r="J59" i="30"/>
  <c r="J56" i="27"/>
  <c r="J64" i="28"/>
  <c r="J76" i="29"/>
  <c r="J74" i="33"/>
  <c r="J50" i="33"/>
  <c r="J9" i="35"/>
  <c r="J48" i="34"/>
  <c r="M41" i="3"/>
  <c r="N41" i="3" s="1"/>
  <c r="J41" i="3" s="1"/>
  <c r="K41" i="3" s="1"/>
  <c r="J155" i="34"/>
  <c r="J153" i="28"/>
  <c r="J150" i="32"/>
  <c r="J170" i="35"/>
  <c r="J159" i="28"/>
  <c r="M67" i="3"/>
  <c r="N67" i="3" s="1"/>
  <c r="M58" i="3"/>
  <c r="J108" i="35"/>
  <c r="J99" i="29"/>
  <c r="J98" i="30"/>
  <c r="J115" i="30"/>
  <c r="J106" i="31"/>
  <c r="J129" i="30"/>
  <c r="J105" i="30"/>
  <c r="J110" i="27"/>
  <c r="J110" i="32"/>
  <c r="J114" i="29"/>
  <c r="J109" i="30"/>
  <c r="J122" i="35"/>
  <c r="J135" i="28"/>
  <c r="J56" i="30"/>
  <c r="J54" i="35"/>
  <c r="J64" i="29"/>
  <c r="J90" i="31"/>
  <c r="J85" i="30"/>
  <c r="J78" i="28"/>
  <c r="J64" i="35"/>
  <c r="J63" i="32"/>
  <c r="J66" i="34"/>
  <c r="J77" i="34"/>
  <c r="J22" i="30"/>
  <c r="J72" i="30"/>
  <c r="M282" i="39"/>
  <c r="M180" i="39"/>
  <c r="M116" i="39"/>
  <c r="M69" i="39"/>
  <c r="M61" i="39"/>
  <c r="M322" i="3"/>
  <c r="M286" i="3"/>
  <c r="N286" i="3" s="1"/>
  <c r="M270" i="3"/>
  <c r="M233" i="3"/>
  <c r="N233" i="3" s="1"/>
  <c r="M216" i="3"/>
  <c r="M178" i="3"/>
  <c r="N178" i="3" s="1"/>
  <c r="M164" i="3"/>
  <c r="M117" i="3"/>
  <c r="N117" i="3" s="1"/>
  <c r="M268" i="39"/>
  <c r="M177" i="39"/>
  <c r="M169" i="39"/>
  <c r="M124" i="39"/>
  <c r="M321" i="3"/>
  <c r="M282" i="3"/>
  <c r="N282" i="3" s="1"/>
  <c r="M269" i="3"/>
  <c r="M228" i="3"/>
  <c r="N228" i="3" s="1"/>
  <c r="M215" i="3"/>
  <c r="M173" i="3"/>
  <c r="N173" i="3" s="1"/>
  <c r="M163" i="3"/>
  <c r="M111" i="3"/>
  <c r="N111" i="3" s="1"/>
  <c r="M48" i="3"/>
  <c r="M46" i="3"/>
  <c r="M44" i="3"/>
  <c r="N44" i="3" s="1"/>
  <c r="J44" i="3" s="1"/>
  <c r="K44" i="3" s="1"/>
  <c r="M39" i="3"/>
  <c r="J124" i="31"/>
  <c r="J131" i="32"/>
  <c r="J124" i="27"/>
  <c r="J136" i="31"/>
  <c r="J132" i="33"/>
  <c r="J99" i="35"/>
  <c r="J127" i="34"/>
  <c r="J114" i="31"/>
  <c r="J107" i="27"/>
  <c r="J128" i="35"/>
  <c r="J137" i="29"/>
  <c r="J58" i="33"/>
  <c r="J105" i="33"/>
  <c r="J66" i="29"/>
  <c r="J76" i="35"/>
  <c r="J59" i="27"/>
  <c r="J91" i="29"/>
  <c r="J63" i="28"/>
  <c r="J82" i="30"/>
  <c r="J53" i="35"/>
  <c r="J68" i="31"/>
  <c r="J68" i="34"/>
  <c r="J52" i="30"/>
  <c r="M286" i="39"/>
  <c r="M233" i="39"/>
  <c r="M224" i="39"/>
  <c r="M68" i="39"/>
  <c r="M60" i="39"/>
  <c r="M318" i="3"/>
  <c r="M278" i="3"/>
  <c r="N278" i="3" s="1"/>
  <c r="M268" i="3"/>
  <c r="M227" i="3"/>
  <c r="N227" i="3" s="1"/>
  <c r="M168" i="3"/>
  <c r="N168" i="3" s="1"/>
  <c r="M108" i="3"/>
  <c r="G246" i="39"/>
  <c r="M193" i="39"/>
  <c r="M194" i="39"/>
  <c r="G247" i="39"/>
  <c r="M55" i="39"/>
  <c r="G108" i="39"/>
  <c r="M50" i="39"/>
  <c r="G103" i="39"/>
  <c r="M46" i="39"/>
  <c r="G99" i="39"/>
  <c r="M42" i="39"/>
  <c r="G95" i="39"/>
  <c r="M89" i="39"/>
  <c r="G142" i="39"/>
  <c r="G139" i="39"/>
  <c r="M86" i="39"/>
  <c r="M81" i="39"/>
  <c r="G134" i="39"/>
  <c r="M78" i="39"/>
  <c r="G131" i="39"/>
  <c r="G128" i="39"/>
  <c r="M75" i="39"/>
  <c r="G126" i="39"/>
  <c r="G179" i="39" s="1"/>
  <c r="G232" i="39" s="1"/>
  <c r="M73" i="39"/>
  <c r="M172" i="39"/>
  <c r="G225" i="39"/>
  <c r="M64" i="39"/>
  <c r="G117" i="39"/>
  <c r="F255" i="39"/>
  <c r="F122" i="39"/>
  <c r="F175" i="39" s="1"/>
  <c r="F228" i="39" s="1"/>
  <c r="M264" i="39"/>
  <c r="G317" i="39"/>
  <c r="M317" i="39" s="1"/>
  <c r="M222" i="39"/>
  <c r="G275" i="39"/>
  <c r="M275" i="39" s="1"/>
  <c r="M228" i="39"/>
  <c r="G281" i="39"/>
  <c r="M281" i="39" s="1"/>
  <c r="G321" i="39"/>
  <c r="M125" i="39"/>
  <c r="G178" i="39"/>
  <c r="G231" i="39" s="1"/>
  <c r="G284" i="39" s="1"/>
  <c r="M284" i="39" s="1"/>
  <c r="M106" i="39"/>
  <c r="G159" i="39"/>
  <c r="M97" i="39"/>
  <c r="G150" i="39"/>
  <c r="G221" i="39"/>
  <c r="M168" i="39"/>
  <c r="G283" i="39"/>
  <c r="M283" i="39" s="1"/>
  <c r="M230" i="39"/>
  <c r="M173" i="39"/>
  <c r="G226" i="39"/>
  <c r="M91" i="39"/>
  <c r="G144" i="39"/>
  <c r="M59" i="39"/>
  <c r="G112" i="39"/>
  <c r="M220" i="39"/>
  <c r="G273" i="39"/>
  <c r="M273" i="39" s="1"/>
  <c r="G188" i="39"/>
  <c r="M157" i="39"/>
  <c r="M141" i="39"/>
  <c r="M101" i="39"/>
  <c r="G154" i="39"/>
  <c r="M77" i="39"/>
  <c r="G130" i="39"/>
  <c r="M47" i="39"/>
  <c r="G100" i="39"/>
  <c r="M43" i="39"/>
  <c r="G96" i="39"/>
  <c r="M121" i="39"/>
  <c r="G174" i="39"/>
  <c r="G227" i="39" s="1"/>
  <c r="G280" i="39" s="1"/>
  <c r="M280" i="39" s="1"/>
  <c r="M113" i="39"/>
  <c r="G166" i="39"/>
  <c r="G219" i="39" s="1"/>
  <c r="G272" i="39" s="1"/>
  <c r="M272" i="39" s="1"/>
  <c r="G132" i="39"/>
  <c r="M79" i="39"/>
  <c r="G107" i="39"/>
  <c r="M54" i="39"/>
  <c r="M129" i="39"/>
  <c r="G182" i="39"/>
  <c r="M93" i="39"/>
  <c r="G146" i="39"/>
  <c r="M85" i="39"/>
  <c r="G138" i="39"/>
  <c r="G136" i="39"/>
  <c r="M83" i="39"/>
  <c r="M49" i="39"/>
  <c r="G102" i="39"/>
  <c r="M45" i="39"/>
  <c r="G98" i="39"/>
  <c r="M41" i="39"/>
  <c r="G94" i="39"/>
  <c r="M35" i="39"/>
  <c r="M22" i="39"/>
  <c r="M105" i="39"/>
  <c r="M263" i="39"/>
  <c r="J99" i="30"/>
  <c r="J100" i="34"/>
  <c r="J118" i="33"/>
  <c r="J97" i="28"/>
  <c r="J133" i="35"/>
  <c r="J126" i="30"/>
  <c r="J117" i="33"/>
  <c r="J96" i="28"/>
  <c r="J116" i="29"/>
  <c r="J119" i="32"/>
  <c r="J125" i="30"/>
  <c r="J94" i="28"/>
  <c r="J108" i="28"/>
  <c r="J85" i="33"/>
  <c r="J60" i="29"/>
  <c r="M29" i="3"/>
  <c r="M81" i="3"/>
  <c r="N81" i="3" s="1"/>
  <c r="M131" i="3"/>
  <c r="N131" i="3" s="1"/>
  <c r="M137" i="3"/>
  <c r="N137" i="3" s="1"/>
  <c r="M182" i="3"/>
  <c r="N182" i="3" s="1"/>
  <c r="M186" i="3"/>
  <c r="N186" i="3" s="1"/>
  <c r="M192" i="3"/>
  <c r="N192" i="3" s="1"/>
  <c r="M237" i="3"/>
  <c r="N237" i="3" s="1"/>
  <c r="M240" i="3"/>
  <c r="N240" i="3" s="1"/>
  <c r="M243" i="3"/>
  <c r="N243" i="3" s="1"/>
  <c r="M290" i="3"/>
  <c r="N290" i="3" s="1"/>
  <c r="M293" i="3"/>
  <c r="N293" i="3" s="1"/>
  <c r="M298" i="3"/>
  <c r="N298" i="3" s="1"/>
  <c r="M23" i="3"/>
  <c r="N23" i="3" s="1"/>
  <c r="M32" i="3"/>
  <c r="N32" i="3" s="1"/>
  <c r="M75" i="3"/>
  <c r="N75" i="3" s="1"/>
  <c r="M83" i="3"/>
  <c r="N83" i="3" s="1"/>
  <c r="M133" i="3"/>
  <c r="N133" i="3" s="1"/>
  <c r="M139" i="3"/>
  <c r="N139" i="3" s="1"/>
  <c r="M183" i="3"/>
  <c r="N183" i="3" s="1"/>
  <c r="M189" i="3"/>
  <c r="N189" i="3" s="1"/>
  <c r="M193" i="3"/>
  <c r="N193" i="3" s="1"/>
  <c r="M234" i="3"/>
  <c r="N234" i="3" s="1"/>
  <c r="M238" i="3"/>
  <c r="N238" i="3" s="1"/>
  <c r="M244" i="3"/>
  <c r="N244" i="3" s="1"/>
  <c r="M288" i="3"/>
  <c r="N288" i="3" s="1"/>
  <c r="M291" i="3"/>
  <c r="N291" i="3" s="1"/>
  <c r="M296" i="3"/>
  <c r="N296" i="3" s="1"/>
  <c r="M299" i="3"/>
  <c r="N299" i="3" s="1"/>
  <c r="M26" i="3"/>
  <c r="N26" i="3" s="1"/>
  <c r="M77" i="3"/>
  <c r="N77" i="3" s="1"/>
  <c r="M85" i="3"/>
  <c r="N85" i="3" s="1"/>
  <c r="M129" i="3"/>
  <c r="N129" i="3" s="1"/>
  <c r="M184" i="3"/>
  <c r="N184" i="3" s="1"/>
  <c r="M187" i="3"/>
  <c r="N187" i="3" s="1"/>
  <c r="M190" i="3"/>
  <c r="N190" i="3" s="1"/>
  <c r="M235" i="3"/>
  <c r="N235" i="3" s="1"/>
  <c r="M241" i="3"/>
  <c r="N241" i="3" s="1"/>
  <c r="M245" i="3"/>
  <c r="N245" i="3" s="1"/>
  <c r="M289" i="3"/>
  <c r="N289" i="3" s="1"/>
  <c r="M294" i="3"/>
  <c r="N294" i="3" s="1"/>
  <c r="M297" i="3"/>
  <c r="N297" i="3" s="1"/>
  <c r="J77" i="33"/>
  <c r="J45" i="29"/>
  <c r="J51" i="31"/>
  <c r="L18" i="30"/>
  <c r="M18" i="30" s="1"/>
  <c r="J18" i="30" s="1"/>
  <c r="L20" i="30"/>
  <c r="M20" i="30" s="1"/>
  <c r="L17" i="30"/>
  <c r="M17" i="30" s="1"/>
  <c r="L10" i="30"/>
  <c r="M10" i="30" s="1"/>
  <c r="L39" i="32"/>
  <c r="M39" i="32" s="1"/>
  <c r="L37" i="32"/>
  <c r="M37" i="32" s="1"/>
  <c r="J37" i="32" s="1"/>
  <c r="L30" i="32"/>
  <c r="L41" i="32"/>
  <c r="L34" i="32"/>
  <c r="M34" i="32" s="1"/>
  <c r="J34" i="32" s="1"/>
  <c r="L32" i="32"/>
  <c r="M32" i="32" s="1"/>
  <c r="L29" i="32"/>
  <c r="M29" i="32" s="1"/>
  <c r="L27" i="32"/>
  <c r="L49" i="32"/>
  <c r="M49" i="32" s="1"/>
  <c r="L47" i="32"/>
  <c r="M47" i="32" s="1"/>
  <c r="L48" i="32"/>
  <c r="M48" i="32" s="1"/>
  <c r="M56" i="39"/>
  <c r="M57" i="39"/>
  <c r="M58" i="39"/>
  <c r="M110" i="39"/>
  <c r="M216" i="39"/>
  <c r="M323" i="39"/>
  <c r="M109" i="39"/>
  <c r="M164" i="39"/>
  <c r="M215" i="39"/>
  <c r="M270" i="39"/>
  <c r="M322" i="39"/>
  <c r="M163" i="39"/>
  <c r="M269" i="39"/>
  <c r="M321" i="39"/>
  <c r="M287" i="3"/>
  <c r="N287" i="3" s="1"/>
  <c r="M246" i="3"/>
  <c r="N246" i="3" s="1"/>
  <c r="M188" i="3"/>
  <c r="N188" i="3" s="1"/>
  <c r="M87" i="3"/>
  <c r="N87" i="3" s="1"/>
  <c r="M24" i="3"/>
  <c r="N24" i="3" s="1"/>
  <c r="J24" i="3" s="1"/>
  <c r="K24" i="3" s="1"/>
  <c r="J48" i="33"/>
  <c r="J22" i="34"/>
  <c r="L25" i="31"/>
  <c r="M25" i="31" s="1"/>
  <c r="J25" i="31" s="1"/>
  <c r="L38" i="32"/>
  <c r="M295" i="3"/>
  <c r="N295" i="3" s="1"/>
  <c r="M242" i="3"/>
  <c r="N242" i="3" s="1"/>
  <c r="M185" i="3"/>
  <c r="N185" i="3" s="1"/>
  <c r="M79" i="3"/>
  <c r="N79" i="3" s="1"/>
  <c r="J77" i="27"/>
  <c r="J85" i="32"/>
  <c r="J15" i="30"/>
  <c r="J57" i="31"/>
  <c r="J10" i="31"/>
  <c r="J7" i="30"/>
  <c r="J8" i="32"/>
  <c r="L35" i="32"/>
  <c r="M217" i="39"/>
  <c r="M162" i="39"/>
  <c r="M111" i="39"/>
  <c r="M292" i="3"/>
  <c r="N292" i="3" s="1"/>
  <c r="M239" i="3"/>
  <c r="N239" i="3" s="1"/>
  <c r="M181" i="3"/>
  <c r="N181" i="3" s="1"/>
  <c r="M135" i="3"/>
  <c r="N135" i="3" s="1"/>
  <c r="M33" i="3"/>
  <c r="N33" i="3" s="1"/>
  <c r="M40" i="39"/>
  <c r="M39" i="39"/>
  <c r="M38" i="39"/>
  <c r="M37" i="39"/>
  <c r="M36" i="39"/>
  <c r="M34" i="39"/>
  <c r="M33" i="39"/>
  <c r="M32" i="39"/>
  <c r="M31" i="39"/>
  <c r="M30" i="39"/>
  <c r="M42" i="3"/>
  <c r="N42" i="3" s="1"/>
  <c r="J42" i="3" s="1"/>
  <c r="K42" i="3" s="1"/>
  <c r="M40" i="3"/>
  <c r="N40" i="3" s="1"/>
  <c r="J40" i="3" s="1"/>
  <c r="K40" i="3" s="1"/>
  <c r="M38" i="3"/>
  <c r="M36" i="3"/>
  <c r="J144" i="29"/>
  <c r="J158" i="27"/>
  <c r="J144" i="34"/>
  <c r="J150" i="30"/>
  <c r="J167" i="28"/>
  <c r="J152" i="28"/>
  <c r="J152" i="33"/>
  <c r="J169" i="30"/>
  <c r="J154" i="32"/>
  <c r="J154" i="27"/>
  <c r="J177" i="35"/>
  <c r="J140" i="32"/>
  <c r="J134" i="29"/>
  <c r="J105" i="35"/>
  <c r="J96" i="29"/>
  <c r="J146" i="33"/>
  <c r="J156" i="33"/>
  <c r="J165" i="28"/>
  <c r="J161" i="31"/>
  <c r="J162" i="33"/>
  <c r="J151" i="31"/>
  <c r="J158" i="31"/>
  <c r="J179" i="33"/>
  <c r="J158" i="30"/>
  <c r="J171" i="29"/>
  <c r="J141" i="35"/>
  <c r="J144" i="27"/>
  <c r="J173" i="31"/>
  <c r="J168" i="32"/>
  <c r="J155" i="31"/>
  <c r="J152" i="35"/>
  <c r="J145" i="32"/>
  <c r="J171" i="33"/>
  <c r="J170" i="34"/>
  <c r="J59" i="33"/>
  <c r="J68" i="30"/>
  <c r="J86" i="33"/>
  <c r="L21" i="34"/>
  <c r="M21" i="34" s="1"/>
  <c r="J21" i="34" s="1"/>
  <c r="L17" i="34"/>
  <c r="M17" i="34" s="1"/>
  <c r="J17" i="34" s="1"/>
  <c r="L13" i="34"/>
  <c r="M13" i="34" s="1"/>
  <c r="L9" i="34"/>
  <c r="M9" i="34" s="1"/>
  <c r="L18" i="34"/>
  <c r="M18" i="34" s="1"/>
  <c r="L14" i="34"/>
  <c r="M14" i="34" s="1"/>
  <c r="L10" i="34"/>
  <c r="M10" i="34" s="1"/>
  <c r="J10" i="34" s="1"/>
  <c r="L6" i="34"/>
  <c r="M6" i="34" s="1"/>
  <c r="L19" i="34"/>
  <c r="M19" i="34" s="1"/>
  <c r="L15" i="34"/>
  <c r="M15" i="34" s="1"/>
  <c r="L11" i="34"/>
  <c r="M11" i="34" s="1"/>
  <c r="L7" i="34"/>
  <c r="M7" i="34" s="1"/>
  <c r="L25" i="35"/>
  <c r="M25" i="35" s="1"/>
  <c r="L22" i="35"/>
  <c r="M22" i="35" s="1"/>
  <c r="L23" i="35"/>
  <c r="M23" i="35" s="1"/>
  <c r="J23" i="35" s="1"/>
  <c r="L40" i="32"/>
  <c r="M40" i="32" s="1"/>
  <c r="J40" i="32" s="1"/>
  <c r="L36" i="32"/>
  <c r="M36" i="32" s="1"/>
  <c r="L31" i="32"/>
  <c r="L44" i="35"/>
  <c r="M44" i="35" s="1"/>
  <c r="L45" i="35"/>
  <c r="M45" i="35" s="1"/>
  <c r="L24" i="35"/>
  <c r="M24" i="35" s="1"/>
  <c r="J24" i="35" s="1"/>
  <c r="J21" i="29"/>
  <c r="L12" i="34"/>
  <c r="M12" i="34" s="1"/>
  <c r="L20" i="34"/>
  <c r="M20" i="34" s="1"/>
  <c r="M10" i="3"/>
  <c r="N10" i="3" s="1"/>
  <c r="J10" i="3" s="1"/>
  <c r="K10" i="3" s="1"/>
  <c r="M12" i="3"/>
  <c r="N12" i="3" s="1"/>
  <c r="M15" i="3"/>
  <c r="N15" i="3" s="1"/>
  <c r="J15" i="3" s="1"/>
  <c r="K15" i="3" s="1"/>
  <c r="M18" i="3"/>
  <c r="N18" i="3" s="1"/>
  <c r="J18" i="3" s="1"/>
  <c r="K18" i="3" s="1"/>
  <c r="M20" i="3"/>
  <c r="N20" i="3" s="1"/>
  <c r="J20" i="3" s="1"/>
  <c r="K20" i="3" s="1"/>
  <c r="M112" i="3"/>
  <c r="N112" i="3" s="1"/>
  <c r="M114" i="3"/>
  <c r="N114" i="3" s="1"/>
  <c r="M116" i="3"/>
  <c r="N116" i="3" s="1"/>
  <c r="M118" i="3"/>
  <c r="N118" i="3" s="1"/>
  <c r="M120" i="3"/>
  <c r="N120" i="3" s="1"/>
  <c r="M122" i="3"/>
  <c r="N122" i="3" s="1"/>
  <c r="M124" i="3"/>
  <c r="N124" i="3" s="1"/>
  <c r="M126" i="3"/>
  <c r="N126" i="3" s="1"/>
  <c r="M165" i="3"/>
  <c r="N165" i="3" s="1"/>
  <c r="M9" i="3"/>
  <c r="N9" i="3" s="1"/>
  <c r="M17" i="3"/>
  <c r="N17" i="3" s="1"/>
  <c r="J17" i="3" s="1"/>
  <c r="K17" i="3" s="1"/>
  <c r="M60" i="3"/>
  <c r="N60" i="3" s="1"/>
  <c r="M62" i="3"/>
  <c r="N62" i="3" s="1"/>
  <c r="M64" i="3"/>
  <c r="N64" i="3" s="1"/>
  <c r="M66" i="3"/>
  <c r="N66" i="3" s="1"/>
  <c r="M68" i="3"/>
  <c r="N68" i="3" s="1"/>
  <c r="M70" i="3"/>
  <c r="N70" i="3" s="1"/>
  <c r="M72" i="3"/>
  <c r="N72" i="3" s="1"/>
  <c r="M74" i="3"/>
  <c r="N74" i="3" s="1"/>
  <c r="M271" i="3"/>
  <c r="N271" i="3" s="1"/>
  <c r="M273" i="3"/>
  <c r="N273" i="3" s="1"/>
  <c r="M11" i="3"/>
  <c r="M16" i="3"/>
  <c r="N16" i="3" s="1"/>
  <c r="J16" i="3" s="1"/>
  <c r="K16" i="3" s="1"/>
  <c r="M59" i="3"/>
  <c r="N59" i="3" s="1"/>
  <c r="J59" i="3" s="1"/>
  <c r="K59" i="3" s="1"/>
  <c r="M61" i="3"/>
  <c r="N61" i="3" s="1"/>
  <c r="M65" i="3"/>
  <c r="N65" i="3" s="1"/>
  <c r="M69" i="3"/>
  <c r="N69" i="3" s="1"/>
  <c r="M73" i="3"/>
  <c r="N73" i="3" s="1"/>
  <c r="M115" i="3"/>
  <c r="N115" i="3" s="1"/>
  <c r="M119" i="3"/>
  <c r="N119" i="3" s="1"/>
  <c r="M123" i="3"/>
  <c r="N123" i="3" s="1"/>
  <c r="M127" i="3"/>
  <c r="N127" i="3" s="1"/>
  <c r="M166" i="3"/>
  <c r="N166" i="3" s="1"/>
  <c r="M171" i="3"/>
  <c r="N171" i="3" s="1"/>
  <c r="M174" i="3"/>
  <c r="N174" i="3" s="1"/>
  <c r="M179" i="3"/>
  <c r="N179" i="3" s="1"/>
  <c r="M218" i="3"/>
  <c r="N218" i="3" s="1"/>
  <c r="M223" i="3"/>
  <c r="N223" i="3" s="1"/>
  <c r="M226" i="3"/>
  <c r="N226" i="3" s="1"/>
  <c r="M231" i="3"/>
  <c r="N231" i="3" s="1"/>
  <c r="M272" i="3"/>
  <c r="N272" i="3" s="1"/>
  <c r="M6" i="3"/>
  <c r="N6" i="3" s="1"/>
  <c r="M14" i="3"/>
  <c r="N14" i="3" s="1"/>
  <c r="J14" i="3" s="1"/>
  <c r="K14" i="3" s="1"/>
  <c r="M21" i="3"/>
  <c r="N21" i="3" s="1"/>
  <c r="M169" i="3"/>
  <c r="N169" i="3" s="1"/>
  <c r="M172" i="3"/>
  <c r="N172" i="3" s="1"/>
  <c r="M177" i="3"/>
  <c r="N177" i="3" s="1"/>
  <c r="M180" i="3"/>
  <c r="N180" i="3" s="1"/>
  <c r="M221" i="3"/>
  <c r="N221" i="3" s="1"/>
  <c r="M224" i="3"/>
  <c r="N224" i="3" s="1"/>
  <c r="M229" i="3"/>
  <c r="N229" i="3" s="1"/>
  <c r="M232" i="3"/>
  <c r="N232" i="3" s="1"/>
  <c r="M275" i="3"/>
  <c r="N275" i="3" s="1"/>
  <c r="M277" i="3"/>
  <c r="N277" i="3" s="1"/>
  <c r="M279" i="3"/>
  <c r="N279" i="3" s="1"/>
  <c r="M281" i="3"/>
  <c r="N281" i="3" s="1"/>
  <c r="M283" i="3"/>
  <c r="N283" i="3" s="1"/>
  <c r="M285" i="3"/>
  <c r="N285" i="3" s="1"/>
  <c r="M63" i="3"/>
  <c r="N63" i="3" s="1"/>
  <c r="J63" i="3" s="1"/>
  <c r="K63" i="3" s="1"/>
  <c r="M71" i="3"/>
  <c r="N71" i="3" s="1"/>
  <c r="M170" i="3"/>
  <c r="N170" i="3" s="1"/>
  <c r="M175" i="3"/>
  <c r="N175" i="3" s="1"/>
  <c r="J175" i="3" s="1"/>
  <c r="K175" i="3" s="1"/>
  <c r="M219" i="3"/>
  <c r="N219" i="3" s="1"/>
  <c r="M230" i="3"/>
  <c r="N230" i="3" s="1"/>
  <c r="M13" i="3"/>
  <c r="N13" i="3" s="1"/>
  <c r="M19" i="3"/>
  <c r="N19" i="3" s="1"/>
  <c r="J19" i="3" s="1"/>
  <c r="K19" i="3" s="1"/>
  <c r="M113" i="3"/>
  <c r="N113" i="3" s="1"/>
  <c r="M121" i="3"/>
  <c r="N121" i="3" s="1"/>
  <c r="M176" i="3"/>
  <c r="N176" i="3" s="1"/>
  <c r="M220" i="3"/>
  <c r="N220" i="3" s="1"/>
  <c r="M225" i="3"/>
  <c r="N225" i="3" s="1"/>
  <c r="M276" i="3"/>
  <c r="N276" i="3" s="1"/>
  <c r="J276" i="3" s="1"/>
  <c r="K276" i="3" s="1"/>
  <c r="M280" i="3"/>
  <c r="N280" i="3" s="1"/>
  <c r="M284" i="3"/>
  <c r="N284" i="3" s="1"/>
  <c r="J317" i="34"/>
  <c r="J285" i="34"/>
  <c r="J311" i="33"/>
  <c r="J295" i="33"/>
  <c r="J311" i="29"/>
  <c r="J321" i="28"/>
  <c r="J313" i="28"/>
  <c r="J305" i="28"/>
  <c r="J297" i="28"/>
  <c r="J289" i="28"/>
  <c r="J281" i="28"/>
  <c r="J273" i="28"/>
  <c r="J323" i="27"/>
  <c r="J315" i="27"/>
  <c r="J307" i="27"/>
  <c r="J299" i="27"/>
  <c r="J291" i="27"/>
  <c r="J283" i="27"/>
  <c r="J275" i="27"/>
  <c r="M55" i="3"/>
  <c r="M159" i="3"/>
  <c r="N159" i="3" s="1"/>
  <c r="M106" i="3"/>
  <c r="N106" i="3" s="1"/>
  <c r="M213" i="3"/>
  <c r="M267" i="3"/>
  <c r="M53" i="3"/>
  <c r="M160" i="3"/>
  <c r="M212" i="3"/>
  <c r="M320" i="3"/>
  <c r="M161" i="3"/>
  <c r="N161" i="3" s="1"/>
  <c r="M214" i="3"/>
  <c r="M54" i="3"/>
  <c r="M265" i="3"/>
  <c r="M319" i="3"/>
  <c r="N319" i="3" s="1"/>
  <c r="J319" i="3" s="1"/>
  <c r="K319" i="3" s="1"/>
  <c r="M266" i="3"/>
  <c r="M52" i="39"/>
  <c r="M211" i="39"/>
  <c r="M158" i="39"/>
  <c r="M51" i="39"/>
  <c r="M51" i="3"/>
  <c r="M263" i="3"/>
  <c r="M316" i="3"/>
  <c r="M104" i="3"/>
  <c r="M7" i="39"/>
  <c r="M8" i="39"/>
  <c r="M9" i="39"/>
  <c r="M10" i="39"/>
  <c r="M11" i="39"/>
  <c r="M12" i="39"/>
  <c r="M13" i="39"/>
  <c r="M14" i="39"/>
  <c r="M15" i="39"/>
  <c r="M16" i="39"/>
  <c r="M17" i="39"/>
  <c r="M18" i="39"/>
  <c r="M19" i="39"/>
  <c r="M20" i="39"/>
  <c r="M21" i="39"/>
  <c r="M63" i="39"/>
  <c r="M67" i="39"/>
  <c r="M71" i="39"/>
  <c r="M115" i="39"/>
  <c r="M119" i="39"/>
  <c r="M123" i="39"/>
  <c r="M127" i="39"/>
  <c r="M167" i="39"/>
  <c r="M171" i="39"/>
  <c r="M175" i="39"/>
  <c r="M179" i="39"/>
  <c r="M219" i="39"/>
  <c r="M227" i="39"/>
  <c r="M231" i="39"/>
  <c r="M62" i="39"/>
  <c r="M66" i="39"/>
  <c r="M70" i="39"/>
  <c r="M74" i="39"/>
  <c r="M114" i="39"/>
  <c r="M118" i="39"/>
  <c r="M122" i="39"/>
  <c r="M126" i="39"/>
  <c r="M166" i="39"/>
  <c r="M174" i="39"/>
  <c r="M178" i="39"/>
  <c r="M210" i="3"/>
  <c r="M29" i="39"/>
  <c r="M28" i="39"/>
  <c r="M27" i="39"/>
  <c r="M26" i="39"/>
  <c r="M25" i="39"/>
  <c r="M24" i="39"/>
  <c r="M23" i="39"/>
  <c r="M109" i="3"/>
  <c r="M57" i="3"/>
  <c r="M110" i="3"/>
  <c r="M162" i="3"/>
  <c r="M217" i="3"/>
  <c r="M52" i="3"/>
  <c r="M105" i="3"/>
  <c r="M264" i="3"/>
  <c r="N264" i="3" s="1"/>
  <c r="M22" i="3"/>
  <c r="N22" i="3" s="1"/>
  <c r="M25" i="3"/>
  <c r="N25" i="3" s="1"/>
  <c r="J25" i="3" s="1"/>
  <c r="K25" i="3" s="1"/>
  <c r="M28" i="3"/>
  <c r="N28" i="3" s="1"/>
  <c r="M31" i="3"/>
  <c r="N31" i="3" s="1"/>
  <c r="M128" i="3"/>
  <c r="N128" i="3" s="1"/>
  <c r="M130" i="3"/>
  <c r="N130" i="3" s="1"/>
  <c r="M132" i="3"/>
  <c r="N132" i="3" s="1"/>
  <c r="J132" i="3" s="1"/>
  <c r="K132" i="3" s="1"/>
  <c r="M134" i="3"/>
  <c r="N134" i="3" s="1"/>
  <c r="M136" i="3"/>
  <c r="N136" i="3" s="1"/>
  <c r="M138" i="3"/>
  <c r="N138" i="3" s="1"/>
  <c r="M140" i="3"/>
  <c r="N140" i="3" s="1"/>
  <c r="M27" i="3"/>
  <c r="N27" i="3" s="1"/>
  <c r="M30" i="3"/>
  <c r="N30" i="3" s="1"/>
  <c r="M34" i="3"/>
  <c r="N34" i="3" s="1"/>
  <c r="J34" i="3" s="1"/>
  <c r="K34" i="3" s="1"/>
  <c r="M76" i="3"/>
  <c r="N76" i="3" s="1"/>
  <c r="M78" i="3"/>
  <c r="N78" i="3" s="1"/>
  <c r="M80" i="3"/>
  <c r="N80" i="3" s="1"/>
  <c r="M82" i="3"/>
  <c r="N82" i="3" s="1"/>
  <c r="M84" i="3"/>
  <c r="N84" i="3" s="1"/>
  <c r="J84" i="3" s="1"/>
  <c r="K84" i="3" s="1"/>
  <c r="M86" i="3"/>
  <c r="N86" i="3" s="1"/>
  <c r="J86" i="3" s="1"/>
  <c r="K86" i="3" s="1"/>
  <c r="N109" i="3"/>
  <c r="M50" i="3"/>
  <c r="N7" i="3"/>
  <c r="J7" i="3" s="1"/>
  <c r="K7" i="3" s="1"/>
  <c r="J142" i="33"/>
  <c r="J148" i="29"/>
  <c r="J175" i="34"/>
  <c r="J166" i="35"/>
  <c r="J176" i="34"/>
  <c r="J166" i="34"/>
  <c r="J170" i="29"/>
  <c r="J120" i="28"/>
  <c r="J125" i="34"/>
  <c r="J136" i="29"/>
  <c r="J126" i="33"/>
  <c r="J118" i="27"/>
  <c r="J111" i="31"/>
  <c r="J128" i="32"/>
  <c r="J144" i="28"/>
  <c r="J126" i="29"/>
  <c r="J108" i="30"/>
  <c r="J132" i="29"/>
  <c r="J134" i="27"/>
  <c r="J52" i="33"/>
  <c r="J72" i="33"/>
  <c r="J113" i="32"/>
  <c r="J83" i="34"/>
  <c r="J61" i="30"/>
  <c r="J89" i="27"/>
  <c r="J74" i="27"/>
  <c r="J55" i="31"/>
  <c r="J55" i="29"/>
  <c r="J87" i="32"/>
  <c r="J80" i="31"/>
  <c r="J65" i="31"/>
  <c r="J79" i="32"/>
  <c r="J8" i="29"/>
  <c r="J40" i="35"/>
  <c r="J22" i="28"/>
  <c r="J44" i="31"/>
  <c r="J24" i="33"/>
  <c r="J10" i="33"/>
  <c r="J146" i="31"/>
  <c r="J157" i="31"/>
  <c r="J176" i="31"/>
  <c r="J152" i="31"/>
  <c r="J172" i="35"/>
  <c r="J111" i="32"/>
  <c r="J134" i="35"/>
  <c r="J106" i="34"/>
  <c r="J110" i="30"/>
  <c r="J122" i="28"/>
  <c r="J101" i="27"/>
  <c r="J126" i="27"/>
  <c r="J103" i="35"/>
  <c r="J137" i="33"/>
  <c r="J114" i="30"/>
  <c r="J94" i="35"/>
  <c r="J131" i="29"/>
  <c r="J124" i="35"/>
  <c r="J98" i="29"/>
  <c r="J137" i="30"/>
  <c r="J137" i="31"/>
  <c r="J135" i="33"/>
  <c r="J120" i="33"/>
  <c r="J98" i="35"/>
  <c r="J107" i="31"/>
  <c r="J116" i="27"/>
  <c r="J119" i="27"/>
  <c r="J129" i="35"/>
  <c r="J111" i="27"/>
  <c r="J96" i="35"/>
  <c r="J127" i="30"/>
  <c r="J121" i="30"/>
  <c r="J160" i="30"/>
  <c r="J105" i="34"/>
  <c r="J106" i="27"/>
  <c r="J111" i="29"/>
  <c r="J112" i="31"/>
  <c r="J117" i="31"/>
  <c r="J137" i="34"/>
  <c r="J109" i="28"/>
  <c r="J135" i="35"/>
  <c r="J113" i="31"/>
  <c r="J145" i="34"/>
  <c r="J120" i="32"/>
  <c r="J131" i="30"/>
  <c r="J111" i="30"/>
  <c r="J119" i="28"/>
  <c r="J135" i="31"/>
  <c r="J103" i="34"/>
  <c r="J127" i="28"/>
  <c r="J91" i="28"/>
  <c r="J82" i="29"/>
  <c r="J54" i="31"/>
  <c r="J121" i="32"/>
  <c r="J54" i="27"/>
  <c r="J72" i="32"/>
  <c r="J86" i="35"/>
  <c r="J23" i="34"/>
  <c r="J16" i="35"/>
  <c r="J236" i="3"/>
  <c r="K236" i="3" s="1"/>
  <c r="J88" i="32"/>
  <c r="J88" i="29"/>
  <c r="J88" i="34"/>
  <c r="J88" i="27"/>
  <c r="J88" i="30"/>
  <c r="J215" i="31"/>
  <c r="J204" i="35"/>
  <c r="J210" i="35"/>
  <c r="J211" i="27"/>
  <c r="J182" i="31"/>
  <c r="J202" i="33"/>
  <c r="J193" i="31"/>
  <c r="J185" i="31"/>
  <c r="J187" i="35"/>
  <c r="J205" i="32"/>
  <c r="J223" i="33"/>
  <c r="J201" i="30"/>
  <c r="J195" i="33"/>
  <c r="J195" i="27"/>
  <c r="J203" i="29"/>
  <c r="J224" i="27"/>
  <c r="J187" i="31"/>
  <c r="J201" i="27"/>
  <c r="J209" i="32"/>
  <c r="J182" i="34"/>
  <c r="J214" i="32"/>
  <c r="J195" i="35"/>
  <c r="J148" i="31"/>
  <c r="J142" i="32"/>
  <c r="J160" i="27"/>
  <c r="J143" i="27"/>
  <c r="J181" i="28"/>
  <c r="J173" i="27"/>
  <c r="J155" i="28"/>
  <c r="J160" i="32"/>
  <c r="J162" i="29"/>
  <c r="J151" i="29"/>
  <c r="J181" i="32"/>
  <c r="N100" i="3"/>
  <c r="J100" i="3" s="1"/>
  <c r="K100" i="3" s="1"/>
  <c r="J308" i="3"/>
  <c r="K308" i="3" s="1"/>
  <c r="J14" i="29"/>
  <c r="J119" i="33"/>
  <c r="J87" i="30"/>
  <c r="J75" i="27"/>
  <c r="J73" i="31"/>
  <c r="J76" i="31"/>
  <c r="J23" i="32"/>
  <c r="J21" i="31"/>
  <c r="J20" i="33"/>
  <c r="J17" i="29"/>
  <c r="J69" i="27"/>
  <c r="J9" i="32"/>
  <c r="J14" i="27"/>
  <c r="J21" i="27"/>
  <c r="J48" i="31"/>
  <c r="J13" i="33"/>
  <c r="J14" i="28"/>
  <c r="N45" i="3"/>
  <c r="J45" i="3" s="1"/>
  <c r="K45" i="3" s="1"/>
  <c r="N29" i="3"/>
  <c r="N11" i="3"/>
  <c r="J191" i="3"/>
  <c r="K191" i="3" s="1"/>
  <c r="J185" i="30"/>
  <c r="J210" i="27"/>
  <c r="J186" i="29"/>
  <c r="J206" i="31"/>
  <c r="J202" i="35"/>
  <c r="J224" i="33"/>
  <c r="J221" i="31"/>
  <c r="J149" i="33"/>
  <c r="J153" i="32"/>
  <c r="J140" i="30"/>
  <c r="J167" i="34"/>
  <c r="J162" i="34"/>
  <c r="J156" i="34"/>
  <c r="J116" i="34"/>
  <c r="J94" i="31"/>
  <c r="J131" i="34"/>
  <c r="J112" i="32"/>
  <c r="J99" i="31"/>
  <c r="J106" i="32"/>
  <c r="J121" i="31"/>
  <c r="J116" i="28"/>
  <c r="J118" i="28"/>
  <c r="J101" i="30"/>
  <c r="J112" i="29"/>
  <c r="J108" i="31"/>
  <c r="J132" i="27"/>
  <c r="J98" i="33"/>
  <c r="J100" i="29"/>
  <c r="J123" i="27"/>
  <c r="J99" i="33"/>
  <c r="J111" i="34"/>
  <c r="J109" i="27"/>
  <c r="J121" i="28"/>
  <c r="J100" i="33"/>
  <c r="J104" i="31"/>
  <c r="J95" i="35"/>
  <c r="J122" i="27"/>
  <c r="J128" i="28"/>
  <c r="J86" i="27"/>
  <c r="J64" i="30"/>
  <c r="J124" i="30"/>
  <c r="J61" i="31"/>
  <c r="J89" i="33"/>
  <c r="J63" i="29"/>
  <c r="J58" i="28"/>
  <c r="J53" i="33"/>
  <c r="J47" i="32"/>
  <c r="J43" i="34"/>
  <c r="J48" i="35"/>
  <c r="J42" i="28"/>
  <c r="J18" i="34"/>
  <c r="J43" i="30"/>
  <c r="J47" i="34"/>
  <c r="J49" i="33"/>
  <c r="J44" i="33"/>
  <c r="J12" i="32"/>
  <c r="J218" i="27"/>
  <c r="J191" i="32"/>
  <c r="J204" i="33"/>
  <c r="J219" i="35"/>
  <c r="J195" i="32"/>
  <c r="J193" i="33"/>
  <c r="J169" i="28"/>
  <c r="J142" i="34"/>
  <c r="J167" i="35"/>
  <c r="J177" i="30"/>
  <c r="J143" i="32"/>
  <c r="J161" i="28"/>
  <c r="J158" i="35"/>
  <c r="J151" i="32"/>
  <c r="J106" i="30"/>
  <c r="J130" i="29"/>
  <c r="J123" i="29"/>
  <c r="J122" i="29"/>
  <c r="J129" i="27"/>
  <c r="J137" i="28"/>
  <c r="J116" i="33"/>
  <c r="J99" i="27"/>
  <c r="J117" i="27"/>
  <c r="J208" i="31"/>
  <c r="J224" i="32"/>
  <c r="J212" i="32"/>
  <c r="J189" i="28"/>
  <c r="J193" i="27"/>
  <c r="J213" i="27"/>
  <c r="J196" i="31"/>
  <c r="J219" i="29"/>
  <c r="J182" i="28"/>
  <c r="J215" i="32"/>
  <c r="J199" i="33"/>
  <c r="J220" i="31"/>
  <c r="J218" i="34"/>
  <c r="J187" i="30"/>
  <c r="J212" i="31"/>
  <c r="J192" i="35"/>
  <c r="J208" i="32"/>
  <c r="J217" i="28"/>
  <c r="J193" i="35"/>
  <c r="J201" i="32"/>
  <c r="J224" i="28"/>
  <c r="J252" i="34"/>
  <c r="J265" i="32"/>
  <c r="J245" i="27"/>
  <c r="J266" i="29"/>
  <c r="J237" i="34"/>
  <c r="J239" i="29"/>
  <c r="J243" i="30"/>
  <c r="J236" i="32"/>
  <c r="J258" i="33"/>
  <c r="J227" i="35"/>
  <c r="J250" i="28"/>
  <c r="J258" i="34"/>
  <c r="J246" i="27"/>
  <c r="J243" i="31"/>
  <c r="J244" i="34"/>
  <c r="J240" i="30"/>
  <c r="J243" i="29"/>
  <c r="J265" i="33"/>
  <c r="J228" i="30"/>
  <c r="J245" i="31"/>
  <c r="J234" i="34"/>
  <c r="J253" i="32"/>
  <c r="J260" i="32"/>
  <c r="J244" i="30"/>
  <c r="J230" i="28"/>
  <c r="J245" i="30"/>
  <c r="J259" i="35"/>
  <c r="J250" i="32"/>
  <c r="J231" i="35"/>
  <c r="J237" i="30"/>
  <c r="J237" i="31"/>
  <c r="J246" i="33"/>
  <c r="J230" i="27"/>
  <c r="J252" i="30"/>
  <c r="J264" i="28"/>
  <c r="J248" i="29"/>
  <c r="J258" i="31"/>
  <c r="J260" i="28"/>
  <c r="J248" i="30"/>
  <c r="J233" i="35"/>
  <c r="J267" i="35"/>
  <c r="J167" i="3"/>
  <c r="K167" i="3" s="1"/>
  <c r="J165" i="3"/>
  <c r="K165" i="3" s="1"/>
  <c r="J259" i="28"/>
  <c r="J251" i="34"/>
  <c r="J259" i="33"/>
  <c r="J226" i="34"/>
  <c r="J229" i="27"/>
  <c r="J233" i="29"/>
  <c r="J242" i="34"/>
  <c r="J12" i="3"/>
  <c r="K12" i="3" s="1"/>
  <c r="J13" i="3"/>
  <c r="K13" i="3" s="1"/>
  <c r="J262" i="29"/>
  <c r="J262" i="32"/>
  <c r="J244" i="33"/>
  <c r="J258" i="32"/>
  <c r="J267" i="29"/>
  <c r="J228" i="31"/>
  <c r="J238" i="34"/>
  <c r="J229" i="35"/>
  <c r="J256" i="35"/>
  <c r="J253" i="35"/>
  <c r="J247" i="29"/>
  <c r="J239" i="27"/>
  <c r="J254" i="32"/>
  <c r="J248" i="31"/>
  <c r="J235" i="27"/>
  <c r="J233" i="34"/>
  <c r="J260" i="35"/>
  <c r="J240" i="28"/>
  <c r="J226" i="29"/>
  <c r="J231" i="34"/>
  <c r="J263" i="34"/>
  <c r="J237" i="32"/>
  <c r="J230" i="31"/>
  <c r="J255" i="27"/>
  <c r="J247" i="32"/>
  <c r="J268" i="31"/>
  <c r="J235" i="34"/>
  <c r="J241" i="33"/>
  <c r="J258" i="30"/>
  <c r="J238" i="27"/>
  <c r="J246" i="31"/>
  <c r="J256" i="28"/>
  <c r="J248" i="35"/>
  <c r="J260" i="29"/>
  <c r="J253" i="28"/>
  <c r="J241" i="30"/>
  <c r="J247" i="28"/>
  <c r="J269" i="30"/>
  <c r="J229" i="29"/>
  <c r="J229" i="33"/>
  <c r="J228" i="29"/>
  <c r="J228" i="28"/>
  <c r="J234" i="29"/>
  <c r="J257" i="35"/>
  <c r="J267" i="33"/>
  <c r="J249" i="32"/>
  <c r="J269" i="29"/>
  <c r="J264" i="32"/>
  <c r="J263" i="27"/>
  <c r="J232" i="28"/>
  <c r="J232" i="32"/>
  <c r="J253" i="33"/>
  <c r="J227" i="28"/>
  <c r="J230" i="34"/>
  <c r="J248" i="34"/>
  <c r="J244" i="28"/>
  <c r="J251" i="31"/>
  <c r="J238" i="31"/>
  <c r="J238" i="28"/>
  <c r="J245" i="35"/>
  <c r="J252" i="33"/>
  <c r="J259" i="30"/>
  <c r="J226" i="33"/>
  <c r="J261" i="27"/>
  <c r="J189" i="30"/>
  <c r="J284" i="31"/>
  <c r="J262" i="30"/>
  <c r="J256" i="34"/>
  <c r="J252" i="28"/>
  <c r="J264" i="34"/>
  <c r="J226" i="35"/>
  <c r="J189" i="33"/>
  <c r="J239" i="35"/>
  <c r="J251" i="27"/>
  <c r="J267" i="34"/>
  <c r="J255" i="35"/>
  <c r="J227" i="32"/>
  <c r="J239" i="28"/>
  <c r="J268" i="27"/>
  <c r="J239" i="33"/>
  <c r="J245" i="28"/>
  <c r="J231" i="29"/>
  <c r="J33" i="3"/>
  <c r="K33" i="3" s="1"/>
  <c r="J178" i="32"/>
  <c r="J210" i="33"/>
  <c r="J109" i="31"/>
  <c r="J124" i="29"/>
  <c r="J97" i="29"/>
  <c r="J113" i="30"/>
  <c r="J117" i="30"/>
  <c r="J122" i="30"/>
  <c r="J124" i="28"/>
  <c r="J115" i="31"/>
  <c r="J130" i="34"/>
  <c r="J112" i="28"/>
  <c r="J96" i="32"/>
  <c r="J120" i="27"/>
  <c r="J124" i="32"/>
  <c r="J110" i="31"/>
  <c r="J102" i="27"/>
  <c r="J128" i="27"/>
  <c r="J113" i="29"/>
  <c r="J105" i="31"/>
  <c r="J105" i="29"/>
  <c r="J117" i="35"/>
  <c r="J122" i="32"/>
  <c r="J101" i="28"/>
  <c r="J70" i="27"/>
  <c r="J66" i="31"/>
  <c r="J89" i="35"/>
  <c r="J80" i="32"/>
  <c r="J77" i="31"/>
  <c r="J86" i="34"/>
  <c r="J93" i="35"/>
  <c r="J91" i="30"/>
  <c r="J72" i="31"/>
  <c r="J59" i="35"/>
  <c r="J53" i="32"/>
  <c r="J79" i="28"/>
  <c r="J22" i="27"/>
  <c r="J47" i="30"/>
  <c r="J21" i="30"/>
  <c r="J15" i="27"/>
  <c r="J16" i="31"/>
  <c r="J49" i="35"/>
  <c r="J49" i="31"/>
  <c r="J18" i="29"/>
  <c r="J44" i="27"/>
  <c r="J47" i="33"/>
  <c r="J49" i="28"/>
  <c r="J19" i="31"/>
  <c r="J22" i="31"/>
  <c r="J11" i="27"/>
  <c r="J150" i="33"/>
  <c r="J180" i="34"/>
  <c r="J171" i="31"/>
  <c r="J113" i="35"/>
  <c r="J104" i="28"/>
  <c r="J122" i="31"/>
  <c r="J113" i="34"/>
  <c r="J95" i="32"/>
  <c r="J114" i="34"/>
  <c r="J116" i="31"/>
  <c r="J120" i="34"/>
  <c r="J97" i="34"/>
  <c r="J129" i="31"/>
  <c r="J96" i="27"/>
  <c r="J104" i="35"/>
  <c r="J100" i="27"/>
  <c r="J180" i="28"/>
  <c r="J262" i="31"/>
  <c r="J262" i="28"/>
  <c r="J266" i="33"/>
  <c r="J264" i="31"/>
  <c r="J261" i="34"/>
  <c r="J238" i="33"/>
  <c r="J234" i="27"/>
  <c r="J244" i="29"/>
  <c r="J246" i="35"/>
  <c r="J229" i="28"/>
  <c r="J226" i="30"/>
  <c r="J263" i="33"/>
  <c r="J269" i="35"/>
  <c r="J263" i="29"/>
  <c r="J267" i="27"/>
  <c r="J268" i="35"/>
  <c r="J246" i="28"/>
  <c r="J251" i="32"/>
  <c r="J234" i="28"/>
  <c r="J231" i="27"/>
  <c r="J251" i="35"/>
  <c r="J235" i="32"/>
  <c r="J233" i="30"/>
  <c r="J250" i="33"/>
  <c r="J235" i="33"/>
  <c r="J252" i="31"/>
  <c r="J237" i="33"/>
  <c r="J269" i="34"/>
  <c r="J255" i="30"/>
  <c r="J226" i="27"/>
  <c r="J228" i="27"/>
  <c r="J265" i="30"/>
  <c r="J242" i="33"/>
  <c r="J260" i="31"/>
  <c r="J242" i="28"/>
  <c r="J248" i="28"/>
  <c r="J226" i="28"/>
  <c r="J240" i="35"/>
  <c r="J240" i="34"/>
  <c r="J243" i="35"/>
  <c r="J236" i="27"/>
  <c r="J240" i="31"/>
  <c r="J257" i="27"/>
  <c r="J261" i="35"/>
  <c r="J252" i="32"/>
  <c r="J254" i="34"/>
  <c r="J236" i="35"/>
  <c r="J266" i="31"/>
  <c r="J238" i="30"/>
  <c r="J248" i="32"/>
  <c r="J260" i="34"/>
  <c r="J210" i="32"/>
  <c r="J197" i="30"/>
  <c r="J18" i="28"/>
  <c r="J227" i="31"/>
  <c r="J250" i="27"/>
  <c r="J268" i="29"/>
  <c r="J269" i="33"/>
  <c r="J265" i="31"/>
  <c r="J258" i="27"/>
  <c r="J250" i="34"/>
  <c r="J261" i="29"/>
  <c r="J266" i="30"/>
  <c r="J247" i="33"/>
  <c r="J239" i="30"/>
  <c r="J228" i="34"/>
  <c r="J249" i="34"/>
  <c r="J266" i="32"/>
  <c r="J250" i="30"/>
  <c r="J245" i="32"/>
  <c r="J264" i="29"/>
  <c r="J238" i="32"/>
  <c r="J238" i="29"/>
  <c r="J248" i="33"/>
  <c r="J247" i="35"/>
  <c r="J253" i="31"/>
  <c r="J233" i="27"/>
  <c r="J260" i="30"/>
  <c r="J243" i="33"/>
  <c r="J259" i="34"/>
  <c r="J234" i="35"/>
  <c r="J268" i="33"/>
  <c r="J226" i="32"/>
  <c r="J259" i="27"/>
  <c r="J254" i="30"/>
  <c r="J231" i="33"/>
  <c r="J265" i="28"/>
  <c r="J269" i="31"/>
  <c r="J233" i="31"/>
  <c r="J265" i="27"/>
  <c r="J229" i="30"/>
  <c r="J256" i="27"/>
  <c r="J253" i="34"/>
  <c r="J265" i="29"/>
  <c r="J188" i="29"/>
  <c r="J225" i="30"/>
  <c r="J168" i="28"/>
  <c r="J17" i="33"/>
  <c r="J45" i="28"/>
  <c r="J25" i="27"/>
  <c r="J15" i="34"/>
  <c r="J322" i="33"/>
  <c r="J316" i="29"/>
  <c r="J322" i="29"/>
  <c r="J241" i="27"/>
  <c r="J239" i="31"/>
  <c r="J264" i="35"/>
  <c r="J232" i="29"/>
  <c r="J240" i="27"/>
  <c r="J257" i="31"/>
  <c r="J253" i="27"/>
  <c r="J228" i="33"/>
  <c r="J255" i="34"/>
  <c r="J236" i="30"/>
  <c r="J250" i="35"/>
  <c r="J259" i="31"/>
  <c r="J249" i="33"/>
  <c r="J246" i="34"/>
  <c r="J250" i="29"/>
  <c r="J263" i="31"/>
  <c r="J268" i="30"/>
  <c r="J257" i="32"/>
  <c r="J234" i="30"/>
  <c r="J234" i="33"/>
  <c r="J265" i="34"/>
  <c r="J235" i="28"/>
  <c r="J251" i="29"/>
  <c r="J256" i="33"/>
  <c r="J256" i="29"/>
  <c r="J263" i="28"/>
  <c r="J264" i="30"/>
  <c r="J267" i="28"/>
  <c r="J249" i="31"/>
  <c r="J249" i="28"/>
  <c r="J241" i="29"/>
  <c r="J254" i="35"/>
  <c r="J229" i="32"/>
  <c r="J255" i="31"/>
  <c r="J261" i="30"/>
  <c r="J266" i="34"/>
  <c r="J249" i="27"/>
  <c r="J254" i="33"/>
  <c r="J211" i="32"/>
  <c r="J209" i="34"/>
  <c r="J194" i="30"/>
  <c r="J191" i="33"/>
  <c r="J188" i="27"/>
  <c r="J206" i="33"/>
  <c r="J205" i="29"/>
  <c r="J187" i="27"/>
  <c r="J192" i="33"/>
  <c r="J209" i="30"/>
  <c r="J194" i="29"/>
  <c r="J224" i="35"/>
  <c r="J207" i="30"/>
  <c r="J203" i="31"/>
  <c r="J221" i="28"/>
  <c r="J208" i="27"/>
  <c r="J199" i="35"/>
  <c r="J219" i="30"/>
  <c r="J196" i="34"/>
  <c r="J183" i="33"/>
  <c r="J214" i="28"/>
  <c r="J201" i="33"/>
  <c r="J185" i="28"/>
  <c r="J219" i="32"/>
  <c r="J187" i="32"/>
  <c r="J200" i="29"/>
  <c r="J190" i="27"/>
  <c r="J194" i="33"/>
  <c r="J206" i="27"/>
  <c r="J217" i="34"/>
  <c r="J186" i="35"/>
  <c r="J159" i="33"/>
  <c r="J172" i="28"/>
  <c r="J141" i="31"/>
  <c r="J162" i="28"/>
  <c r="J139" i="30"/>
  <c r="J180" i="31"/>
  <c r="J181" i="33"/>
  <c r="J147" i="35"/>
  <c r="J139" i="34"/>
  <c r="J151" i="28"/>
  <c r="J146" i="28"/>
  <c r="J162" i="32"/>
  <c r="J138" i="29"/>
  <c r="J10" i="28"/>
  <c r="J216" i="34"/>
  <c r="J195" i="34"/>
  <c r="J197" i="32"/>
  <c r="J205" i="34"/>
  <c r="J169" i="27"/>
  <c r="J270" i="30"/>
  <c r="J292" i="29"/>
  <c r="J290" i="28"/>
  <c r="J276" i="27"/>
  <c r="J316" i="27"/>
  <c r="J156" i="35"/>
  <c r="J150" i="31"/>
  <c r="J157" i="30"/>
  <c r="J205" i="33"/>
  <c r="J216" i="35"/>
  <c r="J193" i="28"/>
  <c r="J222" i="29"/>
  <c r="J140" i="35"/>
  <c r="J176" i="28"/>
  <c r="J160" i="28"/>
  <c r="J149" i="29"/>
  <c r="J178" i="27"/>
  <c r="J152" i="32"/>
  <c r="J266" i="27"/>
  <c r="J242" i="31"/>
  <c r="J235" i="35"/>
  <c r="J253" i="29"/>
  <c r="J246" i="30"/>
  <c r="J231" i="31"/>
  <c r="J242" i="32"/>
  <c r="J230" i="33"/>
  <c r="J269" i="27"/>
  <c r="J240" i="32"/>
  <c r="J249" i="30"/>
  <c r="J244" i="32"/>
  <c r="J261" i="33"/>
  <c r="J266" i="28"/>
  <c r="J269" i="32"/>
  <c r="J254" i="28"/>
  <c r="J241" i="35"/>
  <c r="J232" i="27"/>
  <c r="J252" i="29"/>
  <c r="J266" i="35"/>
  <c r="J237" i="28"/>
  <c r="J228" i="35"/>
  <c r="J264" i="33"/>
  <c r="J265" i="35"/>
  <c r="J254" i="29"/>
  <c r="J229" i="31"/>
  <c r="J243" i="27"/>
  <c r="J226" i="31"/>
  <c r="J227" i="33"/>
  <c r="J252" i="27"/>
  <c r="J257" i="33"/>
  <c r="J244" i="35"/>
  <c r="J232" i="33"/>
  <c r="J232" i="35"/>
  <c r="J249" i="35"/>
  <c r="J259" i="29"/>
  <c r="J232" i="30"/>
  <c r="J218" i="28"/>
  <c r="J218" i="31"/>
  <c r="J192" i="31"/>
  <c r="J205" i="27"/>
  <c r="J203" i="35"/>
  <c r="J204" i="32"/>
  <c r="J198" i="29"/>
  <c r="J164" i="35"/>
  <c r="J161" i="33"/>
  <c r="J171" i="32"/>
  <c r="J172" i="29"/>
  <c r="J173" i="30"/>
  <c r="J164" i="28"/>
  <c r="J174" i="35"/>
  <c r="J142" i="28"/>
  <c r="J173" i="32"/>
  <c r="J115" i="28"/>
  <c r="J102" i="32"/>
  <c r="J127" i="27"/>
  <c r="J128" i="31"/>
  <c r="J108" i="34"/>
  <c r="J123" i="31"/>
  <c r="J134" i="28"/>
  <c r="J136" i="35"/>
  <c r="J126" i="35"/>
  <c r="J106" i="35"/>
  <c r="J167" i="32"/>
  <c r="J121" i="29"/>
  <c r="J129" i="29"/>
  <c r="J133" i="33"/>
  <c r="J125" i="33"/>
  <c r="J103" i="27"/>
  <c r="J168" i="30"/>
  <c r="J107" i="28"/>
  <c r="J107" i="29"/>
  <c r="J135" i="29"/>
  <c r="J131" i="28"/>
  <c r="J95" i="33"/>
  <c r="J78" i="35"/>
  <c r="J68" i="33"/>
  <c r="J75" i="32"/>
  <c r="J78" i="27"/>
  <c r="J91" i="31"/>
  <c r="J92" i="30"/>
  <c r="J78" i="32"/>
  <c r="J125" i="28"/>
  <c r="J64" i="31"/>
  <c r="J56" i="33"/>
  <c r="J82" i="31"/>
  <c r="J63" i="30"/>
  <c r="J70" i="28"/>
  <c r="J63" i="27"/>
  <c r="J50" i="32"/>
  <c r="J61" i="29"/>
  <c r="J79" i="27"/>
  <c r="J50" i="28"/>
  <c r="J66" i="35"/>
  <c r="J83" i="32"/>
  <c r="J81" i="30"/>
  <c r="J58" i="27"/>
  <c r="J93" i="32"/>
  <c r="J59" i="31"/>
  <c r="J58" i="30"/>
  <c r="J59" i="29"/>
  <c r="J89" i="30"/>
  <c r="J57" i="32"/>
  <c r="J84" i="30"/>
  <c r="J207" i="28"/>
  <c r="J184" i="32"/>
  <c r="J197" i="34"/>
  <c r="J222" i="31"/>
  <c r="J215" i="29"/>
  <c r="J207" i="35"/>
  <c r="J188" i="33"/>
  <c r="J217" i="35"/>
  <c r="J203" i="32"/>
  <c r="J183" i="29"/>
  <c r="J206" i="30"/>
  <c r="J225" i="35"/>
  <c r="J193" i="29"/>
  <c r="J212" i="30"/>
  <c r="J223" i="32"/>
  <c r="J211" i="28"/>
  <c r="J203" i="34"/>
  <c r="J191" i="27"/>
  <c r="J182" i="32"/>
  <c r="J206" i="34"/>
  <c r="J214" i="27"/>
  <c r="J190" i="35"/>
  <c r="J221" i="30"/>
  <c r="J189" i="32"/>
  <c r="J198" i="30"/>
  <c r="J213" i="28"/>
  <c r="J184" i="28"/>
  <c r="J205" i="30"/>
  <c r="J175" i="27"/>
  <c r="J141" i="28"/>
  <c r="J154" i="33"/>
  <c r="J166" i="27"/>
  <c r="J159" i="35"/>
  <c r="J153" i="27"/>
  <c r="J164" i="32"/>
  <c r="J156" i="31"/>
  <c r="J144" i="31"/>
  <c r="J156" i="29"/>
  <c r="J160" i="33"/>
  <c r="J157" i="28"/>
  <c r="J165" i="31"/>
  <c r="J164" i="33"/>
  <c r="J153" i="35"/>
  <c r="J171" i="34"/>
  <c r="J176" i="33"/>
  <c r="J149" i="35"/>
  <c r="J141" i="32"/>
  <c r="J140" i="31"/>
  <c r="J158" i="29"/>
  <c r="J161" i="35"/>
  <c r="J164" i="31"/>
  <c r="J140" i="28"/>
  <c r="J55" i="27"/>
  <c r="J74" i="28"/>
  <c r="J53" i="34"/>
  <c r="J100" i="35"/>
  <c r="J65" i="29"/>
  <c r="J87" i="33"/>
  <c r="J89" i="28"/>
  <c r="J89" i="31"/>
  <c r="N35" i="3"/>
  <c r="J35" i="3" s="1"/>
  <c r="K35" i="3" s="1"/>
  <c r="N48" i="3"/>
  <c r="J48" i="3" s="1"/>
  <c r="K48" i="3" s="1"/>
  <c r="N142" i="3"/>
  <c r="J142" i="3" s="1"/>
  <c r="K142" i="3" s="1"/>
  <c r="N144" i="3"/>
  <c r="J144" i="3" s="1"/>
  <c r="K144" i="3" s="1"/>
  <c r="N146" i="3"/>
  <c r="J146" i="3" s="1"/>
  <c r="K146" i="3" s="1"/>
  <c r="N148" i="3"/>
  <c r="J148" i="3" s="1"/>
  <c r="K148" i="3" s="1"/>
  <c r="N150" i="3"/>
  <c r="J150" i="3" s="1"/>
  <c r="K150" i="3" s="1"/>
  <c r="N152" i="3"/>
  <c r="J152" i="3" s="1"/>
  <c r="K152" i="3" s="1"/>
  <c r="N154" i="3"/>
  <c r="N156" i="3"/>
  <c r="J156" i="3" s="1"/>
  <c r="K156" i="3" s="1"/>
  <c r="N195" i="3"/>
  <c r="J195" i="3" s="1"/>
  <c r="K195" i="3" s="1"/>
  <c r="N197" i="3"/>
  <c r="J197" i="3" s="1"/>
  <c r="K197" i="3" s="1"/>
  <c r="N199" i="3"/>
  <c r="J199" i="3" s="1"/>
  <c r="K199" i="3" s="1"/>
  <c r="N201" i="3"/>
  <c r="J201" i="3" s="1"/>
  <c r="K201" i="3" s="1"/>
  <c r="N203" i="3"/>
  <c r="J203" i="3" s="1"/>
  <c r="K203" i="3" s="1"/>
  <c r="N205" i="3"/>
  <c r="J205" i="3" s="1"/>
  <c r="K205" i="3" s="1"/>
  <c r="N207" i="3"/>
  <c r="J207" i="3" s="1"/>
  <c r="K207" i="3" s="1"/>
  <c r="N209" i="3"/>
  <c r="J209" i="3" s="1"/>
  <c r="K209" i="3" s="1"/>
  <c r="N247" i="3"/>
  <c r="J247" i="3" s="1"/>
  <c r="K247" i="3" s="1"/>
  <c r="N249" i="3"/>
  <c r="J249" i="3" s="1"/>
  <c r="K249" i="3" s="1"/>
  <c r="N251" i="3"/>
  <c r="J251" i="3" s="1"/>
  <c r="K251" i="3" s="1"/>
  <c r="N253" i="3"/>
  <c r="J253" i="3" s="1"/>
  <c r="K253" i="3" s="1"/>
  <c r="N255" i="3"/>
  <c r="J255" i="3" s="1"/>
  <c r="K255" i="3" s="1"/>
  <c r="N257" i="3"/>
  <c r="J257" i="3" s="1"/>
  <c r="K257" i="3" s="1"/>
  <c r="N259" i="3"/>
  <c r="J259" i="3" s="1"/>
  <c r="K259" i="3" s="1"/>
  <c r="N261" i="3"/>
  <c r="N310" i="3"/>
  <c r="J310" i="3" s="1"/>
  <c r="K310" i="3" s="1"/>
  <c r="N312" i="3"/>
  <c r="J312" i="3" s="1"/>
  <c r="K312" i="3" s="1"/>
  <c r="N314" i="3"/>
  <c r="J314" i="3" s="1"/>
  <c r="K314" i="3" s="1"/>
  <c r="M37" i="35"/>
  <c r="J37" i="35" s="1"/>
  <c r="M34" i="35"/>
  <c r="J34" i="35" s="1"/>
  <c r="M31" i="35"/>
  <c r="M29" i="35"/>
  <c r="J29" i="35" s="1"/>
  <c r="M41" i="34"/>
  <c r="J41" i="34" s="1"/>
  <c r="M37" i="34"/>
  <c r="J37" i="34" s="1"/>
  <c r="M33" i="34"/>
  <c r="J33" i="34" s="1"/>
  <c r="M29" i="34"/>
  <c r="J29" i="34" s="1"/>
  <c r="M37" i="33"/>
  <c r="J37" i="33" s="1"/>
  <c r="M34" i="33"/>
  <c r="J34" i="33" s="1"/>
  <c r="M30" i="33"/>
  <c r="J30" i="33" s="1"/>
  <c r="M27" i="33"/>
  <c r="J27" i="33" s="1"/>
  <c r="M33" i="32"/>
  <c r="M26" i="32"/>
  <c r="J26" i="32" s="1"/>
  <c r="M37" i="31"/>
  <c r="J37" i="31" s="1"/>
  <c r="M34" i="31"/>
  <c r="J34" i="31" s="1"/>
  <c r="M31" i="31"/>
  <c r="J31" i="31" s="1"/>
  <c r="M37" i="30"/>
  <c r="J37" i="30" s="1"/>
  <c r="M33" i="30"/>
  <c r="J33" i="30" s="1"/>
  <c r="M29" i="30"/>
  <c r="J29" i="30" s="1"/>
  <c r="M40" i="29"/>
  <c r="M36" i="29"/>
  <c r="J36" i="29" s="1"/>
  <c r="M33" i="29"/>
  <c r="J33" i="29" s="1"/>
  <c r="M30" i="29"/>
  <c r="J30" i="29" s="1"/>
  <c r="M27" i="29"/>
  <c r="M38" i="28"/>
  <c r="J38" i="28" s="1"/>
  <c r="M34" i="28"/>
  <c r="J34" i="28" s="1"/>
  <c r="M30" i="28"/>
  <c r="J30" i="28" s="1"/>
  <c r="M26" i="28"/>
  <c r="J26" i="28" s="1"/>
  <c r="M41" i="27"/>
  <c r="J41" i="27" s="1"/>
  <c r="M37" i="27"/>
  <c r="M33" i="27"/>
  <c r="J33" i="27" s="1"/>
  <c r="M29" i="27"/>
  <c r="J29" i="27" s="1"/>
  <c r="M78" i="29"/>
  <c r="J78" i="29" s="1"/>
  <c r="M85" i="31"/>
  <c r="J85" i="31" s="1"/>
  <c r="M71" i="29"/>
  <c r="M84" i="31"/>
  <c r="J84" i="31" s="1"/>
  <c r="M74" i="29"/>
  <c r="J74" i="29" s="1"/>
  <c r="M70" i="32"/>
  <c r="J70" i="32" s="1"/>
  <c r="M73" i="28"/>
  <c r="J73" i="28" s="1"/>
  <c r="M71" i="27"/>
  <c r="J71" i="27" s="1"/>
  <c r="M82" i="27"/>
  <c r="J82" i="27" s="1"/>
  <c r="M84" i="28"/>
  <c r="J84" i="28" s="1"/>
  <c r="M77" i="30"/>
  <c r="J77" i="30" s="1"/>
  <c r="M74" i="32"/>
  <c r="J74" i="32" s="1"/>
  <c r="M84" i="34"/>
  <c r="J84" i="34" s="1"/>
  <c r="M72" i="35"/>
  <c r="J72" i="35" s="1"/>
  <c r="N39" i="3"/>
  <c r="J39" i="3" s="1"/>
  <c r="K39" i="3" s="1"/>
  <c r="N43" i="3"/>
  <c r="J43" i="3" s="1"/>
  <c r="K43" i="3" s="1"/>
  <c r="N47" i="3"/>
  <c r="J47" i="3" s="1"/>
  <c r="K47" i="3" s="1"/>
  <c r="N89" i="3"/>
  <c r="N91" i="3"/>
  <c r="N93" i="3"/>
  <c r="N95" i="3"/>
  <c r="J95" i="3" s="1"/>
  <c r="K95" i="3" s="1"/>
  <c r="N97" i="3"/>
  <c r="J97" i="3" s="1"/>
  <c r="K97" i="3" s="1"/>
  <c r="N99" i="3"/>
  <c r="J99" i="3" s="1"/>
  <c r="K99" i="3" s="1"/>
  <c r="N101" i="3"/>
  <c r="J101" i="3" s="1"/>
  <c r="K101" i="3" s="1"/>
  <c r="N103" i="3"/>
  <c r="J103" i="3" s="1"/>
  <c r="K103" i="3" s="1"/>
  <c r="N301" i="3"/>
  <c r="J301" i="3" s="1"/>
  <c r="K301" i="3" s="1"/>
  <c r="N303" i="3"/>
  <c r="J303" i="3" s="1"/>
  <c r="K303" i="3" s="1"/>
  <c r="N305" i="3"/>
  <c r="J305" i="3" s="1"/>
  <c r="K305" i="3" s="1"/>
  <c r="N307" i="3"/>
  <c r="J307" i="3" s="1"/>
  <c r="K307" i="3" s="1"/>
  <c r="M41" i="35"/>
  <c r="J41" i="35" s="1"/>
  <c r="M38" i="35"/>
  <c r="J38" i="35" s="1"/>
  <c r="M35" i="35"/>
  <c r="J35" i="35" s="1"/>
  <c r="M26" i="35"/>
  <c r="J26" i="35" s="1"/>
  <c r="M38" i="34"/>
  <c r="J38" i="34" s="1"/>
  <c r="M34" i="34"/>
  <c r="J34" i="34" s="1"/>
  <c r="M30" i="34"/>
  <c r="M26" i="34"/>
  <c r="J26" i="34" s="1"/>
  <c r="M41" i="33"/>
  <c r="J41" i="33" s="1"/>
  <c r="M38" i="33"/>
  <c r="J38" i="33" s="1"/>
  <c r="M35" i="33"/>
  <c r="J35" i="33" s="1"/>
  <c r="M31" i="33"/>
  <c r="J31" i="33" s="1"/>
  <c r="M41" i="32"/>
  <c r="J41" i="32" s="1"/>
  <c r="M30" i="32"/>
  <c r="J30" i="32" s="1"/>
  <c r="M27" i="32"/>
  <c r="J27" i="32" s="1"/>
  <c r="M41" i="31"/>
  <c r="J41" i="31" s="1"/>
  <c r="M38" i="31"/>
  <c r="J38" i="31" s="1"/>
  <c r="M35" i="31"/>
  <c r="J35" i="31" s="1"/>
  <c r="M32" i="31"/>
  <c r="J32" i="31" s="1"/>
  <c r="M28" i="31"/>
  <c r="J28" i="31" s="1"/>
  <c r="M41" i="30"/>
  <c r="J41" i="30" s="1"/>
  <c r="M38" i="30"/>
  <c r="J38" i="30" s="1"/>
  <c r="M30" i="30"/>
  <c r="J30" i="30" s="1"/>
  <c r="M26" i="30"/>
  <c r="J26" i="30" s="1"/>
  <c r="M37" i="29"/>
  <c r="J37" i="29" s="1"/>
  <c r="M34" i="29"/>
  <c r="J34" i="29" s="1"/>
  <c r="M31" i="29"/>
  <c r="J31" i="29" s="1"/>
  <c r="M39" i="28"/>
  <c r="J39" i="28" s="1"/>
  <c r="M35" i="28"/>
  <c r="J35" i="28" s="1"/>
  <c r="M31" i="28"/>
  <c r="M27" i="28"/>
  <c r="J27" i="28" s="1"/>
  <c r="M38" i="27"/>
  <c r="J38" i="27" s="1"/>
  <c r="M34" i="27"/>
  <c r="J34" i="27" s="1"/>
  <c r="M30" i="27"/>
  <c r="J30" i="27" s="1"/>
  <c r="M26" i="27"/>
  <c r="J26" i="27" s="1"/>
  <c r="N36" i="3"/>
  <c r="J36" i="3" s="1"/>
  <c r="K36" i="3" s="1"/>
  <c r="N46" i="3"/>
  <c r="N50" i="3"/>
  <c r="J50" i="3" s="1"/>
  <c r="K50" i="3" s="1"/>
  <c r="N141" i="3"/>
  <c r="J141" i="3" s="1"/>
  <c r="K141" i="3" s="1"/>
  <c r="N143" i="3"/>
  <c r="J143" i="3" s="1"/>
  <c r="K143" i="3" s="1"/>
  <c r="N145" i="3"/>
  <c r="N147" i="3"/>
  <c r="J147" i="3" s="1"/>
  <c r="K147" i="3" s="1"/>
  <c r="N149" i="3"/>
  <c r="J149" i="3" s="1"/>
  <c r="K149" i="3" s="1"/>
  <c r="N151" i="3"/>
  <c r="J151" i="3" s="1"/>
  <c r="K151" i="3" s="1"/>
  <c r="N153" i="3"/>
  <c r="N155" i="3"/>
  <c r="J155" i="3" s="1"/>
  <c r="K155" i="3" s="1"/>
  <c r="N194" i="3"/>
  <c r="J194" i="3" s="1"/>
  <c r="K194" i="3" s="1"/>
  <c r="N196" i="3"/>
  <c r="J196" i="3" s="1"/>
  <c r="K196" i="3" s="1"/>
  <c r="N198" i="3"/>
  <c r="N200" i="3"/>
  <c r="J200" i="3" s="1"/>
  <c r="K200" i="3" s="1"/>
  <c r="N202" i="3"/>
  <c r="J202" i="3" s="1"/>
  <c r="K202" i="3" s="1"/>
  <c r="N204" i="3"/>
  <c r="J204" i="3" s="1"/>
  <c r="K204" i="3" s="1"/>
  <c r="N206" i="3"/>
  <c r="N208" i="3"/>
  <c r="J208" i="3" s="1"/>
  <c r="K208" i="3" s="1"/>
  <c r="N248" i="3"/>
  <c r="J248" i="3" s="1"/>
  <c r="K248" i="3" s="1"/>
  <c r="N250" i="3"/>
  <c r="J250" i="3" s="1"/>
  <c r="K250" i="3" s="1"/>
  <c r="N252" i="3"/>
  <c r="N254" i="3"/>
  <c r="J254" i="3" s="1"/>
  <c r="K254" i="3" s="1"/>
  <c r="N256" i="3"/>
  <c r="J256" i="3" s="1"/>
  <c r="K256" i="3" s="1"/>
  <c r="N258" i="3"/>
  <c r="J258" i="3" s="1"/>
  <c r="K258" i="3" s="1"/>
  <c r="N260" i="3"/>
  <c r="J260" i="3" s="1"/>
  <c r="K260" i="3" s="1"/>
  <c r="N262" i="3"/>
  <c r="J262" i="3" s="1"/>
  <c r="K262" i="3" s="1"/>
  <c r="N309" i="3"/>
  <c r="J309" i="3" s="1"/>
  <c r="K309" i="3" s="1"/>
  <c r="N311" i="3"/>
  <c r="J311" i="3" s="1"/>
  <c r="K311" i="3" s="1"/>
  <c r="N313" i="3"/>
  <c r="N315" i="3"/>
  <c r="J315" i="3" s="1"/>
  <c r="K315" i="3" s="1"/>
  <c r="M39" i="35"/>
  <c r="M32" i="35"/>
  <c r="J32" i="35" s="1"/>
  <c r="M30" i="35"/>
  <c r="M27" i="35"/>
  <c r="J27" i="35" s="1"/>
  <c r="M39" i="34"/>
  <c r="J39" i="34" s="1"/>
  <c r="M35" i="34"/>
  <c r="J35" i="34" s="1"/>
  <c r="M31" i="34"/>
  <c r="J31" i="34" s="1"/>
  <c r="M27" i="34"/>
  <c r="J27" i="34" s="1"/>
  <c r="M39" i="33"/>
  <c r="J39" i="33" s="1"/>
  <c r="M32" i="33"/>
  <c r="J32" i="33" s="1"/>
  <c r="M28" i="33"/>
  <c r="M38" i="32"/>
  <c r="J38" i="32" s="1"/>
  <c r="M35" i="32"/>
  <c r="J35" i="32" s="1"/>
  <c r="M31" i="32"/>
  <c r="J31" i="32" s="1"/>
  <c r="M28" i="32"/>
  <c r="J28" i="32" s="1"/>
  <c r="M39" i="31"/>
  <c r="J39" i="31" s="1"/>
  <c r="M29" i="31"/>
  <c r="J29" i="31" s="1"/>
  <c r="M26" i="31"/>
  <c r="J26" i="31" s="1"/>
  <c r="M39" i="30"/>
  <c r="J39" i="30" s="1"/>
  <c r="M35" i="30"/>
  <c r="J35" i="30" s="1"/>
  <c r="M31" i="30"/>
  <c r="J31" i="30" s="1"/>
  <c r="M27" i="30"/>
  <c r="J27" i="30" s="1"/>
  <c r="M41" i="29"/>
  <c r="M38" i="29"/>
  <c r="J38" i="29" s="1"/>
  <c r="M35" i="29"/>
  <c r="J35" i="29" s="1"/>
  <c r="M32" i="29"/>
  <c r="J32" i="29" s="1"/>
  <c r="M28" i="29"/>
  <c r="M40" i="28"/>
  <c r="J40" i="28" s="1"/>
  <c r="M36" i="28"/>
  <c r="J36" i="28" s="1"/>
  <c r="M32" i="28"/>
  <c r="J32" i="28" s="1"/>
  <c r="M28" i="28"/>
  <c r="J28" i="28" s="1"/>
  <c r="M39" i="27"/>
  <c r="J39" i="27" s="1"/>
  <c r="M35" i="27"/>
  <c r="J35" i="27" s="1"/>
  <c r="M31" i="27"/>
  <c r="J31" i="27" s="1"/>
  <c r="M27" i="27"/>
  <c r="J27" i="27" s="1"/>
  <c r="M73" i="33"/>
  <c r="J73" i="33" s="1"/>
  <c r="M72" i="28"/>
  <c r="J72" i="28" s="1"/>
  <c r="M70" i="31"/>
  <c r="J70" i="31" s="1"/>
  <c r="M71" i="33"/>
  <c r="M80" i="27"/>
  <c r="J80" i="27" s="1"/>
  <c r="M77" i="28"/>
  <c r="J77" i="28" s="1"/>
  <c r="M73" i="27"/>
  <c r="J73" i="27" s="1"/>
  <c r="M81" i="28"/>
  <c r="M77" i="32"/>
  <c r="J77" i="32" s="1"/>
  <c r="M83" i="33"/>
  <c r="J83" i="33" s="1"/>
  <c r="M79" i="34"/>
  <c r="J79" i="34" s="1"/>
  <c r="M79" i="35"/>
  <c r="J79" i="35" s="1"/>
  <c r="J114" i="27"/>
  <c r="J132" i="28"/>
  <c r="J104" i="32"/>
  <c r="J132" i="31"/>
  <c r="J101" i="35"/>
  <c r="J112" i="27"/>
  <c r="J98" i="31"/>
  <c r="J119" i="31"/>
  <c r="J91" i="34"/>
  <c r="J62" i="35"/>
  <c r="J82" i="35"/>
  <c r="J73" i="30"/>
  <c r="J86" i="28"/>
  <c r="J87" i="34"/>
  <c r="J71" i="29"/>
  <c r="J86" i="29"/>
  <c r="J69" i="35"/>
  <c r="J74" i="35"/>
  <c r="J62" i="34"/>
  <c r="J51" i="34"/>
  <c r="J67" i="32"/>
  <c r="J63" i="33"/>
  <c r="J51" i="29"/>
  <c r="J55" i="34"/>
  <c r="J62" i="28"/>
  <c r="J73" i="29"/>
  <c r="J76" i="30"/>
  <c r="J32" i="3"/>
  <c r="K32" i="3" s="1"/>
  <c r="J317" i="32"/>
  <c r="J319" i="31"/>
  <c r="J309" i="30"/>
  <c r="J277" i="28"/>
  <c r="J309" i="28"/>
  <c r="J287" i="27"/>
  <c r="J218" i="30"/>
  <c r="J199" i="30"/>
  <c r="J167" i="27"/>
  <c r="J151" i="27"/>
  <c r="J262" i="35"/>
  <c r="J262" i="27"/>
  <c r="J262" i="33"/>
  <c r="J242" i="30"/>
  <c r="J233" i="32"/>
  <c r="J240" i="33"/>
  <c r="J231" i="32"/>
  <c r="J235" i="31"/>
  <c r="J268" i="28"/>
  <c r="J247" i="34"/>
  <c r="J245" i="33"/>
  <c r="J239" i="32"/>
  <c r="J263" i="35"/>
  <c r="J242" i="35"/>
  <c r="J239" i="34"/>
  <c r="J261" i="28"/>
  <c r="J228" i="32"/>
  <c r="J267" i="31"/>
  <c r="J232" i="31"/>
  <c r="J264" i="27"/>
  <c r="J232" i="34"/>
  <c r="J235" i="29"/>
  <c r="J250" i="31"/>
  <c r="J255" i="28"/>
  <c r="J267" i="32"/>
  <c r="J256" i="30"/>
  <c r="J241" i="32"/>
  <c r="J268" i="34"/>
  <c r="J255" i="29"/>
  <c r="J267" i="30"/>
  <c r="J254" i="27"/>
  <c r="J248" i="27"/>
  <c r="J251" i="28"/>
  <c r="J268" i="32"/>
  <c r="J262" i="34"/>
  <c r="J230" i="35"/>
  <c r="J252" i="35"/>
  <c r="J257" i="28"/>
  <c r="J258" i="29"/>
  <c r="J257" i="29"/>
  <c r="J257" i="34"/>
  <c r="J242" i="27"/>
  <c r="J245" i="29"/>
  <c r="J236" i="34"/>
  <c r="J234" i="32"/>
  <c r="J258" i="28"/>
  <c r="J258" i="35"/>
  <c r="J244" i="31"/>
  <c r="J230" i="29"/>
  <c r="J247" i="31"/>
  <c r="J251" i="30"/>
  <c r="J257" i="30"/>
  <c r="J237" i="27"/>
  <c r="J255" i="33"/>
  <c r="J249" i="29"/>
  <c r="J229" i="34"/>
  <c r="J243" i="34"/>
  <c r="J261" i="31"/>
  <c r="J241" i="34"/>
  <c r="J227" i="27"/>
  <c r="J230" i="32"/>
  <c r="J240" i="29"/>
  <c r="J231" i="28"/>
  <c r="J234" i="31"/>
  <c r="J261" i="32"/>
  <c r="J263" i="32"/>
  <c r="J227" i="30"/>
  <c r="J233" i="33"/>
  <c r="J236" i="29"/>
  <c r="J241" i="28"/>
  <c r="J237" i="29"/>
  <c r="J244" i="27"/>
  <c r="J227" i="29"/>
  <c r="J227" i="34"/>
  <c r="J246" i="32"/>
  <c r="J260" i="33"/>
  <c r="J251" i="33"/>
  <c r="J233" i="28"/>
  <c r="J260" i="27"/>
  <c r="J218" i="32"/>
  <c r="J222" i="34"/>
  <c r="J189" i="35"/>
  <c r="J204" i="30"/>
  <c r="J192" i="30"/>
  <c r="J194" i="27"/>
  <c r="J214" i="30"/>
  <c r="J188" i="35"/>
  <c r="J224" i="31"/>
  <c r="J200" i="35"/>
  <c r="J223" i="28"/>
  <c r="J204" i="34"/>
  <c r="J219" i="28"/>
  <c r="J186" i="34"/>
  <c r="J217" i="33"/>
  <c r="J209" i="33"/>
  <c r="J218" i="29"/>
  <c r="J163" i="27"/>
  <c r="J151" i="33"/>
  <c r="J138" i="28"/>
  <c r="J157" i="32"/>
  <c r="J145" i="31"/>
  <c r="J177" i="34"/>
  <c r="J180" i="32"/>
  <c r="J279" i="33"/>
  <c r="J285" i="32"/>
  <c r="J301" i="32"/>
  <c r="J279" i="31"/>
  <c r="J295" i="31"/>
  <c r="J311" i="31"/>
  <c r="J277" i="30"/>
  <c r="J289" i="30"/>
  <c r="J297" i="30"/>
  <c r="J321" i="30"/>
  <c r="J275" i="29"/>
  <c r="J287" i="29"/>
  <c r="J307" i="29"/>
  <c r="J315" i="29"/>
  <c r="J323" i="29"/>
  <c r="J285" i="28"/>
  <c r="J293" i="28"/>
  <c r="J301" i="28"/>
  <c r="J317" i="28"/>
  <c r="J271" i="27"/>
  <c r="J279" i="27"/>
  <c r="J295" i="27"/>
  <c r="J303" i="27"/>
  <c r="J311" i="27"/>
  <c r="J255" i="32"/>
  <c r="J236" i="31"/>
  <c r="J209" i="28"/>
  <c r="J190" i="34"/>
  <c r="J198" i="34"/>
  <c r="J208" i="33"/>
  <c r="J215" i="33"/>
  <c r="J205" i="31"/>
  <c r="J200" i="28"/>
  <c r="J220" i="28"/>
  <c r="J209" i="27"/>
  <c r="J193" i="32"/>
  <c r="J186" i="27"/>
  <c r="J213" i="31"/>
  <c r="J187" i="34"/>
  <c r="J196" i="27"/>
  <c r="J220" i="35"/>
  <c r="J214" i="34"/>
  <c r="J191" i="28"/>
  <c r="J186" i="28"/>
  <c r="J220" i="33"/>
  <c r="J185" i="27"/>
  <c r="J185" i="33"/>
  <c r="J224" i="30"/>
  <c r="J185" i="29"/>
  <c r="J219" i="31"/>
  <c r="J206" i="29"/>
  <c r="J222" i="35"/>
  <c r="J163" i="28"/>
  <c r="J165" i="35"/>
  <c r="J169" i="35"/>
  <c r="J178" i="30"/>
  <c r="J170" i="28"/>
  <c r="J138" i="32"/>
  <c r="J178" i="33"/>
  <c r="J173" i="35"/>
  <c r="J181" i="35"/>
  <c r="J169" i="32"/>
  <c r="J179" i="30"/>
  <c r="J168" i="35"/>
  <c r="J166" i="28"/>
  <c r="J152" i="27"/>
  <c r="J147" i="27"/>
  <c r="J159" i="31"/>
  <c r="J166" i="30"/>
  <c r="J162" i="35"/>
  <c r="J174" i="33"/>
  <c r="J143" i="34"/>
  <c r="J169" i="31"/>
  <c r="J139" i="31"/>
  <c r="J139" i="28"/>
  <c r="J177" i="28"/>
  <c r="J155" i="33"/>
  <c r="J180" i="27"/>
  <c r="J147" i="32"/>
  <c r="J128" i="33"/>
  <c r="J134" i="32"/>
  <c r="J102" i="29"/>
  <c r="J132" i="32"/>
  <c r="J125" i="29"/>
  <c r="J136" i="32"/>
  <c r="J114" i="35"/>
  <c r="J98" i="28"/>
  <c r="J52" i="34"/>
  <c r="J252" i="3"/>
  <c r="K252" i="3" s="1"/>
  <c r="J90" i="3"/>
  <c r="K90" i="3" s="1"/>
  <c r="J88" i="3"/>
  <c r="K88" i="3" s="1"/>
  <c r="J62" i="3"/>
  <c r="K62" i="3" s="1"/>
  <c r="J60" i="3"/>
  <c r="K60" i="3" s="1"/>
  <c r="N37" i="3"/>
  <c r="J37" i="3" s="1"/>
  <c r="K37" i="3" s="1"/>
  <c r="J306" i="30"/>
  <c r="J322" i="28"/>
  <c r="J278" i="27"/>
  <c r="J304" i="27"/>
  <c r="N38" i="3"/>
  <c r="J38" i="3" s="1"/>
  <c r="K38" i="3" s="1"/>
  <c r="J196" i="30"/>
  <c r="J188" i="28"/>
  <c r="J215" i="28"/>
  <c r="J200" i="34"/>
  <c r="J200" i="32"/>
  <c r="J220" i="32"/>
  <c r="J210" i="29"/>
  <c r="J204" i="31"/>
  <c r="J201" i="28"/>
  <c r="J190" i="33"/>
  <c r="J195" i="28"/>
  <c r="J183" i="32"/>
  <c r="J212" i="35"/>
  <c r="J200" i="30"/>
  <c r="J216" i="32"/>
  <c r="J209" i="29"/>
  <c r="J221" i="32"/>
  <c r="J223" i="29"/>
  <c r="J207" i="27"/>
  <c r="J144" i="33"/>
  <c r="J163" i="29"/>
  <c r="J179" i="35"/>
  <c r="J145" i="35"/>
  <c r="J148" i="32"/>
  <c r="J181" i="27"/>
  <c r="J163" i="35"/>
  <c r="J170" i="31"/>
  <c r="J155" i="27"/>
  <c r="J154" i="28"/>
  <c r="J166" i="29"/>
  <c r="J140" i="29"/>
  <c r="J177" i="29"/>
  <c r="J143" i="30"/>
  <c r="J175" i="32"/>
  <c r="J178" i="29"/>
  <c r="J160" i="34"/>
  <c r="J176" i="32"/>
  <c r="J154" i="29"/>
  <c r="J138" i="33"/>
  <c r="J162" i="31"/>
  <c r="J149" i="31"/>
  <c r="J168" i="33"/>
  <c r="J151" i="30"/>
  <c r="J164" i="29"/>
  <c r="J154" i="35"/>
  <c r="J165" i="27"/>
  <c r="J173" i="34"/>
  <c r="J156" i="30"/>
  <c r="J163" i="33"/>
  <c r="J171" i="35"/>
  <c r="J150" i="28"/>
  <c r="J140" i="34"/>
  <c r="J172" i="34"/>
  <c r="J131" i="27"/>
  <c r="J115" i="33"/>
  <c r="J130" i="27"/>
  <c r="J102" i="34"/>
  <c r="J127" i="35"/>
  <c r="J103" i="32"/>
  <c r="J119" i="34"/>
  <c r="J131" i="31"/>
  <c r="J99" i="34"/>
  <c r="J92" i="29"/>
  <c r="J89" i="29"/>
  <c r="J101" i="29"/>
  <c r="J121" i="34"/>
  <c r="J296" i="3"/>
  <c r="K296" i="3" s="1"/>
  <c r="J288" i="3"/>
  <c r="K288" i="3" s="1"/>
  <c r="J280" i="3"/>
  <c r="K280" i="3" s="1"/>
  <c r="J237" i="3"/>
  <c r="K237" i="3" s="1"/>
  <c r="J186" i="30"/>
  <c r="J223" i="30"/>
  <c r="J202" i="28"/>
  <c r="J194" i="32"/>
  <c r="J198" i="35"/>
  <c r="J196" i="35"/>
  <c r="J187" i="33"/>
  <c r="J210" i="30"/>
  <c r="J195" i="30"/>
  <c r="J203" i="33"/>
  <c r="J183" i="30"/>
  <c r="J202" i="30"/>
  <c r="J188" i="31"/>
  <c r="J202" i="29"/>
  <c r="J155" i="32"/>
  <c r="J146" i="35"/>
  <c r="J157" i="29"/>
  <c r="J145" i="33"/>
  <c r="J179" i="32"/>
  <c r="J208" i="35"/>
  <c r="J149" i="27"/>
  <c r="J144" i="35"/>
  <c r="J176" i="35"/>
  <c r="J126" i="34"/>
  <c r="J111" i="33"/>
  <c r="J8" i="28"/>
  <c r="J16" i="28"/>
  <c r="J19" i="34"/>
  <c r="J6" i="32"/>
  <c r="J300" i="32"/>
  <c r="J314" i="31"/>
  <c r="J290" i="31"/>
  <c r="J270" i="31"/>
  <c r="J312" i="30"/>
  <c r="J296" i="30"/>
  <c r="J280" i="30"/>
  <c r="J306" i="29"/>
  <c r="J290" i="29"/>
  <c r="J274" i="29"/>
  <c r="J316" i="28"/>
  <c r="J300" i="28"/>
  <c r="J284" i="28"/>
  <c r="J310" i="27"/>
  <c r="J294" i="27"/>
  <c r="N266" i="3"/>
  <c r="J266" i="3" s="1"/>
  <c r="K266" i="3" s="1"/>
  <c r="N213" i="3"/>
  <c r="J213" i="3" s="1"/>
  <c r="K213" i="3" s="1"/>
  <c r="N107" i="3"/>
  <c r="J107" i="3" s="1"/>
  <c r="K107" i="3" s="1"/>
  <c r="J146" i="32"/>
  <c r="J138" i="34"/>
  <c r="J169" i="29"/>
  <c r="J163" i="31"/>
  <c r="J153" i="33"/>
  <c r="J153" i="29"/>
  <c r="J146" i="34"/>
  <c r="J128" i="29"/>
  <c r="J112" i="35"/>
  <c r="J106" i="29"/>
  <c r="J104" i="33"/>
  <c r="J137" i="32"/>
  <c r="J94" i="27"/>
  <c r="J120" i="29"/>
  <c r="J102" i="33"/>
  <c r="J7" i="32"/>
  <c r="J323" i="34"/>
  <c r="J319" i="34"/>
  <c r="J311" i="34"/>
  <c r="J303" i="34"/>
  <c r="J299" i="34"/>
  <c r="J291" i="34"/>
  <c r="J287" i="34"/>
  <c r="J279" i="34"/>
  <c r="J271" i="34"/>
  <c r="J321" i="33"/>
  <c r="J313" i="33"/>
  <c r="J309" i="33"/>
  <c r="J301" i="33"/>
  <c r="J297" i="33"/>
  <c r="J289" i="33"/>
  <c r="J285" i="33"/>
  <c r="J281" i="33"/>
  <c r="J277" i="33"/>
  <c r="J319" i="32"/>
  <c r="J311" i="32"/>
  <c r="J307" i="32"/>
  <c r="J303" i="32"/>
  <c r="J299" i="32"/>
  <c r="J291" i="32"/>
  <c r="J287" i="32"/>
  <c r="J279" i="32"/>
  <c r="J275" i="32"/>
  <c r="J271" i="32"/>
  <c r="J321" i="31"/>
  <c r="J309" i="31"/>
  <c r="J305" i="31"/>
  <c r="J289" i="31"/>
  <c r="J285" i="31"/>
  <c r="J281" i="31"/>
  <c r="J273" i="31"/>
  <c r="J319" i="30"/>
  <c r="J295" i="30"/>
  <c r="J275" i="30"/>
  <c r="J305" i="29"/>
  <c r="J285" i="29"/>
  <c r="J315" i="28"/>
  <c r="J307" i="28"/>
  <c r="J295" i="28"/>
  <c r="J275" i="28"/>
  <c r="J317" i="27"/>
  <c r="J305" i="27"/>
  <c r="J293" i="27"/>
  <c r="J285" i="27"/>
  <c r="J273" i="27"/>
  <c r="N160" i="3"/>
  <c r="J160" i="3" s="1"/>
  <c r="K160" i="3" s="1"/>
  <c r="J135" i="30"/>
  <c r="J97" i="35"/>
  <c r="J114" i="28"/>
  <c r="J118" i="29"/>
  <c r="J103" i="30"/>
  <c r="J116" i="32"/>
  <c r="J136" i="30"/>
  <c r="J99" i="28"/>
  <c r="J13" i="30"/>
  <c r="J26" i="29"/>
  <c r="J83" i="27"/>
  <c r="J70" i="30"/>
  <c r="J48" i="27"/>
  <c r="N320" i="3"/>
  <c r="J320" i="3" s="1"/>
  <c r="K320" i="3" s="1"/>
  <c r="N318" i="3"/>
  <c r="J318" i="3" s="1"/>
  <c r="K318" i="3" s="1"/>
  <c r="N267" i="3"/>
  <c r="J267" i="3" s="1"/>
  <c r="K267" i="3" s="1"/>
  <c r="N265" i="3"/>
  <c r="J265" i="3" s="1"/>
  <c r="K265" i="3" s="1"/>
  <c r="N214" i="3"/>
  <c r="J214" i="3" s="1"/>
  <c r="K214" i="3" s="1"/>
  <c r="N212" i="3"/>
  <c r="J212" i="3" s="1"/>
  <c r="K212" i="3" s="1"/>
  <c r="J133" i="3"/>
  <c r="K133" i="3" s="1"/>
  <c r="N108" i="3"/>
  <c r="J108" i="3" s="1"/>
  <c r="K108" i="3" s="1"/>
  <c r="J158" i="32"/>
  <c r="J171" i="28"/>
  <c r="J16" i="27"/>
  <c r="J49" i="27"/>
  <c r="J49" i="34"/>
  <c r="J247" i="30"/>
  <c r="J201" i="35"/>
  <c r="J210" i="34"/>
  <c r="J216" i="33"/>
  <c r="J225" i="31"/>
  <c r="J192" i="27"/>
  <c r="J196" i="28"/>
  <c r="J195" i="31"/>
  <c r="J222" i="30"/>
  <c r="J183" i="35"/>
  <c r="J225" i="33"/>
  <c r="J208" i="34"/>
  <c r="J189" i="27"/>
  <c r="J167" i="29"/>
  <c r="J144" i="32"/>
  <c r="J138" i="31"/>
  <c r="J174" i="29"/>
  <c r="J146" i="29"/>
  <c r="J172" i="33"/>
  <c r="J180" i="30"/>
  <c r="J176" i="29"/>
  <c r="J163" i="32"/>
  <c r="J140" i="27"/>
  <c r="J158" i="33"/>
  <c r="J164" i="27"/>
  <c r="J165" i="29"/>
  <c r="J178" i="31"/>
  <c r="J172" i="32"/>
  <c r="J157" i="34"/>
  <c r="J180" i="29"/>
  <c r="J175" i="35"/>
  <c r="J164" i="30"/>
  <c r="J176" i="27"/>
  <c r="J176" i="30"/>
  <c r="J145" i="29"/>
  <c r="J153" i="34"/>
  <c r="J120" i="31"/>
  <c r="J102" i="28"/>
  <c r="J45" i="27"/>
  <c r="J192" i="28"/>
  <c r="J193" i="30"/>
  <c r="J214" i="33"/>
  <c r="J213" i="34"/>
  <c r="J202" i="27"/>
  <c r="J97" i="27"/>
  <c r="J90" i="35"/>
  <c r="J93" i="33"/>
  <c r="J84" i="32"/>
  <c r="J83" i="29"/>
  <c r="J70" i="29"/>
  <c r="J131" i="35"/>
  <c r="J90" i="27"/>
  <c r="J95" i="27"/>
  <c r="J95" i="31"/>
  <c r="J88" i="28"/>
  <c r="J56" i="29"/>
  <c r="J107" i="35"/>
  <c r="J103" i="31"/>
  <c r="J61" i="27"/>
  <c r="J12" i="27"/>
  <c r="J23" i="30"/>
  <c r="J24" i="32"/>
  <c r="J71" i="34"/>
  <c r="J12" i="30"/>
  <c r="J20" i="30"/>
  <c r="J67" i="33"/>
  <c r="J66" i="28"/>
  <c r="J82" i="32"/>
  <c r="J42" i="35"/>
  <c r="J45" i="34"/>
  <c r="J270" i="29"/>
  <c r="J289" i="3"/>
  <c r="K289" i="3" s="1"/>
  <c r="J272" i="3"/>
  <c r="K272" i="3" s="1"/>
  <c r="J58" i="35"/>
  <c r="J69" i="34"/>
  <c r="J109" i="32"/>
  <c r="J117" i="29"/>
  <c r="J95" i="28"/>
  <c r="J123" i="32"/>
  <c r="J95" i="29"/>
  <c r="J78" i="31"/>
  <c r="J129" i="34"/>
  <c r="J90" i="33"/>
  <c r="J83" i="30"/>
  <c r="J73" i="35"/>
  <c r="J111" i="35"/>
  <c r="J60" i="35"/>
  <c r="J53" i="30"/>
  <c r="J55" i="30"/>
  <c r="J81" i="34"/>
  <c r="J50" i="31"/>
  <c r="J69" i="30"/>
  <c r="J122" i="33"/>
  <c r="J115" i="32"/>
  <c r="J64" i="34"/>
  <c r="J57" i="27"/>
  <c r="J66" i="30"/>
  <c r="J72" i="27"/>
  <c r="J135" i="32"/>
  <c r="J105" i="32"/>
  <c r="J123" i="30"/>
  <c r="J11" i="33"/>
  <c r="J19" i="29"/>
  <c r="J14" i="35"/>
  <c r="J12" i="29"/>
  <c r="J49" i="29"/>
  <c r="J7" i="34"/>
  <c r="J9" i="29"/>
  <c r="J51" i="27"/>
  <c r="J7" i="35"/>
  <c r="J42" i="34"/>
  <c r="J48" i="30"/>
  <c r="J46" i="29"/>
  <c r="J11" i="34"/>
  <c r="J304" i="3"/>
  <c r="K304" i="3" s="1"/>
  <c r="J300" i="3"/>
  <c r="K300" i="3" s="1"/>
  <c r="J298" i="3"/>
  <c r="K298" i="3" s="1"/>
  <c r="J264" i="3"/>
  <c r="K264" i="3" s="1"/>
  <c r="J244" i="3"/>
  <c r="K244" i="3" s="1"/>
  <c r="J240" i="3"/>
  <c r="K240" i="3" s="1"/>
  <c r="J238" i="3"/>
  <c r="K238" i="3" s="1"/>
  <c r="N158" i="3"/>
  <c r="J158" i="3" s="1"/>
  <c r="K158" i="3" s="1"/>
  <c r="J140" i="3"/>
  <c r="K140" i="3" s="1"/>
  <c r="J138" i="3"/>
  <c r="K138" i="3" s="1"/>
  <c r="J136" i="3"/>
  <c r="K136" i="3" s="1"/>
  <c r="J134" i="3"/>
  <c r="K134" i="3" s="1"/>
  <c r="J85" i="3"/>
  <c r="K85" i="3" s="1"/>
  <c r="J67" i="3"/>
  <c r="K67" i="3" s="1"/>
  <c r="J61" i="3"/>
  <c r="K61" i="3" s="1"/>
  <c r="J46" i="3"/>
  <c r="K46" i="3" s="1"/>
  <c r="J30" i="3"/>
  <c r="K30" i="3" s="1"/>
  <c r="J26" i="3"/>
  <c r="K26" i="3" s="1"/>
  <c r="J22" i="3"/>
  <c r="K22" i="3" s="1"/>
  <c r="J11" i="3"/>
  <c r="K11" i="3" s="1"/>
  <c r="J52" i="32"/>
  <c r="J60" i="33"/>
  <c r="J68" i="28"/>
  <c r="J58" i="31"/>
  <c r="J92" i="31"/>
  <c r="J53" i="31"/>
  <c r="J54" i="32"/>
  <c r="J118" i="30"/>
  <c r="J80" i="29"/>
  <c r="J112" i="30"/>
  <c r="J103" i="33"/>
  <c r="J59" i="28"/>
  <c r="J23" i="31"/>
  <c r="J44" i="30"/>
  <c r="J20" i="27"/>
  <c r="J23" i="27"/>
  <c r="J8" i="27"/>
  <c r="J57" i="34"/>
  <c r="J48" i="32"/>
  <c r="J16" i="30"/>
  <c r="J45" i="32"/>
  <c r="J45" i="31"/>
  <c r="J42" i="32"/>
  <c r="J6" i="28"/>
  <c r="J44" i="28"/>
  <c r="J25" i="32"/>
  <c r="J292" i="3"/>
  <c r="K292" i="3" s="1"/>
  <c r="J228" i="3"/>
  <c r="K228" i="3" s="1"/>
  <c r="J220" i="3"/>
  <c r="K220" i="3" s="1"/>
  <c r="J159" i="32"/>
  <c r="J94" i="33"/>
  <c r="J98" i="27"/>
  <c r="J82" i="34"/>
  <c r="J65" i="34"/>
  <c r="J61" i="32"/>
  <c r="J203" i="30"/>
  <c r="J153" i="30"/>
  <c r="J167" i="30"/>
  <c r="J180" i="35"/>
  <c r="J177" i="27"/>
  <c r="J148" i="30"/>
  <c r="J165" i="34"/>
  <c r="J154" i="34"/>
  <c r="J148" i="28"/>
  <c r="J43" i="31"/>
  <c r="J247" i="27"/>
  <c r="J269" i="28"/>
  <c r="J236" i="28"/>
  <c r="J237" i="35"/>
  <c r="J188" i="30"/>
  <c r="J223" i="35"/>
  <c r="J211" i="31"/>
  <c r="J216" i="27"/>
  <c r="J217" i="31"/>
  <c r="J201" i="34"/>
  <c r="J185" i="34"/>
  <c r="J221" i="27"/>
  <c r="J213" i="30"/>
  <c r="J182" i="35"/>
  <c r="J199" i="32"/>
  <c r="J223" i="27"/>
  <c r="J222" i="28"/>
  <c r="J221" i="33"/>
  <c r="J183" i="34"/>
  <c r="J191" i="30"/>
  <c r="J199" i="28"/>
  <c r="J188" i="32"/>
  <c r="J207" i="29"/>
  <c r="J197" i="28"/>
  <c r="J187" i="29"/>
  <c r="J198" i="28"/>
  <c r="J192" i="32"/>
  <c r="J223" i="34"/>
  <c r="J214" i="29"/>
  <c r="J196" i="29"/>
  <c r="J203" i="28"/>
  <c r="J186" i="32"/>
  <c r="J225" i="34"/>
  <c r="J222" i="33"/>
  <c r="J222" i="27"/>
  <c r="J142" i="31"/>
  <c r="J139" i="35"/>
  <c r="J181" i="29"/>
  <c r="J181" i="34"/>
  <c r="J150" i="27"/>
  <c r="J140" i="33"/>
  <c r="J181" i="31"/>
  <c r="J142" i="29"/>
  <c r="J170" i="32"/>
  <c r="J175" i="29"/>
  <c r="J143" i="31"/>
  <c r="J170" i="27"/>
  <c r="J156" i="32"/>
  <c r="J168" i="27"/>
  <c r="J145" i="27"/>
  <c r="J168" i="31"/>
  <c r="J179" i="28"/>
  <c r="J143" i="28"/>
  <c r="J145" i="28"/>
  <c r="J166" i="32"/>
  <c r="J163" i="30"/>
  <c r="J148" i="35"/>
  <c r="J138" i="27"/>
  <c r="J173" i="29"/>
  <c r="J149" i="30"/>
  <c r="J142" i="30"/>
  <c r="J169" i="34"/>
  <c r="J153" i="31"/>
  <c r="J104" i="29"/>
  <c r="J124" i="34"/>
  <c r="J80" i="35"/>
  <c r="J91" i="27"/>
  <c r="J81" i="33"/>
  <c r="J129" i="32"/>
  <c r="J90" i="28"/>
  <c r="J60" i="28"/>
  <c r="J68" i="29"/>
  <c r="J50" i="27"/>
  <c r="J96" i="31"/>
  <c r="J102" i="35"/>
  <c r="J86" i="30"/>
  <c r="J50" i="29"/>
  <c r="J69" i="28"/>
  <c r="J100" i="28"/>
  <c r="J66" i="33"/>
  <c r="J68" i="35"/>
  <c r="J84" i="29"/>
  <c r="J93" i="30"/>
  <c r="J71" i="31"/>
  <c r="J72" i="29"/>
  <c r="J50" i="35"/>
  <c r="J61" i="35"/>
  <c r="J62" i="31"/>
  <c r="J93" i="29"/>
  <c r="J56" i="31"/>
  <c r="J67" i="34"/>
  <c r="J54" i="30"/>
  <c r="J56" i="32"/>
  <c r="J52" i="27"/>
  <c r="J91" i="35"/>
  <c r="J53" i="29"/>
  <c r="J62" i="30"/>
  <c r="J58" i="32"/>
  <c r="J91" i="32"/>
  <c r="J19" i="33"/>
  <c r="J24" i="31"/>
  <c r="J28" i="27"/>
  <c r="J48" i="28"/>
  <c r="J46" i="31"/>
  <c r="J33" i="35"/>
  <c r="J49" i="32"/>
  <c r="J28" i="34"/>
  <c r="J75" i="34"/>
  <c r="J26" i="33"/>
  <c r="J39" i="29"/>
  <c r="J12" i="35"/>
  <c r="J33" i="33"/>
  <c r="J29" i="32"/>
  <c r="J43" i="33"/>
  <c r="J270" i="34"/>
  <c r="J272" i="34"/>
  <c r="J274" i="34"/>
  <c r="J276" i="34"/>
  <c r="J278" i="34"/>
  <c r="J280" i="34"/>
  <c r="J282" i="34"/>
  <c r="J284" i="34"/>
  <c r="J286" i="34"/>
  <c r="J288" i="34"/>
  <c r="J290" i="34"/>
  <c r="J292" i="34"/>
  <c r="J294" i="34"/>
  <c r="J296" i="34"/>
  <c r="J298" i="34"/>
  <c r="J300" i="34"/>
  <c r="J302" i="34"/>
  <c r="J304" i="34"/>
  <c r="J306" i="34"/>
  <c r="J308" i="34"/>
  <c r="J310" i="34"/>
  <c r="J312" i="34"/>
  <c r="J314" i="34"/>
  <c r="J316" i="34"/>
  <c r="J318" i="34"/>
  <c r="J139" i="33"/>
  <c r="J165" i="32"/>
  <c r="J175" i="31"/>
  <c r="J141" i="27"/>
  <c r="J107" i="33"/>
  <c r="J123" i="28"/>
  <c r="J95" i="34"/>
  <c r="J114" i="32"/>
  <c r="J133" i="27"/>
  <c r="J137" i="35"/>
  <c r="J115" i="27"/>
  <c r="J97" i="31"/>
  <c r="J120" i="35"/>
  <c r="J124" i="33"/>
  <c r="J119" i="30"/>
  <c r="J98" i="32"/>
  <c r="J122" i="34"/>
  <c r="J132" i="34"/>
  <c r="J110" i="29"/>
  <c r="J71" i="33"/>
  <c r="J87" i="27"/>
  <c r="J90" i="32"/>
  <c r="J125" i="27"/>
  <c r="J123" i="33"/>
  <c r="J93" i="28"/>
  <c r="J79" i="30"/>
  <c r="J61" i="34"/>
  <c r="J101" i="31"/>
  <c r="J94" i="34"/>
  <c r="J118" i="34"/>
  <c r="J77" i="35"/>
  <c r="J136" i="33"/>
  <c r="J109" i="33"/>
  <c r="J75" i="29"/>
  <c r="J116" i="30"/>
  <c r="J133" i="28"/>
  <c r="J94" i="30"/>
  <c r="J82" i="33"/>
  <c r="J78" i="30"/>
  <c r="J52" i="35"/>
  <c r="J55" i="33"/>
  <c r="J57" i="30"/>
  <c r="J93" i="34"/>
  <c r="J63" i="35"/>
  <c r="J87" i="35"/>
  <c r="J62" i="33"/>
  <c r="J54" i="34"/>
  <c r="J92" i="33"/>
  <c r="J29" i="33"/>
  <c r="J8" i="35"/>
  <c r="J36" i="35"/>
  <c r="J10" i="29"/>
  <c r="J87" i="31"/>
  <c r="J20" i="35"/>
  <c r="J36" i="31"/>
  <c r="J34" i="30"/>
  <c r="J36" i="33"/>
  <c r="J20" i="34"/>
  <c r="J17" i="35"/>
  <c r="J9" i="28"/>
  <c r="J25" i="28"/>
  <c r="J40" i="33"/>
  <c r="J63" i="34"/>
  <c r="J88" i="35"/>
  <c r="J177" i="31"/>
  <c r="J173" i="28"/>
  <c r="J167" i="33"/>
  <c r="J180" i="33"/>
  <c r="J161" i="29"/>
  <c r="J161" i="32"/>
  <c r="J139" i="27"/>
  <c r="J178" i="34"/>
  <c r="J138" i="30"/>
  <c r="J175" i="33"/>
  <c r="J115" i="29"/>
  <c r="J133" i="29"/>
  <c r="J130" i="28"/>
  <c r="J135" i="27"/>
  <c r="J108" i="29"/>
  <c r="J104" i="27"/>
  <c r="J132" i="30"/>
  <c r="J127" i="32"/>
  <c r="J126" i="28"/>
  <c r="J126" i="31"/>
  <c r="J137" i="27"/>
  <c r="J130" i="30"/>
  <c r="J119" i="29"/>
  <c r="J102" i="31"/>
  <c r="J121" i="35"/>
  <c r="J84" i="33"/>
  <c r="J76" i="27"/>
  <c r="J64" i="27"/>
  <c r="J88" i="31"/>
  <c r="J60" i="31"/>
  <c r="J60" i="27"/>
  <c r="J67" i="30"/>
  <c r="J121" i="27"/>
  <c r="J109" i="34"/>
  <c r="J52" i="28"/>
  <c r="J71" i="30"/>
  <c r="J68" i="32"/>
  <c r="J92" i="35"/>
  <c r="J106" i="33"/>
  <c r="J66" i="32"/>
  <c r="J121" i="33"/>
  <c r="J57" i="29"/>
  <c r="J18" i="32"/>
  <c r="J8" i="31"/>
  <c r="J14" i="31"/>
  <c r="J20" i="31"/>
  <c r="J27" i="31"/>
  <c r="J47" i="29"/>
  <c r="J39" i="32"/>
  <c r="J46" i="33"/>
  <c r="J75" i="31"/>
  <c r="J24" i="27"/>
  <c r="J36" i="32"/>
  <c r="J28" i="35"/>
  <c r="J43" i="35"/>
  <c r="J320" i="34"/>
  <c r="J322" i="34"/>
  <c r="J270" i="33"/>
  <c r="J272" i="33"/>
  <c r="J274" i="33"/>
  <c r="J276" i="33"/>
  <c r="J278" i="33"/>
  <c r="J280" i="33"/>
  <c r="J282" i="33"/>
  <c r="J284" i="33"/>
  <c r="J286" i="33"/>
  <c r="J288" i="33"/>
  <c r="J290" i="33"/>
  <c r="J292" i="33"/>
  <c r="J294" i="33"/>
  <c r="J296" i="33"/>
  <c r="J298" i="33"/>
  <c r="J300" i="33"/>
  <c r="J302" i="33"/>
  <c r="J304" i="33"/>
  <c r="J306" i="33"/>
  <c r="J310" i="33"/>
  <c r="J312" i="33"/>
  <c r="J314" i="33"/>
  <c r="J316" i="33"/>
  <c r="J318" i="33"/>
  <c r="J320" i="33"/>
  <c r="J270" i="32"/>
  <c r="J272" i="32"/>
  <c r="J274" i="32"/>
  <c r="J276" i="32"/>
  <c r="J278" i="32"/>
  <c r="J280" i="32"/>
  <c r="J282" i="32"/>
  <c r="J284" i="32"/>
  <c r="J286" i="32"/>
  <c r="J288" i="32"/>
  <c r="J290" i="32"/>
  <c r="J292" i="32"/>
  <c r="J294" i="32"/>
  <c r="J296" i="32"/>
  <c r="J298" i="32"/>
  <c r="J302" i="32"/>
  <c r="J304" i="32"/>
  <c r="J306" i="32"/>
  <c r="J308" i="32"/>
  <c r="J310" i="32"/>
  <c r="J312" i="32"/>
  <c r="J314" i="32"/>
  <c r="J316" i="32"/>
  <c r="J320" i="32"/>
  <c r="J322" i="32"/>
  <c r="J272" i="31"/>
  <c r="J274" i="31"/>
  <c r="J276" i="31"/>
  <c r="J278" i="31"/>
  <c r="J280" i="31"/>
  <c r="J282" i="31"/>
  <c r="J286" i="31"/>
  <c r="J288" i="31"/>
  <c r="J292" i="31"/>
  <c r="J294" i="31"/>
  <c r="J296" i="31"/>
  <c r="J298" i="31"/>
  <c r="J300" i="31"/>
  <c r="J302" i="31"/>
  <c r="J304" i="31"/>
  <c r="J306" i="31"/>
  <c r="J308" i="31"/>
  <c r="J310" i="31"/>
  <c r="J316" i="31"/>
  <c r="J318" i="31"/>
  <c r="J320" i="31"/>
  <c r="J322" i="31"/>
  <c r="J272" i="30"/>
  <c r="J274" i="30"/>
  <c r="J276" i="30"/>
  <c r="J278" i="30"/>
  <c r="J282" i="30"/>
  <c r="J284" i="30"/>
  <c r="J286" i="30"/>
  <c r="J288" i="30"/>
  <c r="J290" i="30"/>
  <c r="J292" i="30"/>
  <c r="J294" i="30"/>
  <c r="J284" i="3"/>
  <c r="K284" i="3" s="1"/>
  <c r="J282" i="3"/>
  <c r="K282" i="3" s="1"/>
  <c r="J273" i="3"/>
  <c r="K273" i="3" s="1"/>
  <c r="J245" i="3"/>
  <c r="K245" i="3" s="1"/>
  <c r="J232" i="3"/>
  <c r="K232" i="3" s="1"/>
  <c r="J230" i="3"/>
  <c r="K230" i="3" s="1"/>
  <c r="J192" i="3"/>
  <c r="K192" i="3" s="1"/>
  <c r="J159" i="3"/>
  <c r="K159" i="3" s="1"/>
  <c r="J298" i="30"/>
  <c r="J300" i="30"/>
  <c r="J302" i="30"/>
  <c r="J304" i="30"/>
  <c r="J308" i="30"/>
  <c r="J314" i="30"/>
  <c r="J316" i="30"/>
  <c r="J318" i="30"/>
  <c r="J320" i="30"/>
  <c r="J322" i="30"/>
  <c r="J272" i="29"/>
  <c r="J276" i="29"/>
  <c r="J278" i="29"/>
  <c r="J280" i="29"/>
  <c r="J282" i="29"/>
  <c r="J284" i="29"/>
  <c r="J286" i="29"/>
  <c r="J288" i="29"/>
  <c r="J294" i="29"/>
  <c r="J296" i="29"/>
  <c r="J298" i="29"/>
  <c r="J300" i="29"/>
  <c r="J302" i="29"/>
  <c r="J308" i="29"/>
  <c r="J310" i="29"/>
  <c r="J312" i="29"/>
  <c r="J314" i="29"/>
  <c r="J318" i="29"/>
  <c r="J270" i="28"/>
  <c r="J272" i="28"/>
  <c r="J274" i="28"/>
  <c r="J276" i="28"/>
  <c r="J278" i="28"/>
  <c r="J280" i="28"/>
  <c r="J282" i="28"/>
  <c r="J286" i="28"/>
  <c r="J288" i="28"/>
  <c r="J292" i="28"/>
  <c r="J294" i="28"/>
  <c r="J296" i="28"/>
  <c r="J302" i="28"/>
  <c r="J304" i="28"/>
  <c r="J306" i="28"/>
  <c r="J308" i="28"/>
  <c r="J310" i="28"/>
  <c r="J312" i="28"/>
  <c r="J318" i="28"/>
  <c r="J320" i="28"/>
  <c r="J270" i="27"/>
  <c r="J272" i="27"/>
  <c r="J274" i="27"/>
  <c r="J280" i="27"/>
  <c r="J282" i="27"/>
  <c r="J284" i="27"/>
  <c r="J286" i="27"/>
  <c r="J288" i="27"/>
  <c r="J290" i="27"/>
  <c r="J296" i="27"/>
  <c r="J298" i="27"/>
  <c r="J302" i="27"/>
  <c r="J306" i="27"/>
  <c r="J308" i="27"/>
  <c r="J312" i="27"/>
  <c r="J314" i="27"/>
  <c r="J318" i="27"/>
  <c r="J320" i="27"/>
  <c r="J322" i="27"/>
  <c r="J261" i="3"/>
  <c r="K261" i="3" s="1"/>
  <c r="J246" i="3"/>
  <c r="K246" i="3" s="1"/>
  <c r="J229" i="3"/>
  <c r="K229" i="3" s="1"/>
  <c r="J193" i="3"/>
  <c r="K193" i="3" s="1"/>
  <c r="J116" i="3"/>
  <c r="K116" i="3" s="1"/>
  <c r="J199" i="31"/>
  <c r="J156" i="28"/>
  <c r="J161" i="30"/>
  <c r="J165" i="33"/>
  <c r="J151" i="34"/>
  <c r="J110" i="34"/>
  <c r="J107" i="34"/>
  <c r="J123" i="35"/>
  <c r="J133" i="32"/>
  <c r="J128" i="30"/>
  <c r="J45" i="35"/>
  <c r="J13" i="34"/>
  <c r="J147" i="33"/>
  <c r="J11" i="31"/>
  <c r="J40" i="31"/>
  <c r="J32" i="32"/>
  <c r="J203" i="27"/>
  <c r="J204" i="29"/>
  <c r="J213" i="33"/>
  <c r="J178" i="35"/>
  <c r="J147" i="30"/>
  <c r="J169" i="33"/>
  <c r="J148" i="33"/>
  <c r="J168" i="34"/>
  <c r="J160" i="31"/>
  <c r="J139" i="32"/>
  <c r="J159" i="30"/>
  <c r="J174" i="31"/>
  <c r="J151" i="35"/>
  <c r="J162" i="30"/>
  <c r="J127" i="33"/>
  <c r="J74" i="30"/>
  <c r="J73" i="34"/>
  <c r="J20" i="28"/>
  <c r="J24" i="28"/>
  <c r="J33" i="31"/>
  <c r="J17" i="31"/>
  <c r="J47" i="28"/>
  <c r="J90" i="34"/>
  <c r="J23" i="29"/>
  <c r="J8" i="33"/>
  <c r="J30" i="31"/>
  <c r="J28" i="30"/>
  <c r="J12" i="28"/>
  <c r="J43" i="28"/>
  <c r="J19" i="35"/>
  <c r="J294" i="3"/>
  <c r="K294" i="3" s="1"/>
  <c r="J285" i="3"/>
  <c r="K285" i="3" s="1"/>
  <c r="J278" i="3"/>
  <c r="K278" i="3" s="1"/>
  <c r="J242" i="3"/>
  <c r="K242" i="3" s="1"/>
  <c r="J233" i="3"/>
  <c r="K233" i="3" s="1"/>
  <c r="J224" i="3"/>
  <c r="K224" i="3" s="1"/>
  <c r="J222" i="3"/>
  <c r="K222" i="3" s="1"/>
  <c r="J183" i="3"/>
  <c r="K183" i="3" s="1"/>
  <c r="J181" i="3"/>
  <c r="K181" i="3" s="1"/>
  <c r="J179" i="3"/>
  <c r="K179" i="3" s="1"/>
  <c r="J177" i="3"/>
  <c r="K177" i="3" s="1"/>
  <c r="J117" i="3"/>
  <c r="K117" i="3" s="1"/>
  <c r="J102" i="3"/>
  <c r="K102" i="3" s="1"/>
  <c r="J71" i="3"/>
  <c r="K71" i="3" s="1"/>
  <c r="J69" i="3"/>
  <c r="K69" i="3" s="1"/>
  <c r="J29" i="29"/>
  <c r="J13" i="29"/>
  <c r="J11" i="32"/>
  <c r="J15" i="33"/>
  <c r="J313" i="3"/>
  <c r="K313" i="3" s="1"/>
  <c r="J306" i="3"/>
  <c r="K306" i="3" s="1"/>
  <c r="J297" i="3"/>
  <c r="K297" i="3" s="1"/>
  <c r="J290" i="3"/>
  <c r="K290" i="3" s="1"/>
  <c r="J281" i="3"/>
  <c r="K281" i="3" s="1"/>
  <c r="J274" i="3"/>
  <c r="K274" i="3" s="1"/>
  <c r="J10" i="35"/>
  <c r="J58" i="34"/>
  <c r="J22" i="35"/>
  <c r="J9" i="34"/>
  <c r="J15" i="29"/>
  <c r="J7" i="29"/>
  <c r="J41" i="28"/>
  <c r="J302" i="3"/>
  <c r="K302" i="3" s="1"/>
  <c r="J293" i="3"/>
  <c r="K293" i="3" s="1"/>
  <c r="J286" i="3"/>
  <c r="K286" i="3" s="1"/>
  <c r="J277" i="3"/>
  <c r="K277" i="3" s="1"/>
  <c r="J241" i="3"/>
  <c r="K241" i="3" s="1"/>
  <c r="J234" i="3"/>
  <c r="K234" i="3" s="1"/>
  <c r="J223" i="3"/>
  <c r="K223" i="3" s="1"/>
  <c r="J221" i="3"/>
  <c r="K221" i="3" s="1"/>
  <c r="J176" i="3"/>
  <c r="K176" i="3" s="1"/>
  <c r="J161" i="3"/>
  <c r="K161" i="3" s="1"/>
  <c r="J124" i="3"/>
  <c r="K124" i="3" s="1"/>
  <c r="J122" i="3"/>
  <c r="K122" i="3" s="1"/>
  <c r="J120" i="3"/>
  <c r="K120" i="3" s="1"/>
  <c r="J118" i="3"/>
  <c r="K118" i="3" s="1"/>
  <c r="J106" i="3"/>
  <c r="K106" i="3" s="1"/>
  <c r="J70" i="3"/>
  <c r="K70" i="3" s="1"/>
  <c r="J68" i="3"/>
  <c r="K68" i="3" s="1"/>
  <c r="J224" i="29"/>
  <c r="J211" i="30"/>
  <c r="J212" i="34"/>
  <c r="J182" i="29"/>
  <c r="J208" i="29"/>
  <c r="J212" i="33"/>
  <c r="J205" i="35"/>
  <c r="J184" i="31"/>
  <c r="J220" i="34"/>
  <c r="J190" i="29"/>
  <c r="J194" i="34"/>
  <c r="J225" i="27"/>
  <c r="J201" i="31"/>
  <c r="J225" i="29"/>
  <c r="J209" i="35"/>
  <c r="J202" i="34"/>
  <c r="J213" i="35"/>
  <c r="J154" i="31"/>
  <c r="J196" i="33"/>
  <c r="J160" i="29"/>
  <c r="J159" i="27"/>
  <c r="J173" i="33"/>
  <c r="J179" i="27"/>
  <c r="J148" i="27"/>
  <c r="J97" i="33"/>
  <c r="J13" i="27"/>
  <c r="J36" i="27"/>
  <c r="J17" i="28"/>
  <c r="J37" i="28"/>
  <c r="J24" i="29"/>
  <c r="J10" i="30"/>
  <c r="J23" i="33"/>
  <c r="J6" i="34"/>
  <c r="J14" i="34"/>
  <c r="J30" i="34"/>
  <c r="J141" i="34"/>
  <c r="J144" i="30"/>
  <c r="J170" i="33"/>
  <c r="J167" i="31"/>
  <c r="J141" i="30"/>
  <c r="J171" i="27"/>
  <c r="J147" i="34"/>
  <c r="N52" i="3"/>
  <c r="J52" i="3" s="1"/>
  <c r="K52" i="3" s="1"/>
  <c r="N104" i="3"/>
  <c r="J104" i="3" s="1"/>
  <c r="K104" i="3" s="1"/>
  <c r="N162" i="3"/>
  <c r="J162" i="3" s="1"/>
  <c r="K162" i="3" s="1"/>
  <c r="N164" i="3"/>
  <c r="J164" i="3" s="1"/>
  <c r="K164" i="3" s="1"/>
  <c r="N211" i="3"/>
  <c r="J211" i="3" s="1"/>
  <c r="K211" i="3" s="1"/>
  <c r="N215" i="3"/>
  <c r="J215" i="3" s="1"/>
  <c r="K215" i="3" s="1"/>
  <c r="N269" i="3"/>
  <c r="J269" i="3" s="1"/>
  <c r="K269" i="3" s="1"/>
  <c r="N317" i="3"/>
  <c r="J317" i="3" s="1"/>
  <c r="K317" i="3" s="1"/>
  <c r="N322" i="3"/>
  <c r="J322" i="3" s="1"/>
  <c r="K322" i="3" s="1"/>
  <c r="N110" i="3"/>
  <c r="J110" i="3" s="1"/>
  <c r="K110" i="3" s="1"/>
  <c r="N157" i="3"/>
  <c r="J157" i="3" s="1"/>
  <c r="K157" i="3" s="1"/>
  <c r="N217" i="3"/>
  <c r="J217" i="3" s="1"/>
  <c r="K217" i="3" s="1"/>
  <c r="N263" i="3"/>
  <c r="J263" i="3" s="1"/>
  <c r="K263" i="3" s="1"/>
  <c r="N268" i="3"/>
  <c r="J268" i="3" s="1"/>
  <c r="K268" i="3" s="1"/>
  <c r="N316" i="3"/>
  <c r="J316" i="3" s="1"/>
  <c r="K316" i="3" s="1"/>
  <c r="N58" i="3"/>
  <c r="J58" i="3" s="1"/>
  <c r="K58" i="3" s="1"/>
  <c r="N105" i="3"/>
  <c r="J105" i="3" s="1"/>
  <c r="K105" i="3" s="1"/>
  <c r="N163" i="3"/>
  <c r="J163" i="3" s="1"/>
  <c r="K163" i="3" s="1"/>
  <c r="N210" i="3"/>
  <c r="J210" i="3" s="1"/>
  <c r="K210" i="3" s="1"/>
  <c r="N216" i="3"/>
  <c r="J216" i="3" s="1"/>
  <c r="K216" i="3" s="1"/>
  <c r="N270" i="3"/>
  <c r="J270" i="3" s="1"/>
  <c r="K270" i="3" s="1"/>
  <c r="N321" i="3"/>
  <c r="J321" i="3" s="1"/>
  <c r="K321" i="3" s="1"/>
  <c r="J147" i="28"/>
  <c r="J103" i="28"/>
  <c r="J85" i="34"/>
  <c r="J50" i="30"/>
  <c r="J15" i="28"/>
  <c r="J7" i="31"/>
  <c r="J17" i="32"/>
  <c r="J21" i="33"/>
  <c r="J25" i="33"/>
  <c r="J42" i="33"/>
  <c r="J46" i="34"/>
  <c r="J164" i="34"/>
  <c r="J143" i="29"/>
  <c r="J148" i="34"/>
  <c r="J150" i="35"/>
  <c r="J177" i="32"/>
  <c r="J147" i="29"/>
  <c r="J323" i="3"/>
  <c r="K323" i="3" s="1"/>
  <c r="J299" i="3"/>
  <c r="K299" i="3" s="1"/>
  <c r="J291" i="3"/>
  <c r="K291" i="3" s="1"/>
  <c r="J283" i="3"/>
  <c r="K283" i="3" s="1"/>
  <c r="J275" i="3"/>
  <c r="K275" i="3" s="1"/>
  <c r="J243" i="3"/>
  <c r="K243" i="3" s="1"/>
  <c r="J235" i="3"/>
  <c r="K235" i="3" s="1"/>
  <c r="J227" i="3"/>
  <c r="K227" i="3" s="1"/>
  <c r="J225" i="3"/>
  <c r="K225" i="3" s="1"/>
  <c r="J218" i="3"/>
  <c r="K218" i="3" s="1"/>
  <c r="J184" i="3"/>
  <c r="K184" i="3" s="1"/>
  <c r="J173" i="3"/>
  <c r="K173" i="3" s="1"/>
  <c r="J171" i="3"/>
  <c r="K171" i="3" s="1"/>
  <c r="J169" i="3"/>
  <c r="K169" i="3" s="1"/>
  <c r="J145" i="3"/>
  <c r="K145" i="3" s="1"/>
  <c r="J130" i="3"/>
  <c r="K130" i="3" s="1"/>
  <c r="J128" i="3"/>
  <c r="K128" i="3" s="1"/>
  <c r="J126" i="3"/>
  <c r="K126" i="3" s="1"/>
  <c r="J109" i="3"/>
  <c r="K109" i="3" s="1"/>
  <c r="J98" i="3"/>
  <c r="K98" i="3" s="1"/>
  <c r="J96" i="3"/>
  <c r="K96" i="3" s="1"/>
  <c r="J94" i="3"/>
  <c r="K94" i="3" s="1"/>
  <c r="J66" i="3"/>
  <c r="K66" i="3" s="1"/>
  <c r="J64" i="3"/>
  <c r="K64" i="3" s="1"/>
  <c r="J301" i="34"/>
  <c r="J271" i="33"/>
  <c r="J287" i="33"/>
  <c r="J303" i="33"/>
  <c r="J319" i="33"/>
  <c r="J277" i="32"/>
  <c r="J293" i="32"/>
  <c r="J309" i="32"/>
  <c r="J271" i="31"/>
  <c r="J287" i="31"/>
  <c r="J303" i="31"/>
  <c r="J315" i="31"/>
  <c r="J271" i="30"/>
  <c r="J273" i="30"/>
  <c r="J279" i="30"/>
  <c r="J281" i="30"/>
  <c r="J287" i="30"/>
  <c r="J291" i="30"/>
  <c r="J293" i="30"/>
  <c r="J303" i="30"/>
  <c r="J305" i="30"/>
  <c r="J307" i="30"/>
  <c r="J311" i="30"/>
  <c r="J313" i="30"/>
  <c r="J271" i="29"/>
  <c r="J273" i="29"/>
  <c r="J281" i="29"/>
  <c r="J283" i="29"/>
  <c r="J289" i="29"/>
  <c r="J291" i="29"/>
  <c r="J297" i="29"/>
  <c r="J301" i="29"/>
  <c r="J303" i="29"/>
  <c r="J313" i="29"/>
  <c r="J317" i="29"/>
  <c r="J319" i="29"/>
  <c r="J321" i="29"/>
  <c r="J279" i="28"/>
  <c r="J283" i="28"/>
  <c r="J291" i="28"/>
  <c r="J299" i="28"/>
  <c r="J311" i="28"/>
  <c r="J323" i="28"/>
  <c r="J277" i="27"/>
  <c r="J289" i="27"/>
  <c r="J301" i="27"/>
  <c r="J309" i="27"/>
  <c r="J321" i="27"/>
  <c r="J295" i="3"/>
  <c r="K295" i="3" s="1"/>
  <c r="J287" i="3"/>
  <c r="K287" i="3" s="1"/>
  <c r="J279" i="3"/>
  <c r="K279" i="3" s="1"/>
  <c r="J271" i="3"/>
  <c r="K271" i="3" s="1"/>
  <c r="J239" i="3"/>
  <c r="K239" i="3" s="1"/>
  <c r="J231" i="3"/>
  <c r="K231" i="3" s="1"/>
  <c r="J226" i="3"/>
  <c r="K226" i="3" s="1"/>
  <c r="J219" i="3"/>
  <c r="K219" i="3" s="1"/>
  <c r="J189" i="3"/>
  <c r="K189" i="3" s="1"/>
  <c r="J187" i="3"/>
  <c r="K187" i="3" s="1"/>
  <c r="J185" i="3"/>
  <c r="K185" i="3" s="1"/>
  <c r="J168" i="3"/>
  <c r="K168" i="3" s="1"/>
  <c r="J153" i="3"/>
  <c r="K153" i="3" s="1"/>
  <c r="J125" i="3"/>
  <c r="K125" i="3" s="1"/>
  <c r="J114" i="3"/>
  <c r="K114" i="3" s="1"/>
  <c r="J112" i="3"/>
  <c r="K112" i="3" s="1"/>
  <c r="J93" i="3"/>
  <c r="K93" i="3" s="1"/>
  <c r="J72" i="3"/>
  <c r="K72" i="3" s="1"/>
  <c r="J65" i="3"/>
  <c r="K65" i="3" s="1"/>
  <c r="J31" i="3"/>
  <c r="K31" i="3" s="1"/>
  <c r="J27" i="3"/>
  <c r="K27" i="3" s="1"/>
  <c r="J23" i="3"/>
  <c r="K23" i="3" s="1"/>
  <c r="J238" i="35"/>
  <c r="J235" i="30"/>
  <c r="J253" i="30"/>
  <c r="J216" i="29"/>
  <c r="J246" i="29"/>
  <c r="J243" i="28"/>
  <c r="J236" i="33"/>
  <c r="J241" i="31"/>
  <c r="J231" i="30"/>
  <c r="J243" i="32"/>
  <c r="J242" i="29"/>
  <c r="J259" i="32"/>
  <c r="J254" i="31"/>
  <c r="J263" i="30"/>
  <c r="J245" i="34"/>
  <c r="J256" i="31"/>
  <c r="J256" i="32"/>
  <c r="J230" i="30"/>
  <c r="J218" i="35"/>
  <c r="J217" i="27"/>
  <c r="J215" i="30"/>
  <c r="J206" i="35"/>
  <c r="J219" i="34"/>
  <c r="J182" i="33"/>
  <c r="J184" i="33"/>
  <c r="J186" i="31"/>
  <c r="J199" i="29"/>
  <c r="J191" i="29"/>
  <c r="J213" i="29"/>
  <c r="J172" i="31"/>
  <c r="J174" i="34"/>
  <c r="J155" i="29"/>
  <c r="J147" i="31"/>
  <c r="J217" i="30"/>
  <c r="J197" i="35"/>
  <c r="J208" i="28"/>
  <c r="J185" i="32"/>
  <c r="J194" i="31"/>
  <c r="J220" i="30"/>
  <c r="J199" i="27"/>
  <c r="J189" i="34"/>
  <c r="J206" i="28"/>
  <c r="J221" i="34"/>
  <c r="J123" i="34"/>
  <c r="J133" i="31"/>
  <c r="J96" i="30"/>
  <c r="J168" i="29"/>
  <c r="J154" i="30"/>
  <c r="J117" i="28"/>
  <c r="J102" i="30"/>
  <c r="J107" i="32"/>
  <c r="J101" i="34"/>
  <c r="J113" i="33"/>
  <c r="J130" i="31"/>
  <c r="J94" i="29"/>
  <c r="J131" i="33"/>
  <c r="J108" i="27"/>
  <c r="J110" i="33"/>
  <c r="J96" i="34"/>
  <c r="J14" i="30"/>
  <c r="J13" i="31"/>
  <c r="J130" i="32"/>
  <c r="J104" i="30"/>
  <c r="J103" i="29"/>
  <c r="J98" i="34"/>
  <c r="J130" i="35"/>
  <c r="J32" i="27"/>
  <c r="J44" i="29"/>
  <c r="J307" i="34"/>
  <c r="J305" i="33"/>
  <c r="J295" i="32"/>
  <c r="J323" i="32"/>
  <c r="J297" i="31"/>
  <c r="J317" i="31"/>
  <c r="J130" i="33"/>
  <c r="J128" i="34"/>
  <c r="J134" i="34"/>
  <c r="J132" i="35"/>
  <c r="J136" i="34"/>
  <c r="J115" i="34"/>
  <c r="J113" i="27"/>
  <c r="J109" i="29"/>
  <c r="J117" i="34"/>
  <c r="J69" i="33"/>
  <c r="J71" i="32"/>
  <c r="J53" i="27"/>
  <c r="J6" i="27"/>
  <c r="J9" i="27"/>
  <c r="J40" i="27"/>
  <c r="J46" i="27"/>
  <c r="J21" i="28"/>
  <c r="J33" i="28"/>
  <c r="J11" i="29"/>
  <c r="J27" i="29"/>
  <c r="J42" i="29"/>
  <c r="J25" i="30"/>
  <c r="J6" i="31"/>
  <c r="J18" i="31"/>
  <c r="J15" i="32"/>
  <c r="J22" i="32"/>
  <c r="J33" i="32"/>
  <c r="J43" i="32"/>
  <c r="J6" i="33"/>
  <c r="J30" i="35"/>
  <c r="J39" i="35"/>
  <c r="J40" i="29"/>
  <c r="J13" i="28"/>
  <c r="J46" i="30"/>
  <c r="J81" i="29"/>
  <c r="J80" i="30"/>
  <c r="J51" i="33"/>
  <c r="J83" i="28"/>
  <c r="J29" i="28"/>
  <c r="J19" i="32"/>
  <c r="J42" i="27"/>
  <c r="J6" i="30"/>
  <c r="J9" i="30"/>
  <c r="J32" i="30"/>
  <c r="J36" i="30"/>
  <c r="J42" i="30"/>
  <c r="J7" i="27"/>
  <c r="J7" i="28"/>
  <c r="J11" i="28"/>
  <c r="J19" i="28"/>
  <c r="J6" i="29"/>
  <c r="J22" i="29"/>
  <c r="J7" i="33"/>
  <c r="J14" i="33"/>
  <c r="J18" i="33"/>
  <c r="J45" i="33"/>
  <c r="J8" i="34"/>
  <c r="J12" i="34"/>
  <c r="J24" i="34"/>
  <c r="J40" i="34"/>
  <c r="J13" i="35"/>
  <c r="J25" i="35"/>
  <c r="J44" i="35"/>
  <c r="J47" i="35"/>
  <c r="J273" i="34"/>
  <c r="J275" i="34"/>
  <c r="J277" i="34"/>
  <c r="J281" i="34"/>
  <c r="J283" i="34"/>
  <c r="J289" i="34"/>
  <c r="J293" i="34"/>
  <c r="J295" i="34"/>
  <c r="J297" i="34"/>
  <c r="J305" i="34"/>
  <c r="J309" i="34"/>
  <c r="J313" i="34"/>
  <c r="J315" i="34"/>
  <c r="J321" i="34"/>
  <c r="J273" i="33"/>
  <c r="J275" i="33"/>
  <c r="J283" i="33"/>
  <c r="J291" i="33"/>
  <c r="J293" i="33"/>
  <c r="J299" i="33"/>
  <c r="J307" i="33"/>
  <c r="J315" i="33"/>
  <c r="J317" i="33"/>
  <c r="J323" i="33"/>
  <c r="J273" i="32"/>
  <c r="J281" i="32"/>
  <c r="J283" i="32"/>
  <c r="J289" i="32"/>
  <c r="J297" i="32"/>
  <c r="J305" i="32"/>
  <c r="J313" i="32"/>
  <c r="J315" i="32"/>
  <c r="J321" i="32"/>
  <c r="J275" i="31"/>
  <c r="J277" i="31"/>
  <c r="J283" i="31"/>
  <c r="J291" i="31"/>
  <c r="J293" i="31"/>
  <c r="J299" i="31"/>
  <c r="J301" i="31"/>
  <c r="J307" i="31"/>
  <c r="J313" i="31"/>
  <c r="J323" i="31"/>
  <c r="J285" i="30"/>
  <c r="J301" i="30"/>
  <c r="J317" i="30"/>
  <c r="J323" i="30"/>
  <c r="J279" i="29"/>
  <c r="J295" i="29"/>
  <c r="J20" i="29"/>
  <c r="J54" i="28"/>
  <c r="J81" i="28"/>
  <c r="J11" i="35"/>
  <c r="J44" i="34"/>
  <c r="J87" i="28"/>
  <c r="J86" i="32"/>
  <c r="J79" i="33"/>
  <c r="J89" i="32"/>
  <c r="J65" i="32"/>
  <c r="J74" i="34"/>
  <c r="J59" i="34"/>
  <c r="J61" i="33"/>
  <c r="J81" i="31"/>
  <c r="J67" i="35"/>
  <c r="J92" i="34"/>
  <c r="J50" i="34"/>
  <c r="J78" i="33"/>
  <c r="J65" i="33"/>
  <c r="J73" i="32"/>
  <c r="J83" i="31"/>
  <c r="J55" i="32"/>
  <c r="J60" i="30"/>
  <c r="J56" i="28"/>
  <c r="J21" i="32"/>
  <c r="J42" i="31"/>
  <c r="J18" i="27"/>
  <c r="J37" i="27"/>
  <c r="J43" i="27"/>
  <c r="J44" i="32"/>
  <c r="J315" i="30"/>
  <c r="J299" i="30"/>
  <c r="J283" i="30"/>
  <c r="J309" i="29"/>
  <c r="J293" i="29"/>
  <c r="J277" i="29"/>
  <c r="J319" i="28"/>
  <c r="J303" i="28"/>
  <c r="J287" i="28"/>
  <c r="J271" i="28"/>
  <c r="J313" i="27"/>
  <c r="J297" i="27"/>
  <c r="J281" i="27"/>
  <c r="N57" i="3"/>
  <c r="J57" i="3" s="1"/>
  <c r="K57" i="3" s="1"/>
  <c r="N56" i="3"/>
  <c r="J56" i="3" s="1"/>
  <c r="K56" i="3" s="1"/>
  <c r="N51" i="3"/>
  <c r="J51" i="3" s="1"/>
  <c r="K51" i="3" s="1"/>
  <c r="J21" i="3"/>
  <c r="K21" i="3" s="1"/>
  <c r="J136" i="27"/>
  <c r="J166" i="31"/>
  <c r="J17" i="27"/>
  <c r="J186" i="3"/>
  <c r="K186" i="3" s="1"/>
  <c r="J178" i="3"/>
  <c r="K178" i="3" s="1"/>
  <c r="J170" i="3"/>
  <c r="K170" i="3" s="1"/>
  <c r="J154" i="3"/>
  <c r="K154" i="3" s="1"/>
  <c r="J135" i="3"/>
  <c r="K135" i="3" s="1"/>
  <c r="J127" i="3"/>
  <c r="K127" i="3" s="1"/>
  <c r="J119" i="3"/>
  <c r="K119" i="3" s="1"/>
  <c r="J111" i="3"/>
  <c r="K111" i="3" s="1"/>
  <c r="J87" i="3"/>
  <c r="K87" i="3" s="1"/>
  <c r="J82" i="3"/>
  <c r="K82" i="3" s="1"/>
  <c r="J80" i="3"/>
  <c r="K80" i="3" s="1"/>
  <c r="J78" i="3"/>
  <c r="K78" i="3" s="1"/>
  <c r="J76" i="3"/>
  <c r="K76" i="3" s="1"/>
  <c r="J74" i="3"/>
  <c r="K74" i="3" s="1"/>
  <c r="J174" i="27"/>
  <c r="J175" i="30"/>
  <c r="J174" i="30"/>
  <c r="J177" i="33"/>
  <c r="J178" i="28"/>
  <c r="J127" i="31"/>
  <c r="J133" i="30"/>
  <c r="J117" i="32"/>
  <c r="J206" i="3"/>
  <c r="K206" i="3" s="1"/>
  <c r="J198" i="3"/>
  <c r="K198" i="3" s="1"/>
  <c r="J190" i="3"/>
  <c r="K190" i="3" s="1"/>
  <c r="J182" i="3"/>
  <c r="K182" i="3" s="1"/>
  <c r="J174" i="3"/>
  <c r="K174" i="3" s="1"/>
  <c r="J166" i="3"/>
  <c r="K166" i="3" s="1"/>
  <c r="J139" i="3"/>
  <c r="K139" i="3" s="1"/>
  <c r="J131" i="3"/>
  <c r="K131" i="3" s="1"/>
  <c r="J123" i="3"/>
  <c r="K123" i="3" s="1"/>
  <c r="J115" i="3"/>
  <c r="K115" i="3" s="1"/>
  <c r="J91" i="3"/>
  <c r="K91" i="3" s="1"/>
  <c r="J83" i="3"/>
  <c r="K83" i="3" s="1"/>
  <c r="J81" i="3"/>
  <c r="K81" i="3" s="1"/>
  <c r="J79" i="3"/>
  <c r="K79" i="3" s="1"/>
  <c r="J77" i="3"/>
  <c r="K77" i="3" s="1"/>
  <c r="J75" i="3"/>
  <c r="K75" i="3" s="1"/>
  <c r="J73" i="3"/>
  <c r="K73" i="3" s="1"/>
  <c r="J49" i="3"/>
  <c r="K49" i="3" s="1"/>
  <c r="J9" i="3"/>
  <c r="K9" i="3" s="1"/>
  <c r="J179" i="31"/>
  <c r="J179" i="34"/>
  <c r="J174" i="28"/>
  <c r="J150" i="34"/>
  <c r="J179" i="29"/>
  <c r="J152" i="29"/>
  <c r="J158" i="34"/>
  <c r="J162" i="27"/>
  <c r="J152" i="34"/>
  <c r="J149" i="28"/>
  <c r="J141" i="29"/>
  <c r="J115" i="35"/>
  <c r="J129" i="28"/>
  <c r="J188" i="3"/>
  <c r="K188" i="3" s="1"/>
  <c r="J180" i="3"/>
  <c r="K180" i="3" s="1"/>
  <c r="J172" i="3"/>
  <c r="K172" i="3" s="1"/>
  <c r="J137" i="3"/>
  <c r="K137" i="3" s="1"/>
  <c r="J129" i="3"/>
  <c r="K129" i="3" s="1"/>
  <c r="J121" i="3"/>
  <c r="K121" i="3" s="1"/>
  <c r="J113" i="3"/>
  <c r="K113" i="3" s="1"/>
  <c r="J89" i="3"/>
  <c r="K89" i="3" s="1"/>
  <c r="J28" i="3"/>
  <c r="K28" i="3" s="1"/>
  <c r="J156" i="27"/>
  <c r="J142" i="35"/>
  <c r="J112" i="34"/>
  <c r="J99" i="32"/>
  <c r="J116" i="35"/>
  <c r="J86" i="31"/>
  <c r="J56" i="35"/>
  <c r="J8" i="30"/>
  <c r="J29" i="3"/>
  <c r="K29" i="3" s="1"/>
  <c r="J8" i="3"/>
  <c r="K8" i="3" s="1"/>
  <c r="J120" i="30"/>
  <c r="J133" i="34"/>
  <c r="J106" i="28"/>
  <c r="J125" i="31"/>
  <c r="J105" i="27"/>
  <c r="J101" i="32"/>
  <c r="J10" i="27"/>
  <c r="J47" i="27"/>
  <c r="J13" i="32"/>
  <c r="J16" i="32"/>
  <c r="J20" i="32"/>
  <c r="J83" i="35"/>
  <c r="J59" i="32"/>
  <c r="J75" i="33"/>
  <c r="J70" i="35"/>
  <c r="J69" i="32"/>
  <c r="J81" i="27"/>
  <c r="J15" i="31"/>
  <c r="J47" i="31"/>
  <c r="J17" i="30"/>
  <c r="J24" i="30"/>
  <c r="J40" i="30"/>
  <c r="J45" i="30"/>
  <c r="J49" i="30"/>
  <c r="J89" i="34"/>
  <c r="J60" i="34"/>
  <c r="J85" i="28"/>
  <c r="J51" i="28"/>
  <c r="J76" i="28"/>
  <c r="J23" i="28"/>
  <c r="J31" i="28"/>
  <c r="J16" i="29"/>
  <c r="J25" i="29"/>
  <c r="J28" i="29"/>
  <c r="J41" i="29"/>
  <c r="J43" i="29"/>
  <c r="J28" i="33"/>
  <c r="J32" i="34"/>
  <c r="J36" i="34"/>
  <c r="J6" i="35"/>
  <c r="J21" i="35"/>
  <c r="J31" i="35"/>
  <c r="J308" i="33"/>
  <c r="J318" i="32"/>
  <c r="J312" i="31"/>
  <c r="J310" i="30"/>
  <c r="J304" i="29"/>
  <c r="J320" i="29"/>
  <c r="J298" i="28"/>
  <c r="J314" i="28"/>
  <c r="J292" i="27"/>
  <c r="J300" i="27"/>
  <c r="J6" i="3"/>
  <c r="K6" i="3" s="1"/>
  <c r="N53" i="3"/>
  <c r="J53" i="3" s="1"/>
  <c r="K53" i="3" s="1"/>
  <c r="N54" i="3"/>
  <c r="J54" i="3" s="1"/>
  <c r="K54" i="3" s="1"/>
  <c r="N55" i="3"/>
  <c r="J55" i="3" s="1"/>
  <c r="K55" i="3" s="1"/>
  <c r="K6" i="39"/>
  <c r="K316" i="39"/>
  <c r="K176" i="39"/>
  <c r="K48" i="39"/>
  <c r="K104" i="39"/>
  <c r="K277" i="39"/>
  <c r="K210" i="39"/>
  <c r="K120" i="39"/>
  <c r="K76" i="39"/>
  <c r="K44" i="39"/>
  <c r="K229" i="39"/>
  <c r="K88" i="39"/>
  <c r="K65" i="39"/>
  <c r="K82" i="39"/>
  <c r="J283" i="39"/>
  <c r="J38" i="39"/>
  <c r="J109" i="39"/>
  <c r="J273" i="39"/>
  <c r="J177" i="39"/>
  <c r="J322" i="39"/>
  <c r="J93" i="39"/>
  <c r="J168" i="39"/>
  <c r="J163" i="39"/>
  <c r="J169" i="39"/>
  <c r="J60" i="39"/>
  <c r="J78" i="39"/>
  <c r="J304" i="39"/>
  <c r="J34" i="39"/>
  <c r="J302" i="39"/>
  <c r="J172" i="39"/>
  <c r="J125" i="39"/>
  <c r="J36" i="39"/>
  <c r="J113" i="39"/>
  <c r="J272" i="39"/>
  <c r="J11" i="39"/>
  <c r="J133" i="39"/>
  <c r="J66" i="39"/>
  <c r="J292" i="39"/>
  <c r="J53" i="39"/>
  <c r="J111" i="39"/>
  <c r="J263" i="39"/>
  <c r="J55" i="39"/>
  <c r="J135" i="39"/>
  <c r="J42" i="39"/>
  <c r="J86" i="39"/>
  <c r="J222" i="39"/>
  <c r="J286" i="39"/>
  <c r="J167" i="39"/>
  <c r="J40" i="39"/>
  <c r="J129" i="39"/>
  <c r="J15" i="39"/>
  <c r="J110" i="39"/>
  <c r="J196" i="39"/>
  <c r="J178" i="39"/>
  <c r="J52" i="39"/>
  <c r="J171" i="39"/>
  <c r="J49" i="39"/>
  <c r="J87" i="39"/>
  <c r="J12" i="39"/>
  <c r="J31" i="39"/>
  <c r="J233" i="39"/>
  <c r="J190" i="39"/>
  <c r="J251" i="39"/>
  <c r="J37" i="39"/>
  <c r="J59" i="39"/>
  <c r="J29" i="39"/>
  <c r="J193" i="39"/>
  <c r="J124" i="39"/>
  <c r="J79" i="39"/>
  <c r="J81" i="39"/>
  <c r="J8" i="39"/>
  <c r="J45" i="39"/>
  <c r="J282" i="39"/>
  <c r="J270" i="39"/>
  <c r="J275" i="39"/>
  <c r="J50" i="39"/>
  <c r="J216" i="39"/>
  <c r="J26" i="39"/>
  <c r="J116" i="39"/>
  <c r="J61" i="39"/>
  <c r="J106" i="39"/>
  <c r="J20" i="39"/>
  <c r="J92" i="39"/>
  <c r="J211" i="39"/>
  <c r="J73" i="39"/>
  <c r="J39" i="39"/>
  <c r="J217" i="39"/>
  <c r="J268" i="39"/>
  <c r="J127" i="39"/>
  <c r="J175" i="39"/>
  <c r="J85" i="39"/>
  <c r="J215" i="39"/>
  <c r="J230" i="39"/>
  <c r="J83" i="39"/>
  <c r="J224" i="39"/>
  <c r="J220" i="39"/>
  <c r="J30" i="39"/>
  <c r="J51" i="39"/>
  <c r="J118" i="39"/>
  <c r="J28" i="39"/>
  <c r="J77" i="39"/>
  <c r="J74" i="39"/>
  <c r="J140" i="39"/>
  <c r="J24" i="39"/>
  <c r="J122" i="39"/>
  <c r="J80" i="39"/>
  <c r="J27" i="39"/>
  <c r="J7" i="39"/>
  <c r="J10" i="39"/>
  <c r="J121" i="39"/>
  <c r="J97" i="39"/>
  <c r="J62" i="39"/>
  <c r="J249" i="39"/>
  <c r="J123" i="39"/>
  <c r="J47" i="39"/>
  <c r="J54" i="39"/>
  <c r="J180" i="39"/>
  <c r="J105" i="39"/>
  <c r="J75" i="39"/>
  <c r="J119" i="39"/>
  <c r="J58" i="39"/>
  <c r="J296" i="39"/>
  <c r="J115" i="39"/>
  <c r="J126" i="39"/>
  <c r="J323" i="39"/>
  <c r="J264" i="39"/>
  <c r="J231" i="39"/>
  <c r="J173" i="39"/>
  <c r="J101" i="39"/>
  <c r="J174" i="39"/>
  <c r="J166" i="39"/>
  <c r="J9" i="39"/>
  <c r="J179" i="39"/>
  <c r="J23" i="39"/>
  <c r="J14" i="39"/>
  <c r="J141" i="39"/>
  <c r="J35" i="39"/>
  <c r="J143" i="39"/>
  <c r="J162" i="39"/>
  <c r="J41" i="39"/>
  <c r="J317" i="39"/>
  <c r="J57" i="39"/>
  <c r="J114" i="39"/>
  <c r="J284" i="39"/>
  <c r="J321" i="39"/>
  <c r="J69" i="39"/>
  <c r="J33" i="39"/>
  <c r="J227" i="39"/>
  <c r="J71" i="39"/>
  <c r="J186" i="39"/>
  <c r="J89" i="39"/>
  <c r="J137" i="39"/>
  <c r="J17" i="39"/>
  <c r="J269" i="39"/>
  <c r="J164" i="39"/>
  <c r="J56" i="39"/>
  <c r="J64" i="39"/>
  <c r="J21" i="39"/>
  <c r="J22" i="39"/>
  <c r="J67" i="39"/>
  <c r="J18" i="39"/>
  <c r="J194" i="39"/>
  <c r="J280" i="39"/>
  <c r="J239" i="39"/>
  <c r="J90" i="39"/>
  <c r="J68" i="39"/>
  <c r="J84" i="39"/>
  <c r="J157" i="39"/>
  <c r="J70" i="39"/>
  <c r="J32" i="39"/>
  <c r="J13" i="39"/>
  <c r="J243" i="39"/>
  <c r="J198" i="39"/>
  <c r="J219" i="39"/>
  <c r="J91" i="39"/>
  <c r="J16" i="39"/>
  <c r="J63" i="39"/>
  <c r="J46" i="39"/>
  <c r="J145" i="39"/>
  <c r="J158" i="39"/>
  <c r="J25" i="39"/>
  <c r="J72" i="39"/>
  <c r="J43" i="39"/>
  <c r="J19" i="39"/>
  <c r="K84" i="39" l="1"/>
  <c r="K137" i="39"/>
  <c r="K87" i="39"/>
  <c r="K140" i="39"/>
  <c r="K72" i="39"/>
  <c r="K145" i="39"/>
  <c r="K251" i="39"/>
  <c r="K90" i="39"/>
  <c r="K302" i="39"/>
  <c r="K198" i="39"/>
  <c r="K304" i="39"/>
  <c r="K296" i="39"/>
  <c r="K186" i="39"/>
  <c r="K190" i="39"/>
  <c r="K239" i="39"/>
  <c r="K292" i="39"/>
  <c r="K135" i="39"/>
  <c r="K243" i="39"/>
  <c r="K80" i="39"/>
  <c r="K133" i="39"/>
  <c r="K53" i="39"/>
  <c r="K92" i="39"/>
  <c r="K224" i="39"/>
  <c r="K177" i="39"/>
  <c r="K116" i="39"/>
  <c r="K233" i="39"/>
  <c r="K268" i="39"/>
  <c r="K180" i="39"/>
  <c r="K60" i="39"/>
  <c r="K286" i="39"/>
  <c r="K124" i="39"/>
  <c r="K61" i="39"/>
  <c r="K282" i="39"/>
  <c r="K68" i="39"/>
  <c r="K169" i="39"/>
  <c r="K69" i="39"/>
  <c r="K263" i="39"/>
  <c r="K79" i="39"/>
  <c r="K280" i="39"/>
  <c r="K59" i="39"/>
  <c r="K173" i="39"/>
  <c r="K106" i="39"/>
  <c r="K317" i="39"/>
  <c r="K75" i="39"/>
  <c r="K193" i="39"/>
  <c r="K105" i="39"/>
  <c r="K41" i="39"/>
  <c r="K49" i="39"/>
  <c r="K85" i="39"/>
  <c r="K129" i="39"/>
  <c r="K121" i="39"/>
  <c r="K47" i="39"/>
  <c r="K101" i="39"/>
  <c r="K273" i="39"/>
  <c r="K230" i="39"/>
  <c r="K284" i="39"/>
  <c r="K264" i="39"/>
  <c r="K196" i="39"/>
  <c r="K172" i="39"/>
  <c r="K81" i="39"/>
  <c r="K89" i="39"/>
  <c r="K46" i="39"/>
  <c r="K55" i="39"/>
  <c r="K22" i="39"/>
  <c r="K83" i="39"/>
  <c r="K54" i="39"/>
  <c r="K272" i="39"/>
  <c r="K141" i="39"/>
  <c r="K220" i="39"/>
  <c r="K91" i="39"/>
  <c r="K283" i="39"/>
  <c r="K97" i="39"/>
  <c r="K125" i="39"/>
  <c r="K275" i="39"/>
  <c r="K143" i="39"/>
  <c r="K73" i="39"/>
  <c r="K86" i="39"/>
  <c r="K35" i="39"/>
  <c r="K45" i="39"/>
  <c r="K93" i="39"/>
  <c r="K113" i="39"/>
  <c r="K43" i="39"/>
  <c r="K77" i="39"/>
  <c r="K157" i="39"/>
  <c r="K168" i="39"/>
  <c r="K222" i="39"/>
  <c r="K249" i="39"/>
  <c r="K64" i="39"/>
  <c r="K78" i="39"/>
  <c r="K42" i="39"/>
  <c r="K50" i="39"/>
  <c r="K194" i="39"/>
  <c r="M94" i="39"/>
  <c r="G147" i="39"/>
  <c r="M102" i="39"/>
  <c r="G155" i="39"/>
  <c r="G191" i="39"/>
  <c r="M138" i="39"/>
  <c r="G235" i="39"/>
  <c r="M182" i="39"/>
  <c r="G153" i="39"/>
  <c r="M100" i="39"/>
  <c r="G207" i="39"/>
  <c r="M154" i="39"/>
  <c r="M188" i="39"/>
  <c r="G241" i="39"/>
  <c r="G274" i="39"/>
  <c r="M274" i="39" s="1"/>
  <c r="M221" i="39"/>
  <c r="F281" i="39"/>
  <c r="M225" i="39"/>
  <c r="G278" i="39"/>
  <c r="M278" i="39" s="1"/>
  <c r="M134" i="39"/>
  <c r="G187" i="39"/>
  <c r="M142" i="39"/>
  <c r="G195" i="39"/>
  <c r="M99" i="39"/>
  <c r="G152" i="39"/>
  <c r="M108" i="39"/>
  <c r="G161" i="39"/>
  <c r="M132" i="39"/>
  <c r="G185" i="39"/>
  <c r="M144" i="39"/>
  <c r="G197" i="39"/>
  <c r="M150" i="39"/>
  <c r="G203" i="39"/>
  <c r="F308" i="39"/>
  <c r="G181" i="39"/>
  <c r="M128" i="39"/>
  <c r="G299" i="39"/>
  <c r="M299" i="39" s="1"/>
  <c r="M246" i="39"/>
  <c r="G151" i="39"/>
  <c r="M98" i="39"/>
  <c r="M146" i="39"/>
  <c r="G199" i="39"/>
  <c r="M96" i="39"/>
  <c r="G149" i="39"/>
  <c r="M130" i="39"/>
  <c r="G183" i="39"/>
  <c r="M117" i="39"/>
  <c r="G170" i="39"/>
  <c r="M131" i="39"/>
  <c r="G184" i="39"/>
  <c r="M95" i="39"/>
  <c r="G148" i="39"/>
  <c r="M103" i="39"/>
  <c r="G156" i="39"/>
  <c r="M247" i="39"/>
  <c r="G300" i="39"/>
  <c r="M300" i="39" s="1"/>
  <c r="G189" i="39"/>
  <c r="M136" i="39"/>
  <c r="M107" i="39"/>
  <c r="G160" i="39"/>
  <c r="M112" i="39"/>
  <c r="G165" i="39"/>
  <c r="G279" i="39"/>
  <c r="M279" i="39" s="1"/>
  <c r="M226" i="39"/>
  <c r="M159" i="39"/>
  <c r="G212" i="39"/>
  <c r="M232" i="39"/>
  <c r="G285" i="39"/>
  <c r="M285" i="39" s="1"/>
  <c r="M139" i="39"/>
  <c r="G192" i="39"/>
  <c r="K32" i="39"/>
  <c r="K37" i="39"/>
  <c r="K322" i="39"/>
  <c r="K109" i="39"/>
  <c r="K58" i="39"/>
  <c r="K33" i="39"/>
  <c r="K38" i="39"/>
  <c r="K111" i="39"/>
  <c r="K321" i="39"/>
  <c r="K270" i="39"/>
  <c r="K323" i="39"/>
  <c r="K57" i="39"/>
  <c r="K30" i="39"/>
  <c r="K34" i="39"/>
  <c r="K39" i="39"/>
  <c r="K162" i="39"/>
  <c r="K269" i="39"/>
  <c r="K215" i="39"/>
  <c r="K216" i="39"/>
  <c r="K56" i="39"/>
  <c r="K31" i="39"/>
  <c r="K36" i="39"/>
  <c r="K40" i="39"/>
  <c r="K217" i="39"/>
  <c r="K163" i="39"/>
  <c r="K164" i="39"/>
  <c r="K110" i="39"/>
  <c r="K23" i="39"/>
  <c r="K27" i="39"/>
  <c r="K178" i="39"/>
  <c r="K126" i="39"/>
  <c r="K74" i="39"/>
  <c r="K231" i="39"/>
  <c r="K179" i="39"/>
  <c r="K127" i="39"/>
  <c r="K71" i="39"/>
  <c r="K20" i="39"/>
  <c r="K16" i="39"/>
  <c r="K12" i="39"/>
  <c r="K8" i="39"/>
  <c r="K158" i="39"/>
  <c r="K24" i="39"/>
  <c r="K28" i="39"/>
  <c r="K174" i="39"/>
  <c r="K122" i="39"/>
  <c r="K70" i="39"/>
  <c r="K227" i="39"/>
  <c r="K175" i="39"/>
  <c r="K123" i="39"/>
  <c r="K67" i="39"/>
  <c r="K19" i="39"/>
  <c r="K15" i="39"/>
  <c r="K11" i="39"/>
  <c r="K7" i="39"/>
  <c r="K211" i="39"/>
  <c r="K25" i="39"/>
  <c r="K29" i="39"/>
  <c r="K118" i="39"/>
  <c r="K66" i="39"/>
  <c r="K171" i="39"/>
  <c r="K119" i="39"/>
  <c r="K63" i="39"/>
  <c r="K18" i="39"/>
  <c r="K14" i="39"/>
  <c r="K10" i="39"/>
  <c r="K52" i="39"/>
  <c r="K26" i="39"/>
  <c r="K166" i="39"/>
  <c r="K114" i="39"/>
  <c r="K62" i="39"/>
  <c r="K219" i="39"/>
  <c r="K167" i="39"/>
  <c r="K115" i="39"/>
  <c r="K21" i="39"/>
  <c r="K17" i="39"/>
  <c r="K13" i="39"/>
  <c r="K9" i="39"/>
  <c r="K51" i="39"/>
  <c r="J94" i="39"/>
  <c r="J144" i="39"/>
  <c r="J128" i="39"/>
  <c r="J95" i="39"/>
  <c r="J136" i="39"/>
  <c r="J132" i="39"/>
  <c r="J281" i="39"/>
  <c r="J102" i="39"/>
  <c r="J188" i="39"/>
  <c r="J99" i="39"/>
  <c r="J225" i="39"/>
  <c r="J246" i="39"/>
  <c r="J274" i="39"/>
  <c r="J130" i="39"/>
  <c r="J300" i="39"/>
  <c r="J108" i="39"/>
  <c r="J247" i="39"/>
  <c r="J139" i="39"/>
  <c r="J96" i="39"/>
  <c r="J182" i="39"/>
  <c r="J117" i="39"/>
  <c r="J285" i="39"/>
  <c r="J221" i="39"/>
  <c r="J134" i="39"/>
  <c r="J98" i="39"/>
  <c r="J146" i="39"/>
  <c r="J138" i="39"/>
  <c r="J226" i="39"/>
  <c r="J279" i="39"/>
  <c r="J131" i="39"/>
  <c r="J278" i="39"/>
  <c r="J103" i="39"/>
  <c r="J107" i="39"/>
  <c r="J232" i="39"/>
  <c r="J154" i="39"/>
  <c r="J159" i="39"/>
  <c r="J299" i="39"/>
  <c r="J142" i="39"/>
  <c r="J150" i="39"/>
  <c r="J112" i="39"/>
  <c r="J100" i="39"/>
  <c r="J228" i="39"/>
  <c r="K232" i="39" l="1"/>
  <c r="K107" i="39"/>
  <c r="K95" i="39"/>
  <c r="K96" i="39"/>
  <c r="K136" i="39"/>
  <c r="K246" i="39"/>
  <c r="K278" i="39"/>
  <c r="K221" i="39"/>
  <c r="K154" i="39"/>
  <c r="K182" i="39"/>
  <c r="K139" i="39"/>
  <c r="K112" i="39"/>
  <c r="K131" i="39"/>
  <c r="K146" i="39"/>
  <c r="K144" i="39"/>
  <c r="K108" i="39"/>
  <c r="K142" i="39"/>
  <c r="K225" i="39"/>
  <c r="K274" i="39"/>
  <c r="K102" i="39"/>
  <c r="K159" i="39"/>
  <c r="K103" i="39"/>
  <c r="K130" i="39"/>
  <c r="K299" i="39"/>
  <c r="K285" i="39"/>
  <c r="K226" i="39"/>
  <c r="K300" i="39"/>
  <c r="K98" i="39"/>
  <c r="K128" i="39"/>
  <c r="K228" i="39"/>
  <c r="K100" i="39"/>
  <c r="K138" i="39"/>
  <c r="K279" i="39"/>
  <c r="K247" i="39"/>
  <c r="K117" i="39"/>
  <c r="K150" i="39"/>
  <c r="K132" i="39"/>
  <c r="K99" i="39"/>
  <c r="K134" i="39"/>
  <c r="K281" i="39"/>
  <c r="K188" i="39"/>
  <c r="K94" i="39"/>
  <c r="M151" i="39"/>
  <c r="G204" i="39"/>
  <c r="G234" i="39"/>
  <c r="M181" i="39"/>
  <c r="M192" i="39"/>
  <c r="G245" i="39"/>
  <c r="G265" i="39"/>
  <c r="M212" i="39"/>
  <c r="G218" i="39"/>
  <c r="M165" i="39"/>
  <c r="M156" i="39"/>
  <c r="G209" i="39"/>
  <c r="M184" i="39"/>
  <c r="G237" i="39"/>
  <c r="M183" i="39"/>
  <c r="G236" i="39"/>
  <c r="M199" i="39"/>
  <c r="G252" i="39"/>
  <c r="G250" i="39"/>
  <c r="M197" i="39"/>
  <c r="M161" i="39"/>
  <c r="G214" i="39"/>
  <c r="M195" i="39"/>
  <c r="G248" i="39"/>
  <c r="M155" i="39"/>
  <c r="G208" i="39"/>
  <c r="G242" i="39"/>
  <c r="M189" i="39"/>
  <c r="M207" i="39"/>
  <c r="G260" i="39"/>
  <c r="M235" i="39"/>
  <c r="G288" i="39"/>
  <c r="M288" i="39" s="1"/>
  <c r="M160" i="39"/>
  <c r="G213" i="39"/>
  <c r="M148" i="39"/>
  <c r="G201" i="39"/>
  <c r="G223" i="39"/>
  <c r="M170" i="39"/>
  <c r="M149" i="39"/>
  <c r="G202" i="39"/>
  <c r="M203" i="39"/>
  <c r="G256" i="39"/>
  <c r="G238" i="39"/>
  <c r="M185" i="39"/>
  <c r="M152" i="39"/>
  <c r="G205" i="39"/>
  <c r="M187" i="39"/>
  <c r="G240" i="39"/>
  <c r="M241" i="39"/>
  <c r="G294" i="39"/>
  <c r="M294" i="39" s="1"/>
  <c r="M147" i="39"/>
  <c r="G200" i="39"/>
  <c r="G206" i="39"/>
  <c r="M153" i="39"/>
  <c r="M191" i="39"/>
  <c r="G244" i="39"/>
  <c r="J149" i="39"/>
  <c r="J187" i="39"/>
  <c r="J185" i="39"/>
  <c r="J191" i="39"/>
  <c r="J156" i="39"/>
  <c r="J151" i="39"/>
  <c r="J148" i="39"/>
  <c r="J195" i="39"/>
  <c r="J165" i="39"/>
  <c r="J241" i="39"/>
  <c r="J207" i="39"/>
  <c r="J152" i="39"/>
  <c r="J199" i="39"/>
  <c r="J235" i="39"/>
  <c r="J181" i="39"/>
  <c r="J197" i="39"/>
  <c r="J203" i="39"/>
  <c r="J155" i="39"/>
  <c r="J161" i="39"/>
  <c r="J153" i="39"/>
  <c r="J184" i="39"/>
  <c r="J189" i="39"/>
  <c r="J212" i="39"/>
  <c r="J183" i="39"/>
  <c r="J147" i="39"/>
  <c r="J288" i="39"/>
  <c r="J160" i="39"/>
  <c r="J294" i="39"/>
  <c r="J192" i="39"/>
  <c r="J170" i="39"/>
  <c r="K155" i="39" l="1"/>
  <c r="K294" i="39"/>
  <c r="K170" i="39"/>
  <c r="K241" i="39"/>
  <c r="K152" i="39"/>
  <c r="K203" i="39"/>
  <c r="K160" i="39"/>
  <c r="K207" i="39"/>
  <c r="K165" i="39"/>
  <c r="K161" i="39"/>
  <c r="K199" i="39"/>
  <c r="K184" i="39"/>
  <c r="K192" i="39"/>
  <c r="K151" i="39"/>
  <c r="K185" i="39"/>
  <c r="K191" i="39"/>
  <c r="K147" i="39"/>
  <c r="K187" i="39"/>
  <c r="K149" i="39"/>
  <c r="K148" i="39"/>
  <c r="K235" i="39"/>
  <c r="K189" i="39"/>
  <c r="K197" i="39"/>
  <c r="K212" i="39"/>
  <c r="K181" i="39"/>
  <c r="K288" i="39"/>
  <c r="K153" i="39"/>
  <c r="K195" i="39"/>
  <c r="K183" i="39"/>
  <c r="K156" i="39"/>
  <c r="G266" i="39"/>
  <c r="M213" i="39"/>
  <c r="M260" i="39"/>
  <c r="G313" i="39"/>
  <c r="M313" i="39" s="1"/>
  <c r="G295" i="39"/>
  <c r="M295" i="39" s="1"/>
  <c r="M242" i="39"/>
  <c r="G259" i="39"/>
  <c r="M206" i="39"/>
  <c r="G276" i="39"/>
  <c r="M276" i="39" s="1"/>
  <c r="M223" i="39"/>
  <c r="M208" i="39"/>
  <c r="G261" i="39"/>
  <c r="M214" i="39"/>
  <c r="G267" i="39"/>
  <c r="M252" i="39"/>
  <c r="G305" i="39"/>
  <c r="M305" i="39" s="1"/>
  <c r="M237" i="39"/>
  <c r="G290" i="39"/>
  <c r="M290" i="39" s="1"/>
  <c r="M245" i="39"/>
  <c r="G298" i="39"/>
  <c r="M298" i="39" s="1"/>
  <c r="M204" i="39"/>
  <c r="G257" i="39"/>
  <c r="M244" i="39"/>
  <c r="G297" i="39"/>
  <c r="M297" i="39" s="1"/>
  <c r="M200" i="39"/>
  <c r="G253" i="39"/>
  <c r="M240" i="39"/>
  <c r="G293" i="39"/>
  <c r="M293" i="39" s="1"/>
  <c r="M202" i="39"/>
  <c r="G255" i="39"/>
  <c r="G271" i="39"/>
  <c r="M271" i="39" s="1"/>
  <c r="M218" i="39"/>
  <c r="G254" i="39"/>
  <c r="M201" i="39"/>
  <c r="G291" i="39"/>
  <c r="M291" i="39" s="1"/>
  <c r="M238" i="39"/>
  <c r="M248" i="39"/>
  <c r="G301" i="39"/>
  <c r="M301" i="39" s="1"/>
  <c r="M236" i="39"/>
  <c r="G289" i="39"/>
  <c r="M289" i="39" s="1"/>
  <c r="G262" i="39"/>
  <c r="M209" i="39"/>
  <c r="G258" i="39"/>
  <c r="M205" i="39"/>
  <c r="M256" i="39"/>
  <c r="G309" i="39"/>
  <c r="M309" i="39" s="1"/>
  <c r="G303" i="39"/>
  <c r="M303" i="39" s="1"/>
  <c r="M250" i="39"/>
  <c r="M265" i="39"/>
  <c r="G318" i="39"/>
  <c r="M318" i="39" s="1"/>
  <c r="G287" i="39"/>
  <c r="M287" i="39" s="1"/>
  <c r="M234" i="39"/>
  <c r="J252" i="39"/>
  <c r="J237" i="39"/>
  <c r="J250" i="39"/>
  <c r="J260" i="39"/>
  <c r="J240" i="39"/>
  <c r="J201" i="39"/>
  <c r="J242" i="39"/>
  <c r="J301" i="39"/>
  <c r="J318" i="39"/>
  <c r="J202" i="39"/>
  <c r="J287" i="39"/>
  <c r="J214" i="39"/>
  <c r="J208" i="39"/>
  <c r="J293" i="39"/>
  <c r="J248" i="39"/>
  <c r="J313" i="39"/>
  <c r="J298" i="39"/>
  <c r="J289" i="39"/>
  <c r="J291" i="39"/>
  <c r="J303" i="39"/>
  <c r="J244" i="39"/>
  <c r="J297" i="39"/>
  <c r="J213" i="39"/>
  <c r="J265" i="39"/>
  <c r="J271" i="39"/>
  <c r="J200" i="39"/>
  <c r="J256" i="39"/>
  <c r="J206" i="39"/>
  <c r="J295" i="39"/>
  <c r="J223" i="39"/>
  <c r="J234" i="39"/>
  <c r="J245" i="39"/>
  <c r="J309" i="39"/>
  <c r="J238" i="39"/>
  <c r="J290" i="39"/>
  <c r="J205" i="39"/>
  <c r="J209" i="39"/>
  <c r="J236" i="39"/>
  <c r="J276" i="39"/>
  <c r="J204" i="39"/>
  <c r="J218" i="39"/>
  <c r="J305" i="39"/>
  <c r="K303" i="39" l="1"/>
  <c r="K291" i="39"/>
  <c r="K318" i="39"/>
  <c r="K309" i="39"/>
  <c r="K209" i="39"/>
  <c r="K301" i="39"/>
  <c r="K201" i="39"/>
  <c r="K290" i="39"/>
  <c r="K223" i="39"/>
  <c r="K242" i="39"/>
  <c r="K213" i="39"/>
  <c r="K265" i="39"/>
  <c r="K248" i="39"/>
  <c r="K202" i="39"/>
  <c r="K200" i="39"/>
  <c r="K204" i="39"/>
  <c r="K237" i="39"/>
  <c r="K214" i="39"/>
  <c r="K276" i="39"/>
  <c r="K295" i="39"/>
  <c r="K256" i="39"/>
  <c r="K234" i="39"/>
  <c r="K250" i="39"/>
  <c r="K205" i="39"/>
  <c r="K289" i="39"/>
  <c r="K238" i="39"/>
  <c r="K218" i="39"/>
  <c r="K293" i="39"/>
  <c r="K297" i="39"/>
  <c r="K298" i="39"/>
  <c r="K305" i="39"/>
  <c r="K206" i="39"/>
  <c r="K313" i="39"/>
  <c r="K287" i="39"/>
  <c r="K236" i="39"/>
  <c r="K271" i="39"/>
  <c r="K240" i="39"/>
  <c r="K244" i="39"/>
  <c r="K245" i="39"/>
  <c r="K252" i="39"/>
  <c r="K208" i="39"/>
  <c r="K260" i="39"/>
  <c r="G311" i="39"/>
  <c r="M311" i="39" s="1"/>
  <c r="M258" i="39"/>
  <c r="M255" i="39"/>
  <c r="G308" i="39"/>
  <c r="M308" i="39" s="1"/>
  <c r="M253" i="39"/>
  <c r="G306" i="39"/>
  <c r="M306" i="39" s="1"/>
  <c r="M257" i="39"/>
  <c r="G310" i="39"/>
  <c r="M310" i="39" s="1"/>
  <c r="M267" i="39"/>
  <c r="G320" i="39"/>
  <c r="M320" i="39" s="1"/>
  <c r="G307" i="39"/>
  <c r="M307" i="39" s="1"/>
  <c r="M254" i="39"/>
  <c r="M266" i="39"/>
  <c r="G319" i="39"/>
  <c r="M319" i="39" s="1"/>
  <c r="G315" i="39"/>
  <c r="M315" i="39" s="1"/>
  <c r="M262" i="39"/>
  <c r="M261" i="39"/>
  <c r="G314" i="39"/>
  <c r="M314" i="39" s="1"/>
  <c r="M259" i="39"/>
  <c r="G312" i="39"/>
  <c r="M312" i="39" s="1"/>
  <c r="J257" i="39"/>
  <c r="J320" i="39"/>
  <c r="J253" i="39"/>
  <c r="J312" i="39"/>
  <c r="J254" i="39"/>
  <c r="J255" i="39"/>
  <c r="J259" i="39"/>
  <c r="J262" i="39"/>
  <c r="J261" i="39"/>
  <c r="J306" i="39"/>
  <c r="J310" i="39"/>
  <c r="J315" i="39"/>
  <c r="J314" i="39"/>
  <c r="J311" i="39"/>
  <c r="J308" i="39"/>
  <c r="J266" i="39"/>
  <c r="J319" i="39"/>
  <c r="J307" i="39"/>
  <c r="J258" i="39"/>
  <c r="J267" i="39"/>
  <c r="K315" i="39" l="1"/>
  <c r="K307" i="39"/>
  <c r="K314" i="39"/>
  <c r="K319" i="39"/>
  <c r="K320" i="39"/>
  <c r="K306" i="39"/>
  <c r="K258" i="39"/>
  <c r="K261" i="39"/>
  <c r="K267" i="39"/>
  <c r="K311" i="39"/>
  <c r="K266" i="39"/>
  <c r="K253" i="39"/>
  <c r="K312" i="39"/>
  <c r="K262" i="39"/>
  <c r="K254" i="39"/>
  <c r="K310" i="39"/>
  <c r="K308" i="39"/>
  <c r="K259" i="39"/>
  <c r="K257" i="39"/>
  <c r="K255" i="39"/>
</calcChain>
</file>

<file path=xl/sharedStrings.xml><?xml version="1.0" encoding="utf-8"?>
<sst xmlns="http://schemas.openxmlformats.org/spreadsheetml/2006/main" count="7691" uniqueCount="249">
  <si>
    <t>Date</t>
  </si>
  <si>
    <t>Name</t>
  </si>
  <si>
    <t>Sheet Name</t>
  </si>
  <si>
    <t xml:space="preserve">Cell no </t>
  </si>
  <si>
    <t>Explanation</t>
  </si>
  <si>
    <t>~TFM_INS</t>
  </si>
  <si>
    <t>TimeSlice</t>
  </si>
  <si>
    <t>Attribute</t>
  </si>
  <si>
    <t>Year</t>
  </si>
  <si>
    <t>Pset_PN</t>
  </si>
  <si>
    <t>Cset_CN</t>
  </si>
  <si>
    <t>FLO_TAX</t>
  </si>
  <si>
    <t>CURR</t>
  </si>
  <si>
    <t>Pset_CI</t>
  </si>
  <si>
    <t>Pset_CO</t>
  </si>
  <si>
    <t>TAX paid on Fuel Used in the Agriculture sector to produce a certain type of Energy Service</t>
  </si>
  <si>
    <t>INDCOA</t>
  </si>
  <si>
    <t>INDWPE</t>
  </si>
  <si>
    <t>INDWCH</t>
  </si>
  <si>
    <t>INDBGA</t>
  </si>
  <si>
    <t>INDHFO</t>
  </si>
  <si>
    <t>INDLPG</t>
  </si>
  <si>
    <t>INDWST</t>
  </si>
  <si>
    <t>INDHCE</t>
  </si>
  <si>
    <t>INDHDE</t>
  </si>
  <si>
    <t>INDSNG1</t>
  </si>
  <si>
    <t>INDSNG2</t>
  </si>
  <si>
    <t>INDNGA</t>
  </si>
  <si>
    <t>INDDSB1</t>
  </si>
  <si>
    <t>INDDSL</t>
  </si>
  <si>
    <t>INDDSB2</t>
  </si>
  <si>
    <t>INDGSB2</t>
  </si>
  <si>
    <t>INDGSB1</t>
  </si>
  <si>
    <t>INDGSL</t>
  </si>
  <si>
    <t>Code</t>
  </si>
  <si>
    <t>IA</t>
  </si>
  <si>
    <t>INDA</t>
  </si>
  <si>
    <t>Agriculture</t>
  </si>
  <si>
    <t>IF</t>
  </si>
  <si>
    <t>INDF</t>
  </si>
  <si>
    <t>Food industry</t>
  </si>
  <si>
    <t>IC</t>
  </si>
  <si>
    <t>INDC</t>
  </si>
  <si>
    <t>Chemical industry</t>
  </si>
  <si>
    <t>IG</t>
  </si>
  <si>
    <t>INDG</t>
  </si>
  <si>
    <t>Glass &amp; Concrete</t>
  </si>
  <si>
    <t>IM</t>
  </si>
  <si>
    <t>INDM</t>
  </si>
  <si>
    <t>Metal industry</t>
  </si>
  <si>
    <t>IO</t>
  </si>
  <si>
    <t>INDO</t>
  </si>
  <si>
    <t>Other comm</t>
  </si>
  <si>
    <t>IV</t>
  </si>
  <si>
    <t>INDV</t>
  </si>
  <si>
    <t>Motor vehicles</t>
  </si>
  <si>
    <t>IT</t>
  </si>
  <si>
    <t>INDT</t>
  </si>
  <si>
    <t>Wholesale and retail</t>
  </si>
  <si>
    <t>IP</t>
  </si>
  <si>
    <t>INDP</t>
  </si>
  <si>
    <t>Private service</t>
  </si>
  <si>
    <t>IU</t>
  </si>
  <si>
    <t>INDU</t>
  </si>
  <si>
    <t>Public service</t>
  </si>
  <si>
    <t>DMT</t>
  </si>
  <si>
    <t>Demand Heat Medium Temp. up to 150C</t>
  </si>
  <si>
    <t>DHT</t>
  </si>
  <si>
    <t>Demand Heat High Temp. over 150C</t>
  </si>
  <si>
    <t>DRH</t>
  </si>
  <si>
    <t>Demand Heat Room Heat</t>
  </si>
  <si>
    <t>Demand Light</t>
  </si>
  <si>
    <t>DEM</t>
  </si>
  <si>
    <t>Demand Electric Motors</t>
  </si>
  <si>
    <t>Service</t>
  </si>
  <si>
    <t>DTF</t>
  </si>
  <si>
    <t>DFL</t>
  </si>
  <si>
    <t>Demand Haulage Tractors, Trucks, Fishing boats</t>
  </si>
  <si>
    <t xml:space="preserve">Demand Haulage Forklifts </t>
  </si>
  <si>
    <t>Tax rate</t>
  </si>
  <si>
    <t>No tax</t>
  </si>
  <si>
    <t>ProcesTax</t>
  </si>
  <si>
    <t>NoTax</t>
  </si>
  <si>
    <t>Nat. Gas IND</t>
  </si>
  <si>
    <t>Coal IND</t>
  </si>
  <si>
    <t>Diesel IND</t>
  </si>
  <si>
    <t>Wood Pellets IND</t>
  </si>
  <si>
    <t>Wood chips and wood waste IND</t>
  </si>
  <si>
    <t>Biogas IND</t>
  </si>
  <si>
    <t>Heavy Fuel Oil IND</t>
  </si>
  <si>
    <t>Liquid petrol gas IND</t>
  </si>
  <si>
    <t>Waste IND</t>
  </si>
  <si>
    <t>Centralised District Heat IND</t>
  </si>
  <si>
    <t>Decentralised District Heat IND</t>
  </si>
  <si>
    <t>Electricity IND</t>
  </si>
  <si>
    <t>Biodiesel 1. generation IND</t>
  </si>
  <si>
    <t>Biodiesel 2. generation IND</t>
  </si>
  <si>
    <t>Bio Synt. Nat. Gas 1. generation IND</t>
  </si>
  <si>
    <t>Bio Synt. Nat. Gas 2. generation IND</t>
  </si>
  <si>
    <t>Gasoline IND</t>
  </si>
  <si>
    <t>Bioethanol 1. generation IND</t>
  </si>
  <si>
    <t>Bioethanol 2. generation IND</t>
  </si>
  <si>
    <t>FullTax</t>
  </si>
  <si>
    <t>Description</t>
  </si>
  <si>
    <t>Tax name</t>
  </si>
  <si>
    <t>Naturgas og bygas</t>
  </si>
  <si>
    <t>Kul (Stenkul, koks, cinders og koksgrus)</t>
  </si>
  <si>
    <t>Let diesel (&lt;0,05%S)</t>
  </si>
  <si>
    <t>Træpiller, briketter og andre forarbejdede produkter af træ</t>
  </si>
  <si>
    <t>Træ, træflis og skovflis m.v.</t>
  </si>
  <si>
    <t>Biogas</t>
  </si>
  <si>
    <t>Fuelolie</t>
  </si>
  <si>
    <t>Anden LPG</t>
  </si>
  <si>
    <t>Affald</t>
  </si>
  <si>
    <t>Ingen</t>
  </si>
  <si>
    <t>Elafgift (efter godtgørelse)</t>
  </si>
  <si>
    <t>Energiafgift for dieselækvivalenter(biobrændstof)</t>
  </si>
  <si>
    <t>Blyfri benzin</t>
  </si>
  <si>
    <t>Energiafgift for benzinækvivalenter (biobrændstof)</t>
  </si>
  <si>
    <t xml:space="preserve">Tabel IV: </t>
  </si>
  <si>
    <t xml:space="preserve">Scen-file: </t>
  </si>
  <si>
    <t>Dato:</t>
  </si>
  <si>
    <t>HeatTax</t>
  </si>
  <si>
    <t xml:space="preserve">Tabel V: </t>
  </si>
  <si>
    <t>DLA</t>
  </si>
  <si>
    <t>Elafgift (efter DLAvis gødtgørelse)</t>
  </si>
  <si>
    <t>Samlet el afgift alminDLAigt forbrug</t>
  </si>
  <si>
    <t>INDELC</t>
  </si>
  <si>
    <t>Lars B. Termansen</t>
  </si>
  <si>
    <t>Input</t>
  </si>
  <si>
    <t>whole sheet</t>
  </si>
  <si>
    <t>All sheets</t>
  </si>
  <si>
    <t>many rows</t>
  </si>
  <si>
    <t>Remove tax inserts to gasoline and ethanol usage in industry - GSL, GSB1, GSB2. Gasoline is not used in industry</t>
  </si>
  <si>
    <t>Remove links from workbook - "Input" sheet was affected .</t>
  </si>
  <si>
    <t>Introduce central matrix to define tax type by service and industry</t>
  </si>
  <si>
    <t>Tax_Apply_Matrix</t>
  </si>
  <si>
    <t>I*</t>
  </si>
  <si>
    <t>IND</t>
  </si>
  <si>
    <t>Rune Motzkus</t>
  </si>
  <si>
    <t>"New" taxes insertet</t>
  </si>
  <si>
    <t>Full compenstation (fuld godtgørelse)</t>
  </si>
  <si>
    <t>Full taxes, no compensation</t>
  </si>
  <si>
    <t xml:space="preserve">Partial compensation for electricity used for room heating </t>
  </si>
  <si>
    <t>Taxes are copied from the Energy Outlook Consolidated Tax Sheet. (Internal DEA workbook)</t>
  </si>
  <si>
    <t>TAX paid on Fuel Used in other sectors than Agriculture to produce a certain type of Energy Service</t>
  </si>
  <si>
    <t>TAX paid on Fuel Used in the Food sector to produce a certain type of Energy Service</t>
  </si>
  <si>
    <t>TAX paid on Fuel Used in the Chemical sector to produce a certain type of Energy Service</t>
  </si>
  <si>
    <t>TAX paid on Fuel Used in the Glass&amp;Concrete sector to produce a certain type of Energy Service</t>
  </si>
  <si>
    <t>TAX paid on Fuel Used in the Metal and Machinery sector to produce a certain type of Energy Service</t>
  </si>
  <si>
    <t>TAX paid on Fuel Used in the Motor Vehicles and Repair sector to produce a certain type of Energy Service</t>
  </si>
  <si>
    <t>TAX paid on Fuel Used in the Retail and Wholesale sector to produce a certain type of Energy Service</t>
  </si>
  <si>
    <t>TAX paid on Fuel Used in the Private Services sector to produce a certain type of Energy Service</t>
  </si>
  <si>
    <t>TAX paid on Fuel Used in the Public Services sector to produce a certain type of Energy Service</t>
  </si>
  <si>
    <t>TAX paid on Fuel Used in the Other Commodites Producing sector to produce a certain type of Energy Service</t>
  </si>
  <si>
    <t>Define the tax applied to each sector and Service category. Notice that currently the Agriculture sector is special, and all the other sectors have the same. This feature is utilized in the importing to VEDA.</t>
  </si>
  <si>
    <t>Add explanatory comments</t>
  </si>
  <si>
    <t>Steffen Dockweiler</t>
  </si>
  <si>
    <t>Tax_agr + not agri</t>
  </si>
  <si>
    <t>C25:P34</t>
  </si>
  <si>
    <t>Added new HT technologies to be taxed</t>
  </si>
  <si>
    <t>Removed Forest machines as an energy service to be taxed</t>
  </si>
  <si>
    <t xml:space="preserve">General cleanup of the workbook, adding Intro sheet and colors. </t>
  </si>
  <si>
    <t>Purpose:</t>
  </si>
  <si>
    <t>Description:</t>
  </si>
  <si>
    <t>Relevant sectors</t>
  </si>
  <si>
    <t>Description of different sheets</t>
  </si>
  <si>
    <t>This workbook introduces taxes/subsidies on fuel use in industry</t>
  </si>
  <si>
    <t xml:space="preserve">This sheet contains the actual tax rates. This is also were updates should be entered. </t>
  </si>
  <si>
    <t>In this sheet one can change the tax types for all sectors and their energy service type</t>
  </si>
  <si>
    <t>Tax_Agriculture</t>
  </si>
  <si>
    <t>Tax_not_Agriculture</t>
  </si>
  <si>
    <t>In this sheet taxes/subsidies are set for the agricultural sector</t>
  </si>
  <si>
    <t>In this sheet taxes/subsidies are set for all sectors, except for the agricultural sector</t>
  </si>
  <si>
    <t>Tax_Food</t>
  </si>
  <si>
    <t>Tax_Chemical</t>
  </si>
  <si>
    <t>Tax_Glass&amp;Concrete</t>
  </si>
  <si>
    <t>Tax_Metal</t>
  </si>
  <si>
    <t>Tax_Other</t>
  </si>
  <si>
    <t>Tax_Motor vehicles</t>
  </si>
  <si>
    <t>Tax_Sales</t>
  </si>
  <si>
    <t>Tax_PrivateService</t>
  </si>
  <si>
    <t>Tax_PublicService</t>
  </si>
  <si>
    <t>Not used at the moment: this sheet set the taxes/subsidies for the sector indicated in the name</t>
  </si>
  <si>
    <t xml:space="preserve"> </t>
  </si>
  <si>
    <t>Fixed missing "lists"</t>
  </si>
  <si>
    <t>All Tax sheets</t>
  </si>
  <si>
    <t>Deleted all taxes on 2040-2050, since these need not be specified since they are same as 2035 (default interpolation rule 5)</t>
  </si>
  <si>
    <t>Tax rate types</t>
  </si>
  <si>
    <t>Lars Brømsøe Termansen</t>
  </si>
  <si>
    <t>Define tax breackets and relevant table where they reside</t>
  </si>
  <si>
    <t>year.offset</t>
  </si>
  <si>
    <t>fuel.offset</t>
  </si>
  <si>
    <t>Rate</t>
  </si>
  <si>
    <t>rate.offset</t>
  </si>
  <si>
    <t>Row of table</t>
  </si>
  <si>
    <t>Offset calculation to be used from input sheet</t>
  </si>
  <si>
    <t>USE only two industry types: Agriculture and NOT-agriculture (Yes/No)</t>
  </si>
  <si>
    <t>Intro</t>
  </si>
  <si>
    <t>Remade all the industry tax calculation to enable the use of the tax apply matrix</t>
  </si>
  <si>
    <t>Yes</t>
  </si>
  <si>
    <t>No</t>
  </si>
  <si>
    <t>- if yes then only the columns IA and IF are used for alle industries taxes</t>
  </si>
  <si>
    <t>- if no then each industry has its own tax rates - VERY LONG SYNC time in VEDA</t>
  </si>
  <si>
    <t>Kristoffer Steen Andersen</t>
  </si>
  <si>
    <t>Changed so that EM and LA pays full tax for all sectors</t>
  </si>
  <si>
    <t>Mikkel Bosack Simonsen</t>
  </si>
  <si>
    <t>All</t>
  </si>
  <si>
    <t>Update of energy fees</t>
  </si>
  <si>
    <t>MKr16</t>
  </si>
  <si>
    <t>Olexandr Balyk</t>
  </si>
  <si>
    <t>DKE and DKW instead of Allregions</t>
  </si>
  <si>
    <t>NO1</t>
  </si>
  <si>
    <t>NO2</t>
  </si>
  <si>
    <t>Lowered el tax</t>
  </si>
  <si>
    <t>Lowered el tax - ships</t>
  </si>
  <si>
    <t>Lowered electricity taxes are used for shiping - this is used if needed</t>
  </si>
  <si>
    <t>Aluminium</t>
  </si>
  <si>
    <t>IX</t>
  </si>
  <si>
    <t>INDX</t>
  </si>
  <si>
    <t>Other industry</t>
  </si>
  <si>
    <t>Paper &amp; Pulp</t>
  </si>
  <si>
    <t>IR</t>
  </si>
  <si>
    <t>INDR</t>
  </si>
  <si>
    <t>Iron &amp; Steel</t>
  </si>
  <si>
    <t>Machinery</t>
  </si>
  <si>
    <t>IS</t>
  </si>
  <si>
    <t>INDS</t>
  </si>
  <si>
    <t>Construction</t>
  </si>
  <si>
    <t>IN</t>
  </si>
  <si>
    <t>INDN</t>
  </si>
  <si>
    <t>Mining</t>
  </si>
  <si>
    <t>II</t>
  </si>
  <si>
    <t>INDI</t>
  </si>
  <si>
    <t xml:space="preserve">Tabel I: </t>
  </si>
  <si>
    <t xml:space="preserve">Energy and CO₂ taxes used for industry production </t>
  </si>
  <si>
    <t>Scen_SE_IND_TaxesSubsidies.xlsx</t>
  </si>
  <si>
    <t>Scen_NO_IND_TaxesSubsidies.xlsx</t>
  </si>
  <si>
    <t xml:space="preserve">Tabel II: </t>
  </si>
  <si>
    <t xml:space="preserve">Energy and CO₂ taxes used for heating purposes </t>
  </si>
  <si>
    <t xml:space="preserve">Tabel III: </t>
  </si>
  <si>
    <t>Energy and CO₂ taxes for other purposes (Same for heating)</t>
  </si>
  <si>
    <t>No energy tax</t>
  </si>
  <si>
    <t>TIMES_Nordic: Commodity Description</t>
  </si>
  <si>
    <t>TIMES_Nordic: Commodity Name</t>
  </si>
  <si>
    <t>2015-NOK/GJ</t>
  </si>
  <si>
    <t>Simon Brøndum Andersen (COWI)</t>
  </si>
  <si>
    <t>Including norwegian taxes into TIMES Nordic</t>
  </si>
  <si>
    <t>MNOK15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</si>
</sst>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 #,##0.00_ ;_ * \-#,##0.00_ ;_ * &quot;-&quot;??_ ;_ @_ "/>
    <numFmt numFmtId="164" formatCode="_-* #,##0_-;\-* #,##0_-;_-* &quot;-&quot;_-;_-@_-"/>
    <numFmt numFmtId="165" formatCode="_-* #,##0.00_-;\-* #,##0.00_-;_-* &quot;-&quot;??_-;_-@_-"/>
    <numFmt numFmtId="166" formatCode="\Te\x\t"/>
    <numFmt numFmtId="167" formatCode="_-&quot;€&quot;\ * #,##0.00_-;\-&quot;€&quot;\ * #,##0.00_-;_-&quot;€&quot;\ * &quot;-&quot;??_-;_-@_-"/>
    <numFmt numFmtId="168" formatCode="#,##0;\-\ #,##0;_-\ &quot;- &quot;"/>
    <numFmt numFmtId="169" formatCode="_-[$€-2]\ * #,##0.00_-;\-[$€-2]\ * #,##0.00_-;_-[$€-2]\ * &quot;-&quot;??_-"/>
    <numFmt numFmtId="170" formatCode="_([$€]* #,##0.00_);_([$€]* \(#,##0.00\);_([$€]* &quot;-&quot;??_);_(@_)"/>
    <numFmt numFmtId="171" formatCode="0.0"/>
  </numFmts>
  <fonts count="51">
    <font>
      <sz val="11"/>
      <color theme="1"/>
      <name val="Calibri"/>
      <family val="2"/>
      <scheme val="minor"/>
    </font>
    <font>
      <b/>
      <sz val="10"/>
      <name val="Arial"/>
      <family val="2"/>
    </font>
    <font>
      <sz val="11"/>
      <color theme="1"/>
      <name val="Calibri"/>
      <family val="2"/>
      <scheme val="minor"/>
    </font>
    <font>
      <b/>
      <sz val="10"/>
      <color indexed="12"/>
      <name val="Arial"/>
      <family val="2"/>
    </font>
    <font>
      <sz val="10"/>
      <name val="Arial"/>
      <family val="2"/>
    </font>
    <font>
      <sz val="10"/>
      <name val="Arial"/>
      <family val="2"/>
    </font>
    <font>
      <b/>
      <sz val="14"/>
      <color rgb="FFFF0000"/>
      <name val="Calibri"/>
      <family val="2"/>
      <scheme val="minor"/>
    </font>
    <font>
      <sz val="11"/>
      <color rgb="FFFF0000"/>
      <name val="Calibri"/>
      <family val="2"/>
      <scheme val="minor"/>
    </font>
    <font>
      <sz val="11"/>
      <color indexed="8"/>
      <name val="Calibri"/>
      <family val="2"/>
    </font>
    <font>
      <sz val="11"/>
      <color indexed="9"/>
      <name val="Calibri"/>
      <family val="2"/>
    </font>
    <font>
      <b/>
      <sz val="11"/>
      <color indexed="52"/>
      <name val="Calibri"/>
      <family val="2"/>
    </font>
    <font>
      <sz val="11"/>
      <color indexed="52"/>
      <name val="Calibri"/>
      <family val="2"/>
    </font>
    <font>
      <b/>
      <sz val="11"/>
      <color indexed="9"/>
      <name val="Calibri"/>
      <family val="2"/>
    </font>
    <font>
      <sz val="11"/>
      <color indexed="62"/>
      <name val="Calibri"/>
      <family val="2"/>
    </font>
    <font>
      <sz val="10"/>
      <name val="MS Sans Serif"/>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11"/>
      <color indexed="20"/>
      <name val="Calibri"/>
      <family val="2"/>
    </font>
    <font>
      <sz val="11"/>
      <color indexed="17"/>
      <name val="Calibri"/>
      <family val="2"/>
    </font>
    <font>
      <sz val="10"/>
      <name val="Arial"/>
      <family val="2"/>
      <charset val="204"/>
    </font>
    <font>
      <sz val="10"/>
      <name val="Courier"/>
      <family val="3"/>
    </font>
    <font>
      <sz val="9"/>
      <color indexed="8"/>
      <name val="Times New Roman"/>
      <family val="1"/>
    </font>
    <font>
      <sz val="9"/>
      <name val="Times New Roman"/>
      <family val="1"/>
    </font>
    <font>
      <b/>
      <sz val="9"/>
      <name val="Times New Roman"/>
      <family val="1"/>
    </font>
    <font>
      <sz val="10"/>
      <name val="Helv"/>
    </font>
    <font>
      <sz val="10"/>
      <color rgb="FF9C0006"/>
      <name val="Calibri"/>
      <family val="2"/>
    </font>
    <font>
      <sz val="11"/>
      <color theme="1"/>
      <name val="Calibri"/>
      <family val="2"/>
    </font>
    <font>
      <sz val="10"/>
      <color theme="1"/>
      <name val="Calibri"/>
      <family val="2"/>
    </font>
    <font>
      <sz val="11"/>
      <color rgb="FF3F3F76"/>
      <name val="Calibri"/>
      <family val="2"/>
      <scheme val="minor"/>
    </font>
    <font>
      <b/>
      <sz val="11"/>
      <color rgb="FF3F3F3F"/>
      <name val="Calibri"/>
      <family val="2"/>
      <scheme val="minor"/>
    </font>
    <font>
      <b/>
      <sz val="11"/>
      <color rgb="FFFA7D00"/>
      <name val="Calibri"/>
      <family val="2"/>
      <scheme val="minor"/>
    </font>
    <font>
      <sz val="8"/>
      <name val="Arial"/>
      <family val="2"/>
    </font>
    <font>
      <sz val="9"/>
      <name val="Geneva"/>
      <family val="2"/>
    </font>
    <font>
      <u/>
      <sz val="11"/>
      <color theme="10"/>
      <name val="Calibri"/>
      <family val="2"/>
      <scheme val="minor"/>
    </font>
    <font>
      <sz val="10"/>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1"/>
      <name val="Calibri"/>
      <family val="2"/>
      <scheme val="minor"/>
    </font>
    <font>
      <b/>
      <sz val="11"/>
      <name val="Calibri"/>
      <family val="2"/>
      <scheme val="minor"/>
    </font>
    <font>
      <b/>
      <sz val="10"/>
      <name val="Calibri"/>
      <family val="2"/>
      <scheme val="minor"/>
    </font>
    <font>
      <sz val="10"/>
      <name val="Arial"/>
      <family val="2"/>
    </font>
  </fonts>
  <fills count="45">
    <fill>
      <patternFill patternType="none"/>
    </fill>
    <fill>
      <patternFill patternType="gray125"/>
    </fill>
    <fill>
      <patternFill patternType="solid">
        <fgColor indexed="43"/>
        <bgColor indexed="64"/>
      </patternFill>
    </fill>
    <fill>
      <patternFill patternType="solid">
        <fgColor theme="9" tint="0.59999389629810485"/>
        <bgColor indexed="64"/>
      </patternFill>
    </fill>
    <fill>
      <patternFill patternType="solid">
        <fgColor indexed="44"/>
        <bgColor indexed="64"/>
      </patternFill>
    </fill>
    <fill>
      <patternFill patternType="solid">
        <fgColor theme="2" tint="-9.9978637043366805E-2"/>
        <bgColor indexed="64"/>
      </patternFill>
    </fill>
    <fill>
      <patternFill patternType="solid">
        <fgColor rgb="FFFFC7CE"/>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rgb="FFFFCC99"/>
      </patternFill>
    </fill>
    <fill>
      <patternFill patternType="solid">
        <fgColor rgb="FFF2F2F2"/>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92D050"/>
        <bgColor indexed="64"/>
      </patternFill>
    </fill>
    <fill>
      <patternFill patternType="solid">
        <fgColor rgb="FFFFC000"/>
        <bgColor indexed="64"/>
      </patternFill>
    </fill>
    <fill>
      <patternFill patternType="solid">
        <fgColor indexed="51"/>
        <bgColor indexed="64"/>
      </patternFill>
    </fill>
    <fill>
      <patternFill patternType="solid">
        <fgColor rgb="FFFFFF00"/>
        <bgColor indexed="64"/>
      </patternFill>
    </fill>
    <fill>
      <patternFill patternType="solid">
        <fgColor theme="4" tint="0.79998168889431442"/>
        <bgColor indexed="64"/>
      </patternFill>
    </fill>
    <fill>
      <patternFill patternType="solid">
        <fgColor theme="6"/>
        <bgColor indexed="64"/>
      </patternFill>
    </fill>
    <fill>
      <patternFill patternType="solid">
        <fgColor theme="4"/>
        <bgColor indexed="64"/>
      </patternFill>
    </fill>
    <fill>
      <patternFill patternType="solid">
        <fgColor theme="7"/>
        <bgColor indexed="64"/>
      </patternFill>
    </fill>
  </fills>
  <borders count="24">
    <border>
      <left/>
      <right/>
      <top/>
      <bottom/>
      <diagonal/>
    </border>
    <border>
      <left/>
      <right/>
      <top style="thin">
        <color indexed="64"/>
      </top>
      <bottom style="medium">
        <color indexed="64"/>
      </bottom>
      <diagonal/>
    </border>
    <border>
      <left/>
      <right/>
      <top style="medium">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bottom style="medium">
        <color indexed="64"/>
      </bottom>
      <diagonal/>
    </border>
    <border>
      <left/>
      <right style="thin">
        <color auto="1"/>
      </right>
      <top style="thin">
        <color auto="1"/>
      </top>
      <bottom style="thin">
        <color auto="1"/>
      </bottom>
      <diagonal/>
    </border>
  </borders>
  <cellStyleXfs count="6570">
    <xf numFmtId="0" fontId="0" fillId="0" borderId="0"/>
    <xf numFmtId="0" fontId="2" fillId="0" borderId="0"/>
    <xf numFmtId="0" fontId="4" fillId="0" borderId="0"/>
    <xf numFmtId="165" fontId="2" fillId="0" borderId="0" applyFont="0" applyFill="0" applyBorder="0" applyAlignment="0" applyProtection="0"/>
    <xf numFmtId="165" fontId="2" fillId="0" borderId="0" applyFont="0" applyFill="0" applyBorder="0" applyAlignment="0" applyProtection="0"/>
    <xf numFmtId="43" fontId="2" fillId="0" borderId="0" applyFont="0" applyFill="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6" borderId="0" applyNumberFormat="0" applyBorder="0" applyAlignment="0" applyProtection="0"/>
    <xf numFmtId="0" fontId="5" fillId="0" borderId="0" applyNumberFormat="0" applyFont="0" applyFill="0" applyBorder="0" applyProtection="0">
      <alignment horizontal="left" vertical="center" indent="5"/>
    </xf>
    <xf numFmtId="0" fontId="9" fillId="17"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4" fontId="28" fillId="25" borderId="4">
      <alignment horizontal="right" vertical="center"/>
    </xf>
    <xf numFmtId="4" fontId="28" fillId="25" borderId="4">
      <alignment horizontal="right" vertical="center"/>
    </xf>
    <xf numFmtId="0" fontId="32" fillId="6" borderId="0" applyNumberFormat="0" applyBorder="0" applyAlignment="0" applyProtection="0"/>
    <xf numFmtId="0" fontId="10" fillId="26" borderId="5" applyNumberFormat="0" applyAlignment="0" applyProtection="0"/>
    <xf numFmtId="0" fontId="11" fillId="0" borderId="6" applyNumberFormat="0" applyFill="0" applyAlignment="0" applyProtection="0"/>
    <xf numFmtId="0" fontId="12" fillId="27" borderId="7" applyNumberFormat="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4" borderId="0" applyNumberFormat="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31" fillId="0" borderId="0"/>
    <xf numFmtId="0" fontId="29" fillId="0" borderId="8">
      <alignment horizontal="left" vertical="center" wrapText="1" indent="2"/>
    </xf>
    <xf numFmtId="169" fontId="4"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70" fontId="5" fillId="0" borderId="0" applyFont="0" applyFill="0" applyBorder="0" applyAlignment="0" applyProtection="0"/>
    <xf numFmtId="169" fontId="5" fillId="0" borderId="0" applyFont="0" applyFill="0" applyBorder="0" applyAlignment="0" applyProtection="0"/>
    <xf numFmtId="169" fontId="4" fillId="0" borderId="0" applyFont="0" applyFill="0" applyBorder="0" applyAlignment="0" applyProtection="0"/>
    <xf numFmtId="169" fontId="26" fillId="0" borderId="0" applyFont="0" applyFill="0" applyBorder="0" applyAlignment="0" applyProtection="0"/>
    <xf numFmtId="0" fontId="5" fillId="0" borderId="0" applyFont="0" applyFill="0" applyBorder="0" applyAlignment="0" applyProtection="0"/>
    <xf numFmtId="169" fontId="5"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9"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167" fontId="4" fillId="0" borderId="0" applyFont="0" applyFill="0" applyBorder="0" applyAlignment="0" applyProtection="0"/>
    <xf numFmtId="167" fontId="5" fillId="0" borderId="0" applyFont="0" applyFill="0" applyBorder="0" applyAlignment="0" applyProtection="0"/>
    <xf numFmtId="167" fontId="4" fillId="0" borderId="0" applyFont="0" applyFill="0" applyBorder="0" applyAlignment="0" applyProtection="0"/>
    <xf numFmtId="167" fontId="26" fillId="0" borderId="0" applyFont="0" applyFill="0" applyBorder="0" applyAlignment="0" applyProtection="0"/>
    <xf numFmtId="167" fontId="5" fillId="0" borderId="0" applyFont="0" applyFill="0" applyBorder="0" applyAlignment="0" applyProtection="0"/>
    <xf numFmtId="167" fontId="26" fillId="0" borderId="0" applyFont="0" applyFill="0" applyBorder="0" applyAlignment="0" applyProtection="0"/>
    <xf numFmtId="0" fontId="31" fillId="0" borderId="0"/>
    <xf numFmtId="0" fontId="13" fillId="12" borderId="5" applyNumberFormat="0" applyAlignment="0" applyProtection="0"/>
    <xf numFmtId="0" fontId="13" fillId="12" borderId="5" applyNumberFormat="0" applyAlignment="0" applyProtection="0"/>
    <xf numFmtId="4" fontId="29" fillId="0" borderId="0" applyBorder="0">
      <alignment horizontal="right" vertical="center"/>
    </xf>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43" fontId="5"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4" fillId="0" borderId="0" applyFont="0" applyFill="0" applyBorder="0" applyAlignment="0" applyProtection="0"/>
    <xf numFmtId="165" fontId="5" fillId="0" borderId="0" applyFont="0" applyFill="0" applyBorder="0" applyAlignment="0" applyProtection="0"/>
    <xf numFmtId="165" fontId="4"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0" fontId="15" fillId="28" borderId="0" applyNumberFormat="0" applyBorder="0" applyAlignment="0" applyProtection="0"/>
    <xf numFmtId="0" fontId="5" fillId="0" borderId="0"/>
    <xf numFmtId="0" fontId="5" fillId="0" borderId="0"/>
    <xf numFmtId="0" fontId="31" fillId="0" borderId="0"/>
    <xf numFmtId="0" fontId="2" fillId="0" borderId="0"/>
    <xf numFmtId="0" fontId="2" fillId="0" borderId="0"/>
    <xf numFmtId="0" fontId="2" fillId="0" borderId="0"/>
    <xf numFmtId="0" fontId="33" fillId="0" borderId="0"/>
    <xf numFmtId="0" fontId="34" fillId="0" borderId="0"/>
    <xf numFmtId="0" fontId="2" fillId="0" borderId="0"/>
    <xf numFmtId="0" fontId="34" fillId="0" borderId="0"/>
    <xf numFmtId="0" fontId="26" fillId="0" borderId="0"/>
    <xf numFmtId="4" fontId="29" fillId="0" borderId="4" applyFill="0" applyBorder="0" applyProtection="0">
      <alignment horizontal="right" vertical="center"/>
    </xf>
    <xf numFmtId="0" fontId="30" fillId="0" borderId="0" applyNumberFormat="0" applyFill="0" applyBorder="0" applyProtection="0">
      <alignment horizontal="left" vertical="center"/>
    </xf>
    <xf numFmtId="0" fontId="5" fillId="29" borderId="0" applyNumberFormat="0" applyFont="0" applyBorder="0" applyAlignment="0" applyProtection="0"/>
    <xf numFmtId="0" fontId="5" fillId="0" borderId="0"/>
    <xf numFmtId="0" fontId="5" fillId="0" borderId="0"/>
    <xf numFmtId="0" fontId="5" fillId="0" borderId="0"/>
    <xf numFmtId="0" fontId="14" fillId="0" borderId="0"/>
    <xf numFmtId="0" fontId="5" fillId="0" borderId="0"/>
    <xf numFmtId="0" fontId="5" fillId="0" borderId="0"/>
    <xf numFmtId="0" fontId="5" fillId="0" borderId="0"/>
    <xf numFmtId="0" fontId="14" fillId="0" borderId="0"/>
    <xf numFmtId="0" fontId="5" fillId="0" borderId="0"/>
    <xf numFmtId="0" fontId="5" fillId="0" borderId="0"/>
    <xf numFmtId="0" fontId="5" fillId="0" borderId="0"/>
    <xf numFmtId="0" fontId="14" fillId="0" borderId="0"/>
    <xf numFmtId="0" fontId="5" fillId="0" borderId="0"/>
    <xf numFmtId="0" fontId="5" fillId="0" borderId="0"/>
    <xf numFmtId="0" fontId="5" fillId="0" borderId="0"/>
    <xf numFmtId="0" fontId="14" fillId="0" borderId="0"/>
    <xf numFmtId="0" fontId="5" fillId="0" borderId="0"/>
    <xf numFmtId="0" fontId="5" fillId="0" borderId="0"/>
    <xf numFmtId="0" fontId="5" fillId="0" borderId="0"/>
    <xf numFmtId="0" fontId="14" fillId="0" borderId="0"/>
    <xf numFmtId="0" fontId="5" fillId="0" borderId="0"/>
    <xf numFmtId="0" fontId="5" fillId="0" borderId="0"/>
    <xf numFmtId="0" fontId="5" fillId="0" borderId="0"/>
    <xf numFmtId="0" fontId="14" fillId="0" borderId="0"/>
    <xf numFmtId="0" fontId="5" fillId="0" borderId="0"/>
    <xf numFmtId="0" fontId="5" fillId="0" borderId="0"/>
    <xf numFmtId="0" fontId="8" fillId="0" borderId="0"/>
    <xf numFmtId="0" fontId="8" fillId="0" borderId="0"/>
    <xf numFmtId="0" fontId="5" fillId="0" borderId="0"/>
    <xf numFmtId="0" fontId="5" fillId="0" borderId="0"/>
    <xf numFmtId="0" fontId="1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4" fillId="0" borderId="0"/>
    <xf numFmtId="0" fontId="5" fillId="0" borderId="0"/>
    <xf numFmtId="0" fontId="5" fillId="0" borderId="0"/>
    <xf numFmtId="0" fontId="5" fillId="0" borderId="0"/>
    <xf numFmtId="0" fontId="14" fillId="0" borderId="0"/>
    <xf numFmtId="0" fontId="5" fillId="0" borderId="0"/>
    <xf numFmtId="0" fontId="5" fillId="0" borderId="0"/>
    <xf numFmtId="0" fontId="5" fillId="0" borderId="0"/>
    <xf numFmtId="0" fontId="14" fillId="0" borderId="0"/>
    <xf numFmtId="0" fontId="27" fillId="0" borderId="0"/>
    <xf numFmtId="0" fontId="4" fillId="30" borderId="12" applyNumberFormat="0" applyFont="0" applyAlignment="0" applyProtection="0"/>
    <xf numFmtId="0" fontId="5" fillId="30" borderId="12" applyNumberFormat="0" applyFont="0" applyAlignment="0" applyProtection="0"/>
    <xf numFmtId="0" fontId="4" fillId="30" borderId="12" applyNumberFormat="0" applyFont="0" applyAlignment="0" applyProtection="0"/>
    <xf numFmtId="0" fontId="26" fillId="30" borderId="12" applyNumberFormat="0" applyFont="0" applyAlignment="0" applyProtection="0"/>
    <xf numFmtId="0" fontId="5" fillId="30" borderId="12" applyNumberFormat="0" applyFont="0" applyAlignment="0" applyProtection="0"/>
    <xf numFmtId="0" fontId="26" fillId="30" borderId="12" applyNumberFormat="0" applyFont="0" applyAlignment="0" applyProtection="0"/>
    <xf numFmtId="168" fontId="4"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4" fillId="0" borderId="0" applyFont="0" applyFill="0" applyBorder="0" applyAlignment="0" applyProtection="0"/>
    <xf numFmtId="168" fontId="26" fillId="0" borderId="0" applyFont="0" applyFill="0" applyBorder="0" applyAlignment="0" applyProtection="0"/>
    <xf numFmtId="168" fontId="5" fillId="0" borderId="0" applyFont="0" applyFill="0" applyBorder="0" applyAlignment="0" applyProtection="0"/>
    <xf numFmtId="168" fontId="26" fillId="0" borderId="0" applyFont="0" applyFill="0" applyBorder="0" applyAlignment="0" applyProtection="0"/>
    <xf numFmtId="0" fontId="16" fillId="26" borderId="13" applyNumberFormat="0" applyAlignment="0" applyProtection="0"/>
    <xf numFmtId="0" fontId="16" fillId="26" borderId="13" applyNumberFormat="0" applyAlignment="0" applyProtection="0"/>
    <xf numFmtId="0" fontId="31" fillId="0" borderId="0"/>
    <xf numFmtId="9" fontId="5"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0" fontId="5" fillId="0" borderId="0"/>
    <xf numFmtId="0" fontId="17"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10" applyNumberFormat="0" applyFill="0" applyAlignment="0" applyProtection="0"/>
    <xf numFmtId="0" fontId="22" fillId="0" borderId="11" applyNumberFormat="0" applyFill="0" applyAlignment="0" applyProtection="0"/>
    <xf numFmtId="0" fontId="22" fillId="0" borderId="0" applyNumberFormat="0" applyFill="0" applyBorder="0" applyAlignment="0" applyProtection="0"/>
    <xf numFmtId="0" fontId="23" fillId="0" borderId="14" applyNumberFormat="0" applyFill="0" applyAlignment="0" applyProtection="0"/>
    <xf numFmtId="0" fontId="24" fillId="8" borderId="0" applyNumberFormat="0" applyBorder="0" applyAlignment="0" applyProtection="0"/>
    <xf numFmtId="0" fontId="25" fillId="9" borderId="0" applyNumberFormat="0" applyBorder="0" applyAlignment="0" applyProtection="0"/>
    <xf numFmtId="4" fontId="29" fillId="0" borderId="0"/>
    <xf numFmtId="165" fontId="5" fillId="0" borderId="0" applyFont="0" applyFill="0" applyBorder="0" applyAlignment="0" applyProtection="0"/>
    <xf numFmtId="165" fontId="26"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9"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0" fontId="5" fillId="30" borderId="12" applyNumberFormat="0" applyFont="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0" fontId="5" fillId="0" borderId="0" applyNumberFormat="0" applyFont="0" applyFill="0" applyBorder="0" applyProtection="0">
      <alignment horizontal="left" vertical="center" indent="5"/>
    </xf>
    <xf numFmtId="167" fontId="5" fillId="0" borderId="0" applyFont="0" applyFill="0" applyBorder="0" applyAlignment="0" applyProtection="0"/>
    <xf numFmtId="43" fontId="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165" fontId="3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169"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70"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0"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0" fontId="5" fillId="0" borderId="0"/>
    <xf numFmtId="0" fontId="2" fillId="0" borderId="0"/>
    <xf numFmtId="0" fontId="2" fillId="0" borderId="0"/>
    <xf numFmtId="0" fontId="2" fillId="0" borderId="0"/>
    <xf numFmtId="0" fontId="5" fillId="29" borderId="0" applyNumberFormat="0" applyFont="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30" borderId="12" applyNumberFormat="0" applyFont="0" applyAlignment="0" applyProtection="0"/>
    <xf numFmtId="0" fontId="5" fillId="30" borderId="12" applyNumberFormat="0" applyFont="0" applyAlignment="0" applyProtection="0"/>
    <xf numFmtId="0" fontId="5" fillId="30" borderId="12" applyNumberFormat="0" applyFont="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9"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0" fontId="35" fillId="31" borderId="15" applyNumberFormat="0" applyAlignment="0" applyProtection="0"/>
    <xf numFmtId="43" fontId="8" fillId="0" borderId="0" applyFont="0" applyFill="0" applyBorder="0" applyAlignment="0" applyProtection="0"/>
    <xf numFmtId="165" fontId="8" fillId="0" borderId="0" applyFont="0" applyFill="0" applyBorder="0" applyAlignment="0" applyProtection="0"/>
    <xf numFmtId="0" fontId="40" fillId="0" borderId="0" applyNumberForma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0" fontId="5" fillId="0" borderId="0"/>
    <xf numFmtId="0" fontId="38" fillId="0" borderId="0" applyFill="0" applyBorder="0"/>
    <xf numFmtId="0" fontId="31" fillId="0" borderId="0"/>
    <xf numFmtId="0" fontId="5" fillId="30" borderId="12" applyNumberFormat="0" applyFont="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36" fillId="32" borderId="16" applyNumberFormat="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8" fillId="0" borderId="0" applyFont="0" applyFill="0" applyBorder="0" applyAlignment="0" applyProtection="0"/>
    <xf numFmtId="0" fontId="2" fillId="0" borderId="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6" borderId="0" applyNumberFormat="0" applyBorder="0" applyAlignment="0" applyProtection="0"/>
    <xf numFmtId="0" fontId="32" fillId="6" borderId="0" applyNumberFormat="0" applyBorder="0" applyAlignment="0" applyProtection="0"/>
    <xf numFmtId="0" fontId="10" fillId="26" borderId="5" applyNumberFormat="0" applyAlignment="0" applyProtection="0"/>
    <xf numFmtId="0" fontId="37" fillId="32" borderId="15" applyNumberFormat="0" applyAlignment="0" applyProtection="0"/>
    <xf numFmtId="43" fontId="2" fillId="0" borderId="0" applyFont="0" applyFill="0" applyBorder="0" applyAlignment="0" applyProtection="0"/>
    <xf numFmtId="165" fontId="5" fillId="0" borderId="0" applyFont="0" applyFill="0" applyBorder="0" applyAlignment="0" applyProtection="0"/>
    <xf numFmtId="43" fontId="2" fillId="0" borderId="0" applyFont="0" applyFill="0" applyBorder="0" applyAlignment="0" applyProtection="0"/>
    <xf numFmtId="0" fontId="29" fillId="0" borderId="8">
      <alignment horizontal="left" vertical="center" wrapText="1" indent="2"/>
    </xf>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9"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0" fontId="13" fillId="12" borderId="5" applyNumberFormat="0" applyAlignment="0" applyProtection="0"/>
    <xf numFmtId="0" fontId="13" fillId="12" borderId="5" applyNumberFormat="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0" fontId="34" fillId="0" borderId="0"/>
    <xf numFmtId="0" fontId="5" fillId="0" borderId="0"/>
    <xf numFmtId="0" fontId="31" fillId="0" borderId="0"/>
    <xf numFmtId="0" fontId="2" fillId="0" borderId="0"/>
    <xf numFmtId="0" fontId="5" fillId="0" borderId="0"/>
    <xf numFmtId="0" fontId="2" fillId="0" borderId="0"/>
    <xf numFmtId="0" fontId="2" fillId="0" borderId="0"/>
    <xf numFmtId="0" fontId="5" fillId="0" borderId="0"/>
    <xf numFmtId="0" fontId="2" fillId="0" borderId="0"/>
    <xf numFmtId="0" fontId="2" fillId="0" borderId="0"/>
    <xf numFmtId="0" fontId="5" fillId="0" borderId="0"/>
    <xf numFmtId="0" fontId="34" fillId="0" borderId="0"/>
    <xf numFmtId="0" fontId="5" fillId="0" borderId="0"/>
    <xf numFmtId="0" fontId="5" fillId="0" borderId="0"/>
    <xf numFmtId="0" fontId="33" fillId="0" borderId="0"/>
    <xf numFmtId="0" fontId="33" fillId="0" borderId="0"/>
    <xf numFmtId="0" fontId="34" fillId="0" borderId="0"/>
    <xf numFmtId="0" fontId="34" fillId="0" borderId="0"/>
    <xf numFmtId="0" fontId="34" fillId="0" borderId="0"/>
    <xf numFmtId="0" fontId="2" fillId="0" borderId="0"/>
    <xf numFmtId="0" fontId="5" fillId="0" borderId="0"/>
    <xf numFmtId="0" fontId="2" fillId="0" borderId="0"/>
    <xf numFmtId="0" fontId="34" fillId="0" borderId="0"/>
    <xf numFmtId="0" fontId="26" fillId="0" borderId="0"/>
    <xf numFmtId="0" fontId="2" fillId="0" borderId="0"/>
    <xf numFmtId="0" fontId="2" fillId="0" borderId="0"/>
    <xf numFmtId="0" fontId="5" fillId="0" borderId="0"/>
    <xf numFmtId="0" fontId="34" fillId="0" borderId="0"/>
    <xf numFmtId="4" fontId="29" fillId="0" borderId="4" applyFill="0" applyBorder="0" applyProtection="0">
      <alignment horizontal="right" vertical="center"/>
    </xf>
    <xf numFmtId="4" fontId="29" fillId="0" borderId="4" applyFill="0" applyBorder="0" applyProtection="0">
      <alignment horizontal="right" vertical="center"/>
    </xf>
    <xf numFmtId="0" fontId="8" fillId="0" borderId="0"/>
    <xf numFmtId="0" fontId="8" fillId="0" borderId="0"/>
    <xf numFmtId="0" fontId="5" fillId="30" borderId="12" applyNumberFormat="0" applyFont="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16" fillId="26" borderId="13" applyNumberFormat="0" applyAlignment="0" applyProtection="0"/>
    <xf numFmtId="0" fontId="16" fillId="26" borderId="13" applyNumberFormat="0" applyAlignment="0" applyProtection="0"/>
    <xf numFmtId="9" fontId="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20" fillId="0" borderId="9" applyNumberFormat="0" applyFill="0" applyAlignment="0" applyProtection="0"/>
    <xf numFmtId="0" fontId="21" fillId="0" borderId="10" applyNumberFormat="0" applyFill="0" applyAlignment="0" applyProtection="0"/>
    <xf numFmtId="0" fontId="22" fillId="0" borderId="11" applyNumberFormat="0" applyFill="0" applyAlignment="0" applyProtection="0"/>
    <xf numFmtId="0" fontId="23" fillId="0" borderId="14" applyNumberFormat="0" applyFill="0" applyAlignment="0" applyProtection="0"/>
    <xf numFmtId="0" fontId="23" fillId="0" borderId="14" applyNumberFormat="0" applyFill="0" applyAlignment="0" applyProtection="0"/>
    <xf numFmtId="0" fontId="5" fillId="0" borderId="0"/>
    <xf numFmtId="165" fontId="5" fillId="0" borderId="0" applyFont="0" applyFill="0" applyBorder="0" applyAlignment="0" applyProtection="0"/>
    <xf numFmtId="165" fontId="26"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9"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7" fontId="26"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165" fontId="5" fillId="0" borderId="0" applyFont="0" applyFill="0" applyBorder="0" applyAlignment="0" applyProtection="0"/>
    <xf numFmtId="165" fontId="26" fillId="0" borderId="0" applyFont="0" applyFill="0" applyBorder="0" applyAlignment="0" applyProtection="0"/>
    <xf numFmtId="0" fontId="2" fillId="0" borderId="0"/>
    <xf numFmtId="0" fontId="2" fillId="0" borderId="0"/>
    <xf numFmtId="0" fontId="2" fillId="0" borderId="0"/>
    <xf numFmtId="0" fontId="26" fillId="0" borderId="0"/>
    <xf numFmtId="0" fontId="26" fillId="30" borderId="12" applyNumberFormat="0" applyFont="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0" fontId="35" fillId="31" borderId="15" applyNumberFormat="0" applyAlignment="0" applyProtection="0"/>
    <xf numFmtId="165" fontId="8"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0" fontId="5" fillId="0" borderId="0"/>
    <xf numFmtId="0" fontId="31" fillId="0" borderId="0"/>
    <xf numFmtId="0" fontId="36" fillId="32" borderId="16" applyNumberFormat="0" applyAlignment="0" applyProtection="0"/>
    <xf numFmtId="0" fontId="2" fillId="0" borderId="0"/>
    <xf numFmtId="0" fontId="2" fillId="0" borderId="0"/>
    <xf numFmtId="0" fontId="4" fillId="0" borderId="0" applyNumberFormat="0" applyFont="0" applyFill="0" applyBorder="0" applyProtection="0">
      <alignment horizontal="left" vertical="center" indent="5"/>
    </xf>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70" fontId="4" fillId="0" borderId="0" applyFont="0" applyFill="0" applyBorder="0" applyAlignment="0" applyProtection="0"/>
    <xf numFmtId="169" fontId="4" fillId="0" borderId="0" applyFont="0" applyFill="0" applyBorder="0" applyAlignment="0" applyProtection="0"/>
    <xf numFmtId="0"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29" borderId="0" applyNumberFormat="0" applyFon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30" borderId="12" applyNumberFormat="0" applyFont="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0" fontId="4" fillId="0" borderId="0" applyNumberFormat="0" applyFont="0" applyFill="0" applyBorder="0" applyProtection="0">
      <alignment horizontal="left" vertical="center" indent="5"/>
    </xf>
    <xf numFmtId="167" fontId="4" fillId="0" borderId="0" applyFont="0" applyFill="0" applyBorder="0" applyAlignment="0" applyProtection="0"/>
    <xf numFmtId="43"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43" fontId="4" fillId="0" borderId="0" applyFont="0" applyFill="0" applyBorder="0" applyAlignment="0" applyProtection="0"/>
    <xf numFmtId="169"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70"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0" fontId="4" fillId="0" borderId="0" applyFont="0" applyFill="0" applyBorder="0" applyAlignment="0" applyProtection="0"/>
    <xf numFmtId="169"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29" borderId="0" applyNumberFormat="0" applyFon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30" borderId="12" applyNumberFormat="0" applyFont="0" applyAlignment="0" applyProtection="0"/>
    <xf numFmtId="0" fontId="4" fillId="30" borderId="12" applyNumberFormat="0" applyFont="0" applyAlignment="0" applyProtection="0"/>
    <xf numFmtId="0" fontId="4" fillId="30" borderId="12" applyNumberFormat="0" applyFont="0" applyAlignment="0" applyProtection="0"/>
    <xf numFmtId="0" fontId="4" fillId="30" borderId="12" applyNumberFormat="0" applyFont="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9"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0" borderId="0"/>
    <xf numFmtId="0" fontId="4" fillId="30" borderId="12" applyNumberFormat="0" applyFont="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9"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30" borderId="12" applyNumberFormat="0" applyFont="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0" borderId="0"/>
    <xf numFmtId="0" fontId="2" fillId="0" borderId="0"/>
    <xf numFmtId="0" fontId="50" fillId="0" borderId="0"/>
    <xf numFmtId="9" fontId="2" fillId="0" borderId="0" applyFont="0" applyFill="0" applyBorder="0" applyAlignment="0" applyProtection="0"/>
  </cellStyleXfs>
  <cellXfs count="95">
    <xf numFmtId="0" fontId="0" fillId="0" borderId="0" xfId="0"/>
    <xf numFmtId="0" fontId="1" fillId="0" borderId="0" xfId="0" applyFont="1"/>
    <xf numFmtId="166" fontId="1" fillId="0" borderId="0" xfId="0" applyNumberFormat="1" applyFont="1"/>
    <xf numFmtId="0" fontId="3" fillId="0" borderId="0" xfId="1" applyFont="1"/>
    <xf numFmtId="0" fontId="2" fillId="0" borderId="0" xfId="1"/>
    <xf numFmtId="0" fontId="1" fillId="2" borderId="1" xfId="1" applyFont="1" applyFill="1" applyBorder="1"/>
    <xf numFmtId="0" fontId="1" fillId="3" borderId="1" xfId="1" applyFont="1" applyFill="1" applyBorder="1"/>
    <xf numFmtId="0" fontId="1" fillId="4" borderId="1" xfId="1" applyFont="1" applyFill="1" applyBorder="1"/>
    <xf numFmtId="0" fontId="0" fillId="0" borderId="2" xfId="0" applyBorder="1"/>
    <xf numFmtId="0" fontId="0" fillId="0" borderId="3" xfId="0" applyBorder="1"/>
    <xf numFmtId="0" fontId="5" fillId="0" borderId="0" xfId="2" applyFont="1"/>
    <xf numFmtId="0" fontId="1" fillId="5" borderId="1" xfId="1" applyFont="1" applyFill="1" applyBorder="1"/>
    <xf numFmtId="1" fontId="0" fillId="0" borderId="3" xfId="0" applyNumberFormat="1" applyBorder="1"/>
    <xf numFmtId="0" fontId="5" fillId="0" borderId="3" xfId="2" applyFont="1" applyBorder="1"/>
    <xf numFmtId="0" fontId="6" fillId="0" borderId="0" xfId="0" applyFont="1"/>
    <xf numFmtId="0" fontId="7" fillId="0" borderId="0" xfId="0" applyFont="1"/>
    <xf numFmtId="0" fontId="41" fillId="33" borderId="0" xfId="2" applyFont="1" applyFill="1" applyAlignment="1">
      <alignment horizontal="left"/>
    </xf>
    <xf numFmtId="0" fontId="41" fillId="33" borderId="3" xfId="2" applyFont="1" applyFill="1" applyBorder="1" applyAlignment="1">
      <alignment horizontal="left"/>
    </xf>
    <xf numFmtId="1" fontId="0" fillId="0" borderId="0" xfId="0" applyNumberFormat="1"/>
    <xf numFmtId="1" fontId="0" fillId="0" borderId="2" xfId="0" applyNumberFormat="1" applyBorder="1"/>
    <xf numFmtId="0" fontId="5" fillId="0" borderId="2" xfId="2" applyFont="1" applyBorder="1"/>
    <xf numFmtId="0" fontId="1" fillId="35" borderId="1" xfId="1" applyFont="1" applyFill="1" applyBorder="1"/>
    <xf numFmtId="0" fontId="41" fillId="36" borderId="0" xfId="0" applyFont="1" applyFill="1" applyAlignment="1">
      <alignment horizontal="center" vertical="center"/>
    </xf>
    <xf numFmtId="0" fontId="41" fillId="34" borderId="0" xfId="0" applyFont="1" applyFill="1" applyAlignment="1">
      <alignment horizontal="center"/>
    </xf>
    <xf numFmtId="0" fontId="41" fillId="34" borderId="0" xfId="0" applyFont="1" applyFill="1"/>
    <xf numFmtId="0" fontId="41" fillId="33" borderId="17" xfId="2" applyFont="1" applyFill="1" applyBorder="1" applyAlignment="1">
      <alignment horizontal="left"/>
    </xf>
    <xf numFmtId="0" fontId="0" fillId="0" borderId="17" xfId="0" applyBorder="1"/>
    <xf numFmtId="1" fontId="0" fillId="0" borderId="17" xfId="0" applyNumberFormat="1" applyBorder="1"/>
    <xf numFmtId="0" fontId="5" fillId="0" borderId="17" xfId="2" applyFont="1" applyBorder="1"/>
    <xf numFmtId="0" fontId="42" fillId="0" borderId="0" xfId="0" applyFont="1"/>
    <xf numFmtId="0" fontId="42" fillId="37" borderId="0" xfId="0" applyFont="1" applyFill="1"/>
    <xf numFmtId="0" fontId="0" fillId="38" borderId="0" xfId="0" applyFill="1" applyAlignment="1">
      <alignment wrapText="1"/>
    </xf>
    <xf numFmtId="0" fontId="0" fillId="38" borderId="18" xfId="0" applyFill="1" applyBorder="1" applyAlignment="1">
      <alignment horizontal="center" wrapText="1"/>
    </xf>
    <xf numFmtId="0" fontId="0" fillId="38" borderId="19" xfId="0" applyFill="1" applyBorder="1" applyAlignment="1">
      <alignment horizontal="center" wrapText="1"/>
    </xf>
    <xf numFmtId="0" fontId="7" fillId="38" borderId="19" xfId="0" applyFont="1" applyFill="1" applyBorder="1" applyAlignment="1">
      <alignment horizontal="center" wrapText="1"/>
    </xf>
    <xf numFmtId="0" fontId="0" fillId="38" borderId="19" xfId="0" applyFill="1" applyBorder="1" applyAlignment="1">
      <alignment wrapText="1"/>
    </xf>
    <xf numFmtId="2" fontId="0" fillId="38" borderId="19" xfId="0" applyNumberFormat="1" applyFill="1" applyBorder="1" applyAlignment="1">
      <alignment horizontal="center" wrapText="1"/>
    </xf>
    <xf numFmtId="0" fontId="0" fillId="38" borderId="18" xfId="0" applyFill="1" applyBorder="1" applyAlignment="1">
      <alignment horizontal="center"/>
    </xf>
    <xf numFmtId="0" fontId="0" fillId="38" borderId="19" xfId="0" applyFill="1" applyBorder="1" applyAlignment="1">
      <alignment horizontal="center"/>
    </xf>
    <xf numFmtId="0" fontId="7" fillId="38" borderId="19" xfId="0" applyFont="1" applyFill="1" applyBorder="1" applyAlignment="1">
      <alignment horizontal="center"/>
    </xf>
    <xf numFmtId="0" fontId="0" fillId="38" borderId="19" xfId="0" applyFill="1" applyBorder="1"/>
    <xf numFmtId="2" fontId="0" fillId="38" borderId="19" xfId="0" applyNumberFormat="1" applyFill="1" applyBorder="1" applyAlignment="1">
      <alignment horizontal="center"/>
    </xf>
    <xf numFmtId="0" fontId="0" fillId="38" borderId="0" xfId="0" applyFill="1"/>
    <xf numFmtId="0" fontId="0" fillId="38" borderId="20" xfId="0" applyFill="1" applyBorder="1" applyAlignment="1">
      <alignment horizontal="center"/>
    </xf>
    <xf numFmtId="0" fontId="0" fillId="38" borderId="0" xfId="0" applyFill="1" applyAlignment="1">
      <alignment horizontal="right"/>
    </xf>
    <xf numFmtId="171" fontId="0" fillId="0" borderId="0" xfId="0" applyNumberFormat="1" applyAlignment="1">
      <alignment horizontal="center"/>
    </xf>
    <xf numFmtId="171" fontId="0" fillId="40" borderId="0" xfId="0" applyNumberFormat="1" applyFill="1" applyAlignment="1">
      <alignment horizontal="center"/>
    </xf>
    <xf numFmtId="0" fontId="43" fillId="0" borderId="0" xfId="0" applyFont="1"/>
    <xf numFmtId="0" fontId="43" fillId="0" borderId="0" xfId="0" applyFont="1" applyAlignment="1">
      <alignment horizontal="left"/>
    </xf>
    <xf numFmtId="14" fontId="43" fillId="0" borderId="0" xfId="0" applyNumberFormat="1" applyFont="1" applyAlignment="1">
      <alignment horizontal="left"/>
    </xf>
    <xf numFmtId="2" fontId="5" fillId="0" borderId="2" xfId="2" applyNumberFormat="1" applyFont="1" applyBorder="1"/>
    <xf numFmtId="2" fontId="5" fillId="0" borderId="0" xfId="2" applyNumberFormat="1" applyFont="1"/>
    <xf numFmtId="2" fontId="5" fillId="0" borderId="3" xfId="2" applyNumberFormat="1" applyFont="1" applyBorder="1"/>
    <xf numFmtId="2" fontId="5" fillId="0" borderId="17" xfId="2" applyNumberFormat="1" applyFont="1" applyBorder="1"/>
    <xf numFmtId="0" fontId="41" fillId="41" borderId="0" xfId="0" applyFont="1" applyFill="1"/>
    <xf numFmtId="0" fontId="44" fillId="0" borderId="0" xfId="0" applyFont="1"/>
    <xf numFmtId="166" fontId="4" fillId="0" borderId="0" xfId="0" applyNumberFormat="1" applyFont="1"/>
    <xf numFmtId="0" fontId="1" fillId="3" borderId="17" xfId="1" applyFont="1" applyFill="1" applyBorder="1"/>
    <xf numFmtId="0" fontId="1" fillId="4" borderId="21" xfId="1" applyFont="1" applyFill="1" applyBorder="1"/>
    <xf numFmtId="2" fontId="5" fillId="0" borderId="21" xfId="2" applyNumberFormat="1" applyFont="1" applyBorder="1"/>
    <xf numFmtId="0" fontId="6" fillId="0" borderId="0" xfId="6567" applyFont="1"/>
    <xf numFmtId="0" fontId="2" fillId="0" borderId="0" xfId="6567"/>
    <xf numFmtId="0" fontId="42" fillId="0" borderId="0" xfId="6567" applyFont="1"/>
    <xf numFmtId="0" fontId="0" fillId="0" borderId="0" xfId="6567" applyFont="1"/>
    <xf numFmtId="0" fontId="42" fillId="0" borderId="3" xfId="6567" applyFont="1" applyBorder="1"/>
    <xf numFmtId="0" fontId="45" fillId="43" borderId="0" xfId="6567" applyFont="1" applyFill="1"/>
    <xf numFmtId="0" fontId="47" fillId="0" borderId="0" xfId="6567" applyFont="1"/>
    <xf numFmtId="0" fontId="45" fillId="0" borderId="0" xfId="6567" applyFont="1"/>
    <xf numFmtId="0" fontId="45" fillId="44" borderId="0" xfId="0" applyFont="1" applyFill="1"/>
    <xf numFmtId="0" fontId="46" fillId="42" borderId="0" xfId="0" applyFont="1" applyFill="1"/>
    <xf numFmtId="0" fontId="45" fillId="42" borderId="0" xfId="0" applyFont="1" applyFill="1"/>
    <xf numFmtId="14" fontId="0" fillId="0" borderId="0" xfId="0" applyNumberFormat="1"/>
    <xf numFmtId="14" fontId="47" fillId="0" borderId="0" xfId="0" applyNumberFormat="1" applyFont="1"/>
    <xf numFmtId="166" fontId="47" fillId="0" borderId="0" xfId="0" applyNumberFormat="1" applyFont="1"/>
    <xf numFmtId="166" fontId="48" fillId="0" borderId="0" xfId="0" applyNumberFormat="1" applyFont="1"/>
    <xf numFmtId="0" fontId="0" fillId="34" borderId="0" xfId="0" applyFill="1"/>
    <xf numFmtId="166" fontId="4" fillId="0" borderId="0" xfId="0" applyNumberFormat="1" applyFont="1" applyAlignment="1">
      <alignment horizontal="left"/>
    </xf>
    <xf numFmtId="0" fontId="0" fillId="0" borderId="0" xfId="0" applyAlignment="1">
      <alignment horizontal="left"/>
    </xf>
    <xf numFmtId="14" fontId="4" fillId="0" borderId="0" xfId="0" applyNumberFormat="1" applyFont="1" applyAlignment="1">
      <alignment horizontal="left"/>
    </xf>
    <xf numFmtId="0" fontId="42" fillId="37" borderId="22" xfId="0" applyFont="1" applyFill="1" applyBorder="1"/>
    <xf numFmtId="0" fontId="0" fillId="0" borderId="22" xfId="0" applyBorder="1"/>
    <xf numFmtId="1" fontId="0" fillId="0" borderId="22" xfId="0" applyNumberFormat="1" applyBorder="1"/>
    <xf numFmtId="0" fontId="5" fillId="0" borderId="22" xfId="2" applyFont="1" applyBorder="1"/>
    <xf numFmtId="2" fontId="5" fillId="0" borderId="22" xfId="2" applyNumberFormat="1" applyFont="1" applyBorder="1"/>
    <xf numFmtId="0" fontId="49" fillId="36" borderId="0" xfId="0" applyFont="1" applyFill="1" applyAlignment="1">
      <alignment horizontal="center" vertical="center"/>
    </xf>
    <xf numFmtId="0" fontId="49" fillId="34" borderId="0" xfId="0" applyFont="1" applyFill="1"/>
    <xf numFmtId="0" fontId="49" fillId="34" borderId="0" xfId="0" applyFont="1" applyFill="1" applyAlignment="1">
      <alignment horizontal="center"/>
    </xf>
    <xf numFmtId="0" fontId="49" fillId="41" borderId="0" xfId="0" applyFont="1" applyFill="1"/>
    <xf numFmtId="0" fontId="0" fillId="0" borderId="0" xfId="0" quotePrefix="1"/>
    <xf numFmtId="14" fontId="0" fillId="0" borderId="0" xfId="0" applyNumberFormat="1" applyAlignment="1">
      <alignment horizontal="left"/>
    </xf>
    <xf numFmtId="0" fontId="0" fillId="0" borderId="0" xfId="6569" applyNumberFormat="1" applyFont="1"/>
    <xf numFmtId="0" fontId="0" fillId="39" borderId="23" xfId="0" applyFill="1" applyBorder="1" applyAlignment="1">
      <alignment horizontal="center" textRotation="45" wrapText="1"/>
    </xf>
    <xf numFmtId="0" fontId="4" fillId="0" borderId="2" xfId="2" applyBorder="1"/>
    <xf numFmtId="0" fontId="4" fillId="0" borderId="0" xfId="2"/>
    <xf numFmtId="0" fontId="1" fillId="4" borderId="0" xfId="1" applyFont="1" applyFill="1"/>
  </cellXfs>
  <cellStyles count="6570">
    <cellStyle name="20% - Colore 1" xfId="6" xr:uid="{00000000-0005-0000-0000-000000000000}"/>
    <cellStyle name="20% - Colore 1 2" xfId="2783" xr:uid="{00000000-0005-0000-0000-000001000000}"/>
    <cellStyle name="20% - Colore 2" xfId="7" xr:uid="{00000000-0005-0000-0000-000002000000}"/>
    <cellStyle name="20% - Colore 2 2" xfId="2784" xr:uid="{00000000-0005-0000-0000-000003000000}"/>
    <cellStyle name="20% - Colore 3" xfId="8" xr:uid="{00000000-0005-0000-0000-000004000000}"/>
    <cellStyle name="20% - Colore 3 2" xfId="2785" xr:uid="{00000000-0005-0000-0000-000005000000}"/>
    <cellStyle name="20% - Colore 4" xfId="9" xr:uid="{00000000-0005-0000-0000-000006000000}"/>
    <cellStyle name="20% - Colore 4 2" xfId="2786" xr:uid="{00000000-0005-0000-0000-000007000000}"/>
    <cellStyle name="20% - Colore 5" xfId="10" xr:uid="{00000000-0005-0000-0000-000008000000}"/>
    <cellStyle name="20% - Colore 5 2" xfId="2787" xr:uid="{00000000-0005-0000-0000-000009000000}"/>
    <cellStyle name="20% - Colore 6" xfId="11" xr:uid="{00000000-0005-0000-0000-00000A000000}"/>
    <cellStyle name="20% - Colore 6 2" xfId="2788" xr:uid="{00000000-0005-0000-0000-00000B000000}"/>
    <cellStyle name="40% - Colore 1" xfId="12" xr:uid="{00000000-0005-0000-0000-00000C000000}"/>
    <cellStyle name="40% - Colore 1 2" xfId="2789" xr:uid="{00000000-0005-0000-0000-00000D000000}"/>
    <cellStyle name="40% - Colore 2" xfId="13" xr:uid="{00000000-0005-0000-0000-00000E000000}"/>
    <cellStyle name="40% - Colore 2 2" xfId="2790" xr:uid="{00000000-0005-0000-0000-00000F000000}"/>
    <cellStyle name="40% - Colore 3" xfId="14" xr:uid="{00000000-0005-0000-0000-000010000000}"/>
    <cellStyle name="40% - Colore 3 2" xfId="2791" xr:uid="{00000000-0005-0000-0000-000011000000}"/>
    <cellStyle name="40% - Colore 4" xfId="15" xr:uid="{00000000-0005-0000-0000-000012000000}"/>
    <cellStyle name="40% - Colore 4 2" xfId="2792" xr:uid="{00000000-0005-0000-0000-000013000000}"/>
    <cellStyle name="40% - Colore 5" xfId="16" xr:uid="{00000000-0005-0000-0000-000014000000}"/>
    <cellStyle name="40% - Colore 5 2" xfId="2793" xr:uid="{00000000-0005-0000-0000-000015000000}"/>
    <cellStyle name="40% - Colore 6" xfId="17" xr:uid="{00000000-0005-0000-0000-000016000000}"/>
    <cellStyle name="40% - Colore 6 2" xfId="2794" xr:uid="{00000000-0005-0000-0000-000017000000}"/>
    <cellStyle name="5x indented GHG Textfiels" xfId="18" xr:uid="{00000000-0005-0000-0000-000018000000}"/>
    <cellStyle name="5x indented GHG Textfiels 2" xfId="1750" xr:uid="{00000000-0005-0000-0000-000019000000}"/>
    <cellStyle name="5x indented GHG Textfiels 2 2" xfId="4506" xr:uid="{00000000-0005-0000-0000-00001A000000}"/>
    <cellStyle name="5x indented GHG Textfiels 3" xfId="4186" xr:uid="{00000000-0005-0000-0000-00001B000000}"/>
    <cellStyle name="60% - Colore 1" xfId="19" xr:uid="{00000000-0005-0000-0000-00001C000000}"/>
    <cellStyle name="60% - Colore 2" xfId="20" xr:uid="{00000000-0005-0000-0000-00001D000000}"/>
    <cellStyle name="60% - Colore 3" xfId="21" xr:uid="{00000000-0005-0000-0000-00001E000000}"/>
    <cellStyle name="60% - Colore 4" xfId="22" xr:uid="{00000000-0005-0000-0000-00001F000000}"/>
    <cellStyle name="60% - Colore 5" xfId="23" xr:uid="{00000000-0005-0000-0000-000020000000}"/>
    <cellStyle name="60% - Colore 6" xfId="24" xr:uid="{00000000-0005-0000-0000-000021000000}"/>
    <cellStyle name="AggOrange_CRFReport-template" xfId="25" xr:uid="{00000000-0005-0000-0000-000022000000}"/>
    <cellStyle name="AggOrange9_CRFReport-template" xfId="26" xr:uid="{00000000-0005-0000-0000-000023000000}"/>
    <cellStyle name="Bad 2" xfId="27" xr:uid="{00000000-0005-0000-0000-000024000000}"/>
    <cellStyle name="Bad 3" xfId="2795" xr:uid="{00000000-0005-0000-0000-000025000000}"/>
    <cellStyle name="Calcolo" xfId="28" xr:uid="{00000000-0005-0000-0000-000026000000}"/>
    <cellStyle name="Calcolo 2" xfId="2796" xr:uid="{00000000-0005-0000-0000-000027000000}"/>
    <cellStyle name="Calculation 2" xfId="2797" xr:uid="{00000000-0005-0000-0000-000028000000}"/>
    <cellStyle name="Cella collegata" xfId="29" xr:uid="{00000000-0005-0000-0000-000029000000}"/>
    <cellStyle name="Cella da controllare" xfId="30" xr:uid="{00000000-0005-0000-0000-00002A000000}"/>
    <cellStyle name="Colore 1" xfId="31" xr:uid="{00000000-0005-0000-0000-00002B000000}"/>
    <cellStyle name="Colore 2" xfId="32" xr:uid="{00000000-0005-0000-0000-00002C000000}"/>
    <cellStyle name="Colore 3" xfId="33" xr:uid="{00000000-0005-0000-0000-00002D000000}"/>
    <cellStyle name="Colore 4" xfId="34" xr:uid="{00000000-0005-0000-0000-00002E000000}"/>
    <cellStyle name="Colore 5" xfId="35" xr:uid="{00000000-0005-0000-0000-00002F000000}"/>
    <cellStyle name="Colore 6" xfId="36" xr:uid="{00000000-0005-0000-0000-000030000000}"/>
    <cellStyle name="Comma 2" xfId="3" xr:uid="{00000000-0005-0000-0000-000031000000}"/>
    <cellStyle name="Comma 2 2" xfId="39" xr:uid="{00000000-0005-0000-0000-000032000000}"/>
    <cellStyle name="Comma 2 2 2" xfId="1760" xr:uid="{00000000-0005-0000-0000-000033000000}"/>
    <cellStyle name="Comma 2 2 2 2" xfId="1767" xr:uid="{00000000-0005-0000-0000-000034000000}"/>
    <cellStyle name="Comma 2 2 2 2 2" xfId="4515" xr:uid="{00000000-0005-0000-0000-000035000000}"/>
    <cellStyle name="Comma 2 2 3" xfId="3299" xr:uid="{00000000-0005-0000-0000-000036000000}"/>
    <cellStyle name="Comma 2 2 4" xfId="1533" xr:uid="{00000000-0005-0000-0000-000037000000}"/>
    <cellStyle name="Comma 2 3" xfId="40" xr:uid="{00000000-0005-0000-0000-000038000000}"/>
    <cellStyle name="Comma 2 3 2" xfId="41" xr:uid="{00000000-0005-0000-0000-000039000000}"/>
    <cellStyle name="Comma 2 3 2 2" xfId="1762" xr:uid="{00000000-0005-0000-0000-00003A000000}"/>
    <cellStyle name="Comma 2 3 3" xfId="1761" xr:uid="{00000000-0005-0000-0000-00003B000000}"/>
    <cellStyle name="Comma 2 3 3 2" xfId="4511" xr:uid="{00000000-0005-0000-0000-00003C000000}"/>
    <cellStyle name="Comma 2 3 4" xfId="1757" xr:uid="{00000000-0005-0000-0000-00003D000000}"/>
    <cellStyle name="Comma 2 3 4 2" xfId="4509" xr:uid="{00000000-0005-0000-0000-00003E000000}"/>
    <cellStyle name="Comma 2 3 5" xfId="3300" xr:uid="{00000000-0005-0000-0000-00003F000000}"/>
    <cellStyle name="Comma 2 3 5 2" xfId="6080" xr:uid="{00000000-0005-0000-0000-000040000000}"/>
    <cellStyle name="Comma 2 3 6" xfId="1534" xr:uid="{00000000-0005-0000-0000-000041000000}"/>
    <cellStyle name="Comma 2 3 7" xfId="4188" xr:uid="{00000000-0005-0000-0000-000042000000}"/>
    <cellStyle name="Comma 2 4" xfId="42" xr:uid="{00000000-0005-0000-0000-000043000000}"/>
    <cellStyle name="Comma 2 4 2" xfId="1763" xr:uid="{00000000-0005-0000-0000-000044000000}"/>
    <cellStyle name="Comma 2 5" xfId="38" xr:uid="{00000000-0005-0000-0000-000045000000}"/>
    <cellStyle name="Comma 2 5 2" xfId="1756" xr:uid="{00000000-0005-0000-0000-000046000000}"/>
    <cellStyle name="Comma 2 5 3" xfId="1759" xr:uid="{00000000-0005-0000-0000-000047000000}"/>
    <cellStyle name="Comma 2 6" xfId="1755" xr:uid="{00000000-0005-0000-0000-000048000000}"/>
    <cellStyle name="Comma 2 6 2" xfId="3542" xr:uid="{00000000-0005-0000-0000-000049000000}"/>
    <cellStyle name="Comma 2 7" xfId="3298" xr:uid="{00000000-0005-0000-0000-00004A000000}"/>
    <cellStyle name="Comma 2 8" xfId="1532" xr:uid="{00000000-0005-0000-0000-00004B000000}"/>
    <cellStyle name="Comma 3" xfId="5" xr:uid="{00000000-0005-0000-0000-00004C000000}"/>
    <cellStyle name="Comma 3 2" xfId="43" xr:uid="{00000000-0005-0000-0000-00004D000000}"/>
    <cellStyle name="Comma 3 2 2" xfId="1754" xr:uid="{00000000-0005-0000-0000-00004E000000}"/>
    <cellStyle name="Comma 3 2 3" xfId="1764" xr:uid="{00000000-0005-0000-0000-00004F000000}"/>
    <cellStyle name="Comma 3 2 4" xfId="4512" xr:uid="{00000000-0005-0000-0000-000050000000}"/>
    <cellStyle name="Comma 3 3" xfId="3301" xr:uid="{00000000-0005-0000-0000-000051000000}"/>
    <cellStyle name="Comma 3 3 2" xfId="6081" xr:uid="{00000000-0005-0000-0000-000052000000}"/>
    <cellStyle name="Comma 3 4" xfId="1535" xr:uid="{00000000-0005-0000-0000-000053000000}"/>
    <cellStyle name="Comma 3 5" xfId="4189" xr:uid="{00000000-0005-0000-0000-000054000000}"/>
    <cellStyle name="Comma 4" xfId="44" xr:uid="{00000000-0005-0000-0000-000055000000}"/>
    <cellStyle name="Comma 4 2" xfId="1753" xr:uid="{00000000-0005-0000-0000-000056000000}"/>
    <cellStyle name="Comma 4 2 2" xfId="3541" xr:uid="{00000000-0005-0000-0000-000057000000}"/>
    <cellStyle name="Comma 4 2 3" xfId="2799" xr:uid="{00000000-0005-0000-0000-000058000000}"/>
    <cellStyle name="Comma 4 2 3 2" xfId="5675" xr:uid="{00000000-0005-0000-0000-000059000000}"/>
    <cellStyle name="Comma 4 3" xfId="3544" xr:uid="{00000000-0005-0000-0000-00005A000000}"/>
    <cellStyle name="Comma 4 3 2" xfId="6264" xr:uid="{00000000-0005-0000-0000-00005B000000}"/>
    <cellStyle name="Comma 4 4" xfId="1765" xr:uid="{00000000-0005-0000-0000-00005C000000}"/>
    <cellStyle name="Comma 4 5" xfId="4513" xr:uid="{00000000-0005-0000-0000-00005D000000}"/>
    <cellStyle name="Comma 5" xfId="1758" xr:uid="{00000000-0005-0000-0000-00005E000000}"/>
    <cellStyle name="Comma 5 2" xfId="1752" xr:uid="{00000000-0005-0000-0000-00005F000000}"/>
    <cellStyle name="Comma 5 2 2" xfId="4508" xr:uid="{00000000-0005-0000-0000-000060000000}"/>
    <cellStyle name="Comma 5 3" xfId="3543" xr:uid="{00000000-0005-0000-0000-000061000000}"/>
    <cellStyle name="Comma 5 3 2" xfId="6263" xr:uid="{00000000-0005-0000-0000-000062000000}"/>
    <cellStyle name="Comma 5 4" xfId="2800" xr:uid="{00000000-0005-0000-0000-000063000000}"/>
    <cellStyle name="Comma 5 5" xfId="4510" xr:uid="{00000000-0005-0000-0000-000064000000}"/>
    <cellStyle name="Comma 6" xfId="45" xr:uid="{00000000-0005-0000-0000-000065000000}"/>
    <cellStyle name="Comma 6 2" xfId="1766" xr:uid="{00000000-0005-0000-0000-000066000000}"/>
    <cellStyle name="Comma 6 3" xfId="4514" xr:uid="{00000000-0005-0000-0000-000067000000}"/>
    <cellStyle name="Comma 7" xfId="3297" xr:uid="{00000000-0005-0000-0000-000068000000}"/>
    <cellStyle name="Comma 7 2" xfId="6079" xr:uid="{00000000-0005-0000-0000-000069000000}"/>
    <cellStyle name="Comma 8" xfId="2798" xr:uid="{00000000-0005-0000-0000-00006A000000}"/>
    <cellStyle name="Comma 9" xfId="1531" xr:uid="{00000000-0005-0000-0000-00006B000000}"/>
    <cellStyle name="Comma0 - Type3" xfId="46" xr:uid="{00000000-0005-0000-0000-00006C000000}"/>
    <cellStyle name="CustomizationCells" xfId="47" xr:uid="{00000000-0005-0000-0000-00006D000000}"/>
    <cellStyle name="CustomizationCells 2" xfId="2801" xr:uid="{00000000-0005-0000-0000-00006E000000}"/>
    <cellStyle name="Euro" xfId="48" xr:uid="{00000000-0005-0000-0000-00006F000000}"/>
    <cellStyle name="Euro 10" xfId="49" xr:uid="{00000000-0005-0000-0000-000070000000}"/>
    <cellStyle name="Euro 10 2" xfId="50" xr:uid="{00000000-0005-0000-0000-000071000000}"/>
    <cellStyle name="Euro 10 2 2" xfId="1770" xr:uid="{00000000-0005-0000-0000-000072000000}"/>
    <cellStyle name="Euro 10 2 2 2" xfId="4518" xr:uid="{00000000-0005-0000-0000-000073000000}"/>
    <cellStyle name="Euro 10 2 3" xfId="4190" xr:uid="{00000000-0005-0000-0000-000074000000}"/>
    <cellStyle name="Euro 10 3" xfId="51" xr:uid="{00000000-0005-0000-0000-000075000000}"/>
    <cellStyle name="Euro 10 3 2" xfId="52" xr:uid="{00000000-0005-0000-0000-000076000000}"/>
    <cellStyle name="Euro 10 3 2 2" xfId="3545" xr:uid="{00000000-0005-0000-0000-000077000000}"/>
    <cellStyle name="Euro 10 3 2 3" xfId="2802" xr:uid="{00000000-0005-0000-0000-000078000000}"/>
    <cellStyle name="Euro 10 3 2 3 2" xfId="5676" xr:uid="{00000000-0005-0000-0000-000079000000}"/>
    <cellStyle name="Euro 10 3 3" xfId="1771" xr:uid="{00000000-0005-0000-0000-00007A000000}"/>
    <cellStyle name="Euro 10 3 3 2" xfId="4519" xr:uid="{00000000-0005-0000-0000-00007B000000}"/>
    <cellStyle name="Euro 10 3 4" xfId="1751" xr:uid="{00000000-0005-0000-0000-00007C000000}"/>
    <cellStyle name="Euro 10 3 4 2" xfId="4507" xr:uid="{00000000-0005-0000-0000-00007D000000}"/>
    <cellStyle name="Euro 10 3 5" xfId="1536" xr:uid="{00000000-0005-0000-0000-00007E000000}"/>
    <cellStyle name="Euro 10 4" xfId="53" xr:uid="{00000000-0005-0000-0000-00007F000000}"/>
    <cellStyle name="Euro 10 4 2" xfId="4520" xr:uid="{00000000-0005-0000-0000-000080000000}"/>
    <cellStyle name="Euro 10 5" xfId="54" xr:uid="{00000000-0005-0000-0000-000081000000}"/>
    <cellStyle name="Euro 10 6" xfId="1769" xr:uid="{00000000-0005-0000-0000-000082000000}"/>
    <cellStyle name="Euro 10 6 2" xfId="4517" xr:uid="{00000000-0005-0000-0000-000083000000}"/>
    <cellStyle name="Euro 11" xfId="55" xr:uid="{00000000-0005-0000-0000-000084000000}"/>
    <cellStyle name="Euro 11 2" xfId="56" xr:uid="{00000000-0005-0000-0000-000085000000}"/>
    <cellStyle name="Euro 11 2 2" xfId="1773" xr:uid="{00000000-0005-0000-0000-000086000000}"/>
    <cellStyle name="Euro 11 2 2 2" xfId="4522" xr:uid="{00000000-0005-0000-0000-000087000000}"/>
    <cellStyle name="Euro 11 2 3" xfId="4191" xr:uid="{00000000-0005-0000-0000-000088000000}"/>
    <cellStyle name="Euro 11 3" xfId="57" xr:uid="{00000000-0005-0000-0000-000089000000}"/>
    <cellStyle name="Euro 11 3 2" xfId="58" xr:uid="{00000000-0005-0000-0000-00008A000000}"/>
    <cellStyle name="Euro 11 3 2 2" xfId="3546" xr:uid="{00000000-0005-0000-0000-00008B000000}"/>
    <cellStyle name="Euro 11 3 2 3" xfId="2803" xr:uid="{00000000-0005-0000-0000-00008C000000}"/>
    <cellStyle name="Euro 11 3 2 3 2" xfId="5677" xr:uid="{00000000-0005-0000-0000-00008D000000}"/>
    <cellStyle name="Euro 11 3 3" xfId="1774" xr:uid="{00000000-0005-0000-0000-00008E000000}"/>
    <cellStyle name="Euro 11 3 3 2" xfId="4523" xr:uid="{00000000-0005-0000-0000-00008F000000}"/>
    <cellStyle name="Euro 11 3 4" xfId="1749" xr:uid="{00000000-0005-0000-0000-000090000000}"/>
    <cellStyle name="Euro 11 3 4 2" xfId="4505" xr:uid="{00000000-0005-0000-0000-000091000000}"/>
    <cellStyle name="Euro 11 3 5" xfId="1537" xr:uid="{00000000-0005-0000-0000-000092000000}"/>
    <cellStyle name="Euro 11 4" xfId="59" xr:uid="{00000000-0005-0000-0000-000093000000}"/>
    <cellStyle name="Euro 11 4 2" xfId="4524" xr:uid="{00000000-0005-0000-0000-000094000000}"/>
    <cellStyle name="Euro 11 5" xfId="60" xr:uid="{00000000-0005-0000-0000-000095000000}"/>
    <cellStyle name="Euro 11 6" xfId="1772" xr:uid="{00000000-0005-0000-0000-000096000000}"/>
    <cellStyle name="Euro 11 6 2" xfId="4521" xr:uid="{00000000-0005-0000-0000-000097000000}"/>
    <cellStyle name="Euro 12" xfId="61" xr:uid="{00000000-0005-0000-0000-000098000000}"/>
    <cellStyle name="Euro 12 2" xfId="62" xr:uid="{00000000-0005-0000-0000-000099000000}"/>
    <cellStyle name="Euro 12 2 2" xfId="1776" xr:uid="{00000000-0005-0000-0000-00009A000000}"/>
    <cellStyle name="Euro 12 2 2 2" xfId="4526" xr:uid="{00000000-0005-0000-0000-00009B000000}"/>
    <cellStyle name="Euro 12 2 3" xfId="4192" xr:uid="{00000000-0005-0000-0000-00009C000000}"/>
    <cellStyle name="Euro 12 3" xfId="63" xr:uid="{00000000-0005-0000-0000-00009D000000}"/>
    <cellStyle name="Euro 12 3 2" xfId="64" xr:uid="{00000000-0005-0000-0000-00009E000000}"/>
    <cellStyle name="Euro 12 3 2 2" xfId="3547" xr:uid="{00000000-0005-0000-0000-00009F000000}"/>
    <cellStyle name="Euro 12 3 2 3" xfId="2804" xr:uid="{00000000-0005-0000-0000-0000A0000000}"/>
    <cellStyle name="Euro 12 3 2 3 2" xfId="5678" xr:uid="{00000000-0005-0000-0000-0000A1000000}"/>
    <cellStyle name="Euro 12 3 3" xfId="1777" xr:uid="{00000000-0005-0000-0000-0000A2000000}"/>
    <cellStyle name="Euro 12 3 3 2" xfId="4527" xr:uid="{00000000-0005-0000-0000-0000A3000000}"/>
    <cellStyle name="Euro 12 3 4" xfId="1748" xr:uid="{00000000-0005-0000-0000-0000A4000000}"/>
    <cellStyle name="Euro 12 3 4 2" xfId="4504" xr:uid="{00000000-0005-0000-0000-0000A5000000}"/>
    <cellStyle name="Euro 12 3 5" xfId="1538" xr:uid="{00000000-0005-0000-0000-0000A6000000}"/>
    <cellStyle name="Euro 12 4" xfId="65" xr:uid="{00000000-0005-0000-0000-0000A7000000}"/>
    <cellStyle name="Euro 12 4 2" xfId="4528" xr:uid="{00000000-0005-0000-0000-0000A8000000}"/>
    <cellStyle name="Euro 12 5" xfId="66" xr:uid="{00000000-0005-0000-0000-0000A9000000}"/>
    <cellStyle name="Euro 12 6" xfId="1775" xr:uid="{00000000-0005-0000-0000-0000AA000000}"/>
    <cellStyle name="Euro 12 6 2" xfId="4525" xr:uid="{00000000-0005-0000-0000-0000AB000000}"/>
    <cellStyle name="Euro 13" xfId="67" xr:uid="{00000000-0005-0000-0000-0000AC000000}"/>
    <cellStyle name="Euro 13 2" xfId="68" xr:uid="{00000000-0005-0000-0000-0000AD000000}"/>
    <cellStyle name="Euro 13 2 2" xfId="1779" xr:uid="{00000000-0005-0000-0000-0000AE000000}"/>
    <cellStyle name="Euro 13 2 2 2" xfId="4530" xr:uid="{00000000-0005-0000-0000-0000AF000000}"/>
    <cellStyle name="Euro 13 2 3" xfId="4193" xr:uid="{00000000-0005-0000-0000-0000B0000000}"/>
    <cellStyle name="Euro 13 3" xfId="69" xr:uid="{00000000-0005-0000-0000-0000B1000000}"/>
    <cellStyle name="Euro 13 3 2" xfId="70" xr:uid="{00000000-0005-0000-0000-0000B2000000}"/>
    <cellStyle name="Euro 13 3 2 2" xfId="3548" xr:uid="{00000000-0005-0000-0000-0000B3000000}"/>
    <cellStyle name="Euro 13 3 2 3" xfId="2805" xr:uid="{00000000-0005-0000-0000-0000B4000000}"/>
    <cellStyle name="Euro 13 3 2 3 2" xfId="5679" xr:uid="{00000000-0005-0000-0000-0000B5000000}"/>
    <cellStyle name="Euro 13 3 3" xfId="1780" xr:uid="{00000000-0005-0000-0000-0000B6000000}"/>
    <cellStyle name="Euro 13 3 3 2" xfId="4531" xr:uid="{00000000-0005-0000-0000-0000B7000000}"/>
    <cellStyle name="Euro 13 3 4" xfId="2564" xr:uid="{00000000-0005-0000-0000-0000B8000000}"/>
    <cellStyle name="Euro 13 3 4 2" xfId="5465" xr:uid="{00000000-0005-0000-0000-0000B9000000}"/>
    <cellStyle name="Euro 13 3 5" xfId="1539" xr:uid="{00000000-0005-0000-0000-0000BA000000}"/>
    <cellStyle name="Euro 13 4" xfId="71" xr:uid="{00000000-0005-0000-0000-0000BB000000}"/>
    <cellStyle name="Euro 13 4 2" xfId="4532" xr:uid="{00000000-0005-0000-0000-0000BC000000}"/>
    <cellStyle name="Euro 13 5" xfId="72" xr:uid="{00000000-0005-0000-0000-0000BD000000}"/>
    <cellStyle name="Euro 13 6" xfId="1778" xr:uid="{00000000-0005-0000-0000-0000BE000000}"/>
    <cellStyle name="Euro 13 6 2" xfId="4529" xr:uid="{00000000-0005-0000-0000-0000BF000000}"/>
    <cellStyle name="Euro 14" xfId="73" xr:uid="{00000000-0005-0000-0000-0000C0000000}"/>
    <cellStyle name="Euro 14 2" xfId="74" xr:uid="{00000000-0005-0000-0000-0000C1000000}"/>
    <cellStyle name="Euro 14 2 2" xfId="1782" xr:uid="{00000000-0005-0000-0000-0000C2000000}"/>
    <cellStyle name="Euro 14 2 2 2" xfId="4534" xr:uid="{00000000-0005-0000-0000-0000C3000000}"/>
    <cellStyle name="Euro 14 2 3" xfId="4194" xr:uid="{00000000-0005-0000-0000-0000C4000000}"/>
    <cellStyle name="Euro 14 3" xfId="75" xr:uid="{00000000-0005-0000-0000-0000C5000000}"/>
    <cellStyle name="Euro 14 3 2" xfId="76" xr:uid="{00000000-0005-0000-0000-0000C6000000}"/>
    <cellStyle name="Euro 14 3 2 2" xfId="3549" xr:uid="{00000000-0005-0000-0000-0000C7000000}"/>
    <cellStyle name="Euro 14 3 2 3" xfId="2806" xr:uid="{00000000-0005-0000-0000-0000C8000000}"/>
    <cellStyle name="Euro 14 3 2 3 2" xfId="5680" xr:uid="{00000000-0005-0000-0000-0000C9000000}"/>
    <cellStyle name="Euro 14 3 3" xfId="1783" xr:uid="{00000000-0005-0000-0000-0000CA000000}"/>
    <cellStyle name="Euro 14 3 3 2" xfId="4535" xr:uid="{00000000-0005-0000-0000-0000CB000000}"/>
    <cellStyle name="Euro 14 3 4" xfId="2565" xr:uid="{00000000-0005-0000-0000-0000CC000000}"/>
    <cellStyle name="Euro 14 3 4 2" xfId="5466" xr:uid="{00000000-0005-0000-0000-0000CD000000}"/>
    <cellStyle name="Euro 14 3 5" xfId="1540" xr:uid="{00000000-0005-0000-0000-0000CE000000}"/>
    <cellStyle name="Euro 14 4" xfId="77" xr:uid="{00000000-0005-0000-0000-0000CF000000}"/>
    <cellStyle name="Euro 14 4 2" xfId="4536" xr:uid="{00000000-0005-0000-0000-0000D0000000}"/>
    <cellStyle name="Euro 14 5" xfId="78" xr:uid="{00000000-0005-0000-0000-0000D1000000}"/>
    <cellStyle name="Euro 14 6" xfId="1781" xr:uid="{00000000-0005-0000-0000-0000D2000000}"/>
    <cellStyle name="Euro 14 6 2" xfId="4533" xr:uid="{00000000-0005-0000-0000-0000D3000000}"/>
    <cellStyle name="Euro 15" xfId="79" xr:uid="{00000000-0005-0000-0000-0000D4000000}"/>
    <cellStyle name="Euro 15 2" xfId="80" xr:uid="{00000000-0005-0000-0000-0000D5000000}"/>
    <cellStyle name="Euro 15 2 2" xfId="1785" xr:uid="{00000000-0005-0000-0000-0000D6000000}"/>
    <cellStyle name="Euro 15 2 2 2" xfId="4538" xr:uid="{00000000-0005-0000-0000-0000D7000000}"/>
    <cellStyle name="Euro 15 2 3" xfId="4195" xr:uid="{00000000-0005-0000-0000-0000D8000000}"/>
    <cellStyle name="Euro 15 3" xfId="81" xr:uid="{00000000-0005-0000-0000-0000D9000000}"/>
    <cellStyle name="Euro 15 3 2" xfId="82" xr:uid="{00000000-0005-0000-0000-0000DA000000}"/>
    <cellStyle name="Euro 15 3 2 2" xfId="3550" xr:uid="{00000000-0005-0000-0000-0000DB000000}"/>
    <cellStyle name="Euro 15 3 2 3" xfId="2807" xr:uid="{00000000-0005-0000-0000-0000DC000000}"/>
    <cellStyle name="Euro 15 3 2 3 2" xfId="5681" xr:uid="{00000000-0005-0000-0000-0000DD000000}"/>
    <cellStyle name="Euro 15 3 3" xfId="1786" xr:uid="{00000000-0005-0000-0000-0000DE000000}"/>
    <cellStyle name="Euro 15 3 3 2" xfId="4539" xr:uid="{00000000-0005-0000-0000-0000DF000000}"/>
    <cellStyle name="Euro 15 3 4" xfId="2566" xr:uid="{00000000-0005-0000-0000-0000E0000000}"/>
    <cellStyle name="Euro 15 3 4 2" xfId="5467" xr:uid="{00000000-0005-0000-0000-0000E1000000}"/>
    <cellStyle name="Euro 15 3 5" xfId="1541" xr:uid="{00000000-0005-0000-0000-0000E2000000}"/>
    <cellStyle name="Euro 15 4" xfId="83" xr:uid="{00000000-0005-0000-0000-0000E3000000}"/>
    <cellStyle name="Euro 15 4 2" xfId="4540" xr:uid="{00000000-0005-0000-0000-0000E4000000}"/>
    <cellStyle name="Euro 15 5" xfId="84" xr:uid="{00000000-0005-0000-0000-0000E5000000}"/>
    <cellStyle name="Euro 15 6" xfId="1784" xr:uid="{00000000-0005-0000-0000-0000E6000000}"/>
    <cellStyle name="Euro 15 6 2" xfId="4537" xr:uid="{00000000-0005-0000-0000-0000E7000000}"/>
    <cellStyle name="Euro 16" xfId="85" xr:uid="{00000000-0005-0000-0000-0000E8000000}"/>
    <cellStyle name="Euro 16 2" xfId="86" xr:uid="{00000000-0005-0000-0000-0000E9000000}"/>
    <cellStyle name="Euro 16 2 2" xfId="1788" xr:uid="{00000000-0005-0000-0000-0000EA000000}"/>
    <cellStyle name="Euro 16 2 2 2" xfId="4542" xr:uid="{00000000-0005-0000-0000-0000EB000000}"/>
    <cellStyle name="Euro 16 2 3" xfId="4196" xr:uid="{00000000-0005-0000-0000-0000EC000000}"/>
    <cellStyle name="Euro 16 3" xfId="87" xr:uid="{00000000-0005-0000-0000-0000ED000000}"/>
    <cellStyle name="Euro 16 3 2" xfId="88" xr:uid="{00000000-0005-0000-0000-0000EE000000}"/>
    <cellStyle name="Euro 16 3 2 2" xfId="3551" xr:uid="{00000000-0005-0000-0000-0000EF000000}"/>
    <cellStyle name="Euro 16 3 2 3" xfId="2808" xr:uid="{00000000-0005-0000-0000-0000F0000000}"/>
    <cellStyle name="Euro 16 3 2 3 2" xfId="5682" xr:uid="{00000000-0005-0000-0000-0000F1000000}"/>
    <cellStyle name="Euro 16 3 3" xfId="1789" xr:uid="{00000000-0005-0000-0000-0000F2000000}"/>
    <cellStyle name="Euro 16 3 3 2" xfId="4543" xr:uid="{00000000-0005-0000-0000-0000F3000000}"/>
    <cellStyle name="Euro 16 3 4" xfId="2567" xr:uid="{00000000-0005-0000-0000-0000F4000000}"/>
    <cellStyle name="Euro 16 3 4 2" xfId="5468" xr:uid="{00000000-0005-0000-0000-0000F5000000}"/>
    <cellStyle name="Euro 16 3 5" xfId="1542" xr:uid="{00000000-0005-0000-0000-0000F6000000}"/>
    <cellStyle name="Euro 16 4" xfId="89" xr:uid="{00000000-0005-0000-0000-0000F7000000}"/>
    <cellStyle name="Euro 16 4 2" xfId="4544" xr:uid="{00000000-0005-0000-0000-0000F8000000}"/>
    <cellStyle name="Euro 16 5" xfId="90" xr:uid="{00000000-0005-0000-0000-0000F9000000}"/>
    <cellStyle name="Euro 16 6" xfId="1787" xr:uid="{00000000-0005-0000-0000-0000FA000000}"/>
    <cellStyle name="Euro 16 6 2" xfId="4541" xr:uid="{00000000-0005-0000-0000-0000FB000000}"/>
    <cellStyle name="Euro 17" xfId="91" xr:uid="{00000000-0005-0000-0000-0000FC000000}"/>
    <cellStyle name="Euro 17 2" xfId="92" xr:uid="{00000000-0005-0000-0000-0000FD000000}"/>
    <cellStyle name="Euro 17 2 2" xfId="1791" xr:uid="{00000000-0005-0000-0000-0000FE000000}"/>
    <cellStyle name="Euro 17 2 2 2" xfId="4546" xr:uid="{00000000-0005-0000-0000-0000FF000000}"/>
    <cellStyle name="Euro 17 2 3" xfId="4197" xr:uid="{00000000-0005-0000-0000-000000010000}"/>
    <cellStyle name="Euro 17 3" xfId="93" xr:uid="{00000000-0005-0000-0000-000001010000}"/>
    <cellStyle name="Euro 17 3 2" xfId="94" xr:uid="{00000000-0005-0000-0000-000002010000}"/>
    <cellStyle name="Euro 17 3 2 2" xfId="3552" xr:uid="{00000000-0005-0000-0000-000003010000}"/>
    <cellStyle name="Euro 17 3 2 3" xfId="2809" xr:uid="{00000000-0005-0000-0000-000004010000}"/>
    <cellStyle name="Euro 17 3 2 3 2" xfId="5683" xr:uid="{00000000-0005-0000-0000-000005010000}"/>
    <cellStyle name="Euro 17 3 3" xfId="1792" xr:uid="{00000000-0005-0000-0000-000006010000}"/>
    <cellStyle name="Euro 17 3 3 2" xfId="4547" xr:uid="{00000000-0005-0000-0000-000007010000}"/>
    <cellStyle name="Euro 17 3 4" xfId="2568" xr:uid="{00000000-0005-0000-0000-000008010000}"/>
    <cellStyle name="Euro 17 3 4 2" xfId="5469" xr:uid="{00000000-0005-0000-0000-000009010000}"/>
    <cellStyle name="Euro 17 3 5" xfId="1543" xr:uid="{00000000-0005-0000-0000-00000A010000}"/>
    <cellStyle name="Euro 17 4" xfId="95" xr:uid="{00000000-0005-0000-0000-00000B010000}"/>
    <cellStyle name="Euro 17 4 2" xfId="4548" xr:uid="{00000000-0005-0000-0000-00000C010000}"/>
    <cellStyle name="Euro 17 5" xfId="96" xr:uid="{00000000-0005-0000-0000-00000D010000}"/>
    <cellStyle name="Euro 17 6" xfId="1790" xr:uid="{00000000-0005-0000-0000-00000E010000}"/>
    <cellStyle name="Euro 17 6 2" xfId="4545" xr:uid="{00000000-0005-0000-0000-00000F010000}"/>
    <cellStyle name="Euro 18" xfId="97" xr:uid="{00000000-0005-0000-0000-000010010000}"/>
    <cellStyle name="Euro 18 2" xfId="98" xr:uid="{00000000-0005-0000-0000-000011010000}"/>
    <cellStyle name="Euro 18 2 2" xfId="1794" xr:uid="{00000000-0005-0000-0000-000012010000}"/>
    <cellStyle name="Euro 18 2 2 2" xfId="4550" xr:uid="{00000000-0005-0000-0000-000013010000}"/>
    <cellStyle name="Euro 18 2 3" xfId="4198" xr:uid="{00000000-0005-0000-0000-000014010000}"/>
    <cellStyle name="Euro 18 3" xfId="99" xr:uid="{00000000-0005-0000-0000-000015010000}"/>
    <cellStyle name="Euro 18 3 2" xfId="100" xr:uid="{00000000-0005-0000-0000-000016010000}"/>
    <cellStyle name="Euro 18 3 2 2" xfId="3553" xr:uid="{00000000-0005-0000-0000-000017010000}"/>
    <cellStyle name="Euro 18 3 2 3" xfId="2810" xr:uid="{00000000-0005-0000-0000-000018010000}"/>
    <cellStyle name="Euro 18 3 2 3 2" xfId="5684" xr:uid="{00000000-0005-0000-0000-000019010000}"/>
    <cellStyle name="Euro 18 3 3" xfId="1795" xr:uid="{00000000-0005-0000-0000-00001A010000}"/>
    <cellStyle name="Euro 18 3 3 2" xfId="4551" xr:uid="{00000000-0005-0000-0000-00001B010000}"/>
    <cellStyle name="Euro 18 3 4" xfId="2569" xr:uid="{00000000-0005-0000-0000-00001C010000}"/>
    <cellStyle name="Euro 18 3 4 2" xfId="5470" xr:uid="{00000000-0005-0000-0000-00001D010000}"/>
    <cellStyle name="Euro 18 3 5" xfId="1544" xr:uid="{00000000-0005-0000-0000-00001E010000}"/>
    <cellStyle name="Euro 18 4" xfId="101" xr:uid="{00000000-0005-0000-0000-00001F010000}"/>
    <cellStyle name="Euro 18 4 2" xfId="4552" xr:uid="{00000000-0005-0000-0000-000020010000}"/>
    <cellStyle name="Euro 18 5" xfId="102" xr:uid="{00000000-0005-0000-0000-000021010000}"/>
    <cellStyle name="Euro 18 6" xfId="1793" xr:uid="{00000000-0005-0000-0000-000022010000}"/>
    <cellStyle name="Euro 18 6 2" xfId="4549" xr:uid="{00000000-0005-0000-0000-000023010000}"/>
    <cellStyle name="Euro 19" xfId="103" xr:uid="{00000000-0005-0000-0000-000024010000}"/>
    <cellStyle name="Euro 19 2" xfId="104" xr:uid="{00000000-0005-0000-0000-000025010000}"/>
    <cellStyle name="Euro 19 2 2" xfId="1797" xr:uid="{00000000-0005-0000-0000-000026010000}"/>
    <cellStyle name="Euro 19 2 2 2" xfId="4554" xr:uid="{00000000-0005-0000-0000-000027010000}"/>
    <cellStyle name="Euro 19 2 3" xfId="4199" xr:uid="{00000000-0005-0000-0000-000028010000}"/>
    <cellStyle name="Euro 19 3" xfId="105" xr:uid="{00000000-0005-0000-0000-000029010000}"/>
    <cellStyle name="Euro 19 3 2" xfId="106" xr:uid="{00000000-0005-0000-0000-00002A010000}"/>
    <cellStyle name="Euro 19 3 2 2" xfId="3554" xr:uid="{00000000-0005-0000-0000-00002B010000}"/>
    <cellStyle name="Euro 19 3 2 3" xfId="2811" xr:uid="{00000000-0005-0000-0000-00002C010000}"/>
    <cellStyle name="Euro 19 3 2 3 2" xfId="5685" xr:uid="{00000000-0005-0000-0000-00002D010000}"/>
    <cellStyle name="Euro 19 3 3" xfId="1798" xr:uid="{00000000-0005-0000-0000-00002E010000}"/>
    <cellStyle name="Euro 19 3 3 2" xfId="4555" xr:uid="{00000000-0005-0000-0000-00002F010000}"/>
    <cellStyle name="Euro 19 3 4" xfId="2570" xr:uid="{00000000-0005-0000-0000-000030010000}"/>
    <cellStyle name="Euro 19 3 4 2" xfId="5471" xr:uid="{00000000-0005-0000-0000-000031010000}"/>
    <cellStyle name="Euro 19 3 5" xfId="1545" xr:uid="{00000000-0005-0000-0000-000032010000}"/>
    <cellStyle name="Euro 19 4" xfId="107" xr:uid="{00000000-0005-0000-0000-000033010000}"/>
    <cellStyle name="Euro 19 4 2" xfId="4556" xr:uid="{00000000-0005-0000-0000-000034010000}"/>
    <cellStyle name="Euro 19 5" xfId="108" xr:uid="{00000000-0005-0000-0000-000035010000}"/>
    <cellStyle name="Euro 19 6" xfId="1796" xr:uid="{00000000-0005-0000-0000-000036010000}"/>
    <cellStyle name="Euro 19 6 2" xfId="4553" xr:uid="{00000000-0005-0000-0000-000037010000}"/>
    <cellStyle name="Euro 2" xfId="109" xr:uid="{00000000-0005-0000-0000-000038010000}"/>
    <cellStyle name="Euro 2 2" xfId="110" xr:uid="{00000000-0005-0000-0000-000039010000}"/>
    <cellStyle name="Euro 2 2 2" xfId="1800" xr:uid="{00000000-0005-0000-0000-00003A010000}"/>
    <cellStyle name="Euro 2 2 2 2" xfId="4558" xr:uid="{00000000-0005-0000-0000-00003B010000}"/>
    <cellStyle name="Euro 2 2 3" xfId="4200" xr:uid="{00000000-0005-0000-0000-00003C010000}"/>
    <cellStyle name="Euro 2 3" xfId="111" xr:uid="{00000000-0005-0000-0000-00003D010000}"/>
    <cellStyle name="Euro 2 3 2" xfId="112" xr:uid="{00000000-0005-0000-0000-00003E010000}"/>
    <cellStyle name="Euro 2 3 2 2" xfId="3555" xr:uid="{00000000-0005-0000-0000-00003F010000}"/>
    <cellStyle name="Euro 2 3 2 3" xfId="2812" xr:uid="{00000000-0005-0000-0000-000040010000}"/>
    <cellStyle name="Euro 2 3 2 3 2" xfId="5686" xr:uid="{00000000-0005-0000-0000-000041010000}"/>
    <cellStyle name="Euro 2 3 3" xfId="1801" xr:uid="{00000000-0005-0000-0000-000042010000}"/>
    <cellStyle name="Euro 2 3 3 2" xfId="4559" xr:uid="{00000000-0005-0000-0000-000043010000}"/>
    <cellStyle name="Euro 2 3 4" xfId="2571" xr:uid="{00000000-0005-0000-0000-000044010000}"/>
    <cellStyle name="Euro 2 3 4 2" xfId="5472" xr:uid="{00000000-0005-0000-0000-000045010000}"/>
    <cellStyle name="Euro 2 3 5" xfId="1546" xr:uid="{00000000-0005-0000-0000-000046010000}"/>
    <cellStyle name="Euro 2 4" xfId="113" xr:uid="{00000000-0005-0000-0000-000047010000}"/>
    <cellStyle name="Euro 2 4 2" xfId="4560" xr:uid="{00000000-0005-0000-0000-000048010000}"/>
    <cellStyle name="Euro 2 5" xfId="114" xr:uid="{00000000-0005-0000-0000-000049010000}"/>
    <cellStyle name="Euro 2 6" xfId="1799" xr:uid="{00000000-0005-0000-0000-00004A010000}"/>
    <cellStyle name="Euro 2 6 2" xfId="4557" xr:uid="{00000000-0005-0000-0000-00004B010000}"/>
    <cellStyle name="Euro 20" xfId="115" xr:uid="{00000000-0005-0000-0000-00004C010000}"/>
    <cellStyle name="Euro 20 2" xfId="116" xr:uid="{00000000-0005-0000-0000-00004D010000}"/>
    <cellStyle name="Euro 20 2 2" xfId="1803" xr:uid="{00000000-0005-0000-0000-00004E010000}"/>
    <cellStyle name="Euro 20 2 2 2" xfId="4562" xr:uid="{00000000-0005-0000-0000-00004F010000}"/>
    <cellStyle name="Euro 20 2 3" xfId="4201" xr:uid="{00000000-0005-0000-0000-000050010000}"/>
    <cellStyle name="Euro 20 3" xfId="117" xr:uid="{00000000-0005-0000-0000-000051010000}"/>
    <cellStyle name="Euro 20 3 2" xfId="118" xr:uid="{00000000-0005-0000-0000-000052010000}"/>
    <cellStyle name="Euro 20 3 2 2" xfId="3556" xr:uid="{00000000-0005-0000-0000-000053010000}"/>
    <cellStyle name="Euro 20 3 2 3" xfId="2813" xr:uid="{00000000-0005-0000-0000-000054010000}"/>
    <cellStyle name="Euro 20 3 2 3 2" xfId="5687" xr:uid="{00000000-0005-0000-0000-000055010000}"/>
    <cellStyle name="Euro 20 3 3" xfId="1804" xr:uid="{00000000-0005-0000-0000-000056010000}"/>
    <cellStyle name="Euro 20 3 3 2" xfId="4563" xr:uid="{00000000-0005-0000-0000-000057010000}"/>
    <cellStyle name="Euro 20 3 4" xfId="2572" xr:uid="{00000000-0005-0000-0000-000058010000}"/>
    <cellStyle name="Euro 20 3 4 2" xfId="5473" xr:uid="{00000000-0005-0000-0000-000059010000}"/>
    <cellStyle name="Euro 20 3 5" xfId="1547" xr:uid="{00000000-0005-0000-0000-00005A010000}"/>
    <cellStyle name="Euro 20 4" xfId="119" xr:uid="{00000000-0005-0000-0000-00005B010000}"/>
    <cellStyle name="Euro 20 4 2" xfId="4564" xr:uid="{00000000-0005-0000-0000-00005C010000}"/>
    <cellStyle name="Euro 20 5" xfId="120" xr:uid="{00000000-0005-0000-0000-00005D010000}"/>
    <cellStyle name="Euro 20 6" xfId="1802" xr:uid="{00000000-0005-0000-0000-00005E010000}"/>
    <cellStyle name="Euro 20 6 2" xfId="4561" xr:uid="{00000000-0005-0000-0000-00005F010000}"/>
    <cellStyle name="Euro 21" xfId="121" xr:uid="{00000000-0005-0000-0000-000060010000}"/>
    <cellStyle name="Euro 21 2" xfId="122" xr:uid="{00000000-0005-0000-0000-000061010000}"/>
    <cellStyle name="Euro 21 2 2" xfId="1806" xr:uid="{00000000-0005-0000-0000-000062010000}"/>
    <cellStyle name="Euro 21 2 2 2" xfId="4566" xr:uid="{00000000-0005-0000-0000-000063010000}"/>
    <cellStyle name="Euro 21 2 3" xfId="4202" xr:uid="{00000000-0005-0000-0000-000064010000}"/>
    <cellStyle name="Euro 21 3" xfId="123" xr:uid="{00000000-0005-0000-0000-000065010000}"/>
    <cellStyle name="Euro 21 3 2" xfId="124" xr:uid="{00000000-0005-0000-0000-000066010000}"/>
    <cellStyle name="Euro 21 3 2 2" xfId="3557" xr:uid="{00000000-0005-0000-0000-000067010000}"/>
    <cellStyle name="Euro 21 3 2 3" xfId="2814" xr:uid="{00000000-0005-0000-0000-000068010000}"/>
    <cellStyle name="Euro 21 3 2 3 2" xfId="5688" xr:uid="{00000000-0005-0000-0000-000069010000}"/>
    <cellStyle name="Euro 21 3 3" xfId="1807" xr:uid="{00000000-0005-0000-0000-00006A010000}"/>
    <cellStyle name="Euro 21 3 3 2" xfId="4567" xr:uid="{00000000-0005-0000-0000-00006B010000}"/>
    <cellStyle name="Euro 21 3 4" xfId="2573" xr:uid="{00000000-0005-0000-0000-00006C010000}"/>
    <cellStyle name="Euro 21 3 4 2" xfId="5474" xr:uid="{00000000-0005-0000-0000-00006D010000}"/>
    <cellStyle name="Euro 21 3 5" xfId="1548" xr:uid="{00000000-0005-0000-0000-00006E010000}"/>
    <cellStyle name="Euro 21 4" xfId="125" xr:uid="{00000000-0005-0000-0000-00006F010000}"/>
    <cellStyle name="Euro 21 4 2" xfId="4568" xr:uid="{00000000-0005-0000-0000-000070010000}"/>
    <cellStyle name="Euro 21 5" xfId="126" xr:uid="{00000000-0005-0000-0000-000071010000}"/>
    <cellStyle name="Euro 21 6" xfId="1805" xr:uid="{00000000-0005-0000-0000-000072010000}"/>
    <cellStyle name="Euro 21 6 2" xfId="4565" xr:uid="{00000000-0005-0000-0000-000073010000}"/>
    <cellStyle name="Euro 22" xfId="127" xr:uid="{00000000-0005-0000-0000-000074010000}"/>
    <cellStyle name="Euro 22 2" xfId="128" xr:uid="{00000000-0005-0000-0000-000075010000}"/>
    <cellStyle name="Euro 22 2 2" xfId="1809" xr:uid="{00000000-0005-0000-0000-000076010000}"/>
    <cellStyle name="Euro 22 2 2 2" xfId="4570" xr:uid="{00000000-0005-0000-0000-000077010000}"/>
    <cellStyle name="Euro 22 2 3" xfId="4203" xr:uid="{00000000-0005-0000-0000-000078010000}"/>
    <cellStyle name="Euro 22 3" xfId="129" xr:uid="{00000000-0005-0000-0000-000079010000}"/>
    <cellStyle name="Euro 22 3 2" xfId="130" xr:uid="{00000000-0005-0000-0000-00007A010000}"/>
    <cellStyle name="Euro 22 3 2 2" xfId="3558" xr:uid="{00000000-0005-0000-0000-00007B010000}"/>
    <cellStyle name="Euro 22 3 2 3" xfId="2815" xr:uid="{00000000-0005-0000-0000-00007C010000}"/>
    <cellStyle name="Euro 22 3 2 3 2" xfId="5689" xr:uid="{00000000-0005-0000-0000-00007D010000}"/>
    <cellStyle name="Euro 22 3 3" xfId="1810" xr:uid="{00000000-0005-0000-0000-00007E010000}"/>
    <cellStyle name="Euro 22 3 3 2" xfId="4571" xr:uid="{00000000-0005-0000-0000-00007F010000}"/>
    <cellStyle name="Euro 22 3 4" xfId="2574" xr:uid="{00000000-0005-0000-0000-000080010000}"/>
    <cellStyle name="Euro 22 3 4 2" xfId="5475" xr:uid="{00000000-0005-0000-0000-000081010000}"/>
    <cellStyle name="Euro 22 3 5" xfId="1549" xr:uid="{00000000-0005-0000-0000-000082010000}"/>
    <cellStyle name="Euro 22 4" xfId="131" xr:uid="{00000000-0005-0000-0000-000083010000}"/>
    <cellStyle name="Euro 22 4 2" xfId="4572" xr:uid="{00000000-0005-0000-0000-000084010000}"/>
    <cellStyle name="Euro 22 5" xfId="132" xr:uid="{00000000-0005-0000-0000-000085010000}"/>
    <cellStyle name="Euro 22 6" xfId="1808" xr:uid="{00000000-0005-0000-0000-000086010000}"/>
    <cellStyle name="Euro 22 6 2" xfId="4569" xr:uid="{00000000-0005-0000-0000-000087010000}"/>
    <cellStyle name="Euro 23" xfId="133" xr:uid="{00000000-0005-0000-0000-000088010000}"/>
    <cellStyle name="Euro 23 2" xfId="134" xr:uid="{00000000-0005-0000-0000-000089010000}"/>
    <cellStyle name="Euro 23 2 2" xfId="1812" xr:uid="{00000000-0005-0000-0000-00008A010000}"/>
    <cellStyle name="Euro 23 2 2 2" xfId="4574" xr:uid="{00000000-0005-0000-0000-00008B010000}"/>
    <cellStyle name="Euro 23 2 3" xfId="4204" xr:uid="{00000000-0005-0000-0000-00008C010000}"/>
    <cellStyle name="Euro 23 3" xfId="135" xr:uid="{00000000-0005-0000-0000-00008D010000}"/>
    <cellStyle name="Euro 23 3 2" xfId="136" xr:uid="{00000000-0005-0000-0000-00008E010000}"/>
    <cellStyle name="Euro 23 3 2 2" xfId="3559" xr:uid="{00000000-0005-0000-0000-00008F010000}"/>
    <cellStyle name="Euro 23 3 2 3" xfId="2816" xr:uid="{00000000-0005-0000-0000-000090010000}"/>
    <cellStyle name="Euro 23 3 2 3 2" xfId="5690" xr:uid="{00000000-0005-0000-0000-000091010000}"/>
    <cellStyle name="Euro 23 3 3" xfId="1813" xr:uid="{00000000-0005-0000-0000-000092010000}"/>
    <cellStyle name="Euro 23 3 3 2" xfId="4575" xr:uid="{00000000-0005-0000-0000-000093010000}"/>
    <cellStyle name="Euro 23 3 4" xfId="2575" xr:uid="{00000000-0005-0000-0000-000094010000}"/>
    <cellStyle name="Euro 23 3 4 2" xfId="5476" xr:uid="{00000000-0005-0000-0000-000095010000}"/>
    <cellStyle name="Euro 23 3 5" xfId="1550" xr:uid="{00000000-0005-0000-0000-000096010000}"/>
    <cellStyle name="Euro 23 4" xfId="137" xr:uid="{00000000-0005-0000-0000-000097010000}"/>
    <cellStyle name="Euro 23 4 2" xfId="4576" xr:uid="{00000000-0005-0000-0000-000098010000}"/>
    <cellStyle name="Euro 23 5" xfId="138" xr:uid="{00000000-0005-0000-0000-000099010000}"/>
    <cellStyle name="Euro 23 6" xfId="1811" xr:uid="{00000000-0005-0000-0000-00009A010000}"/>
    <cellStyle name="Euro 23 6 2" xfId="4573" xr:uid="{00000000-0005-0000-0000-00009B010000}"/>
    <cellStyle name="Euro 24" xfId="139" xr:uid="{00000000-0005-0000-0000-00009C010000}"/>
    <cellStyle name="Euro 24 2" xfId="140" xr:uid="{00000000-0005-0000-0000-00009D010000}"/>
    <cellStyle name="Euro 24 2 2" xfId="1815" xr:uid="{00000000-0005-0000-0000-00009E010000}"/>
    <cellStyle name="Euro 24 2 2 2" xfId="4578" xr:uid="{00000000-0005-0000-0000-00009F010000}"/>
    <cellStyle name="Euro 24 2 3" xfId="4205" xr:uid="{00000000-0005-0000-0000-0000A0010000}"/>
    <cellStyle name="Euro 24 3" xfId="141" xr:uid="{00000000-0005-0000-0000-0000A1010000}"/>
    <cellStyle name="Euro 24 3 2" xfId="142" xr:uid="{00000000-0005-0000-0000-0000A2010000}"/>
    <cellStyle name="Euro 24 3 2 2" xfId="3560" xr:uid="{00000000-0005-0000-0000-0000A3010000}"/>
    <cellStyle name="Euro 24 3 2 3" xfId="2817" xr:uid="{00000000-0005-0000-0000-0000A4010000}"/>
    <cellStyle name="Euro 24 3 2 3 2" xfId="5691" xr:uid="{00000000-0005-0000-0000-0000A5010000}"/>
    <cellStyle name="Euro 24 3 3" xfId="1816" xr:uid="{00000000-0005-0000-0000-0000A6010000}"/>
    <cellStyle name="Euro 24 3 3 2" xfId="4579" xr:uid="{00000000-0005-0000-0000-0000A7010000}"/>
    <cellStyle name="Euro 24 3 4" xfId="2576" xr:uid="{00000000-0005-0000-0000-0000A8010000}"/>
    <cellStyle name="Euro 24 3 4 2" xfId="5477" xr:uid="{00000000-0005-0000-0000-0000A9010000}"/>
    <cellStyle name="Euro 24 3 5" xfId="1551" xr:uid="{00000000-0005-0000-0000-0000AA010000}"/>
    <cellStyle name="Euro 24 4" xfId="143" xr:uid="{00000000-0005-0000-0000-0000AB010000}"/>
    <cellStyle name="Euro 24 4 2" xfId="4580" xr:uid="{00000000-0005-0000-0000-0000AC010000}"/>
    <cellStyle name="Euro 24 5" xfId="144" xr:uid="{00000000-0005-0000-0000-0000AD010000}"/>
    <cellStyle name="Euro 24 6" xfId="1814" xr:uid="{00000000-0005-0000-0000-0000AE010000}"/>
    <cellStyle name="Euro 24 6 2" xfId="4577" xr:uid="{00000000-0005-0000-0000-0000AF010000}"/>
    <cellStyle name="Euro 25" xfId="145" xr:uid="{00000000-0005-0000-0000-0000B0010000}"/>
    <cellStyle name="Euro 25 2" xfId="146" xr:uid="{00000000-0005-0000-0000-0000B1010000}"/>
    <cellStyle name="Euro 25 2 2" xfId="1818" xr:uid="{00000000-0005-0000-0000-0000B2010000}"/>
    <cellStyle name="Euro 25 2 2 2" xfId="4582" xr:uid="{00000000-0005-0000-0000-0000B3010000}"/>
    <cellStyle name="Euro 25 2 3" xfId="4206" xr:uid="{00000000-0005-0000-0000-0000B4010000}"/>
    <cellStyle name="Euro 25 3" xfId="147" xr:uid="{00000000-0005-0000-0000-0000B5010000}"/>
    <cellStyle name="Euro 25 3 2" xfId="148" xr:uid="{00000000-0005-0000-0000-0000B6010000}"/>
    <cellStyle name="Euro 25 3 2 2" xfId="3561" xr:uid="{00000000-0005-0000-0000-0000B7010000}"/>
    <cellStyle name="Euro 25 3 2 3" xfId="2818" xr:uid="{00000000-0005-0000-0000-0000B8010000}"/>
    <cellStyle name="Euro 25 3 2 3 2" xfId="5692" xr:uid="{00000000-0005-0000-0000-0000B9010000}"/>
    <cellStyle name="Euro 25 3 3" xfId="1819" xr:uid="{00000000-0005-0000-0000-0000BA010000}"/>
    <cellStyle name="Euro 25 3 3 2" xfId="4583" xr:uid="{00000000-0005-0000-0000-0000BB010000}"/>
    <cellStyle name="Euro 25 3 4" xfId="2577" xr:uid="{00000000-0005-0000-0000-0000BC010000}"/>
    <cellStyle name="Euro 25 3 4 2" xfId="5478" xr:uid="{00000000-0005-0000-0000-0000BD010000}"/>
    <cellStyle name="Euro 25 3 5" xfId="1552" xr:uid="{00000000-0005-0000-0000-0000BE010000}"/>
    <cellStyle name="Euro 25 4" xfId="149" xr:uid="{00000000-0005-0000-0000-0000BF010000}"/>
    <cellStyle name="Euro 25 4 2" xfId="4584" xr:uid="{00000000-0005-0000-0000-0000C0010000}"/>
    <cellStyle name="Euro 25 5" xfId="150" xr:uid="{00000000-0005-0000-0000-0000C1010000}"/>
    <cellStyle name="Euro 25 6" xfId="1817" xr:uid="{00000000-0005-0000-0000-0000C2010000}"/>
    <cellStyle name="Euro 25 6 2" xfId="4581" xr:uid="{00000000-0005-0000-0000-0000C3010000}"/>
    <cellStyle name="Euro 26" xfId="151" xr:uid="{00000000-0005-0000-0000-0000C4010000}"/>
    <cellStyle name="Euro 26 2" xfId="152" xr:uid="{00000000-0005-0000-0000-0000C5010000}"/>
    <cellStyle name="Euro 26 2 2" xfId="1821" xr:uid="{00000000-0005-0000-0000-0000C6010000}"/>
    <cellStyle name="Euro 26 2 2 2" xfId="4586" xr:uid="{00000000-0005-0000-0000-0000C7010000}"/>
    <cellStyle name="Euro 26 2 3" xfId="4207" xr:uid="{00000000-0005-0000-0000-0000C8010000}"/>
    <cellStyle name="Euro 26 3" xfId="153" xr:uid="{00000000-0005-0000-0000-0000C9010000}"/>
    <cellStyle name="Euro 26 3 2" xfId="154" xr:uid="{00000000-0005-0000-0000-0000CA010000}"/>
    <cellStyle name="Euro 26 3 2 2" xfId="3562" xr:uid="{00000000-0005-0000-0000-0000CB010000}"/>
    <cellStyle name="Euro 26 3 2 3" xfId="2819" xr:uid="{00000000-0005-0000-0000-0000CC010000}"/>
    <cellStyle name="Euro 26 3 2 3 2" xfId="5693" xr:uid="{00000000-0005-0000-0000-0000CD010000}"/>
    <cellStyle name="Euro 26 3 3" xfId="1822" xr:uid="{00000000-0005-0000-0000-0000CE010000}"/>
    <cellStyle name="Euro 26 3 3 2" xfId="4587" xr:uid="{00000000-0005-0000-0000-0000CF010000}"/>
    <cellStyle name="Euro 26 3 4" xfId="2578" xr:uid="{00000000-0005-0000-0000-0000D0010000}"/>
    <cellStyle name="Euro 26 3 4 2" xfId="5479" xr:uid="{00000000-0005-0000-0000-0000D1010000}"/>
    <cellStyle name="Euro 26 3 5" xfId="1553" xr:uid="{00000000-0005-0000-0000-0000D2010000}"/>
    <cellStyle name="Euro 26 4" xfId="155" xr:uid="{00000000-0005-0000-0000-0000D3010000}"/>
    <cellStyle name="Euro 26 4 2" xfId="4588" xr:uid="{00000000-0005-0000-0000-0000D4010000}"/>
    <cellStyle name="Euro 26 5" xfId="156" xr:uid="{00000000-0005-0000-0000-0000D5010000}"/>
    <cellStyle name="Euro 26 6" xfId="1820" xr:uid="{00000000-0005-0000-0000-0000D6010000}"/>
    <cellStyle name="Euro 26 6 2" xfId="4585" xr:uid="{00000000-0005-0000-0000-0000D7010000}"/>
    <cellStyle name="Euro 27" xfId="157" xr:uid="{00000000-0005-0000-0000-0000D8010000}"/>
    <cellStyle name="Euro 27 2" xfId="158" xr:uid="{00000000-0005-0000-0000-0000D9010000}"/>
    <cellStyle name="Euro 27 2 2" xfId="1824" xr:uid="{00000000-0005-0000-0000-0000DA010000}"/>
    <cellStyle name="Euro 27 2 2 2" xfId="4590" xr:uid="{00000000-0005-0000-0000-0000DB010000}"/>
    <cellStyle name="Euro 27 2 3" xfId="4208" xr:uid="{00000000-0005-0000-0000-0000DC010000}"/>
    <cellStyle name="Euro 27 3" xfId="159" xr:uid="{00000000-0005-0000-0000-0000DD010000}"/>
    <cellStyle name="Euro 27 3 2" xfId="160" xr:uid="{00000000-0005-0000-0000-0000DE010000}"/>
    <cellStyle name="Euro 27 3 2 2" xfId="3563" xr:uid="{00000000-0005-0000-0000-0000DF010000}"/>
    <cellStyle name="Euro 27 3 2 3" xfId="2820" xr:uid="{00000000-0005-0000-0000-0000E0010000}"/>
    <cellStyle name="Euro 27 3 2 3 2" xfId="5694" xr:uid="{00000000-0005-0000-0000-0000E1010000}"/>
    <cellStyle name="Euro 27 3 3" xfId="1825" xr:uid="{00000000-0005-0000-0000-0000E2010000}"/>
    <cellStyle name="Euro 27 3 3 2" xfId="4591" xr:uid="{00000000-0005-0000-0000-0000E3010000}"/>
    <cellStyle name="Euro 27 3 4" xfId="2579" xr:uid="{00000000-0005-0000-0000-0000E4010000}"/>
    <cellStyle name="Euro 27 3 4 2" xfId="5480" xr:uid="{00000000-0005-0000-0000-0000E5010000}"/>
    <cellStyle name="Euro 27 3 5" xfId="1554" xr:uid="{00000000-0005-0000-0000-0000E6010000}"/>
    <cellStyle name="Euro 27 4" xfId="161" xr:uid="{00000000-0005-0000-0000-0000E7010000}"/>
    <cellStyle name="Euro 27 4 2" xfId="4592" xr:uid="{00000000-0005-0000-0000-0000E8010000}"/>
    <cellStyle name="Euro 27 5" xfId="162" xr:uid="{00000000-0005-0000-0000-0000E9010000}"/>
    <cellStyle name="Euro 27 6" xfId="1823" xr:uid="{00000000-0005-0000-0000-0000EA010000}"/>
    <cellStyle name="Euro 27 6 2" xfId="4589" xr:uid="{00000000-0005-0000-0000-0000EB010000}"/>
    <cellStyle name="Euro 28" xfId="163" xr:uid="{00000000-0005-0000-0000-0000EC010000}"/>
    <cellStyle name="Euro 28 2" xfId="164" xr:uid="{00000000-0005-0000-0000-0000ED010000}"/>
    <cellStyle name="Euro 28 2 2" xfId="1827" xr:uid="{00000000-0005-0000-0000-0000EE010000}"/>
    <cellStyle name="Euro 28 2 2 2" xfId="4594" xr:uid="{00000000-0005-0000-0000-0000EF010000}"/>
    <cellStyle name="Euro 28 2 3" xfId="4209" xr:uid="{00000000-0005-0000-0000-0000F0010000}"/>
    <cellStyle name="Euro 28 3" xfId="165" xr:uid="{00000000-0005-0000-0000-0000F1010000}"/>
    <cellStyle name="Euro 28 3 2" xfId="166" xr:uid="{00000000-0005-0000-0000-0000F2010000}"/>
    <cellStyle name="Euro 28 3 2 2" xfId="3564" xr:uid="{00000000-0005-0000-0000-0000F3010000}"/>
    <cellStyle name="Euro 28 3 2 3" xfId="2821" xr:uid="{00000000-0005-0000-0000-0000F4010000}"/>
    <cellStyle name="Euro 28 3 2 3 2" xfId="5695" xr:uid="{00000000-0005-0000-0000-0000F5010000}"/>
    <cellStyle name="Euro 28 3 3" xfId="1828" xr:uid="{00000000-0005-0000-0000-0000F6010000}"/>
    <cellStyle name="Euro 28 3 3 2" xfId="4595" xr:uid="{00000000-0005-0000-0000-0000F7010000}"/>
    <cellStyle name="Euro 28 3 4" xfId="2580" xr:uid="{00000000-0005-0000-0000-0000F8010000}"/>
    <cellStyle name="Euro 28 3 4 2" xfId="5481" xr:uid="{00000000-0005-0000-0000-0000F9010000}"/>
    <cellStyle name="Euro 28 3 5" xfId="1555" xr:uid="{00000000-0005-0000-0000-0000FA010000}"/>
    <cellStyle name="Euro 28 4" xfId="167" xr:uid="{00000000-0005-0000-0000-0000FB010000}"/>
    <cellStyle name="Euro 28 4 2" xfId="4596" xr:uid="{00000000-0005-0000-0000-0000FC010000}"/>
    <cellStyle name="Euro 28 5" xfId="168" xr:uid="{00000000-0005-0000-0000-0000FD010000}"/>
    <cellStyle name="Euro 28 6" xfId="1826" xr:uid="{00000000-0005-0000-0000-0000FE010000}"/>
    <cellStyle name="Euro 28 6 2" xfId="4593" xr:uid="{00000000-0005-0000-0000-0000FF010000}"/>
    <cellStyle name="Euro 29" xfId="169" xr:uid="{00000000-0005-0000-0000-000000020000}"/>
    <cellStyle name="Euro 29 2" xfId="170" xr:uid="{00000000-0005-0000-0000-000001020000}"/>
    <cellStyle name="Euro 29 2 2" xfId="1830" xr:uid="{00000000-0005-0000-0000-000002020000}"/>
    <cellStyle name="Euro 29 2 2 2" xfId="4598" xr:uid="{00000000-0005-0000-0000-000003020000}"/>
    <cellStyle name="Euro 29 2 3" xfId="4210" xr:uid="{00000000-0005-0000-0000-000004020000}"/>
    <cellStyle name="Euro 29 3" xfId="171" xr:uid="{00000000-0005-0000-0000-000005020000}"/>
    <cellStyle name="Euro 29 3 2" xfId="172" xr:uid="{00000000-0005-0000-0000-000006020000}"/>
    <cellStyle name="Euro 29 3 2 2" xfId="3565" xr:uid="{00000000-0005-0000-0000-000007020000}"/>
    <cellStyle name="Euro 29 3 2 3" xfId="2822" xr:uid="{00000000-0005-0000-0000-000008020000}"/>
    <cellStyle name="Euro 29 3 2 3 2" xfId="5696" xr:uid="{00000000-0005-0000-0000-000009020000}"/>
    <cellStyle name="Euro 29 3 3" xfId="1831" xr:uid="{00000000-0005-0000-0000-00000A020000}"/>
    <cellStyle name="Euro 29 3 3 2" xfId="4599" xr:uid="{00000000-0005-0000-0000-00000B020000}"/>
    <cellStyle name="Euro 29 3 4" xfId="2581" xr:uid="{00000000-0005-0000-0000-00000C020000}"/>
    <cellStyle name="Euro 29 3 4 2" xfId="5482" xr:uid="{00000000-0005-0000-0000-00000D020000}"/>
    <cellStyle name="Euro 29 3 5" xfId="1556" xr:uid="{00000000-0005-0000-0000-00000E020000}"/>
    <cellStyle name="Euro 29 4" xfId="173" xr:uid="{00000000-0005-0000-0000-00000F020000}"/>
    <cellStyle name="Euro 29 4 2" xfId="4600" xr:uid="{00000000-0005-0000-0000-000010020000}"/>
    <cellStyle name="Euro 29 5" xfId="174" xr:uid="{00000000-0005-0000-0000-000011020000}"/>
    <cellStyle name="Euro 29 6" xfId="1829" xr:uid="{00000000-0005-0000-0000-000012020000}"/>
    <cellStyle name="Euro 29 6 2" xfId="4597" xr:uid="{00000000-0005-0000-0000-000013020000}"/>
    <cellStyle name="Euro 3" xfId="175" xr:uid="{00000000-0005-0000-0000-000014020000}"/>
    <cellStyle name="Euro 3 2" xfId="176" xr:uid="{00000000-0005-0000-0000-000015020000}"/>
    <cellStyle name="Euro 3 2 2" xfId="1833" xr:uid="{00000000-0005-0000-0000-000016020000}"/>
    <cellStyle name="Euro 3 2 2 2" xfId="4602" xr:uid="{00000000-0005-0000-0000-000017020000}"/>
    <cellStyle name="Euro 3 2 3" xfId="4211" xr:uid="{00000000-0005-0000-0000-000018020000}"/>
    <cellStyle name="Euro 3 3" xfId="177" xr:uid="{00000000-0005-0000-0000-000019020000}"/>
    <cellStyle name="Euro 3 3 2" xfId="178" xr:uid="{00000000-0005-0000-0000-00001A020000}"/>
    <cellStyle name="Euro 3 3 2 2" xfId="3566" xr:uid="{00000000-0005-0000-0000-00001B020000}"/>
    <cellStyle name="Euro 3 3 2 3" xfId="2823" xr:uid="{00000000-0005-0000-0000-00001C020000}"/>
    <cellStyle name="Euro 3 3 2 3 2" xfId="5697" xr:uid="{00000000-0005-0000-0000-00001D020000}"/>
    <cellStyle name="Euro 3 3 3" xfId="1834" xr:uid="{00000000-0005-0000-0000-00001E020000}"/>
    <cellStyle name="Euro 3 3 3 2" xfId="4603" xr:uid="{00000000-0005-0000-0000-00001F020000}"/>
    <cellStyle name="Euro 3 3 4" xfId="2582" xr:uid="{00000000-0005-0000-0000-000020020000}"/>
    <cellStyle name="Euro 3 3 4 2" xfId="5483" xr:uid="{00000000-0005-0000-0000-000021020000}"/>
    <cellStyle name="Euro 3 3 5" xfId="1557" xr:uid="{00000000-0005-0000-0000-000022020000}"/>
    <cellStyle name="Euro 3 4" xfId="179" xr:uid="{00000000-0005-0000-0000-000023020000}"/>
    <cellStyle name="Euro 3 4 2" xfId="4604" xr:uid="{00000000-0005-0000-0000-000024020000}"/>
    <cellStyle name="Euro 3 5" xfId="180" xr:uid="{00000000-0005-0000-0000-000025020000}"/>
    <cellStyle name="Euro 3 6" xfId="1832" xr:uid="{00000000-0005-0000-0000-000026020000}"/>
    <cellStyle name="Euro 3 6 2" xfId="4601" xr:uid="{00000000-0005-0000-0000-000027020000}"/>
    <cellStyle name="Euro 30" xfId="181" xr:uid="{00000000-0005-0000-0000-000028020000}"/>
    <cellStyle name="Euro 30 2" xfId="182" xr:uid="{00000000-0005-0000-0000-000029020000}"/>
    <cellStyle name="Euro 30 2 2" xfId="1836" xr:uid="{00000000-0005-0000-0000-00002A020000}"/>
    <cellStyle name="Euro 30 2 2 2" xfId="4606" xr:uid="{00000000-0005-0000-0000-00002B020000}"/>
    <cellStyle name="Euro 30 2 3" xfId="4212" xr:uid="{00000000-0005-0000-0000-00002C020000}"/>
    <cellStyle name="Euro 30 3" xfId="183" xr:uid="{00000000-0005-0000-0000-00002D020000}"/>
    <cellStyle name="Euro 30 3 2" xfId="184" xr:uid="{00000000-0005-0000-0000-00002E020000}"/>
    <cellStyle name="Euro 30 3 2 2" xfId="3567" xr:uid="{00000000-0005-0000-0000-00002F020000}"/>
    <cellStyle name="Euro 30 3 2 3" xfId="2824" xr:uid="{00000000-0005-0000-0000-000030020000}"/>
    <cellStyle name="Euro 30 3 2 3 2" xfId="5698" xr:uid="{00000000-0005-0000-0000-000031020000}"/>
    <cellStyle name="Euro 30 3 3" xfId="1837" xr:uid="{00000000-0005-0000-0000-000032020000}"/>
    <cellStyle name="Euro 30 3 3 2" xfId="4607" xr:uid="{00000000-0005-0000-0000-000033020000}"/>
    <cellStyle name="Euro 30 3 4" xfId="2583" xr:uid="{00000000-0005-0000-0000-000034020000}"/>
    <cellStyle name="Euro 30 3 4 2" xfId="5484" xr:uid="{00000000-0005-0000-0000-000035020000}"/>
    <cellStyle name="Euro 30 3 5" xfId="1558" xr:uid="{00000000-0005-0000-0000-000036020000}"/>
    <cellStyle name="Euro 30 4" xfId="185" xr:uid="{00000000-0005-0000-0000-000037020000}"/>
    <cellStyle name="Euro 30 4 2" xfId="4608" xr:uid="{00000000-0005-0000-0000-000038020000}"/>
    <cellStyle name="Euro 30 5" xfId="186" xr:uid="{00000000-0005-0000-0000-000039020000}"/>
    <cellStyle name="Euro 30 6" xfId="1835" xr:uid="{00000000-0005-0000-0000-00003A020000}"/>
    <cellStyle name="Euro 30 6 2" xfId="4605" xr:uid="{00000000-0005-0000-0000-00003B020000}"/>
    <cellStyle name="Euro 31" xfId="187" xr:uid="{00000000-0005-0000-0000-00003C020000}"/>
    <cellStyle name="Euro 31 2" xfId="188" xr:uid="{00000000-0005-0000-0000-00003D020000}"/>
    <cellStyle name="Euro 31 2 2" xfId="1839" xr:uid="{00000000-0005-0000-0000-00003E020000}"/>
    <cellStyle name="Euro 31 2 2 2" xfId="4610" xr:uid="{00000000-0005-0000-0000-00003F020000}"/>
    <cellStyle name="Euro 31 2 3" xfId="4213" xr:uid="{00000000-0005-0000-0000-000040020000}"/>
    <cellStyle name="Euro 31 3" xfId="189" xr:uid="{00000000-0005-0000-0000-000041020000}"/>
    <cellStyle name="Euro 31 3 2" xfId="190" xr:uid="{00000000-0005-0000-0000-000042020000}"/>
    <cellStyle name="Euro 31 3 2 2" xfId="3568" xr:uid="{00000000-0005-0000-0000-000043020000}"/>
    <cellStyle name="Euro 31 3 2 3" xfId="2825" xr:uid="{00000000-0005-0000-0000-000044020000}"/>
    <cellStyle name="Euro 31 3 2 3 2" xfId="5699" xr:uid="{00000000-0005-0000-0000-000045020000}"/>
    <cellStyle name="Euro 31 3 3" xfId="1840" xr:uid="{00000000-0005-0000-0000-000046020000}"/>
    <cellStyle name="Euro 31 3 3 2" xfId="4611" xr:uid="{00000000-0005-0000-0000-000047020000}"/>
    <cellStyle name="Euro 31 3 4" xfId="2584" xr:uid="{00000000-0005-0000-0000-000048020000}"/>
    <cellStyle name="Euro 31 3 4 2" xfId="5485" xr:uid="{00000000-0005-0000-0000-000049020000}"/>
    <cellStyle name="Euro 31 3 5" xfId="1559" xr:uid="{00000000-0005-0000-0000-00004A020000}"/>
    <cellStyle name="Euro 31 4" xfId="191" xr:uid="{00000000-0005-0000-0000-00004B020000}"/>
    <cellStyle name="Euro 31 4 2" xfId="4612" xr:uid="{00000000-0005-0000-0000-00004C020000}"/>
    <cellStyle name="Euro 31 5" xfId="192" xr:uid="{00000000-0005-0000-0000-00004D020000}"/>
    <cellStyle name="Euro 31 6" xfId="1838" xr:uid="{00000000-0005-0000-0000-00004E020000}"/>
    <cellStyle name="Euro 31 6 2" xfId="4609" xr:uid="{00000000-0005-0000-0000-00004F020000}"/>
    <cellStyle name="Euro 32" xfId="193" xr:uid="{00000000-0005-0000-0000-000050020000}"/>
    <cellStyle name="Euro 32 2" xfId="194" xr:uid="{00000000-0005-0000-0000-000051020000}"/>
    <cellStyle name="Euro 32 2 2" xfId="1842" xr:uid="{00000000-0005-0000-0000-000052020000}"/>
    <cellStyle name="Euro 32 2 2 2" xfId="4614" xr:uid="{00000000-0005-0000-0000-000053020000}"/>
    <cellStyle name="Euro 32 2 3" xfId="4214" xr:uid="{00000000-0005-0000-0000-000054020000}"/>
    <cellStyle name="Euro 32 3" xfId="195" xr:uid="{00000000-0005-0000-0000-000055020000}"/>
    <cellStyle name="Euro 32 3 2" xfId="196" xr:uid="{00000000-0005-0000-0000-000056020000}"/>
    <cellStyle name="Euro 32 3 2 2" xfId="3569" xr:uid="{00000000-0005-0000-0000-000057020000}"/>
    <cellStyle name="Euro 32 3 2 3" xfId="2826" xr:uid="{00000000-0005-0000-0000-000058020000}"/>
    <cellStyle name="Euro 32 3 2 3 2" xfId="5700" xr:uid="{00000000-0005-0000-0000-000059020000}"/>
    <cellStyle name="Euro 32 3 3" xfId="1843" xr:uid="{00000000-0005-0000-0000-00005A020000}"/>
    <cellStyle name="Euro 32 3 3 2" xfId="4615" xr:uid="{00000000-0005-0000-0000-00005B020000}"/>
    <cellStyle name="Euro 32 3 4" xfId="2585" xr:uid="{00000000-0005-0000-0000-00005C020000}"/>
    <cellStyle name="Euro 32 3 4 2" xfId="5486" xr:uid="{00000000-0005-0000-0000-00005D020000}"/>
    <cellStyle name="Euro 32 3 5" xfId="1560" xr:uid="{00000000-0005-0000-0000-00005E020000}"/>
    <cellStyle name="Euro 32 4" xfId="197" xr:uid="{00000000-0005-0000-0000-00005F020000}"/>
    <cellStyle name="Euro 32 4 2" xfId="4616" xr:uid="{00000000-0005-0000-0000-000060020000}"/>
    <cellStyle name="Euro 32 5" xfId="198" xr:uid="{00000000-0005-0000-0000-000061020000}"/>
    <cellStyle name="Euro 32 6" xfId="1841" xr:uid="{00000000-0005-0000-0000-000062020000}"/>
    <cellStyle name="Euro 32 6 2" xfId="4613" xr:uid="{00000000-0005-0000-0000-000063020000}"/>
    <cellStyle name="Euro 33" xfId="199" xr:uid="{00000000-0005-0000-0000-000064020000}"/>
    <cellStyle name="Euro 33 2" xfId="200" xr:uid="{00000000-0005-0000-0000-000065020000}"/>
    <cellStyle name="Euro 33 2 2" xfId="1845" xr:uid="{00000000-0005-0000-0000-000066020000}"/>
    <cellStyle name="Euro 33 2 2 2" xfId="4618" xr:uid="{00000000-0005-0000-0000-000067020000}"/>
    <cellStyle name="Euro 33 2 3" xfId="4215" xr:uid="{00000000-0005-0000-0000-000068020000}"/>
    <cellStyle name="Euro 33 3" xfId="201" xr:uid="{00000000-0005-0000-0000-000069020000}"/>
    <cellStyle name="Euro 33 3 2" xfId="202" xr:uid="{00000000-0005-0000-0000-00006A020000}"/>
    <cellStyle name="Euro 33 3 2 2" xfId="3570" xr:uid="{00000000-0005-0000-0000-00006B020000}"/>
    <cellStyle name="Euro 33 3 2 3" xfId="2827" xr:uid="{00000000-0005-0000-0000-00006C020000}"/>
    <cellStyle name="Euro 33 3 2 3 2" xfId="5701" xr:uid="{00000000-0005-0000-0000-00006D020000}"/>
    <cellStyle name="Euro 33 3 3" xfId="1846" xr:uid="{00000000-0005-0000-0000-00006E020000}"/>
    <cellStyle name="Euro 33 3 3 2" xfId="4619" xr:uid="{00000000-0005-0000-0000-00006F020000}"/>
    <cellStyle name="Euro 33 3 4" xfId="2586" xr:uid="{00000000-0005-0000-0000-000070020000}"/>
    <cellStyle name="Euro 33 3 4 2" xfId="5487" xr:uid="{00000000-0005-0000-0000-000071020000}"/>
    <cellStyle name="Euro 33 3 5" xfId="1561" xr:uid="{00000000-0005-0000-0000-000072020000}"/>
    <cellStyle name="Euro 33 4" xfId="203" xr:uid="{00000000-0005-0000-0000-000073020000}"/>
    <cellStyle name="Euro 33 4 2" xfId="4620" xr:uid="{00000000-0005-0000-0000-000074020000}"/>
    <cellStyle name="Euro 33 5" xfId="204" xr:uid="{00000000-0005-0000-0000-000075020000}"/>
    <cellStyle name="Euro 33 6" xfId="1844" xr:uid="{00000000-0005-0000-0000-000076020000}"/>
    <cellStyle name="Euro 33 6 2" xfId="4617" xr:uid="{00000000-0005-0000-0000-000077020000}"/>
    <cellStyle name="Euro 34" xfId="205" xr:uid="{00000000-0005-0000-0000-000078020000}"/>
    <cellStyle name="Euro 34 2" xfId="206" xr:uid="{00000000-0005-0000-0000-000079020000}"/>
    <cellStyle name="Euro 34 2 2" xfId="1848" xr:uid="{00000000-0005-0000-0000-00007A020000}"/>
    <cellStyle name="Euro 34 2 2 2" xfId="4622" xr:uid="{00000000-0005-0000-0000-00007B020000}"/>
    <cellStyle name="Euro 34 2 3" xfId="4216" xr:uid="{00000000-0005-0000-0000-00007C020000}"/>
    <cellStyle name="Euro 34 3" xfId="207" xr:uid="{00000000-0005-0000-0000-00007D020000}"/>
    <cellStyle name="Euro 34 3 2" xfId="208" xr:uid="{00000000-0005-0000-0000-00007E020000}"/>
    <cellStyle name="Euro 34 3 2 2" xfId="3571" xr:uid="{00000000-0005-0000-0000-00007F020000}"/>
    <cellStyle name="Euro 34 3 2 3" xfId="2828" xr:uid="{00000000-0005-0000-0000-000080020000}"/>
    <cellStyle name="Euro 34 3 2 3 2" xfId="5702" xr:uid="{00000000-0005-0000-0000-000081020000}"/>
    <cellStyle name="Euro 34 3 3" xfId="1849" xr:uid="{00000000-0005-0000-0000-000082020000}"/>
    <cellStyle name="Euro 34 3 3 2" xfId="4623" xr:uid="{00000000-0005-0000-0000-000083020000}"/>
    <cellStyle name="Euro 34 3 4" xfId="2587" xr:uid="{00000000-0005-0000-0000-000084020000}"/>
    <cellStyle name="Euro 34 3 4 2" xfId="5488" xr:uid="{00000000-0005-0000-0000-000085020000}"/>
    <cellStyle name="Euro 34 3 5" xfId="1562" xr:uid="{00000000-0005-0000-0000-000086020000}"/>
    <cellStyle name="Euro 34 4" xfId="209" xr:uid="{00000000-0005-0000-0000-000087020000}"/>
    <cellStyle name="Euro 34 4 2" xfId="4624" xr:uid="{00000000-0005-0000-0000-000088020000}"/>
    <cellStyle name="Euro 34 5" xfId="210" xr:uid="{00000000-0005-0000-0000-000089020000}"/>
    <cellStyle name="Euro 34 6" xfId="1847" xr:uid="{00000000-0005-0000-0000-00008A020000}"/>
    <cellStyle name="Euro 34 6 2" xfId="4621" xr:uid="{00000000-0005-0000-0000-00008B020000}"/>
    <cellStyle name="Euro 35" xfId="211" xr:uid="{00000000-0005-0000-0000-00008C020000}"/>
    <cellStyle name="Euro 35 2" xfId="212" xr:uid="{00000000-0005-0000-0000-00008D020000}"/>
    <cellStyle name="Euro 35 2 2" xfId="1851" xr:uid="{00000000-0005-0000-0000-00008E020000}"/>
    <cellStyle name="Euro 35 2 2 2" xfId="4626" xr:uid="{00000000-0005-0000-0000-00008F020000}"/>
    <cellStyle name="Euro 35 2 3" xfId="4217" xr:uid="{00000000-0005-0000-0000-000090020000}"/>
    <cellStyle name="Euro 35 3" xfId="213" xr:uid="{00000000-0005-0000-0000-000091020000}"/>
    <cellStyle name="Euro 35 3 2" xfId="214" xr:uid="{00000000-0005-0000-0000-000092020000}"/>
    <cellStyle name="Euro 35 3 2 2" xfId="3572" xr:uid="{00000000-0005-0000-0000-000093020000}"/>
    <cellStyle name="Euro 35 3 2 3" xfId="2829" xr:uid="{00000000-0005-0000-0000-000094020000}"/>
    <cellStyle name="Euro 35 3 2 3 2" xfId="5703" xr:uid="{00000000-0005-0000-0000-000095020000}"/>
    <cellStyle name="Euro 35 3 3" xfId="1852" xr:uid="{00000000-0005-0000-0000-000096020000}"/>
    <cellStyle name="Euro 35 3 3 2" xfId="4627" xr:uid="{00000000-0005-0000-0000-000097020000}"/>
    <cellStyle name="Euro 35 3 4" xfId="2588" xr:uid="{00000000-0005-0000-0000-000098020000}"/>
    <cellStyle name="Euro 35 3 4 2" xfId="5489" xr:uid="{00000000-0005-0000-0000-000099020000}"/>
    <cellStyle name="Euro 35 3 5" xfId="1563" xr:uid="{00000000-0005-0000-0000-00009A020000}"/>
    <cellStyle name="Euro 35 4" xfId="215" xr:uid="{00000000-0005-0000-0000-00009B020000}"/>
    <cellStyle name="Euro 35 4 2" xfId="4628" xr:uid="{00000000-0005-0000-0000-00009C020000}"/>
    <cellStyle name="Euro 35 5" xfId="216" xr:uid="{00000000-0005-0000-0000-00009D020000}"/>
    <cellStyle name="Euro 35 6" xfId="1850" xr:uid="{00000000-0005-0000-0000-00009E020000}"/>
    <cellStyle name="Euro 35 6 2" xfId="4625" xr:uid="{00000000-0005-0000-0000-00009F020000}"/>
    <cellStyle name="Euro 36" xfId="217" xr:uid="{00000000-0005-0000-0000-0000A0020000}"/>
    <cellStyle name="Euro 36 2" xfId="218" xr:uid="{00000000-0005-0000-0000-0000A1020000}"/>
    <cellStyle name="Euro 36 2 2" xfId="1854" xr:uid="{00000000-0005-0000-0000-0000A2020000}"/>
    <cellStyle name="Euro 36 2 2 2" xfId="4630" xr:uid="{00000000-0005-0000-0000-0000A3020000}"/>
    <cellStyle name="Euro 36 2 3" xfId="4218" xr:uid="{00000000-0005-0000-0000-0000A4020000}"/>
    <cellStyle name="Euro 36 3" xfId="219" xr:uid="{00000000-0005-0000-0000-0000A5020000}"/>
    <cellStyle name="Euro 36 3 2" xfId="220" xr:uid="{00000000-0005-0000-0000-0000A6020000}"/>
    <cellStyle name="Euro 36 3 2 2" xfId="3573" xr:uid="{00000000-0005-0000-0000-0000A7020000}"/>
    <cellStyle name="Euro 36 3 2 3" xfId="2830" xr:uid="{00000000-0005-0000-0000-0000A8020000}"/>
    <cellStyle name="Euro 36 3 2 3 2" xfId="5704" xr:uid="{00000000-0005-0000-0000-0000A9020000}"/>
    <cellStyle name="Euro 36 3 3" xfId="1855" xr:uid="{00000000-0005-0000-0000-0000AA020000}"/>
    <cellStyle name="Euro 36 3 3 2" xfId="4631" xr:uid="{00000000-0005-0000-0000-0000AB020000}"/>
    <cellStyle name="Euro 36 3 4" xfId="2589" xr:uid="{00000000-0005-0000-0000-0000AC020000}"/>
    <cellStyle name="Euro 36 3 4 2" xfId="5490" xr:uid="{00000000-0005-0000-0000-0000AD020000}"/>
    <cellStyle name="Euro 36 3 5" xfId="1564" xr:uid="{00000000-0005-0000-0000-0000AE020000}"/>
    <cellStyle name="Euro 36 4" xfId="221" xr:uid="{00000000-0005-0000-0000-0000AF020000}"/>
    <cellStyle name="Euro 36 4 2" xfId="4632" xr:uid="{00000000-0005-0000-0000-0000B0020000}"/>
    <cellStyle name="Euro 36 5" xfId="222" xr:uid="{00000000-0005-0000-0000-0000B1020000}"/>
    <cellStyle name="Euro 36 6" xfId="1853" xr:uid="{00000000-0005-0000-0000-0000B2020000}"/>
    <cellStyle name="Euro 36 6 2" xfId="4629" xr:uid="{00000000-0005-0000-0000-0000B3020000}"/>
    <cellStyle name="Euro 37" xfId="223" xr:uid="{00000000-0005-0000-0000-0000B4020000}"/>
    <cellStyle name="Euro 37 2" xfId="224" xr:uid="{00000000-0005-0000-0000-0000B5020000}"/>
    <cellStyle name="Euro 37 2 2" xfId="1857" xr:uid="{00000000-0005-0000-0000-0000B6020000}"/>
    <cellStyle name="Euro 37 2 2 2" xfId="4634" xr:uid="{00000000-0005-0000-0000-0000B7020000}"/>
    <cellStyle name="Euro 37 2 3" xfId="4219" xr:uid="{00000000-0005-0000-0000-0000B8020000}"/>
    <cellStyle name="Euro 37 3" xfId="225" xr:uid="{00000000-0005-0000-0000-0000B9020000}"/>
    <cellStyle name="Euro 37 3 2" xfId="226" xr:uid="{00000000-0005-0000-0000-0000BA020000}"/>
    <cellStyle name="Euro 37 3 2 2" xfId="3574" xr:uid="{00000000-0005-0000-0000-0000BB020000}"/>
    <cellStyle name="Euro 37 3 2 3" xfId="2831" xr:uid="{00000000-0005-0000-0000-0000BC020000}"/>
    <cellStyle name="Euro 37 3 2 3 2" xfId="5705" xr:uid="{00000000-0005-0000-0000-0000BD020000}"/>
    <cellStyle name="Euro 37 3 3" xfId="1858" xr:uid="{00000000-0005-0000-0000-0000BE020000}"/>
    <cellStyle name="Euro 37 3 3 2" xfId="4635" xr:uid="{00000000-0005-0000-0000-0000BF020000}"/>
    <cellStyle name="Euro 37 3 4" xfId="2590" xr:uid="{00000000-0005-0000-0000-0000C0020000}"/>
    <cellStyle name="Euro 37 3 4 2" xfId="5491" xr:uid="{00000000-0005-0000-0000-0000C1020000}"/>
    <cellStyle name="Euro 37 3 5" xfId="1565" xr:uid="{00000000-0005-0000-0000-0000C2020000}"/>
    <cellStyle name="Euro 37 4" xfId="227" xr:uid="{00000000-0005-0000-0000-0000C3020000}"/>
    <cellStyle name="Euro 37 4 2" xfId="4636" xr:uid="{00000000-0005-0000-0000-0000C4020000}"/>
    <cellStyle name="Euro 37 5" xfId="228" xr:uid="{00000000-0005-0000-0000-0000C5020000}"/>
    <cellStyle name="Euro 37 6" xfId="1856" xr:uid="{00000000-0005-0000-0000-0000C6020000}"/>
    <cellStyle name="Euro 37 6 2" xfId="4633" xr:uid="{00000000-0005-0000-0000-0000C7020000}"/>
    <cellStyle name="Euro 38" xfId="229" xr:uid="{00000000-0005-0000-0000-0000C8020000}"/>
    <cellStyle name="Euro 38 2" xfId="230" xr:uid="{00000000-0005-0000-0000-0000C9020000}"/>
    <cellStyle name="Euro 38 2 2" xfId="1860" xr:uid="{00000000-0005-0000-0000-0000CA020000}"/>
    <cellStyle name="Euro 38 2 2 2" xfId="4638" xr:uid="{00000000-0005-0000-0000-0000CB020000}"/>
    <cellStyle name="Euro 38 2 3" xfId="4220" xr:uid="{00000000-0005-0000-0000-0000CC020000}"/>
    <cellStyle name="Euro 38 3" xfId="231" xr:uid="{00000000-0005-0000-0000-0000CD020000}"/>
    <cellStyle name="Euro 38 3 2" xfId="232" xr:uid="{00000000-0005-0000-0000-0000CE020000}"/>
    <cellStyle name="Euro 38 3 2 2" xfId="3575" xr:uid="{00000000-0005-0000-0000-0000CF020000}"/>
    <cellStyle name="Euro 38 3 2 3" xfId="2832" xr:uid="{00000000-0005-0000-0000-0000D0020000}"/>
    <cellStyle name="Euro 38 3 2 3 2" xfId="5706" xr:uid="{00000000-0005-0000-0000-0000D1020000}"/>
    <cellStyle name="Euro 38 3 3" xfId="1861" xr:uid="{00000000-0005-0000-0000-0000D2020000}"/>
    <cellStyle name="Euro 38 3 3 2" xfId="4639" xr:uid="{00000000-0005-0000-0000-0000D3020000}"/>
    <cellStyle name="Euro 38 3 4" xfId="2591" xr:uid="{00000000-0005-0000-0000-0000D4020000}"/>
    <cellStyle name="Euro 38 3 4 2" xfId="5492" xr:uid="{00000000-0005-0000-0000-0000D5020000}"/>
    <cellStyle name="Euro 38 3 5" xfId="1566" xr:uid="{00000000-0005-0000-0000-0000D6020000}"/>
    <cellStyle name="Euro 38 4" xfId="233" xr:uid="{00000000-0005-0000-0000-0000D7020000}"/>
    <cellStyle name="Euro 38 4 2" xfId="4640" xr:uid="{00000000-0005-0000-0000-0000D8020000}"/>
    <cellStyle name="Euro 38 5" xfId="234" xr:uid="{00000000-0005-0000-0000-0000D9020000}"/>
    <cellStyle name="Euro 38 6" xfId="1859" xr:uid="{00000000-0005-0000-0000-0000DA020000}"/>
    <cellStyle name="Euro 38 6 2" xfId="4637" xr:uid="{00000000-0005-0000-0000-0000DB020000}"/>
    <cellStyle name="Euro 39" xfId="235" xr:uid="{00000000-0005-0000-0000-0000DC020000}"/>
    <cellStyle name="Euro 39 2" xfId="236" xr:uid="{00000000-0005-0000-0000-0000DD020000}"/>
    <cellStyle name="Euro 39 2 2" xfId="1863" xr:uid="{00000000-0005-0000-0000-0000DE020000}"/>
    <cellStyle name="Euro 39 2 2 2" xfId="4642" xr:uid="{00000000-0005-0000-0000-0000DF020000}"/>
    <cellStyle name="Euro 39 2 3" xfId="4221" xr:uid="{00000000-0005-0000-0000-0000E0020000}"/>
    <cellStyle name="Euro 39 3" xfId="237" xr:uid="{00000000-0005-0000-0000-0000E1020000}"/>
    <cellStyle name="Euro 39 3 2" xfId="238" xr:uid="{00000000-0005-0000-0000-0000E2020000}"/>
    <cellStyle name="Euro 39 3 2 2" xfId="3576" xr:uid="{00000000-0005-0000-0000-0000E3020000}"/>
    <cellStyle name="Euro 39 3 2 3" xfId="2833" xr:uid="{00000000-0005-0000-0000-0000E4020000}"/>
    <cellStyle name="Euro 39 3 2 3 2" xfId="5707" xr:uid="{00000000-0005-0000-0000-0000E5020000}"/>
    <cellStyle name="Euro 39 3 3" xfId="1864" xr:uid="{00000000-0005-0000-0000-0000E6020000}"/>
    <cellStyle name="Euro 39 3 3 2" xfId="4643" xr:uid="{00000000-0005-0000-0000-0000E7020000}"/>
    <cellStyle name="Euro 39 3 4" xfId="2592" xr:uid="{00000000-0005-0000-0000-0000E8020000}"/>
    <cellStyle name="Euro 39 3 4 2" xfId="5493" xr:uid="{00000000-0005-0000-0000-0000E9020000}"/>
    <cellStyle name="Euro 39 3 5" xfId="1567" xr:uid="{00000000-0005-0000-0000-0000EA020000}"/>
    <cellStyle name="Euro 39 4" xfId="239" xr:uid="{00000000-0005-0000-0000-0000EB020000}"/>
    <cellStyle name="Euro 39 4 2" xfId="4644" xr:uid="{00000000-0005-0000-0000-0000EC020000}"/>
    <cellStyle name="Euro 39 5" xfId="240" xr:uid="{00000000-0005-0000-0000-0000ED020000}"/>
    <cellStyle name="Euro 39 6" xfId="1862" xr:uid="{00000000-0005-0000-0000-0000EE020000}"/>
    <cellStyle name="Euro 39 6 2" xfId="4641" xr:uid="{00000000-0005-0000-0000-0000EF020000}"/>
    <cellStyle name="Euro 4" xfId="241" xr:uid="{00000000-0005-0000-0000-0000F0020000}"/>
    <cellStyle name="Euro 4 2" xfId="242" xr:uid="{00000000-0005-0000-0000-0000F1020000}"/>
    <cellStyle name="Euro 4 2 2" xfId="1866" xr:uid="{00000000-0005-0000-0000-0000F2020000}"/>
    <cellStyle name="Euro 4 2 2 2" xfId="4646" xr:uid="{00000000-0005-0000-0000-0000F3020000}"/>
    <cellStyle name="Euro 4 2 3" xfId="4222" xr:uid="{00000000-0005-0000-0000-0000F4020000}"/>
    <cellStyle name="Euro 4 3" xfId="243" xr:uid="{00000000-0005-0000-0000-0000F5020000}"/>
    <cellStyle name="Euro 4 3 2" xfId="244" xr:uid="{00000000-0005-0000-0000-0000F6020000}"/>
    <cellStyle name="Euro 4 3 2 2" xfId="3577" xr:uid="{00000000-0005-0000-0000-0000F7020000}"/>
    <cellStyle name="Euro 4 3 2 3" xfId="2834" xr:uid="{00000000-0005-0000-0000-0000F8020000}"/>
    <cellStyle name="Euro 4 3 2 3 2" xfId="5708" xr:uid="{00000000-0005-0000-0000-0000F9020000}"/>
    <cellStyle name="Euro 4 3 3" xfId="1867" xr:uid="{00000000-0005-0000-0000-0000FA020000}"/>
    <cellStyle name="Euro 4 3 3 2" xfId="4647" xr:uid="{00000000-0005-0000-0000-0000FB020000}"/>
    <cellStyle name="Euro 4 3 4" xfId="2593" xr:uid="{00000000-0005-0000-0000-0000FC020000}"/>
    <cellStyle name="Euro 4 3 4 2" xfId="5494" xr:uid="{00000000-0005-0000-0000-0000FD020000}"/>
    <cellStyle name="Euro 4 3 5" xfId="1568" xr:uid="{00000000-0005-0000-0000-0000FE020000}"/>
    <cellStyle name="Euro 4 4" xfId="245" xr:uid="{00000000-0005-0000-0000-0000FF020000}"/>
    <cellStyle name="Euro 4 4 2" xfId="4648" xr:uid="{00000000-0005-0000-0000-000000030000}"/>
    <cellStyle name="Euro 4 5" xfId="246" xr:uid="{00000000-0005-0000-0000-000001030000}"/>
    <cellStyle name="Euro 4 6" xfId="1865" xr:uid="{00000000-0005-0000-0000-000002030000}"/>
    <cellStyle name="Euro 4 6 2" xfId="4645" xr:uid="{00000000-0005-0000-0000-000003030000}"/>
    <cellStyle name="Euro 40" xfId="247" xr:uid="{00000000-0005-0000-0000-000004030000}"/>
    <cellStyle name="Euro 40 2" xfId="248" xr:uid="{00000000-0005-0000-0000-000005030000}"/>
    <cellStyle name="Euro 40 2 2" xfId="1869" xr:uid="{00000000-0005-0000-0000-000006030000}"/>
    <cellStyle name="Euro 40 2 2 2" xfId="4650" xr:uid="{00000000-0005-0000-0000-000007030000}"/>
    <cellStyle name="Euro 40 2 3" xfId="4223" xr:uid="{00000000-0005-0000-0000-000008030000}"/>
    <cellStyle name="Euro 40 3" xfId="249" xr:uid="{00000000-0005-0000-0000-000009030000}"/>
    <cellStyle name="Euro 40 3 2" xfId="250" xr:uid="{00000000-0005-0000-0000-00000A030000}"/>
    <cellStyle name="Euro 40 3 2 2" xfId="3578" xr:uid="{00000000-0005-0000-0000-00000B030000}"/>
    <cellStyle name="Euro 40 3 2 3" xfId="2835" xr:uid="{00000000-0005-0000-0000-00000C030000}"/>
    <cellStyle name="Euro 40 3 2 3 2" xfId="5709" xr:uid="{00000000-0005-0000-0000-00000D030000}"/>
    <cellStyle name="Euro 40 3 3" xfId="1870" xr:uid="{00000000-0005-0000-0000-00000E030000}"/>
    <cellStyle name="Euro 40 3 3 2" xfId="4651" xr:uid="{00000000-0005-0000-0000-00000F030000}"/>
    <cellStyle name="Euro 40 3 4" xfId="2594" xr:uid="{00000000-0005-0000-0000-000010030000}"/>
    <cellStyle name="Euro 40 3 4 2" xfId="5495" xr:uid="{00000000-0005-0000-0000-000011030000}"/>
    <cellStyle name="Euro 40 3 5" xfId="1569" xr:uid="{00000000-0005-0000-0000-000012030000}"/>
    <cellStyle name="Euro 40 4" xfId="251" xr:uid="{00000000-0005-0000-0000-000013030000}"/>
    <cellStyle name="Euro 40 4 2" xfId="4652" xr:uid="{00000000-0005-0000-0000-000014030000}"/>
    <cellStyle name="Euro 40 5" xfId="252" xr:uid="{00000000-0005-0000-0000-000015030000}"/>
    <cellStyle name="Euro 40 6" xfId="1868" xr:uid="{00000000-0005-0000-0000-000016030000}"/>
    <cellStyle name="Euro 40 6 2" xfId="4649" xr:uid="{00000000-0005-0000-0000-000017030000}"/>
    <cellStyle name="Euro 41" xfId="253" xr:uid="{00000000-0005-0000-0000-000018030000}"/>
    <cellStyle name="Euro 41 2" xfId="254" xr:uid="{00000000-0005-0000-0000-000019030000}"/>
    <cellStyle name="Euro 41 2 2" xfId="1872" xr:uid="{00000000-0005-0000-0000-00001A030000}"/>
    <cellStyle name="Euro 41 2 2 2" xfId="4654" xr:uid="{00000000-0005-0000-0000-00001B030000}"/>
    <cellStyle name="Euro 41 2 3" xfId="4224" xr:uid="{00000000-0005-0000-0000-00001C030000}"/>
    <cellStyle name="Euro 41 3" xfId="255" xr:uid="{00000000-0005-0000-0000-00001D030000}"/>
    <cellStyle name="Euro 41 3 2" xfId="256" xr:uid="{00000000-0005-0000-0000-00001E030000}"/>
    <cellStyle name="Euro 41 3 2 2" xfId="3579" xr:uid="{00000000-0005-0000-0000-00001F030000}"/>
    <cellStyle name="Euro 41 3 2 3" xfId="2836" xr:uid="{00000000-0005-0000-0000-000020030000}"/>
    <cellStyle name="Euro 41 3 2 3 2" xfId="5710" xr:uid="{00000000-0005-0000-0000-000021030000}"/>
    <cellStyle name="Euro 41 3 3" xfId="1873" xr:uid="{00000000-0005-0000-0000-000022030000}"/>
    <cellStyle name="Euro 41 3 3 2" xfId="4655" xr:uid="{00000000-0005-0000-0000-000023030000}"/>
    <cellStyle name="Euro 41 3 4" xfId="2595" xr:uid="{00000000-0005-0000-0000-000024030000}"/>
    <cellStyle name="Euro 41 3 4 2" xfId="5496" xr:uid="{00000000-0005-0000-0000-000025030000}"/>
    <cellStyle name="Euro 41 3 5" xfId="1570" xr:uid="{00000000-0005-0000-0000-000026030000}"/>
    <cellStyle name="Euro 41 4" xfId="257" xr:uid="{00000000-0005-0000-0000-000027030000}"/>
    <cellStyle name="Euro 41 4 2" xfId="4656" xr:uid="{00000000-0005-0000-0000-000028030000}"/>
    <cellStyle name="Euro 41 5" xfId="258" xr:uid="{00000000-0005-0000-0000-000029030000}"/>
    <cellStyle name="Euro 41 6" xfId="1871" xr:uid="{00000000-0005-0000-0000-00002A030000}"/>
    <cellStyle name="Euro 41 6 2" xfId="4653" xr:uid="{00000000-0005-0000-0000-00002B030000}"/>
    <cellStyle name="Euro 42" xfId="259" xr:uid="{00000000-0005-0000-0000-00002C030000}"/>
    <cellStyle name="Euro 42 2" xfId="260" xr:uid="{00000000-0005-0000-0000-00002D030000}"/>
    <cellStyle name="Euro 42 2 2" xfId="1875" xr:uid="{00000000-0005-0000-0000-00002E030000}"/>
    <cellStyle name="Euro 42 2 2 2" xfId="4658" xr:uid="{00000000-0005-0000-0000-00002F030000}"/>
    <cellStyle name="Euro 42 2 3" xfId="4225" xr:uid="{00000000-0005-0000-0000-000030030000}"/>
    <cellStyle name="Euro 42 3" xfId="261" xr:uid="{00000000-0005-0000-0000-000031030000}"/>
    <cellStyle name="Euro 42 3 2" xfId="262" xr:uid="{00000000-0005-0000-0000-000032030000}"/>
    <cellStyle name="Euro 42 3 2 2" xfId="3580" xr:uid="{00000000-0005-0000-0000-000033030000}"/>
    <cellStyle name="Euro 42 3 2 3" xfId="2837" xr:uid="{00000000-0005-0000-0000-000034030000}"/>
    <cellStyle name="Euro 42 3 2 3 2" xfId="5711" xr:uid="{00000000-0005-0000-0000-000035030000}"/>
    <cellStyle name="Euro 42 3 3" xfId="1876" xr:uid="{00000000-0005-0000-0000-000036030000}"/>
    <cellStyle name="Euro 42 3 3 2" xfId="4659" xr:uid="{00000000-0005-0000-0000-000037030000}"/>
    <cellStyle name="Euro 42 3 4" xfId="2596" xr:uid="{00000000-0005-0000-0000-000038030000}"/>
    <cellStyle name="Euro 42 3 4 2" xfId="5497" xr:uid="{00000000-0005-0000-0000-000039030000}"/>
    <cellStyle name="Euro 42 3 5" xfId="1571" xr:uid="{00000000-0005-0000-0000-00003A030000}"/>
    <cellStyle name="Euro 42 4" xfId="263" xr:uid="{00000000-0005-0000-0000-00003B030000}"/>
    <cellStyle name="Euro 42 4 2" xfId="4660" xr:uid="{00000000-0005-0000-0000-00003C030000}"/>
    <cellStyle name="Euro 42 5" xfId="264" xr:uid="{00000000-0005-0000-0000-00003D030000}"/>
    <cellStyle name="Euro 42 6" xfId="1874" xr:uid="{00000000-0005-0000-0000-00003E030000}"/>
    <cellStyle name="Euro 42 6 2" xfId="4657" xr:uid="{00000000-0005-0000-0000-00003F030000}"/>
    <cellStyle name="Euro 43" xfId="265" xr:uid="{00000000-0005-0000-0000-000040030000}"/>
    <cellStyle name="Euro 43 2" xfId="266" xr:uid="{00000000-0005-0000-0000-000041030000}"/>
    <cellStyle name="Euro 43 2 2" xfId="1878" xr:uid="{00000000-0005-0000-0000-000042030000}"/>
    <cellStyle name="Euro 43 2 2 2" xfId="4662" xr:uid="{00000000-0005-0000-0000-000043030000}"/>
    <cellStyle name="Euro 43 2 3" xfId="4226" xr:uid="{00000000-0005-0000-0000-000044030000}"/>
    <cellStyle name="Euro 43 3" xfId="267" xr:uid="{00000000-0005-0000-0000-000045030000}"/>
    <cellStyle name="Euro 43 3 2" xfId="268" xr:uid="{00000000-0005-0000-0000-000046030000}"/>
    <cellStyle name="Euro 43 3 2 2" xfId="3581" xr:uid="{00000000-0005-0000-0000-000047030000}"/>
    <cellStyle name="Euro 43 3 2 3" xfId="2838" xr:uid="{00000000-0005-0000-0000-000048030000}"/>
    <cellStyle name="Euro 43 3 2 3 2" xfId="5712" xr:uid="{00000000-0005-0000-0000-000049030000}"/>
    <cellStyle name="Euro 43 3 3" xfId="1879" xr:uid="{00000000-0005-0000-0000-00004A030000}"/>
    <cellStyle name="Euro 43 3 3 2" xfId="4663" xr:uid="{00000000-0005-0000-0000-00004B030000}"/>
    <cellStyle name="Euro 43 3 4" xfId="2597" xr:uid="{00000000-0005-0000-0000-00004C030000}"/>
    <cellStyle name="Euro 43 3 4 2" xfId="5498" xr:uid="{00000000-0005-0000-0000-00004D030000}"/>
    <cellStyle name="Euro 43 3 5" xfId="1572" xr:uid="{00000000-0005-0000-0000-00004E030000}"/>
    <cellStyle name="Euro 43 4" xfId="269" xr:uid="{00000000-0005-0000-0000-00004F030000}"/>
    <cellStyle name="Euro 43 4 2" xfId="4664" xr:uid="{00000000-0005-0000-0000-000050030000}"/>
    <cellStyle name="Euro 43 5" xfId="270" xr:uid="{00000000-0005-0000-0000-000051030000}"/>
    <cellStyle name="Euro 43 6" xfId="1877" xr:uid="{00000000-0005-0000-0000-000052030000}"/>
    <cellStyle name="Euro 43 6 2" xfId="4661" xr:uid="{00000000-0005-0000-0000-000053030000}"/>
    <cellStyle name="Euro 44" xfId="271" xr:uid="{00000000-0005-0000-0000-000054030000}"/>
    <cellStyle name="Euro 44 2" xfId="272" xr:uid="{00000000-0005-0000-0000-000055030000}"/>
    <cellStyle name="Euro 44 2 2" xfId="1881" xr:uid="{00000000-0005-0000-0000-000056030000}"/>
    <cellStyle name="Euro 44 2 2 2" xfId="4666" xr:uid="{00000000-0005-0000-0000-000057030000}"/>
    <cellStyle name="Euro 44 2 3" xfId="4227" xr:uid="{00000000-0005-0000-0000-000058030000}"/>
    <cellStyle name="Euro 44 3" xfId="273" xr:uid="{00000000-0005-0000-0000-000059030000}"/>
    <cellStyle name="Euro 44 3 2" xfId="274" xr:uid="{00000000-0005-0000-0000-00005A030000}"/>
    <cellStyle name="Euro 44 3 2 2" xfId="3582" xr:uid="{00000000-0005-0000-0000-00005B030000}"/>
    <cellStyle name="Euro 44 3 2 3" xfId="2839" xr:uid="{00000000-0005-0000-0000-00005C030000}"/>
    <cellStyle name="Euro 44 3 2 3 2" xfId="5713" xr:uid="{00000000-0005-0000-0000-00005D030000}"/>
    <cellStyle name="Euro 44 3 3" xfId="1882" xr:uid="{00000000-0005-0000-0000-00005E030000}"/>
    <cellStyle name="Euro 44 3 3 2" xfId="4667" xr:uid="{00000000-0005-0000-0000-00005F030000}"/>
    <cellStyle name="Euro 44 3 4" xfId="2598" xr:uid="{00000000-0005-0000-0000-000060030000}"/>
    <cellStyle name="Euro 44 3 4 2" xfId="5499" xr:uid="{00000000-0005-0000-0000-000061030000}"/>
    <cellStyle name="Euro 44 3 5" xfId="1573" xr:uid="{00000000-0005-0000-0000-000062030000}"/>
    <cellStyle name="Euro 44 4" xfId="275" xr:uid="{00000000-0005-0000-0000-000063030000}"/>
    <cellStyle name="Euro 44 4 2" xfId="4668" xr:uid="{00000000-0005-0000-0000-000064030000}"/>
    <cellStyle name="Euro 44 5" xfId="276" xr:uid="{00000000-0005-0000-0000-000065030000}"/>
    <cellStyle name="Euro 44 6" xfId="1880" xr:uid="{00000000-0005-0000-0000-000066030000}"/>
    <cellStyle name="Euro 44 6 2" xfId="4665" xr:uid="{00000000-0005-0000-0000-000067030000}"/>
    <cellStyle name="Euro 45" xfId="277" xr:uid="{00000000-0005-0000-0000-000068030000}"/>
    <cellStyle name="Euro 45 2" xfId="1883" xr:uid="{00000000-0005-0000-0000-000069030000}"/>
    <cellStyle name="Euro 45 2 2" xfId="4669" xr:uid="{00000000-0005-0000-0000-00006A030000}"/>
    <cellStyle name="Euro 45 3" xfId="4228" xr:uid="{00000000-0005-0000-0000-00006B030000}"/>
    <cellStyle name="Euro 46" xfId="278" xr:uid="{00000000-0005-0000-0000-00006C030000}"/>
    <cellStyle name="Euro 46 2" xfId="1884" xr:uid="{00000000-0005-0000-0000-00006D030000}"/>
    <cellStyle name="Euro 46 2 2" xfId="4670" xr:uid="{00000000-0005-0000-0000-00006E030000}"/>
    <cellStyle name="Euro 46 3" xfId="4229" xr:uid="{00000000-0005-0000-0000-00006F030000}"/>
    <cellStyle name="Euro 47" xfId="279" xr:uid="{00000000-0005-0000-0000-000070030000}"/>
    <cellStyle name="Euro 47 2" xfId="280" xr:uid="{00000000-0005-0000-0000-000071030000}"/>
    <cellStyle name="Euro 47 2 2" xfId="3583" xr:uid="{00000000-0005-0000-0000-000072030000}"/>
    <cellStyle name="Euro 47 2 3" xfId="2840" xr:uid="{00000000-0005-0000-0000-000073030000}"/>
    <cellStyle name="Euro 47 2 3 2" xfId="5714" xr:uid="{00000000-0005-0000-0000-000074030000}"/>
    <cellStyle name="Euro 47 3" xfId="1885" xr:uid="{00000000-0005-0000-0000-000075030000}"/>
    <cellStyle name="Euro 47 3 2" xfId="4671" xr:uid="{00000000-0005-0000-0000-000076030000}"/>
    <cellStyle name="Euro 47 4" xfId="2599" xr:uid="{00000000-0005-0000-0000-000077030000}"/>
    <cellStyle name="Euro 47 4 2" xfId="5500" xr:uid="{00000000-0005-0000-0000-000078030000}"/>
    <cellStyle name="Euro 47 5" xfId="1574" xr:uid="{00000000-0005-0000-0000-000079030000}"/>
    <cellStyle name="Euro 48" xfId="281" xr:uid="{00000000-0005-0000-0000-00007A030000}"/>
    <cellStyle name="Euro 48 2" xfId="1886" xr:uid="{00000000-0005-0000-0000-00007B030000}"/>
    <cellStyle name="Euro 48 2 2" xfId="4672" xr:uid="{00000000-0005-0000-0000-00007C030000}"/>
    <cellStyle name="Euro 48 3" xfId="4230" xr:uid="{00000000-0005-0000-0000-00007D030000}"/>
    <cellStyle name="Euro 49" xfId="282" xr:uid="{00000000-0005-0000-0000-00007E030000}"/>
    <cellStyle name="Euro 49 2" xfId="4673" xr:uid="{00000000-0005-0000-0000-00007F030000}"/>
    <cellStyle name="Euro 5" xfId="283" xr:uid="{00000000-0005-0000-0000-000080030000}"/>
    <cellStyle name="Euro 5 2" xfId="284" xr:uid="{00000000-0005-0000-0000-000081030000}"/>
    <cellStyle name="Euro 5 2 2" xfId="1888" xr:uid="{00000000-0005-0000-0000-000082030000}"/>
    <cellStyle name="Euro 5 2 2 2" xfId="4675" xr:uid="{00000000-0005-0000-0000-000083030000}"/>
    <cellStyle name="Euro 5 2 3" xfId="4231" xr:uid="{00000000-0005-0000-0000-000084030000}"/>
    <cellStyle name="Euro 5 3" xfId="285" xr:uid="{00000000-0005-0000-0000-000085030000}"/>
    <cellStyle name="Euro 5 3 2" xfId="286" xr:uid="{00000000-0005-0000-0000-000086030000}"/>
    <cellStyle name="Euro 5 3 2 2" xfId="3584" xr:uid="{00000000-0005-0000-0000-000087030000}"/>
    <cellStyle name="Euro 5 3 2 3" xfId="2841" xr:uid="{00000000-0005-0000-0000-000088030000}"/>
    <cellStyle name="Euro 5 3 2 3 2" xfId="5715" xr:uid="{00000000-0005-0000-0000-000089030000}"/>
    <cellStyle name="Euro 5 3 3" xfId="1889" xr:uid="{00000000-0005-0000-0000-00008A030000}"/>
    <cellStyle name="Euro 5 3 3 2" xfId="4676" xr:uid="{00000000-0005-0000-0000-00008B030000}"/>
    <cellStyle name="Euro 5 3 4" xfId="2600" xr:uid="{00000000-0005-0000-0000-00008C030000}"/>
    <cellStyle name="Euro 5 3 4 2" xfId="5501" xr:uid="{00000000-0005-0000-0000-00008D030000}"/>
    <cellStyle name="Euro 5 3 5" xfId="1575" xr:uid="{00000000-0005-0000-0000-00008E030000}"/>
    <cellStyle name="Euro 5 4" xfId="287" xr:uid="{00000000-0005-0000-0000-00008F030000}"/>
    <cellStyle name="Euro 5 4 2" xfId="4677" xr:uid="{00000000-0005-0000-0000-000090030000}"/>
    <cellStyle name="Euro 5 5" xfId="288" xr:uid="{00000000-0005-0000-0000-000091030000}"/>
    <cellStyle name="Euro 5 6" xfId="1887" xr:uid="{00000000-0005-0000-0000-000092030000}"/>
    <cellStyle name="Euro 5 6 2" xfId="4674" xr:uid="{00000000-0005-0000-0000-000093030000}"/>
    <cellStyle name="Euro 50" xfId="289" xr:uid="{00000000-0005-0000-0000-000094030000}"/>
    <cellStyle name="Euro 51" xfId="1768" xr:uid="{00000000-0005-0000-0000-000095030000}"/>
    <cellStyle name="Euro 51 2" xfId="4516" xr:uid="{00000000-0005-0000-0000-000096030000}"/>
    <cellStyle name="Euro 6" xfId="290" xr:uid="{00000000-0005-0000-0000-000097030000}"/>
    <cellStyle name="Euro 6 2" xfId="291" xr:uid="{00000000-0005-0000-0000-000098030000}"/>
    <cellStyle name="Euro 6 2 2" xfId="1891" xr:uid="{00000000-0005-0000-0000-000099030000}"/>
    <cellStyle name="Euro 6 2 2 2" xfId="4679" xr:uid="{00000000-0005-0000-0000-00009A030000}"/>
    <cellStyle name="Euro 6 2 3" xfId="4232" xr:uid="{00000000-0005-0000-0000-00009B030000}"/>
    <cellStyle name="Euro 6 3" xfId="292" xr:uid="{00000000-0005-0000-0000-00009C030000}"/>
    <cellStyle name="Euro 6 3 2" xfId="293" xr:uid="{00000000-0005-0000-0000-00009D030000}"/>
    <cellStyle name="Euro 6 3 2 2" xfId="3585" xr:uid="{00000000-0005-0000-0000-00009E030000}"/>
    <cellStyle name="Euro 6 3 2 3" xfId="2842" xr:uid="{00000000-0005-0000-0000-00009F030000}"/>
    <cellStyle name="Euro 6 3 2 3 2" xfId="5716" xr:uid="{00000000-0005-0000-0000-0000A0030000}"/>
    <cellStyle name="Euro 6 3 3" xfId="1892" xr:uid="{00000000-0005-0000-0000-0000A1030000}"/>
    <cellStyle name="Euro 6 3 3 2" xfId="4680" xr:uid="{00000000-0005-0000-0000-0000A2030000}"/>
    <cellStyle name="Euro 6 3 4" xfId="2601" xr:uid="{00000000-0005-0000-0000-0000A3030000}"/>
    <cellStyle name="Euro 6 3 4 2" xfId="5502" xr:uid="{00000000-0005-0000-0000-0000A4030000}"/>
    <cellStyle name="Euro 6 3 5" xfId="1576" xr:uid="{00000000-0005-0000-0000-0000A5030000}"/>
    <cellStyle name="Euro 6 4" xfId="294" xr:uid="{00000000-0005-0000-0000-0000A6030000}"/>
    <cellStyle name="Euro 6 4 2" xfId="4681" xr:uid="{00000000-0005-0000-0000-0000A7030000}"/>
    <cellStyle name="Euro 6 5" xfId="295" xr:uid="{00000000-0005-0000-0000-0000A8030000}"/>
    <cellStyle name="Euro 6 6" xfId="1890" xr:uid="{00000000-0005-0000-0000-0000A9030000}"/>
    <cellStyle name="Euro 6 6 2" xfId="4678" xr:uid="{00000000-0005-0000-0000-0000AA030000}"/>
    <cellStyle name="Euro 7" xfId="296" xr:uid="{00000000-0005-0000-0000-0000AB030000}"/>
    <cellStyle name="Euro 7 2" xfId="297" xr:uid="{00000000-0005-0000-0000-0000AC030000}"/>
    <cellStyle name="Euro 7 2 2" xfId="1894" xr:uid="{00000000-0005-0000-0000-0000AD030000}"/>
    <cellStyle name="Euro 7 2 2 2" xfId="4683" xr:uid="{00000000-0005-0000-0000-0000AE030000}"/>
    <cellStyle name="Euro 7 2 3" xfId="4233" xr:uid="{00000000-0005-0000-0000-0000AF030000}"/>
    <cellStyle name="Euro 7 3" xfId="298" xr:uid="{00000000-0005-0000-0000-0000B0030000}"/>
    <cellStyle name="Euro 7 3 2" xfId="299" xr:uid="{00000000-0005-0000-0000-0000B1030000}"/>
    <cellStyle name="Euro 7 3 2 2" xfId="3586" xr:uid="{00000000-0005-0000-0000-0000B2030000}"/>
    <cellStyle name="Euro 7 3 2 3" xfId="2843" xr:uid="{00000000-0005-0000-0000-0000B3030000}"/>
    <cellStyle name="Euro 7 3 2 3 2" xfId="5717" xr:uid="{00000000-0005-0000-0000-0000B4030000}"/>
    <cellStyle name="Euro 7 3 3" xfId="1895" xr:uid="{00000000-0005-0000-0000-0000B5030000}"/>
    <cellStyle name="Euro 7 3 3 2" xfId="4684" xr:uid="{00000000-0005-0000-0000-0000B6030000}"/>
    <cellStyle name="Euro 7 3 4" xfId="2602" xr:uid="{00000000-0005-0000-0000-0000B7030000}"/>
    <cellStyle name="Euro 7 3 4 2" xfId="5503" xr:uid="{00000000-0005-0000-0000-0000B8030000}"/>
    <cellStyle name="Euro 7 3 5" xfId="1577" xr:uid="{00000000-0005-0000-0000-0000B9030000}"/>
    <cellStyle name="Euro 7 4" xfId="300" xr:uid="{00000000-0005-0000-0000-0000BA030000}"/>
    <cellStyle name="Euro 7 4 2" xfId="4685" xr:uid="{00000000-0005-0000-0000-0000BB030000}"/>
    <cellStyle name="Euro 7 5" xfId="301" xr:uid="{00000000-0005-0000-0000-0000BC030000}"/>
    <cellStyle name="Euro 7 6" xfId="1893" xr:uid="{00000000-0005-0000-0000-0000BD030000}"/>
    <cellStyle name="Euro 7 6 2" xfId="4682" xr:uid="{00000000-0005-0000-0000-0000BE030000}"/>
    <cellStyle name="Euro 8" xfId="302" xr:uid="{00000000-0005-0000-0000-0000BF030000}"/>
    <cellStyle name="Euro 8 2" xfId="303" xr:uid="{00000000-0005-0000-0000-0000C0030000}"/>
    <cellStyle name="Euro 8 2 2" xfId="1897" xr:uid="{00000000-0005-0000-0000-0000C1030000}"/>
    <cellStyle name="Euro 8 2 2 2" xfId="4687" xr:uid="{00000000-0005-0000-0000-0000C2030000}"/>
    <cellStyle name="Euro 8 2 3" xfId="4234" xr:uid="{00000000-0005-0000-0000-0000C3030000}"/>
    <cellStyle name="Euro 8 3" xfId="304" xr:uid="{00000000-0005-0000-0000-0000C4030000}"/>
    <cellStyle name="Euro 8 3 2" xfId="305" xr:uid="{00000000-0005-0000-0000-0000C5030000}"/>
    <cellStyle name="Euro 8 3 2 2" xfId="3587" xr:uid="{00000000-0005-0000-0000-0000C6030000}"/>
    <cellStyle name="Euro 8 3 2 3" xfId="2844" xr:uid="{00000000-0005-0000-0000-0000C7030000}"/>
    <cellStyle name="Euro 8 3 2 3 2" xfId="5718" xr:uid="{00000000-0005-0000-0000-0000C8030000}"/>
    <cellStyle name="Euro 8 3 3" xfId="1898" xr:uid="{00000000-0005-0000-0000-0000C9030000}"/>
    <cellStyle name="Euro 8 3 3 2" xfId="4688" xr:uid="{00000000-0005-0000-0000-0000CA030000}"/>
    <cellStyle name="Euro 8 3 4" xfId="2603" xr:uid="{00000000-0005-0000-0000-0000CB030000}"/>
    <cellStyle name="Euro 8 3 4 2" xfId="5504" xr:uid="{00000000-0005-0000-0000-0000CC030000}"/>
    <cellStyle name="Euro 8 3 5" xfId="1578" xr:uid="{00000000-0005-0000-0000-0000CD030000}"/>
    <cellStyle name="Euro 8 4" xfId="306" xr:uid="{00000000-0005-0000-0000-0000CE030000}"/>
    <cellStyle name="Euro 8 4 2" xfId="4689" xr:uid="{00000000-0005-0000-0000-0000CF030000}"/>
    <cellStyle name="Euro 8 5" xfId="307" xr:uid="{00000000-0005-0000-0000-0000D0030000}"/>
    <cellStyle name="Euro 8 6" xfId="1896" xr:uid="{00000000-0005-0000-0000-0000D1030000}"/>
    <cellStyle name="Euro 8 6 2" xfId="4686" xr:uid="{00000000-0005-0000-0000-0000D2030000}"/>
    <cellStyle name="Euro 9" xfId="308" xr:uid="{00000000-0005-0000-0000-0000D3030000}"/>
    <cellStyle name="Euro 9 2" xfId="309" xr:uid="{00000000-0005-0000-0000-0000D4030000}"/>
    <cellStyle name="Euro 9 2 2" xfId="1900" xr:uid="{00000000-0005-0000-0000-0000D5030000}"/>
    <cellStyle name="Euro 9 2 2 2" xfId="4691" xr:uid="{00000000-0005-0000-0000-0000D6030000}"/>
    <cellStyle name="Euro 9 2 3" xfId="4235" xr:uid="{00000000-0005-0000-0000-0000D7030000}"/>
    <cellStyle name="Euro 9 3" xfId="310" xr:uid="{00000000-0005-0000-0000-0000D8030000}"/>
    <cellStyle name="Euro 9 3 2" xfId="311" xr:uid="{00000000-0005-0000-0000-0000D9030000}"/>
    <cellStyle name="Euro 9 3 2 2" xfId="3588" xr:uid="{00000000-0005-0000-0000-0000DA030000}"/>
    <cellStyle name="Euro 9 3 2 3" xfId="2845" xr:uid="{00000000-0005-0000-0000-0000DB030000}"/>
    <cellStyle name="Euro 9 3 2 3 2" xfId="5719" xr:uid="{00000000-0005-0000-0000-0000DC030000}"/>
    <cellStyle name="Euro 9 3 3" xfId="1901" xr:uid="{00000000-0005-0000-0000-0000DD030000}"/>
    <cellStyle name="Euro 9 3 3 2" xfId="4692" xr:uid="{00000000-0005-0000-0000-0000DE030000}"/>
    <cellStyle name="Euro 9 3 4" xfId="2604" xr:uid="{00000000-0005-0000-0000-0000DF030000}"/>
    <cellStyle name="Euro 9 3 4 2" xfId="5505" xr:uid="{00000000-0005-0000-0000-0000E0030000}"/>
    <cellStyle name="Euro 9 3 5" xfId="1579" xr:uid="{00000000-0005-0000-0000-0000E1030000}"/>
    <cellStyle name="Euro 9 4" xfId="312" xr:uid="{00000000-0005-0000-0000-0000E2030000}"/>
    <cellStyle name="Euro 9 4 2" xfId="4693" xr:uid="{00000000-0005-0000-0000-0000E3030000}"/>
    <cellStyle name="Euro 9 5" xfId="313" xr:uid="{00000000-0005-0000-0000-0000E4030000}"/>
    <cellStyle name="Euro 9 6" xfId="1899" xr:uid="{00000000-0005-0000-0000-0000E5030000}"/>
    <cellStyle name="Euro 9 6 2" xfId="4690" xr:uid="{00000000-0005-0000-0000-0000E6030000}"/>
    <cellStyle name="Fixed2 - Type2" xfId="314" xr:uid="{00000000-0005-0000-0000-0000E7030000}"/>
    <cellStyle name="Input 2" xfId="316" xr:uid="{00000000-0005-0000-0000-0000E8030000}"/>
    <cellStyle name="Input 2 2" xfId="2846" xr:uid="{00000000-0005-0000-0000-0000E9030000}"/>
    <cellStyle name="Input 3" xfId="315" xr:uid="{00000000-0005-0000-0000-0000EA030000}"/>
    <cellStyle name="Input 3 2" xfId="4119" xr:uid="{00000000-0005-0000-0000-0000EB030000}"/>
    <cellStyle name="Input 3 3" xfId="2847" xr:uid="{00000000-0005-0000-0000-0000EC030000}"/>
    <cellStyle name="Input 3 4" xfId="2605" xr:uid="{00000000-0005-0000-0000-0000ED030000}"/>
    <cellStyle name="InputCells" xfId="317" xr:uid="{00000000-0005-0000-0000-0000EE030000}"/>
    <cellStyle name="Komma 2" xfId="4" xr:uid="{00000000-0005-0000-0000-0000EF030000}"/>
    <cellStyle name="Komma 2 2" xfId="2606" xr:uid="{00000000-0005-0000-0000-0000F0030000}"/>
    <cellStyle name="Komma 3" xfId="37" xr:uid="{00000000-0005-0000-0000-0000F1030000}"/>
    <cellStyle name="Komma 3 2" xfId="4120" xr:uid="{00000000-0005-0000-0000-0000F2030000}"/>
    <cellStyle name="Komma 3 3" xfId="2607" xr:uid="{00000000-0005-0000-0000-0000F3030000}"/>
    <cellStyle name="Komma 4" xfId="4187" xr:uid="{00000000-0005-0000-0000-0000F4030000}"/>
    <cellStyle name="Link 2" xfId="2608" xr:uid="{00000000-0005-0000-0000-0000F5030000}"/>
    <cellStyle name="Migliaia [0] 10" xfId="318" xr:uid="{00000000-0005-0000-0000-0000F6030000}"/>
    <cellStyle name="Migliaia [0] 10 2" xfId="1902" xr:uid="{00000000-0005-0000-0000-0000F7030000}"/>
    <cellStyle name="Migliaia [0] 10 2 2" xfId="3589" xr:uid="{00000000-0005-0000-0000-0000F8030000}"/>
    <cellStyle name="Migliaia [0] 10 3" xfId="3302" xr:uid="{00000000-0005-0000-0000-0000F9030000}"/>
    <cellStyle name="Migliaia [0] 10 4" xfId="2848" xr:uid="{00000000-0005-0000-0000-0000FA030000}"/>
    <cellStyle name="Migliaia [0] 11" xfId="319" xr:uid="{00000000-0005-0000-0000-0000FB030000}"/>
    <cellStyle name="Migliaia [0] 11 2" xfId="1903" xr:uid="{00000000-0005-0000-0000-0000FC030000}"/>
    <cellStyle name="Migliaia [0] 11 2 2" xfId="3590" xr:uid="{00000000-0005-0000-0000-0000FD030000}"/>
    <cellStyle name="Migliaia [0] 11 3" xfId="3303" xr:uid="{00000000-0005-0000-0000-0000FE030000}"/>
    <cellStyle name="Migliaia [0] 11 4" xfId="2849" xr:uid="{00000000-0005-0000-0000-0000FF030000}"/>
    <cellStyle name="Migliaia [0] 12" xfId="320" xr:uid="{00000000-0005-0000-0000-000000040000}"/>
    <cellStyle name="Migliaia [0] 12 2" xfId="1904" xr:uid="{00000000-0005-0000-0000-000001040000}"/>
    <cellStyle name="Migliaia [0] 12 2 2" xfId="3591" xr:uid="{00000000-0005-0000-0000-000002040000}"/>
    <cellStyle name="Migliaia [0] 12 3" xfId="3304" xr:uid="{00000000-0005-0000-0000-000003040000}"/>
    <cellStyle name="Migliaia [0] 12 4" xfId="2850" xr:uid="{00000000-0005-0000-0000-000004040000}"/>
    <cellStyle name="Migliaia [0] 13" xfId="321" xr:uid="{00000000-0005-0000-0000-000005040000}"/>
    <cellStyle name="Migliaia [0] 13 2" xfId="1905" xr:uid="{00000000-0005-0000-0000-000006040000}"/>
    <cellStyle name="Migliaia [0] 13 2 2" xfId="3592" xr:uid="{00000000-0005-0000-0000-000007040000}"/>
    <cellStyle name="Migliaia [0] 13 3" xfId="3305" xr:uid="{00000000-0005-0000-0000-000008040000}"/>
    <cellStyle name="Migliaia [0] 13 4" xfId="2851" xr:uid="{00000000-0005-0000-0000-000009040000}"/>
    <cellStyle name="Migliaia [0] 14" xfId="322" xr:uid="{00000000-0005-0000-0000-00000A040000}"/>
    <cellStyle name="Migliaia [0] 14 2" xfId="1906" xr:uid="{00000000-0005-0000-0000-00000B040000}"/>
    <cellStyle name="Migliaia [0] 14 2 2" xfId="3593" xr:uid="{00000000-0005-0000-0000-00000C040000}"/>
    <cellStyle name="Migliaia [0] 14 3" xfId="3306" xr:uid="{00000000-0005-0000-0000-00000D040000}"/>
    <cellStyle name="Migliaia [0] 14 4" xfId="2852" xr:uid="{00000000-0005-0000-0000-00000E040000}"/>
    <cellStyle name="Migliaia [0] 15" xfId="323" xr:uid="{00000000-0005-0000-0000-00000F040000}"/>
    <cellStyle name="Migliaia [0] 15 2" xfId="1907" xr:uid="{00000000-0005-0000-0000-000010040000}"/>
    <cellStyle name="Migliaia [0] 15 2 2" xfId="3594" xr:uid="{00000000-0005-0000-0000-000011040000}"/>
    <cellStyle name="Migliaia [0] 15 3" xfId="3307" xr:uid="{00000000-0005-0000-0000-000012040000}"/>
    <cellStyle name="Migliaia [0] 15 4" xfId="2853" xr:uid="{00000000-0005-0000-0000-000013040000}"/>
    <cellStyle name="Migliaia [0] 16" xfId="324" xr:uid="{00000000-0005-0000-0000-000014040000}"/>
    <cellStyle name="Migliaia [0] 16 2" xfId="1908" xr:uid="{00000000-0005-0000-0000-000015040000}"/>
    <cellStyle name="Migliaia [0] 16 2 2" xfId="3595" xr:uid="{00000000-0005-0000-0000-000016040000}"/>
    <cellStyle name="Migliaia [0] 16 3" xfId="3308" xr:uid="{00000000-0005-0000-0000-000017040000}"/>
    <cellStyle name="Migliaia [0] 16 4" xfId="2854" xr:uid="{00000000-0005-0000-0000-000018040000}"/>
    <cellStyle name="Migliaia [0] 17" xfId="325" xr:uid="{00000000-0005-0000-0000-000019040000}"/>
    <cellStyle name="Migliaia [0] 17 2" xfId="1909" xr:uid="{00000000-0005-0000-0000-00001A040000}"/>
    <cellStyle name="Migliaia [0] 17 2 2" xfId="3596" xr:uid="{00000000-0005-0000-0000-00001B040000}"/>
    <cellStyle name="Migliaia [0] 17 3" xfId="3309" xr:uid="{00000000-0005-0000-0000-00001C040000}"/>
    <cellStyle name="Migliaia [0] 17 4" xfId="2855" xr:uid="{00000000-0005-0000-0000-00001D040000}"/>
    <cellStyle name="Migliaia [0] 18" xfId="326" xr:uid="{00000000-0005-0000-0000-00001E040000}"/>
    <cellStyle name="Migliaia [0] 18 2" xfId="1910" xr:uid="{00000000-0005-0000-0000-00001F040000}"/>
    <cellStyle name="Migliaia [0] 18 2 2" xfId="3597" xr:uid="{00000000-0005-0000-0000-000020040000}"/>
    <cellStyle name="Migliaia [0] 18 3" xfId="3310" xr:uid="{00000000-0005-0000-0000-000021040000}"/>
    <cellStyle name="Migliaia [0] 18 4" xfId="2856" xr:uid="{00000000-0005-0000-0000-000022040000}"/>
    <cellStyle name="Migliaia [0] 19" xfId="327" xr:uid="{00000000-0005-0000-0000-000023040000}"/>
    <cellStyle name="Migliaia [0] 19 2" xfId="1911" xr:uid="{00000000-0005-0000-0000-000024040000}"/>
    <cellStyle name="Migliaia [0] 19 2 2" xfId="3598" xr:uid="{00000000-0005-0000-0000-000025040000}"/>
    <cellStyle name="Migliaia [0] 19 3" xfId="3311" xr:uid="{00000000-0005-0000-0000-000026040000}"/>
    <cellStyle name="Migliaia [0] 19 4" xfId="2857" xr:uid="{00000000-0005-0000-0000-000027040000}"/>
    <cellStyle name="Migliaia [0] 2" xfId="328" xr:uid="{00000000-0005-0000-0000-000028040000}"/>
    <cellStyle name="Migliaia [0] 2 2" xfId="1912" xr:uid="{00000000-0005-0000-0000-000029040000}"/>
    <cellStyle name="Migliaia [0] 2 2 2" xfId="3599" xr:uid="{00000000-0005-0000-0000-00002A040000}"/>
    <cellStyle name="Migliaia [0] 2 3" xfId="3312" xr:uid="{00000000-0005-0000-0000-00002B040000}"/>
    <cellStyle name="Migliaia [0] 2 4" xfId="2858" xr:uid="{00000000-0005-0000-0000-00002C040000}"/>
    <cellStyle name="Migliaia [0] 20" xfId="329" xr:uid="{00000000-0005-0000-0000-00002D040000}"/>
    <cellStyle name="Migliaia [0] 20 2" xfId="1913" xr:uid="{00000000-0005-0000-0000-00002E040000}"/>
    <cellStyle name="Migliaia [0] 20 2 2" xfId="3600" xr:uid="{00000000-0005-0000-0000-00002F040000}"/>
    <cellStyle name="Migliaia [0] 20 3" xfId="3313" xr:uid="{00000000-0005-0000-0000-000030040000}"/>
    <cellStyle name="Migliaia [0] 20 4" xfId="2859" xr:uid="{00000000-0005-0000-0000-000031040000}"/>
    <cellStyle name="Migliaia [0] 21" xfId="330" xr:uid="{00000000-0005-0000-0000-000032040000}"/>
    <cellStyle name="Migliaia [0] 21 2" xfId="1914" xr:uid="{00000000-0005-0000-0000-000033040000}"/>
    <cellStyle name="Migliaia [0] 21 2 2" xfId="3601" xr:uid="{00000000-0005-0000-0000-000034040000}"/>
    <cellStyle name="Migliaia [0] 21 3" xfId="3314" xr:uid="{00000000-0005-0000-0000-000035040000}"/>
    <cellStyle name="Migliaia [0] 21 4" xfId="2860" xr:uid="{00000000-0005-0000-0000-000036040000}"/>
    <cellStyle name="Migliaia [0] 22" xfId="331" xr:uid="{00000000-0005-0000-0000-000037040000}"/>
    <cellStyle name="Migliaia [0] 22 2" xfId="1915" xr:uid="{00000000-0005-0000-0000-000038040000}"/>
    <cellStyle name="Migliaia [0] 22 2 2" xfId="3602" xr:uid="{00000000-0005-0000-0000-000039040000}"/>
    <cellStyle name="Migliaia [0] 22 3" xfId="3315" xr:uid="{00000000-0005-0000-0000-00003A040000}"/>
    <cellStyle name="Migliaia [0] 22 4" xfId="2861" xr:uid="{00000000-0005-0000-0000-00003B040000}"/>
    <cellStyle name="Migliaia [0] 23" xfId="332" xr:uid="{00000000-0005-0000-0000-00003C040000}"/>
    <cellStyle name="Migliaia [0] 23 2" xfId="1916" xr:uid="{00000000-0005-0000-0000-00003D040000}"/>
    <cellStyle name="Migliaia [0] 23 2 2" xfId="3603" xr:uid="{00000000-0005-0000-0000-00003E040000}"/>
    <cellStyle name="Migliaia [0] 23 3" xfId="3316" xr:uid="{00000000-0005-0000-0000-00003F040000}"/>
    <cellStyle name="Migliaia [0] 23 4" xfId="2862" xr:uid="{00000000-0005-0000-0000-000040040000}"/>
    <cellStyle name="Migliaia [0] 24" xfId="333" xr:uid="{00000000-0005-0000-0000-000041040000}"/>
    <cellStyle name="Migliaia [0] 24 2" xfId="1917" xr:uid="{00000000-0005-0000-0000-000042040000}"/>
    <cellStyle name="Migliaia [0] 24 2 2" xfId="3604" xr:uid="{00000000-0005-0000-0000-000043040000}"/>
    <cellStyle name="Migliaia [0] 24 3" xfId="3317" xr:uid="{00000000-0005-0000-0000-000044040000}"/>
    <cellStyle name="Migliaia [0] 24 4" xfId="2863" xr:uid="{00000000-0005-0000-0000-000045040000}"/>
    <cellStyle name="Migliaia [0] 25" xfId="334" xr:uid="{00000000-0005-0000-0000-000046040000}"/>
    <cellStyle name="Migliaia [0] 25 2" xfId="1918" xr:uid="{00000000-0005-0000-0000-000047040000}"/>
    <cellStyle name="Migliaia [0] 25 2 2" xfId="3605" xr:uid="{00000000-0005-0000-0000-000048040000}"/>
    <cellStyle name="Migliaia [0] 25 3" xfId="3318" xr:uid="{00000000-0005-0000-0000-000049040000}"/>
    <cellStyle name="Migliaia [0] 25 4" xfId="2864" xr:uid="{00000000-0005-0000-0000-00004A040000}"/>
    <cellStyle name="Migliaia [0] 26" xfId="335" xr:uid="{00000000-0005-0000-0000-00004B040000}"/>
    <cellStyle name="Migliaia [0] 26 2" xfId="1919" xr:uid="{00000000-0005-0000-0000-00004C040000}"/>
    <cellStyle name="Migliaia [0] 26 2 2" xfId="3606" xr:uid="{00000000-0005-0000-0000-00004D040000}"/>
    <cellStyle name="Migliaia [0] 26 3" xfId="3319" xr:uid="{00000000-0005-0000-0000-00004E040000}"/>
    <cellStyle name="Migliaia [0] 26 4" xfId="2865" xr:uid="{00000000-0005-0000-0000-00004F040000}"/>
    <cellStyle name="Migliaia [0] 27" xfId="336" xr:uid="{00000000-0005-0000-0000-000050040000}"/>
    <cellStyle name="Migliaia [0] 27 2" xfId="1920" xr:uid="{00000000-0005-0000-0000-000051040000}"/>
    <cellStyle name="Migliaia [0] 27 2 2" xfId="3607" xr:uid="{00000000-0005-0000-0000-000052040000}"/>
    <cellStyle name="Migliaia [0] 27 3" xfId="3320" xr:uid="{00000000-0005-0000-0000-000053040000}"/>
    <cellStyle name="Migliaia [0] 27 4" xfId="2866" xr:uid="{00000000-0005-0000-0000-000054040000}"/>
    <cellStyle name="Migliaia [0] 28" xfId="337" xr:uid="{00000000-0005-0000-0000-000055040000}"/>
    <cellStyle name="Migliaia [0] 28 2" xfId="1921" xr:uid="{00000000-0005-0000-0000-000056040000}"/>
    <cellStyle name="Migliaia [0] 28 2 2" xfId="3608" xr:uid="{00000000-0005-0000-0000-000057040000}"/>
    <cellStyle name="Migliaia [0] 28 3" xfId="3321" xr:uid="{00000000-0005-0000-0000-000058040000}"/>
    <cellStyle name="Migliaia [0] 28 4" xfId="2867" xr:uid="{00000000-0005-0000-0000-000059040000}"/>
    <cellStyle name="Migliaia [0] 29" xfId="338" xr:uid="{00000000-0005-0000-0000-00005A040000}"/>
    <cellStyle name="Migliaia [0] 29 2" xfId="1922" xr:uid="{00000000-0005-0000-0000-00005B040000}"/>
    <cellStyle name="Migliaia [0] 29 2 2" xfId="3609" xr:uid="{00000000-0005-0000-0000-00005C040000}"/>
    <cellStyle name="Migliaia [0] 29 3" xfId="3322" xr:uid="{00000000-0005-0000-0000-00005D040000}"/>
    <cellStyle name="Migliaia [0] 29 4" xfId="2868" xr:uid="{00000000-0005-0000-0000-00005E040000}"/>
    <cellStyle name="Migliaia [0] 3" xfId="339" xr:uid="{00000000-0005-0000-0000-00005F040000}"/>
    <cellStyle name="Migliaia [0] 3 2" xfId="1923" xr:uid="{00000000-0005-0000-0000-000060040000}"/>
    <cellStyle name="Migliaia [0] 3 2 2" xfId="3610" xr:uid="{00000000-0005-0000-0000-000061040000}"/>
    <cellStyle name="Migliaia [0] 3 3" xfId="3323" xr:uid="{00000000-0005-0000-0000-000062040000}"/>
    <cellStyle name="Migliaia [0] 3 4" xfId="2869" xr:uid="{00000000-0005-0000-0000-000063040000}"/>
    <cellStyle name="Migliaia [0] 30" xfId="340" xr:uid="{00000000-0005-0000-0000-000064040000}"/>
    <cellStyle name="Migliaia [0] 30 2" xfId="1924" xr:uid="{00000000-0005-0000-0000-000065040000}"/>
    <cellStyle name="Migliaia [0] 30 2 2" xfId="3611" xr:uid="{00000000-0005-0000-0000-000066040000}"/>
    <cellStyle name="Migliaia [0] 30 3" xfId="3324" xr:uid="{00000000-0005-0000-0000-000067040000}"/>
    <cellStyle name="Migliaia [0] 30 4" xfId="2870" xr:uid="{00000000-0005-0000-0000-000068040000}"/>
    <cellStyle name="Migliaia [0] 31" xfId="341" xr:uid="{00000000-0005-0000-0000-000069040000}"/>
    <cellStyle name="Migliaia [0] 31 2" xfId="1925" xr:uid="{00000000-0005-0000-0000-00006A040000}"/>
    <cellStyle name="Migliaia [0] 31 2 2" xfId="3612" xr:uid="{00000000-0005-0000-0000-00006B040000}"/>
    <cellStyle name="Migliaia [0] 31 3" xfId="3325" xr:uid="{00000000-0005-0000-0000-00006C040000}"/>
    <cellStyle name="Migliaia [0] 31 4" xfId="2871" xr:uid="{00000000-0005-0000-0000-00006D040000}"/>
    <cellStyle name="Migliaia [0] 32" xfId="342" xr:uid="{00000000-0005-0000-0000-00006E040000}"/>
    <cellStyle name="Migliaia [0] 32 2" xfId="1926" xr:uid="{00000000-0005-0000-0000-00006F040000}"/>
    <cellStyle name="Migliaia [0] 32 2 2" xfId="3613" xr:uid="{00000000-0005-0000-0000-000070040000}"/>
    <cellStyle name="Migliaia [0] 32 3" xfId="3326" xr:uid="{00000000-0005-0000-0000-000071040000}"/>
    <cellStyle name="Migliaia [0] 32 4" xfId="2872" xr:uid="{00000000-0005-0000-0000-000072040000}"/>
    <cellStyle name="Migliaia [0] 33" xfId="343" xr:uid="{00000000-0005-0000-0000-000073040000}"/>
    <cellStyle name="Migliaia [0] 33 2" xfId="1927" xr:uid="{00000000-0005-0000-0000-000074040000}"/>
    <cellStyle name="Migliaia [0] 33 2 2" xfId="3614" xr:uid="{00000000-0005-0000-0000-000075040000}"/>
    <cellStyle name="Migliaia [0] 33 3" xfId="3327" xr:uid="{00000000-0005-0000-0000-000076040000}"/>
    <cellStyle name="Migliaia [0] 33 4" xfId="2873" xr:uid="{00000000-0005-0000-0000-000077040000}"/>
    <cellStyle name="Migliaia [0] 34" xfId="344" xr:uid="{00000000-0005-0000-0000-000078040000}"/>
    <cellStyle name="Migliaia [0] 34 2" xfId="1928" xr:uid="{00000000-0005-0000-0000-000079040000}"/>
    <cellStyle name="Migliaia [0] 34 2 2" xfId="3615" xr:uid="{00000000-0005-0000-0000-00007A040000}"/>
    <cellStyle name="Migliaia [0] 34 3" xfId="3328" xr:uid="{00000000-0005-0000-0000-00007B040000}"/>
    <cellStyle name="Migliaia [0] 34 4" xfId="2874" xr:uid="{00000000-0005-0000-0000-00007C040000}"/>
    <cellStyle name="Migliaia [0] 35" xfId="345" xr:uid="{00000000-0005-0000-0000-00007D040000}"/>
    <cellStyle name="Migliaia [0] 35 2" xfId="1929" xr:uid="{00000000-0005-0000-0000-00007E040000}"/>
    <cellStyle name="Migliaia [0] 35 2 2" xfId="3616" xr:uid="{00000000-0005-0000-0000-00007F040000}"/>
    <cellStyle name="Migliaia [0] 35 3" xfId="3329" xr:uid="{00000000-0005-0000-0000-000080040000}"/>
    <cellStyle name="Migliaia [0] 35 4" xfId="2875" xr:uid="{00000000-0005-0000-0000-000081040000}"/>
    <cellStyle name="Migliaia [0] 36" xfId="346" xr:uid="{00000000-0005-0000-0000-000082040000}"/>
    <cellStyle name="Migliaia [0] 36 2" xfId="1930" xr:uid="{00000000-0005-0000-0000-000083040000}"/>
    <cellStyle name="Migliaia [0] 36 2 2" xfId="3617" xr:uid="{00000000-0005-0000-0000-000084040000}"/>
    <cellStyle name="Migliaia [0] 36 3" xfId="3330" xr:uid="{00000000-0005-0000-0000-000085040000}"/>
    <cellStyle name="Migliaia [0] 36 4" xfId="2876" xr:uid="{00000000-0005-0000-0000-000086040000}"/>
    <cellStyle name="Migliaia [0] 37" xfId="347" xr:uid="{00000000-0005-0000-0000-000087040000}"/>
    <cellStyle name="Migliaia [0] 37 2" xfId="1931" xr:uid="{00000000-0005-0000-0000-000088040000}"/>
    <cellStyle name="Migliaia [0] 37 2 2" xfId="3618" xr:uid="{00000000-0005-0000-0000-000089040000}"/>
    <cellStyle name="Migliaia [0] 37 3" xfId="3331" xr:uid="{00000000-0005-0000-0000-00008A040000}"/>
    <cellStyle name="Migliaia [0] 37 4" xfId="2877" xr:uid="{00000000-0005-0000-0000-00008B040000}"/>
    <cellStyle name="Migliaia [0] 38" xfId="348" xr:uid="{00000000-0005-0000-0000-00008C040000}"/>
    <cellStyle name="Migliaia [0] 38 2" xfId="1932" xr:uid="{00000000-0005-0000-0000-00008D040000}"/>
    <cellStyle name="Migliaia [0] 38 2 2" xfId="3619" xr:uid="{00000000-0005-0000-0000-00008E040000}"/>
    <cellStyle name="Migliaia [0] 38 3" xfId="3332" xr:uid="{00000000-0005-0000-0000-00008F040000}"/>
    <cellStyle name="Migliaia [0] 38 4" xfId="2878" xr:uid="{00000000-0005-0000-0000-000090040000}"/>
    <cellStyle name="Migliaia [0] 39" xfId="349" xr:uid="{00000000-0005-0000-0000-000091040000}"/>
    <cellStyle name="Migliaia [0] 39 2" xfId="1933" xr:uid="{00000000-0005-0000-0000-000092040000}"/>
    <cellStyle name="Migliaia [0] 39 2 2" xfId="3620" xr:uid="{00000000-0005-0000-0000-000093040000}"/>
    <cellStyle name="Migliaia [0] 39 3" xfId="3333" xr:uid="{00000000-0005-0000-0000-000094040000}"/>
    <cellStyle name="Migliaia [0] 39 4" xfId="2879" xr:uid="{00000000-0005-0000-0000-000095040000}"/>
    <cellStyle name="Migliaia [0] 4" xfId="350" xr:uid="{00000000-0005-0000-0000-000096040000}"/>
    <cellStyle name="Migliaia [0] 4 2" xfId="1934" xr:uid="{00000000-0005-0000-0000-000097040000}"/>
    <cellStyle name="Migliaia [0] 4 2 2" xfId="3621" xr:uid="{00000000-0005-0000-0000-000098040000}"/>
    <cellStyle name="Migliaia [0] 4 3" xfId="3334" xr:uid="{00000000-0005-0000-0000-000099040000}"/>
    <cellStyle name="Migliaia [0] 4 4" xfId="2880" xr:uid="{00000000-0005-0000-0000-00009A040000}"/>
    <cellStyle name="Migliaia [0] 40" xfId="351" xr:uid="{00000000-0005-0000-0000-00009B040000}"/>
    <cellStyle name="Migliaia [0] 40 2" xfId="1935" xr:uid="{00000000-0005-0000-0000-00009C040000}"/>
    <cellStyle name="Migliaia [0] 40 2 2" xfId="3622" xr:uid="{00000000-0005-0000-0000-00009D040000}"/>
    <cellStyle name="Migliaia [0] 40 3" xfId="3335" xr:uid="{00000000-0005-0000-0000-00009E040000}"/>
    <cellStyle name="Migliaia [0] 40 4" xfId="2881" xr:uid="{00000000-0005-0000-0000-00009F040000}"/>
    <cellStyle name="Migliaia [0] 41" xfId="352" xr:uid="{00000000-0005-0000-0000-0000A0040000}"/>
    <cellStyle name="Migliaia [0] 41 2" xfId="1936" xr:uid="{00000000-0005-0000-0000-0000A1040000}"/>
    <cellStyle name="Migliaia [0] 41 2 2" xfId="3623" xr:uid="{00000000-0005-0000-0000-0000A2040000}"/>
    <cellStyle name="Migliaia [0] 41 3" xfId="3336" xr:uid="{00000000-0005-0000-0000-0000A3040000}"/>
    <cellStyle name="Migliaia [0] 41 4" xfId="2882" xr:uid="{00000000-0005-0000-0000-0000A4040000}"/>
    <cellStyle name="Migliaia [0] 42" xfId="353" xr:uid="{00000000-0005-0000-0000-0000A5040000}"/>
    <cellStyle name="Migliaia [0] 42 2" xfId="1937" xr:uid="{00000000-0005-0000-0000-0000A6040000}"/>
    <cellStyle name="Migliaia [0] 42 2 2" xfId="3624" xr:uid="{00000000-0005-0000-0000-0000A7040000}"/>
    <cellStyle name="Migliaia [0] 42 3" xfId="3337" xr:uid="{00000000-0005-0000-0000-0000A8040000}"/>
    <cellStyle name="Migliaia [0] 42 4" xfId="2883" xr:uid="{00000000-0005-0000-0000-0000A9040000}"/>
    <cellStyle name="Migliaia [0] 43" xfId="354" xr:uid="{00000000-0005-0000-0000-0000AA040000}"/>
    <cellStyle name="Migliaia [0] 43 2" xfId="1938" xr:uid="{00000000-0005-0000-0000-0000AB040000}"/>
    <cellStyle name="Migliaia [0] 43 2 2" xfId="3625" xr:uid="{00000000-0005-0000-0000-0000AC040000}"/>
    <cellStyle name="Migliaia [0] 43 3" xfId="3338" xr:uid="{00000000-0005-0000-0000-0000AD040000}"/>
    <cellStyle name="Migliaia [0] 43 4" xfId="2884" xr:uid="{00000000-0005-0000-0000-0000AE040000}"/>
    <cellStyle name="Migliaia [0] 44" xfId="355" xr:uid="{00000000-0005-0000-0000-0000AF040000}"/>
    <cellStyle name="Migliaia [0] 44 2" xfId="1939" xr:uid="{00000000-0005-0000-0000-0000B0040000}"/>
    <cellStyle name="Migliaia [0] 44 2 2" xfId="3626" xr:uid="{00000000-0005-0000-0000-0000B1040000}"/>
    <cellStyle name="Migliaia [0] 44 3" xfId="3339" xr:uid="{00000000-0005-0000-0000-0000B2040000}"/>
    <cellStyle name="Migliaia [0] 44 4" xfId="2885" xr:uid="{00000000-0005-0000-0000-0000B3040000}"/>
    <cellStyle name="Migliaia [0] 45" xfId="356" xr:uid="{00000000-0005-0000-0000-0000B4040000}"/>
    <cellStyle name="Migliaia [0] 45 2" xfId="1940" xr:uid="{00000000-0005-0000-0000-0000B5040000}"/>
    <cellStyle name="Migliaia [0] 45 2 2" xfId="3627" xr:uid="{00000000-0005-0000-0000-0000B6040000}"/>
    <cellStyle name="Migliaia [0] 45 3" xfId="3340" xr:uid="{00000000-0005-0000-0000-0000B7040000}"/>
    <cellStyle name="Migliaia [0] 45 4" xfId="2886" xr:uid="{00000000-0005-0000-0000-0000B8040000}"/>
    <cellStyle name="Migliaia [0] 46" xfId="357" xr:uid="{00000000-0005-0000-0000-0000B9040000}"/>
    <cellStyle name="Migliaia [0] 46 2" xfId="1941" xr:uid="{00000000-0005-0000-0000-0000BA040000}"/>
    <cellStyle name="Migliaia [0] 46 2 2" xfId="3628" xr:uid="{00000000-0005-0000-0000-0000BB040000}"/>
    <cellStyle name="Migliaia [0] 46 3" xfId="3341" xr:uid="{00000000-0005-0000-0000-0000BC040000}"/>
    <cellStyle name="Migliaia [0] 46 4" xfId="2887" xr:uid="{00000000-0005-0000-0000-0000BD040000}"/>
    <cellStyle name="Migliaia [0] 47" xfId="358" xr:uid="{00000000-0005-0000-0000-0000BE040000}"/>
    <cellStyle name="Migliaia [0] 47 2" xfId="1942" xr:uid="{00000000-0005-0000-0000-0000BF040000}"/>
    <cellStyle name="Migliaia [0] 47 2 2" xfId="3629" xr:uid="{00000000-0005-0000-0000-0000C0040000}"/>
    <cellStyle name="Migliaia [0] 47 3" xfId="3342" xr:uid="{00000000-0005-0000-0000-0000C1040000}"/>
    <cellStyle name="Migliaia [0] 47 4" xfId="2888" xr:uid="{00000000-0005-0000-0000-0000C2040000}"/>
    <cellStyle name="Migliaia [0] 48" xfId="359" xr:uid="{00000000-0005-0000-0000-0000C3040000}"/>
    <cellStyle name="Migliaia [0] 48 2" xfId="1943" xr:uid="{00000000-0005-0000-0000-0000C4040000}"/>
    <cellStyle name="Migliaia [0] 48 2 2" xfId="3630" xr:uid="{00000000-0005-0000-0000-0000C5040000}"/>
    <cellStyle name="Migliaia [0] 48 3" xfId="3343" xr:uid="{00000000-0005-0000-0000-0000C6040000}"/>
    <cellStyle name="Migliaia [0] 48 4" xfId="2889" xr:uid="{00000000-0005-0000-0000-0000C7040000}"/>
    <cellStyle name="Migliaia [0] 49" xfId="360" xr:uid="{00000000-0005-0000-0000-0000C8040000}"/>
    <cellStyle name="Migliaia [0] 49 2" xfId="1944" xr:uid="{00000000-0005-0000-0000-0000C9040000}"/>
    <cellStyle name="Migliaia [0] 49 2 2" xfId="3631" xr:uid="{00000000-0005-0000-0000-0000CA040000}"/>
    <cellStyle name="Migliaia [0] 49 3" xfId="3344" xr:uid="{00000000-0005-0000-0000-0000CB040000}"/>
    <cellStyle name="Migliaia [0] 49 4" xfId="2890" xr:uid="{00000000-0005-0000-0000-0000CC040000}"/>
    <cellStyle name="Migliaia [0] 5" xfId="361" xr:uid="{00000000-0005-0000-0000-0000CD040000}"/>
    <cellStyle name="Migliaia [0] 5 2" xfId="1945" xr:uid="{00000000-0005-0000-0000-0000CE040000}"/>
    <cellStyle name="Migliaia [0] 5 2 2" xfId="3632" xr:uid="{00000000-0005-0000-0000-0000CF040000}"/>
    <cellStyle name="Migliaia [0] 5 3" xfId="3345" xr:uid="{00000000-0005-0000-0000-0000D0040000}"/>
    <cellStyle name="Migliaia [0] 5 4" xfId="2891" xr:uid="{00000000-0005-0000-0000-0000D1040000}"/>
    <cellStyle name="Migliaia [0] 50" xfId="362" xr:uid="{00000000-0005-0000-0000-0000D2040000}"/>
    <cellStyle name="Migliaia [0] 50 2" xfId="1946" xr:uid="{00000000-0005-0000-0000-0000D3040000}"/>
    <cellStyle name="Migliaia [0] 50 2 2" xfId="3633" xr:uid="{00000000-0005-0000-0000-0000D4040000}"/>
    <cellStyle name="Migliaia [0] 50 3" xfId="3346" xr:uid="{00000000-0005-0000-0000-0000D5040000}"/>
    <cellStyle name="Migliaia [0] 50 4" xfId="2892" xr:uid="{00000000-0005-0000-0000-0000D6040000}"/>
    <cellStyle name="Migliaia [0] 51" xfId="363" xr:uid="{00000000-0005-0000-0000-0000D7040000}"/>
    <cellStyle name="Migliaia [0] 51 2" xfId="1947" xr:uid="{00000000-0005-0000-0000-0000D8040000}"/>
    <cellStyle name="Migliaia [0] 51 2 2" xfId="3634" xr:uid="{00000000-0005-0000-0000-0000D9040000}"/>
    <cellStyle name="Migliaia [0] 51 3" xfId="3347" xr:uid="{00000000-0005-0000-0000-0000DA040000}"/>
    <cellStyle name="Migliaia [0] 51 4" xfId="2893" xr:uid="{00000000-0005-0000-0000-0000DB040000}"/>
    <cellStyle name="Migliaia [0] 52" xfId="364" xr:uid="{00000000-0005-0000-0000-0000DC040000}"/>
    <cellStyle name="Migliaia [0] 52 2" xfId="1948" xr:uid="{00000000-0005-0000-0000-0000DD040000}"/>
    <cellStyle name="Migliaia [0] 52 2 2" xfId="3635" xr:uid="{00000000-0005-0000-0000-0000DE040000}"/>
    <cellStyle name="Migliaia [0] 52 3" xfId="3348" xr:uid="{00000000-0005-0000-0000-0000DF040000}"/>
    <cellStyle name="Migliaia [0] 52 4" xfId="2894" xr:uid="{00000000-0005-0000-0000-0000E0040000}"/>
    <cellStyle name="Migliaia [0] 53" xfId="365" xr:uid="{00000000-0005-0000-0000-0000E1040000}"/>
    <cellStyle name="Migliaia [0] 53 2" xfId="1949" xr:uid="{00000000-0005-0000-0000-0000E2040000}"/>
    <cellStyle name="Migliaia [0] 53 2 2" xfId="3636" xr:uid="{00000000-0005-0000-0000-0000E3040000}"/>
    <cellStyle name="Migliaia [0] 53 3" xfId="3349" xr:uid="{00000000-0005-0000-0000-0000E4040000}"/>
    <cellStyle name="Migliaia [0] 53 4" xfId="2895" xr:uid="{00000000-0005-0000-0000-0000E5040000}"/>
    <cellStyle name="Migliaia [0] 54" xfId="366" xr:uid="{00000000-0005-0000-0000-0000E6040000}"/>
    <cellStyle name="Migliaia [0] 54 2" xfId="1950" xr:uid="{00000000-0005-0000-0000-0000E7040000}"/>
    <cellStyle name="Migliaia [0] 54 2 2" xfId="3637" xr:uid="{00000000-0005-0000-0000-0000E8040000}"/>
    <cellStyle name="Migliaia [0] 54 3" xfId="3350" xr:uid="{00000000-0005-0000-0000-0000E9040000}"/>
    <cellStyle name="Migliaia [0] 54 4" xfId="2896" xr:uid="{00000000-0005-0000-0000-0000EA040000}"/>
    <cellStyle name="Migliaia [0] 55" xfId="367" xr:uid="{00000000-0005-0000-0000-0000EB040000}"/>
    <cellStyle name="Migliaia [0] 55 2" xfId="1951" xr:uid="{00000000-0005-0000-0000-0000EC040000}"/>
    <cellStyle name="Migliaia [0] 55 2 2" xfId="3638" xr:uid="{00000000-0005-0000-0000-0000ED040000}"/>
    <cellStyle name="Migliaia [0] 55 3" xfId="3351" xr:uid="{00000000-0005-0000-0000-0000EE040000}"/>
    <cellStyle name="Migliaia [0] 55 4" xfId="2897" xr:uid="{00000000-0005-0000-0000-0000EF040000}"/>
    <cellStyle name="Migliaia [0] 56" xfId="368" xr:uid="{00000000-0005-0000-0000-0000F0040000}"/>
    <cellStyle name="Migliaia [0] 56 2" xfId="1952" xr:uid="{00000000-0005-0000-0000-0000F1040000}"/>
    <cellStyle name="Migliaia [0] 56 2 2" xfId="3639" xr:uid="{00000000-0005-0000-0000-0000F2040000}"/>
    <cellStyle name="Migliaia [0] 56 3" xfId="3352" xr:uid="{00000000-0005-0000-0000-0000F3040000}"/>
    <cellStyle name="Migliaia [0] 56 4" xfId="2898" xr:uid="{00000000-0005-0000-0000-0000F4040000}"/>
    <cellStyle name="Migliaia [0] 57" xfId="369" xr:uid="{00000000-0005-0000-0000-0000F5040000}"/>
    <cellStyle name="Migliaia [0] 57 2" xfId="1953" xr:uid="{00000000-0005-0000-0000-0000F6040000}"/>
    <cellStyle name="Migliaia [0] 57 2 2" xfId="3640" xr:uid="{00000000-0005-0000-0000-0000F7040000}"/>
    <cellStyle name="Migliaia [0] 57 3" xfId="3353" xr:uid="{00000000-0005-0000-0000-0000F8040000}"/>
    <cellStyle name="Migliaia [0] 57 4" xfId="2899" xr:uid="{00000000-0005-0000-0000-0000F9040000}"/>
    <cellStyle name="Migliaia [0] 58" xfId="370" xr:uid="{00000000-0005-0000-0000-0000FA040000}"/>
    <cellStyle name="Migliaia [0] 58 2" xfId="1954" xr:uid="{00000000-0005-0000-0000-0000FB040000}"/>
    <cellStyle name="Migliaia [0] 58 2 2" xfId="3641" xr:uid="{00000000-0005-0000-0000-0000FC040000}"/>
    <cellStyle name="Migliaia [0] 58 3" xfId="3354" xr:uid="{00000000-0005-0000-0000-0000FD040000}"/>
    <cellStyle name="Migliaia [0] 58 4" xfId="2900" xr:uid="{00000000-0005-0000-0000-0000FE040000}"/>
    <cellStyle name="Migliaia [0] 59" xfId="371" xr:uid="{00000000-0005-0000-0000-0000FF040000}"/>
    <cellStyle name="Migliaia [0] 59 2" xfId="1955" xr:uid="{00000000-0005-0000-0000-000000050000}"/>
    <cellStyle name="Migliaia [0] 59 2 2" xfId="3642" xr:uid="{00000000-0005-0000-0000-000001050000}"/>
    <cellStyle name="Migliaia [0] 59 3" xfId="3355" xr:uid="{00000000-0005-0000-0000-000002050000}"/>
    <cellStyle name="Migliaia [0] 59 4" xfId="2901" xr:uid="{00000000-0005-0000-0000-000003050000}"/>
    <cellStyle name="Migliaia [0] 6" xfId="372" xr:uid="{00000000-0005-0000-0000-000004050000}"/>
    <cellStyle name="Migliaia [0] 6 2" xfId="1956" xr:uid="{00000000-0005-0000-0000-000005050000}"/>
    <cellStyle name="Migliaia [0] 6 2 2" xfId="3643" xr:uid="{00000000-0005-0000-0000-000006050000}"/>
    <cellStyle name="Migliaia [0] 6 3" xfId="3356" xr:uid="{00000000-0005-0000-0000-000007050000}"/>
    <cellStyle name="Migliaia [0] 6 4" xfId="2902" xr:uid="{00000000-0005-0000-0000-000008050000}"/>
    <cellStyle name="Migliaia [0] 7" xfId="373" xr:uid="{00000000-0005-0000-0000-000009050000}"/>
    <cellStyle name="Migliaia [0] 7 2" xfId="1957" xr:uid="{00000000-0005-0000-0000-00000A050000}"/>
    <cellStyle name="Migliaia [0] 7 2 2" xfId="3644" xr:uid="{00000000-0005-0000-0000-00000B050000}"/>
    <cellStyle name="Migliaia [0] 7 3" xfId="3357" xr:uid="{00000000-0005-0000-0000-00000C050000}"/>
    <cellStyle name="Migliaia [0] 7 4" xfId="2903" xr:uid="{00000000-0005-0000-0000-00000D050000}"/>
    <cellStyle name="Migliaia [0] 8" xfId="374" xr:uid="{00000000-0005-0000-0000-00000E050000}"/>
    <cellStyle name="Migliaia [0] 8 2" xfId="1958" xr:uid="{00000000-0005-0000-0000-00000F050000}"/>
    <cellStyle name="Migliaia [0] 8 2 2" xfId="3645" xr:uid="{00000000-0005-0000-0000-000010050000}"/>
    <cellStyle name="Migliaia [0] 8 3" xfId="3358" xr:uid="{00000000-0005-0000-0000-000011050000}"/>
    <cellStyle name="Migliaia [0] 8 4" xfId="2904" xr:uid="{00000000-0005-0000-0000-000012050000}"/>
    <cellStyle name="Migliaia [0] 9" xfId="375" xr:uid="{00000000-0005-0000-0000-000013050000}"/>
    <cellStyle name="Migliaia [0] 9 2" xfId="1959" xr:uid="{00000000-0005-0000-0000-000014050000}"/>
    <cellStyle name="Migliaia [0] 9 2 2" xfId="3646" xr:uid="{00000000-0005-0000-0000-000015050000}"/>
    <cellStyle name="Migliaia [0] 9 3" xfId="3359" xr:uid="{00000000-0005-0000-0000-000016050000}"/>
    <cellStyle name="Migliaia [0] 9 4" xfId="2905" xr:uid="{00000000-0005-0000-0000-000017050000}"/>
    <cellStyle name="Migliaia 10" xfId="376" xr:uid="{00000000-0005-0000-0000-000018050000}"/>
    <cellStyle name="Migliaia 10 2" xfId="377" xr:uid="{00000000-0005-0000-0000-000019050000}"/>
    <cellStyle name="Migliaia 10 2 2" xfId="1961" xr:uid="{00000000-0005-0000-0000-00001A050000}"/>
    <cellStyle name="Migliaia 10 2 2 2" xfId="3648" xr:uid="{00000000-0005-0000-0000-00001B050000}"/>
    <cellStyle name="Migliaia 10 2 2 2 2" xfId="6266" xr:uid="{00000000-0005-0000-0000-00001C050000}"/>
    <cellStyle name="Migliaia 10 2 2 3" xfId="4695" xr:uid="{00000000-0005-0000-0000-00001D050000}"/>
    <cellStyle name="Migliaia 10 2 3" xfId="3361" xr:uid="{00000000-0005-0000-0000-00001E050000}"/>
    <cellStyle name="Migliaia 10 2 3 2" xfId="6083" xr:uid="{00000000-0005-0000-0000-00001F050000}"/>
    <cellStyle name="Migliaia 10 2 4" xfId="2907" xr:uid="{00000000-0005-0000-0000-000020050000}"/>
    <cellStyle name="Migliaia 10 2 4 2" xfId="5721" xr:uid="{00000000-0005-0000-0000-000021050000}"/>
    <cellStyle name="Migliaia 10 2 5" xfId="4236" xr:uid="{00000000-0005-0000-0000-000022050000}"/>
    <cellStyle name="Migliaia 10 3" xfId="378" xr:uid="{00000000-0005-0000-0000-000023050000}"/>
    <cellStyle name="Migliaia 10 3 2" xfId="379" xr:uid="{00000000-0005-0000-0000-000024050000}"/>
    <cellStyle name="Migliaia 10 3 2 2" xfId="3650" xr:uid="{00000000-0005-0000-0000-000025050000}"/>
    <cellStyle name="Migliaia 10 3 2 3" xfId="2909" xr:uid="{00000000-0005-0000-0000-000026050000}"/>
    <cellStyle name="Migliaia 10 3 2 3 2" xfId="5723" xr:uid="{00000000-0005-0000-0000-000027050000}"/>
    <cellStyle name="Migliaia 10 3 3" xfId="1962" xr:uid="{00000000-0005-0000-0000-000028050000}"/>
    <cellStyle name="Migliaia 10 3 3 2" xfId="3649" xr:uid="{00000000-0005-0000-0000-000029050000}"/>
    <cellStyle name="Migliaia 10 3 3 2 2" xfId="6267" xr:uid="{00000000-0005-0000-0000-00002A050000}"/>
    <cellStyle name="Migliaia 10 3 3 3" xfId="4696" xr:uid="{00000000-0005-0000-0000-00002B050000}"/>
    <cellStyle name="Migliaia 10 3 4" xfId="2609" xr:uid="{00000000-0005-0000-0000-00002C050000}"/>
    <cellStyle name="Migliaia 10 3 4 2" xfId="4121" xr:uid="{00000000-0005-0000-0000-00002D050000}"/>
    <cellStyle name="Migliaia 10 3 4 2 2" xfId="6506" xr:uid="{00000000-0005-0000-0000-00002E050000}"/>
    <cellStyle name="Migliaia 10 3 4 3" xfId="5506" xr:uid="{00000000-0005-0000-0000-00002F050000}"/>
    <cellStyle name="Migliaia 10 3 5" xfId="3362" xr:uid="{00000000-0005-0000-0000-000030050000}"/>
    <cellStyle name="Migliaia 10 3 5 2" xfId="6084" xr:uid="{00000000-0005-0000-0000-000031050000}"/>
    <cellStyle name="Migliaia 10 3 6" xfId="2908" xr:uid="{00000000-0005-0000-0000-000032050000}"/>
    <cellStyle name="Migliaia 10 3 6 2" xfId="5722" xr:uid="{00000000-0005-0000-0000-000033050000}"/>
    <cellStyle name="Migliaia 10 3 7" xfId="1580" xr:uid="{00000000-0005-0000-0000-000034050000}"/>
    <cellStyle name="Migliaia 10 4" xfId="380" xr:uid="{00000000-0005-0000-0000-000035050000}"/>
    <cellStyle name="Migliaia 10 4 2" xfId="3651" xr:uid="{00000000-0005-0000-0000-000036050000}"/>
    <cellStyle name="Migliaia 10 4 2 2" xfId="6268" xr:uid="{00000000-0005-0000-0000-000037050000}"/>
    <cellStyle name="Migliaia 10 4 3" xfId="4697" xr:uid="{00000000-0005-0000-0000-000038050000}"/>
    <cellStyle name="Migliaia 10 5" xfId="381" xr:uid="{00000000-0005-0000-0000-000039050000}"/>
    <cellStyle name="Migliaia 10 5 2" xfId="3652" xr:uid="{00000000-0005-0000-0000-00003A050000}"/>
    <cellStyle name="Migliaia 10 6" xfId="1960" xr:uid="{00000000-0005-0000-0000-00003B050000}"/>
    <cellStyle name="Migliaia 10 6 2" xfId="3647" xr:uid="{00000000-0005-0000-0000-00003C050000}"/>
    <cellStyle name="Migliaia 10 6 2 2" xfId="6265" xr:uid="{00000000-0005-0000-0000-00003D050000}"/>
    <cellStyle name="Migliaia 10 6 3" xfId="4694" xr:uid="{00000000-0005-0000-0000-00003E050000}"/>
    <cellStyle name="Migliaia 10 7" xfId="3360" xr:uid="{00000000-0005-0000-0000-00003F050000}"/>
    <cellStyle name="Migliaia 10 7 2" xfId="6082" xr:uid="{00000000-0005-0000-0000-000040050000}"/>
    <cellStyle name="Migliaia 10 8" xfId="2906" xr:uid="{00000000-0005-0000-0000-000041050000}"/>
    <cellStyle name="Migliaia 10 8 2" xfId="5720" xr:uid="{00000000-0005-0000-0000-000042050000}"/>
    <cellStyle name="Migliaia 11" xfId="382" xr:uid="{00000000-0005-0000-0000-000043050000}"/>
    <cellStyle name="Migliaia 11 2" xfId="383" xr:uid="{00000000-0005-0000-0000-000044050000}"/>
    <cellStyle name="Migliaia 11 2 2" xfId="1964" xr:uid="{00000000-0005-0000-0000-000045050000}"/>
    <cellStyle name="Migliaia 11 2 2 2" xfId="3654" xr:uid="{00000000-0005-0000-0000-000046050000}"/>
    <cellStyle name="Migliaia 11 2 2 2 2" xfId="6270" xr:uid="{00000000-0005-0000-0000-000047050000}"/>
    <cellStyle name="Migliaia 11 2 2 3" xfId="4699" xr:uid="{00000000-0005-0000-0000-000048050000}"/>
    <cellStyle name="Migliaia 11 2 3" xfId="3364" xr:uid="{00000000-0005-0000-0000-000049050000}"/>
    <cellStyle name="Migliaia 11 2 3 2" xfId="6086" xr:uid="{00000000-0005-0000-0000-00004A050000}"/>
    <cellStyle name="Migliaia 11 2 4" xfId="2911" xr:uid="{00000000-0005-0000-0000-00004B050000}"/>
    <cellStyle name="Migliaia 11 2 4 2" xfId="5725" xr:uid="{00000000-0005-0000-0000-00004C050000}"/>
    <cellStyle name="Migliaia 11 2 5" xfId="4237" xr:uid="{00000000-0005-0000-0000-00004D050000}"/>
    <cellStyle name="Migliaia 11 3" xfId="384" xr:uid="{00000000-0005-0000-0000-00004E050000}"/>
    <cellStyle name="Migliaia 11 3 2" xfId="385" xr:uid="{00000000-0005-0000-0000-00004F050000}"/>
    <cellStyle name="Migliaia 11 3 2 2" xfId="3656" xr:uid="{00000000-0005-0000-0000-000050050000}"/>
    <cellStyle name="Migliaia 11 3 2 3" xfId="2913" xr:uid="{00000000-0005-0000-0000-000051050000}"/>
    <cellStyle name="Migliaia 11 3 2 3 2" xfId="5727" xr:uid="{00000000-0005-0000-0000-000052050000}"/>
    <cellStyle name="Migliaia 11 3 3" xfId="1965" xr:uid="{00000000-0005-0000-0000-000053050000}"/>
    <cellStyle name="Migliaia 11 3 3 2" xfId="3655" xr:uid="{00000000-0005-0000-0000-000054050000}"/>
    <cellStyle name="Migliaia 11 3 3 2 2" xfId="6271" xr:uid="{00000000-0005-0000-0000-000055050000}"/>
    <cellStyle name="Migliaia 11 3 3 3" xfId="4700" xr:uid="{00000000-0005-0000-0000-000056050000}"/>
    <cellStyle name="Migliaia 11 3 4" xfId="2610" xr:uid="{00000000-0005-0000-0000-000057050000}"/>
    <cellStyle name="Migliaia 11 3 4 2" xfId="4122" xr:uid="{00000000-0005-0000-0000-000058050000}"/>
    <cellStyle name="Migliaia 11 3 4 2 2" xfId="6507" xr:uid="{00000000-0005-0000-0000-000059050000}"/>
    <cellStyle name="Migliaia 11 3 4 3" xfId="5507" xr:uid="{00000000-0005-0000-0000-00005A050000}"/>
    <cellStyle name="Migliaia 11 3 5" xfId="3365" xr:uid="{00000000-0005-0000-0000-00005B050000}"/>
    <cellStyle name="Migliaia 11 3 5 2" xfId="6087" xr:uid="{00000000-0005-0000-0000-00005C050000}"/>
    <cellStyle name="Migliaia 11 3 6" xfId="2912" xr:uid="{00000000-0005-0000-0000-00005D050000}"/>
    <cellStyle name="Migliaia 11 3 6 2" xfId="5726" xr:uid="{00000000-0005-0000-0000-00005E050000}"/>
    <cellStyle name="Migliaia 11 3 7" xfId="1581" xr:uid="{00000000-0005-0000-0000-00005F050000}"/>
    <cellStyle name="Migliaia 11 4" xfId="386" xr:uid="{00000000-0005-0000-0000-000060050000}"/>
    <cellStyle name="Migliaia 11 4 2" xfId="3657" xr:uid="{00000000-0005-0000-0000-000061050000}"/>
    <cellStyle name="Migliaia 11 4 2 2" xfId="6272" xr:uid="{00000000-0005-0000-0000-000062050000}"/>
    <cellStyle name="Migliaia 11 4 3" xfId="4701" xr:uid="{00000000-0005-0000-0000-000063050000}"/>
    <cellStyle name="Migliaia 11 5" xfId="387" xr:uid="{00000000-0005-0000-0000-000064050000}"/>
    <cellStyle name="Migliaia 11 5 2" xfId="3658" xr:uid="{00000000-0005-0000-0000-000065050000}"/>
    <cellStyle name="Migliaia 11 6" xfId="1963" xr:uid="{00000000-0005-0000-0000-000066050000}"/>
    <cellStyle name="Migliaia 11 6 2" xfId="3653" xr:uid="{00000000-0005-0000-0000-000067050000}"/>
    <cellStyle name="Migliaia 11 6 2 2" xfId="6269" xr:uid="{00000000-0005-0000-0000-000068050000}"/>
    <cellStyle name="Migliaia 11 6 3" xfId="4698" xr:uid="{00000000-0005-0000-0000-000069050000}"/>
    <cellStyle name="Migliaia 11 7" xfId="3363" xr:uid="{00000000-0005-0000-0000-00006A050000}"/>
    <cellStyle name="Migliaia 11 7 2" xfId="6085" xr:uid="{00000000-0005-0000-0000-00006B050000}"/>
    <cellStyle name="Migliaia 11 8" xfId="2910" xr:uid="{00000000-0005-0000-0000-00006C050000}"/>
    <cellStyle name="Migliaia 11 8 2" xfId="5724" xr:uid="{00000000-0005-0000-0000-00006D050000}"/>
    <cellStyle name="Migliaia 12" xfId="388" xr:uid="{00000000-0005-0000-0000-00006E050000}"/>
    <cellStyle name="Migliaia 12 2" xfId="389" xr:uid="{00000000-0005-0000-0000-00006F050000}"/>
    <cellStyle name="Migliaia 12 2 2" xfId="1967" xr:uid="{00000000-0005-0000-0000-000070050000}"/>
    <cellStyle name="Migliaia 12 2 2 2" xfId="3660" xr:uid="{00000000-0005-0000-0000-000071050000}"/>
    <cellStyle name="Migliaia 12 2 2 2 2" xfId="6274" xr:uid="{00000000-0005-0000-0000-000072050000}"/>
    <cellStyle name="Migliaia 12 2 2 3" xfId="4703" xr:uid="{00000000-0005-0000-0000-000073050000}"/>
    <cellStyle name="Migliaia 12 2 3" xfId="3367" xr:uid="{00000000-0005-0000-0000-000074050000}"/>
    <cellStyle name="Migliaia 12 2 3 2" xfId="6089" xr:uid="{00000000-0005-0000-0000-000075050000}"/>
    <cellStyle name="Migliaia 12 2 4" xfId="2915" xr:uid="{00000000-0005-0000-0000-000076050000}"/>
    <cellStyle name="Migliaia 12 2 4 2" xfId="5729" xr:uid="{00000000-0005-0000-0000-000077050000}"/>
    <cellStyle name="Migliaia 12 2 5" xfId="4238" xr:uid="{00000000-0005-0000-0000-000078050000}"/>
    <cellStyle name="Migliaia 12 3" xfId="390" xr:uid="{00000000-0005-0000-0000-000079050000}"/>
    <cellStyle name="Migliaia 12 3 2" xfId="391" xr:uid="{00000000-0005-0000-0000-00007A050000}"/>
    <cellStyle name="Migliaia 12 3 2 2" xfId="3662" xr:uid="{00000000-0005-0000-0000-00007B050000}"/>
    <cellStyle name="Migliaia 12 3 2 3" xfId="2917" xr:uid="{00000000-0005-0000-0000-00007C050000}"/>
    <cellStyle name="Migliaia 12 3 2 3 2" xfId="5731" xr:uid="{00000000-0005-0000-0000-00007D050000}"/>
    <cellStyle name="Migliaia 12 3 3" xfId="1968" xr:uid="{00000000-0005-0000-0000-00007E050000}"/>
    <cellStyle name="Migliaia 12 3 3 2" xfId="3661" xr:uid="{00000000-0005-0000-0000-00007F050000}"/>
    <cellStyle name="Migliaia 12 3 3 2 2" xfId="6275" xr:uid="{00000000-0005-0000-0000-000080050000}"/>
    <cellStyle name="Migliaia 12 3 3 3" xfId="4704" xr:uid="{00000000-0005-0000-0000-000081050000}"/>
    <cellStyle name="Migliaia 12 3 4" xfId="2611" xr:uid="{00000000-0005-0000-0000-000082050000}"/>
    <cellStyle name="Migliaia 12 3 4 2" xfId="4123" xr:uid="{00000000-0005-0000-0000-000083050000}"/>
    <cellStyle name="Migliaia 12 3 4 2 2" xfId="6508" xr:uid="{00000000-0005-0000-0000-000084050000}"/>
    <cellStyle name="Migliaia 12 3 4 3" xfId="5508" xr:uid="{00000000-0005-0000-0000-000085050000}"/>
    <cellStyle name="Migliaia 12 3 5" xfId="3368" xr:uid="{00000000-0005-0000-0000-000086050000}"/>
    <cellStyle name="Migliaia 12 3 5 2" xfId="6090" xr:uid="{00000000-0005-0000-0000-000087050000}"/>
    <cellStyle name="Migliaia 12 3 6" xfId="2916" xr:uid="{00000000-0005-0000-0000-000088050000}"/>
    <cellStyle name="Migliaia 12 3 6 2" xfId="5730" xr:uid="{00000000-0005-0000-0000-000089050000}"/>
    <cellStyle name="Migliaia 12 3 7" xfId="1582" xr:uid="{00000000-0005-0000-0000-00008A050000}"/>
    <cellStyle name="Migliaia 12 4" xfId="392" xr:uid="{00000000-0005-0000-0000-00008B050000}"/>
    <cellStyle name="Migliaia 12 4 2" xfId="3663" xr:uid="{00000000-0005-0000-0000-00008C050000}"/>
    <cellStyle name="Migliaia 12 4 2 2" xfId="6276" xr:uid="{00000000-0005-0000-0000-00008D050000}"/>
    <cellStyle name="Migliaia 12 4 3" xfId="4705" xr:uid="{00000000-0005-0000-0000-00008E050000}"/>
    <cellStyle name="Migliaia 12 5" xfId="393" xr:uid="{00000000-0005-0000-0000-00008F050000}"/>
    <cellStyle name="Migliaia 12 5 2" xfId="3664" xr:uid="{00000000-0005-0000-0000-000090050000}"/>
    <cellStyle name="Migliaia 12 6" xfId="1966" xr:uid="{00000000-0005-0000-0000-000091050000}"/>
    <cellStyle name="Migliaia 12 6 2" xfId="3659" xr:uid="{00000000-0005-0000-0000-000092050000}"/>
    <cellStyle name="Migliaia 12 6 2 2" xfId="6273" xr:uid="{00000000-0005-0000-0000-000093050000}"/>
    <cellStyle name="Migliaia 12 6 3" xfId="4702" xr:uid="{00000000-0005-0000-0000-000094050000}"/>
    <cellStyle name="Migliaia 12 7" xfId="3366" xr:uid="{00000000-0005-0000-0000-000095050000}"/>
    <cellStyle name="Migliaia 12 7 2" xfId="6088" xr:uid="{00000000-0005-0000-0000-000096050000}"/>
    <cellStyle name="Migliaia 12 8" xfId="2914" xr:uid="{00000000-0005-0000-0000-000097050000}"/>
    <cellStyle name="Migliaia 12 8 2" xfId="5728" xr:uid="{00000000-0005-0000-0000-000098050000}"/>
    <cellStyle name="Migliaia 13" xfId="394" xr:uid="{00000000-0005-0000-0000-000099050000}"/>
    <cellStyle name="Migliaia 13 2" xfId="395" xr:uid="{00000000-0005-0000-0000-00009A050000}"/>
    <cellStyle name="Migliaia 13 2 2" xfId="1970" xr:uid="{00000000-0005-0000-0000-00009B050000}"/>
    <cellStyle name="Migliaia 13 2 2 2" xfId="3666" xr:uid="{00000000-0005-0000-0000-00009C050000}"/>
    <cellStyle name="Migliaia 13 2 2 2 2" xfId="6278" xr:uid="{00000000-0005-0000-0000-00009D050000}"/>
    <cellStyle name="Migliaia 13 2 2 3" xfId="4707" xr:uid="{00000000-0005-0000-0000-00009E050000}"/>
    <cellStyle name="Migliaia 13 2 3" xfId="3370" xr:uid="{00000000-0005-0000-0000-00009F050000}"/>
    <cellStyle name="Migliaia 13 2 3 2" xfId="6092" xr:uid="{00000000-0005-0000-0000-0000A0050000}"/>
    <cellStyle name="Migliaia 13 2 4" xfId="2919" xr:uid="{00000000-0005-0000-0000-0000A1050000}"/>
    <cellStyle name="Migliaia 13 2 4 2" xfId="5733" xr:uid="{00000000-0005-0000-0000-0000A2050000}"/>
    <cellStyle name="Migliaia 13 2 5" xfId="4239" xr:uid="{00000000-0005-0000-0000-0000A3050000}"/>
    <cellStyle name="Migliaia 13 3" xfId="396" xr:uid="{00000000-0005-0000-0000-0000A4050000}"/>
    <cellStyle name="Migliaia 13 3 2" xfId="397" xr:uid="{00000000-0005-0000-0000-0000A5050000}"/>
    <cellStyle name="Migliaia 13 3 2 2" xfId="3668" xr:uid="{00000000-0005-0000-0000-0000A6050000}"/>
    <cellStyle name="Migliaia 13 3 2 3" xfId="2921" xr:uid="{00000000-0005-0000-0000-0000A7050000}"/>
    <cellStyle name="Migliaia 13 3 2 3 2" xfId="5735" xr:uid="{00000000-0005-0000-0000-0000A8050000}"/>
    <cellStyle name="Migliaia 13 3 3" xfId="1971" xr:uid="{00000000-0005-0000-0000-0000A9050000}"/>
    <cellStyle name="Migliaia 13 3 3 2" xfId="3667" xr:uid="{00000000-0005-0000-0000-0000AA050000}"/>
    <cellStyle name="Migliaia 13 3 3 2 2" xfId="6279" xr:uid="{00000000-0005-0000-0000-0000AB050000}"/>
    <cellStyle name="Migliaia 13 3 3 3" xfId="4708" xr:uid="{00000000-0005-0000-0000-0000AC050000}"/>
    <cellStyle name="Migliaia 13 3 4" xfId="2612" xr:uid="{00000000-0005-0000-0000-0000AD050000}"/>
    <cellStyle name="Migliaia 13 3 4 2" xfId="4124" xr:uid="{00000000-0005-0000-0000-0000AE050000}"/>
    <cellStyle name="Migliaia 13 3 4 2 2" xfId="6509" xr:uid="{00000000-0005-0000-0000-0000AF050000}"/>
    <cellStyle name="Migliaia 13 3 4 3" xfId="5509" xr:uid="{00000000-0005-0000-0000-0000B0050000}"/>
    <cellStyle name="Migliaia 13 3 5" xfId="3371" xr:uid="{00000000-0005-0000-0000-0000B1050000}"/>
    <cellStyle name="Migliaia 13 3 5 2" xfId="6093" xr:uid="{00000000-0005-0000-0000-0000B2050000}"/>
    <cellStyle name="Migliaia 13 3 6" xfId="2920" xr:uid="{00000000-0005-0000-0000-0000B3050000}"/>
    <cellStyle name="Migliaia 13 3 6 2" xfId="5734" xr:uid="{00000000-0005-0000-0000-0000B4050000}"/>
    <cellStyle name="Migliaia 13 3 7" xfId="1583" xr:uid="{00000000-0005-0000-0000-0000B5050000}"/>
    <cellStyle name="Migliaia 13 4" xfId="398" xr:uid="{00000000-0005-0000-0000-0000B6050000}"/>
    <cellStyle name="Migliaia 13 4 2" xfId="3669" xr:uid="{00000000-0005-0000-0000-0000B7050000}"/>
    <cellStyle name="Migliaia 13 4 2 2" xfId="6280" xr:uid="{00000000-0005-0000-0000-0000B8050000}"/>
    <cellStyle name="Migliaia 13 4 3" xfId="4709" xr:uid="{00000000-0005-0000-0000-0000B9050000}"/>
    <cellStyle name="Migliaia 13 5" xfId="399" xr:uid="{00000000-0005-0000-0000-0000BA050000}"/>
    <cellStyle name="Migliaia 13 5 2" xfId="3670" xr:uid="{00000000-0005-0000-0000-0000BB050000}"/>
    <cellStyle name="Migliaia 13 6" xfId="1969" xr:uid="{00000000-0005-0000-0000-0000BC050000}"/>
    <cellStyle name="Migliaia 13 6 2" xfId="3665" xr:uid="{00000000-0005-0000-0000-0000BD050000}"/>
    <cellStyle name="Migliaia 13 6 2 2" xfId="6277" xr:uid="{00000000-0005-0000-0000-0000BE050000}"/>
    <cellStyle name="Migliaia 13 6 3" xfId="4706" xr:uid="{00000000-0005-0000-0000-0000BF050000}"/>
    <cellStyle name="Migliaia 13 7" xfId="3369" xr:uid="{00000000-0005-0000-0000-0000C0050000}"/>
    <cellStyle name="Migliaia 13 7 2" xfId="6091" xr:uid="{00000000-0005-0000-0000-0000C1050000}"/>
    <cellStyle name="Migliaia 13 8" xfId="2918" xr:uid="{00000000-0005-0000-0000-0000C2050000}"/>
    <cellStyle name="Migliaia 13 8 2" xfId="5732" xr:uid="{00000000-0005-0000-0000-0000C3050000}"/>
    <cellStyle name="Migliaia 14" xfId="400" xr:uid="{00000000-0005-0000-0000-0000C4050000}"/>
    <cellStyle name="Migliaia 14 2" xfId="401" xr:uid="{00000000-0005-0000-0000-0000C5050000}"/>
    <cellStyle name="Migliaia 14 2 2" xfId="1973" xr:uid="{00000000-0005-0000-0000-0000C6050000}"/>
    <cellStyle name="Migliaia 14 2 2 2" xfId="3672" xr:uid="{00000000-0005-0000-0000-0000C7050000}"/>
    <cellStyle name="Migliaia 14 2 2 2 2" xfId="6282" xr:uid="{00000000-0005-0000-0000-0000C8050000}"/>
    <cellStyle name="Migliaia 14 2 2 3" xfId="4711" xr:uid="{00000000-0005-0000-0000-0000C9050000}"/>
    <cellStyle name="Migliaia 14 2 3" xfId="3373" xr:uid="{00000000-0005-0000-0000-0000CA050000}"/>
    <cellStyle name="Migliaia 14 2 3 2" xfId="6095" xr:uid="{00000000-0005-0000-0000-0000CB050000}"/>
    <cellStyle name="Migliaia 14 2 4" xfId="2923" xr:uid="{00000000-0005-0000-0000-0000CC050000}"/>
    <cellStyle name="Migliaia 14 2 4 2" xfId="5737" xr:uid="{00000000-0005-0000-0000-0000CD050000}"/>
    <cellStyle name="Migliaia 14 2 5" xfId="4240" xr:uid="{00000000-0005-0000-0000-0000CE050000}"/>
    <cellStyle name="Migliaia 14 3" xfId="402" xr:uid="{00000000-0005-0000-0000-0000CF050000}"/>
    <cellStyle name="Migliaia 14 3 2" xfId="403" xr:uid="{00000000-0005-0000-0000-0000D0050000}"/>
    <cellStyle name="Migliaia 14 3 2 2" xfId="3674" xr:uid="{00000000-0005-0000-0000-0000D1050000}"/>
    <cellStyle name="Migliaia 14 3 2 3" xfId="2925" xr:uid="{00000000-0005-0000-0000-0000D2050000}"/>
    <cellStyle name="Migliaia 14 3 2 3 2" xfId="5739" xr:uid="{00000000-0005-0000-0000-0000D3050000}"/>
    <cellStyle name="Migliaia 14 3 3" xfId="1974" xr:uid="{00000000-0005-0000-0000-0000D4050000}"/>
    <cellStyle name="Migliaia 14 3 3 2" xfId="3673" xr:uid="{00000000-0005-0000-0000-0000D5050000}"/>
    <cellStyle name="Migliaia 14 3 3 2 2" xfId="6283" xr:uid="{00000000-0005-0000-0000-0000D6050000}"/>
    <cellStyle name="Migliaia 14 3 3 3" xfId="4712" xr:uid="{00000000-0005-0000-0000-0000D7050000}"/>
    <cellStyle name="Migliaia 14 3 4" xfId="2613" xr:uid="{00000000-0005-0000-0000-0000D8050000}"/>
    <cellStyle name="Migliaia 14 3 4 2" xfId="4125" xr:uid="{00000000-0005-0000-0000-0000D9050000}"/>
    <cellStyle name="Migliaia 14 3 4 2 2" xfId="6510" xr:uid="{00000000-0005-0000-0000-0000DA050000}"/>
    <cellStyle name="Migliaia 14 3 4 3" xfId="5510" xr:uid="{00000000-0005-0000-0000-0000DB050000}"/>
    <cellStyle name="Migliaia 14 3 5" xfId="3374" xr:uid="{00000000-0005-0000-0000-0000DC050000}"/>
    <cellStyle name="Migliaia 14 3 5 2" xfId="6096" xr:uid="{00000000-0005-0000-0000-0000DD050000}"/>
    <cellStyle name="Migliaia 14 3 6" xfId="2924" xr:uid="{00000000-0005-0000-0000-0000DE050000}"/>
    <cellStyle name="Migliaia 14 3 6 2" xfId="5738" xr:uid="{00000000-0005-0000-0000-0000DF050000}"/>
    <cellStyle name="Migliaia 14 3 7" xfId="1584" xr:uid="{00000000-0005-0000-0000-0000E0050000}"/>
    <cellStyle name="Migliaia 14 4" xfId="404" xr:uid="{00000000-0005-0000-0000-0000E1050000}"/>
    <cellStyle name="Migliaia 14 4 2" xfId="3675" xr:uid="{00000000-0005-0000-0000-0000E2050000}"/>
    <cellStyle name="Migliaia 14 4 2 2" xfId="6284" xr:uid="{00000000-0005-0000-0000-0000E3050000}"/>
    <cellStyle name="Migliaia 14 4 3" xfId="4713" xr:uid="{00000000-0005-0000-0000-0000E4050000}"/>
    <cellStyle name="Migliaia 14 5" xfId="405" xr:uid="{00000000-0005-0000-0000-0000E5050000}"/>
    <cellStyle name="Migliaia 14 5 2" xfId="3676" xr:uid="{00000000-0005-0000-0000-0000E6050000}"/>
    <cellStyle name="Migliaia 14 6" xfId="1972" xr:uid="{00000000-0005-0000-0000-0000E7050000}"/>
    <cellStyle name="Migliaia 14 6 2" xfId="3671" xr:uid="{00000000-0005-0000-0000-0000E8050000}"/>
    <cellStyle name="Migliaia 14 6 2 2" xfId="6281" xr:uid="{00000000-0005-0000-0000-0000E9050000}"/>
    <cellStyle name="Migliaia 14 6 3" xfId="4710" xr:uid="{00000000-0005-0000-0000-0000EA050000}"/>
    <cellStyle name="Migliaia 14 7" xfId="3372" xr:uid="{00000000-0005-0000-0000-0000EB050000}"/>
    <cellStyle name="Migliaia 14 7 2" xfId="6094" xr:uid="{00000000-0005-0000-0000-0000EC050000}"/>
    <cellStyle name="Migliaia 14 8" xfId="2922" xr:uid="{00000000-0005-0000-0000-0000ED050000}"/>
    <cellStyle name="Migliaia 14 8 2" xfId="5736" xr:uid="{00000000-0005-0000-0000-0000EE050000}"/>
    <cellStyle name="Migliaia 15" xfId="406" xr:uid="{00000000-0005-0000-0000-0000EF050000}"/>
    <cellStyle name="Migliaia 15 2" xfId="407" xr:uid="{00000000-0005-0000-0000-0000F0050000}"/>
    <cellStyle name="Migliaia 15 2 2" xfId="1976" xr:uid="{00000000-0005-0000-0000-0000F1050000}"/>
    <cellStyle name="Migliaia 15 2 2 2" xfId="3678" xr:uid="{00000000-0005-0000-0000-0000F2050000}"/>
    <cellStyle name="Migliaia 15 2 2 2 2" xfId="6286" xr:uid="{00000000-0005-0000-0000-0000F3050000}"/>
    <cellStyle name="Migliaia 15 2 2 3" xfId="4715" xr:uid="{00000000-0005-0000-0000-0000F4050000}"/>
    <cellStyle name="Migliaia 15 2 3" xfId="3376" xr:uid="{00000000-0005-0000-0000-0000F5050000}"/>
    <cellStyle name="Migliaia 15 2 3 2" xfId="6098" xr:uid="{00000000-0005-0000-0000-0000F6050000}"/>
    <cellStyle name="Migliaia 15 2 4" xfId="2927" xr:uid="{00000000-0005-0000-0000-0000F7050000}"/>
    <cellStyle name="Migliaia 15 2 4 2" xfId="5741" xr:uid="{00000000-0005-0000-0000-0000F8050000}"/>
    <cellStyle name="Migliaia 15 2 5" xfId="4241" xr:uid="{00000000-0005-0000-0000-0000F9050000}"/>
    <cellStyle name="Migliaia 15 3" xfId="408" xr:uid="{00000000-0005-0000-0000-0000FA050000}"/>
    <cellStyle name="Migliaia 15 3 2" xfId="409" xr:uid="{00000000-0005-0000-0000-0000FB050000}"/>
    <cellStyle name="Migliaia 15 3 2 2" xfId="3680" xr:uid="{00000000-0005-0000-0000-0000FC050000}"/>
    <cellStyle name="Migliaia 15 3 2 3" xfId="2929" xr:uid="{00000000-0005-0000-0000-0000FD050000}"/>
    <cellStyle name="Migliaia 15 3 2 3 2" xfId="5743" xr:uid="{00000000-0005-0000-0000-0000FE050000}"/>
    <cellStyle name="Migliaia 15 3 3" xfId="1977" xr:uid="{00000000-0005-0000-0000-0000FF050000}"/>
    <cellStyle name="Migliaia 15 3 3 2" xfId="3679" xr:uid="{00000000-0005-0000-0000-000000060000}"/>
    <cellStyle name="Migliaia 15 3 3 2 2" xfId="6287" xr:uid="{00000000-0005-0000-0000-000001060000}"/>
    <cellStyle name="Migliaia 15 3 3 3" xfId="4716" xr:uid="{00000000-0005-0000-0000-000002060000}"/>
    <cellStyle name="Migliaia 15 3 4" xfId="2614" xr:uid="{00000000-0005-0000-0000-000003060000}"/>
    <cellStyle name="Migliaia 15 3 4 2" xfId="4126" xr:uid="{00000000-0005-0000-0000-000004060000}"/>
    <cellStyle name="Migliaia 15 3 4 2 2" xfId="6511" xr:uid="{00000000-0005-0000-0000-000005060000}"/>
    <cellStyle name="Migliaia 15 3 4 3" xfId="5511" xr:uid="{00000000-0005-0000-0000-000006060000}"/>
    <cellStyle name="Migliaia 15 3 5" xfId="3377" xr:uid="{00000000-0005-0000-0000-000007060000}"/>
    <cellStyle name="Migliaia 15 3 5 2" xfId="6099" xr:uid="{00000000-0005-0000-0000-000008060000}"/>
    <cellStyle name="Migliaia 15 3 6" xfId="2928" xr:uid="{00000000-0005-0000-0000-000009060000}"/>
    <cellStyle name="Migliaia 15 3 6 2" xfId="5742" xr:uid="{00000000-0005-0000-0000-00000A060000}"/>
    <cellStyle name="Migliaia 15 3 7" xfId="1585" xr:uid="{00000000-0005-0000-0000-00000B060000}"/>
    <cellStyle name="Migliaia 15 4" xfId="410" xr:uid="{00000000-0005-0000-0000-00000C060000}"/>
    <cellStyle name="Migliaia 15 4 2" xfId="3681" xr:uid="{00000000-0005-0000-0000-00000D060000}"/>
    <cellStyle name="Migliaia 15 4 2 2" xfId="6288" xr:uid="{00000000-0005-0000-0000-00000E060000}"/>
    <cellStyle name="Migliaia 15 4 3" xfId="4717" xr:uid="{00000000-0005-0000-0000-00000F060000}"/>
    <cellStyle name="Migliaia 15 5" xfId="411" xr:uid="{00000000-0005-0000-0000-000010060000}"/>
    <cellStyle name="Migliaia 15 5 2" xfId="3682" xr:uid="{00000000-0005-0000-0000-000011060000}"/>
    <cellStyle name="Migliaia 15 6" xfId="1975" xr:uid="{00000000-0005-0000-0000-000012060000}"/>
    <cellStyle name="Migliaia 15 6 2" xfId="3677" xr:uid="{00000000-0005-0000-0000-000013060000}"/>
    <cellStyle name="Migliaia 15 6 2 2" xfId="6285" xr:uid="{00000000-0005-0000-0000-000014060000}"/>
    <cellStyle name="Migliaia 15 6 3" xfId="4714" xr:uid="{00000000-0005-0000-0000-000015060000}"/>
    <cellStyle name="Migliaia 15 7" xfId="3375" xr:uid="{00000000-0005-0000-0000-000016060000}"/>
    <cellStyle name="Migliaia 15 7 2" xfId="6097" xr:uid="{00000000-0005-0000-0000-000017060000}"/>
    <cellStyle name="Migliaia 15 8" xfId="2926" xr:uid="{00000000-0005-0000-0000-000018060000}"/>
    <cellStyle name="Migliaia 15 8 2" xfId="5740" xr:uid="{00000000-0005-0000-0000-000019060000}"/>
    <cellStyle name="Migliaia 16" xfId="412" xr:uid="{00000000-0005-0000-0000-00001A060000}"/>
    <cellStyle name="Migliaia 16 2" xfId="413" xr:uid="{00000000-0005-0000-0000-00001B060000}"/>
    <cellStyle name="Migliaia 16 2 2" xfId="1979" xr:uid="{00000000-0005-0000-0000-00001C060000}"/>
    <cellStyle name="Migliaia 16 2 2 2" xfId="3684" xr:uid="{00000000-0005-0000-0000-00001D060000}"/>
    <cellStyle name="Migliaia 16 2 2 2 2" xfId="6290" xr:uid="{00000000-0005-0000-0000-00001E060000}"/>
    <cellStyle name="Migliaia 16 2 2 3" xfId="4719" xr:uid="{00000000-0005-0000-0000-00001F060000}"/>
    <cellStyle name="Migliaia 16 2 3" xfId="3379" xr:uid="{00000000-0005-0000-0000-000020060000}"/>
    <cellStyle name="Migliaia 16 2 3 2" xfId="6101" xr:uid="{00000000-0005-0000-0000-000021060000}"/>
    <cellStyle name="Migliaia 16 2 4" xfId="2931" xr:uid="{00000000-0005-0000-0000-000022060000}"/>
    <cellStyle name="Migliaia 16 2 4 2" xfId="5745" xr:uid="{00000000-0005-0000-0000-000023060000}"/>
    <cellStyle name="Migliaia 16 2 5" xfId="4242" xr:uid="{00000000-0005-0000-0000-000024060000}"/>
    <cellStyle name="Migliaia 16 3" xfId="414" xr:uid="{00000000-0005-0000-0000-000025060000}"/>
    <cellStyle name="Migliaia 16 3 2" xfId="415" xr:uid="{00000000-0005-0000-0000-000026060000}"/>
    <cellStyle name="Migliaia 16 3 2 2" xfId="3686" xr:uid="{00000000-0005-0000-0000-000027060000}"/>
    <cellStyle name="Migliaia 16 3 2 3" xfId="2933" xr:uid="{00000000-0005-0000-0000-000028060000}"/>
    <cellStyle name="Migliaia 16 3 2 3 2" xfId="5747" xr:uid="{00000000-0005-0000-0000-000029060000}"/>
    <cellStyle name="Migliaia 16 3 3" xfId="1980" xr:uid="{00000000-0005-0000-0000-00002A060000}"/>
    <cellStyle name="Migliaia 16 3 3 2" xfId="3685" xr:uid="{00000000-0005-0000-0000-00002B060000}"/>
    <cellStyle name="Migliaia 16 3 3 2 2" xfId="6291" xr:uid="{00000000-0005-0000-0000-00002C060000}"/>
    <cellStyle name="Migliaia 16 3 3 3" xfId="4720" xr:uid="{00000000-0005-0000-0000-00002D060000}"/>
    <cellStyle name="Migliaia 16 3 4" xfId="2615" xr:uid="{00000000-0005-0000-0000-00002E060000}"/>
    <cellStyle name="Migliaia 16 3 4 2" xfId="4127" xr:uid="{00000000-0005-0000-0000-00002F060000}"/>
    <cellStyle name="Migliaia 16 3 4 2 2" xfId="6512" xr:uid="{00000000-0005-0000-0000-000030060000}"/>
    <cellStyle name="Migliaia 16 3 4 3" xfId="5512" xr:uid="{00000000-0005-0000-0000-000031060000}"/>
    <cellStyle name="Migliaia 16 3 5" xfId="3380" xr:uid="{00000000-0005-0000-0000-000032060000}"/>
    <cellStyle name="Migliaia 16 3 5 2" xfId="6102" xr:uid="{00000000-0005-0000-0000-000033060000}"/>
    <cellStyle name="Migliaia 16 3 6" xfId="2932" xr:uid="{00000000-0005-0000-0000-000034060000}"/>
    <cellStyle name="Migliaia 16 3 6 2" xfId="5746" xr:uid="{00000000-0005-0000-0000-000035060000}"/>
    <cellStyle name="Migliaia 16 3 7" xfId="1586" xr:uid="{00000000-0005-0000-0000-000036060000}"/>
    <cellStyle name="Migliaia 16 4" xfId="416" xr:uid="{00000000-0005-0000-0000-000037060000}"/>
    <cellStyle name="Migliaia 16 4 2" xfId="3687" xr:uid="{00000000-0005-0000-0000-000038060000}"/>
    <cellStyle name="Migliaia 16 4 2 2" xfId="6292" xr:uid="{00000000-0005-0000-0000-000039060000}"/>
    <cellStyle name="Migliaia 16 4 3" xfId="4721" xr:uid="{00000000-0005-0000-0000-00003A060000}"/>
    <cellStyle name="Migliaia 16 5" xfId="417" xr:uid="{00000000-0005-0000-0000-00003B060000}"/>
    <cellStyle name="Migliaia 16 5 2" xfId="3688" xr:uid="{00000000-0005-0000-0000-00003C060000}"/>
    <cellStyle name="Migliaia 16 6" xfId="1978" xr:uid="{00000000-0005-0000-0000-00003D060000}"/>
    <cellStyle name="Migliaia 16 6 2" xfId="3683" xr:uid="{00000000-0005-0000-0000-00003E060000}"/>
    <cellStyle name="Migliaia 16 6 2 2" xfId="6289" xr:uid="{00000000-0005-0000-0000-00003F060000}"/>
    <cellStyle name="Migliaia 16 6 3" xfId="4718" xr:uid="{00000000-0005-0000-0000-000040060000}"/>
    <cellStyle name="Migliaia 16 7" xfId="3378" xr:uid="{00000000-0005-0000-0000-000041060000}"/>
    <cellStyle name="Migliaia 16 7 2" xfId="6100" xr:uid="{00000000-0005-0000-0000-000042060000}"/>
    <cellStyle name="Migliaia 16 8" xfId="2930" xr:uid="{00000000-0005-0000-0000-000043060000}"/>
    <cellStyle name="Migliaia 16 8 2" xfId="5744" xr:uid="{00000000-0005-0000-0000-000044060000}"/>
    <cellStyle name="Migliaia 17" xfId="418" xr:uid="{00000000-0005-0000-0000-000045060000}"/>
    <cellStyle name="Migliaia 17 2" xfId="419" xr:uid="{00000000-0005-0000-0000-000046060000}"/>
    <cellStyle name="Migliaia 17 2 2" xfId="1982" xr:uid="{00000000-0005-0000-0000-000047060000}"/>
    <cellStyle name="Migliaia 17 2 2 2" xfId="3690" xr:uid="{00000000-0005-0000-0000-000048060000}"/>
    <cellStyle name="Migliaia 17 2 2 2 2" xfId="6294" xr:uid="{00000000-0005-0000-0000-000049060000}"/>
    <cellStyle name="Migliaia 17 2 2 3" xfId="4723" xr:uid="{00000000-0005-0000-0000-00004A060000}"/>
    <cellStyle name="Migliaia 17 2 3" xfId="3382" xr:uid="{00000000-0005-0000-0000-00004B060000}"/>
    <cellStyle name="Migliaia 17 2 3 2" xfId="6104" xr:uid="{00000000-0005-0000-0000-00004C060000}"/>
    <cellStyle name="Migliaia 17 2 4" xfId="2935" xr:uid="{00000000-0005-0000-0000-00004D060000}"/>
    <cellStyle name="Migliaia 17 2 4 2" xfId="5749" xr:uid="{00000000-0005-0000-0000-00004E060000}"/>
    <cellStyle name="Migliaia 17 2 5" xfId="4243" xr:uid="{00000000-0005-0000-0000-00004F060000}"/>
    <cellStyle name="Migliaia 17 3" xfId="420" xr:uid="{00000000-0005-0000-0000-000050060000}"/>
    <cellStyle name="Migliaia 17 3 2" xfId="421" xr:uid="{00000000-0005-0000-0000-000051060000}"/>
    <cellStyle name="Migliaia 17 3 2 2" xfId="3692" xr:uid="{00000000-0005-0000-0000-000052060000}"/>
    <cellStyle name="Migliaia 17 3 2 3" xfId="2937" xr:uid="{00000000-0005-0000-0000-000053060000}"/>
    <cellStyle name="Migliaia 17 3 2 3 2" xfId="5751" xr:uid="{00000000-0005-0000-0000-000054060000}"/>
    <cellStyle name="Migliaia 17 3 3" xfId="1983" xr:uid="{00000000-0005-0000-0000-000055060000}"/>
    <cellStyle name="Migliaia 17 3 3 2" xfId="3691" xr:uid="{00000000-0005-0000-0000-000056060000}"/>
    <cellStyle name="Migliaia 17 3 3 2 2" xfId="6295" xr:uid="{00000000-0005-0000-0000-000057060000}"/>
    <cellStyle name="Migliaia 17 3 3 3" xfId="4724" xr:uid="{00000000-0005-0000-0000-000058060000}"/>
    <cellStyle name="Migliaia 17 3 4" xfId="2616" xr:uid="{00000000-0005-0000-0000-000059060000}"/>
    <cellStyle name="Migliaia 17 3 4 2" xfId="4128" xr:uid="{00000000-0005-0000-0000-00005A060000}"/>
    <cellStyle name="Migliaia 17 3 4 2 2" xfId="6513" xr:uid="{00000000-0005-0000-0000-00005B060000}"/>
    <cellStyle name="Migliaia 17 3 4 3" xfId="5513" xr:uid="{00000000-0005-0000-0000-00005C060000}"/>
    <cellStyle name="Migliaia 17 3 5" xfId="3383" xr:uid="{00000000-0005-0000-0000-00005D060000}"/>
    <cellStyle name="Migliaia 17 3 5 2" xfId="6105" xr:uid="{00000000-0005-0000-0000-00005E060000}"/>
    <cellStyle name="Migliaia 17 3 6" xfId="2936" xr:uid="{00000000-0005-0000-0000-00005F060000}"/>
    <cellStyle name="Migliaia 17 3 6 2" xfId="5750" xr:uid="{00000000-0005-0000-0000-000060060000}"/>
    <cellStyle name="Migliaia 17 3 7" xfId="1587" xr:uid="{00000000-0005-0000-0000-000061060000}"/>
    <cellStyle name="Migliaia 17 4" xfId="422" xr:uid="{00000000-0005-0000-0000-000062060000}"/>
    <cellStyle name="Migliaia 17 4 2" xfId="3693" xr:uid="{00000000-0005-0000-0000-000063060000}"/>
    <cellStyle name="Migliaia 17 4 2 2" xfId="6296" xr:uid="{00000000-0005-0000-0000-000064060000}"/>
    <cellStyle name="Migliaia 17 4 3" xfId="4725" xr:uid="{00000000-0005-0000-0000-000065060000}"/>
    <cellStyle name="Migliaia 17 5" xfId="423" xr:uid="{00000000-0005-0000-0000-000066060000}"/>
    <cellStyle name="Migliaia 17 5 2" xfId="3694" xr:uid="{00000000-0005-0000-0000-000067060000}"/>
    <cellStyle name="Migliaia 17 6" xfId="1981" xr:uid="{00000000-0005-0000-0000-000068060000}"/>
    <cellStyle name="Migliaia 17 6 2" xfId="3689" xr:uid="{00000000-0005-0000-0000-000069060000}"/>
    <cellStyle name="Migliaia 17 6 2 2" xfId="6293" xr:uid="{00000000-0005-0000-0000-00006A060000}"/>
    <cellStyle name="Migliaia 17 6 3" xfId="4722" xr:uid="{00000000-0005-0000-0000-00006B060000}"/>
    <cellStyle name="Migliaia 17 7" xfId="3381" xr:uid="{00000000-0005-0000-0000-00006C060000}"/>
    <cellStyle name="Migliaia 17 7 2" xfId="6103" xr:uid="{00000000-0005-0000-0000-00006D060000}"/>
    <cellStyle name="Migliaia 17 8" xfId="2934" xr:uid="{00000000-0005-0000-0000-00006E060000}"/>
    <cellStyle name="Migliaia 17 8 2" xfId="5748" xr:uid="{00000000-0005-0000-0000-00006F060000}"/>
    <cellStyle name="Migliaia 18" xfId="424" xr:uid="{00000000-0005-0000-0000-000070060000}"/>
    <cellStyle name="Migliaia 18 2" xfId="425" xr:uid="{00000000-0005-0000-0000-000071060000}"/>
    <cellStyle name="Migliaia 18 2 2" xfId="1985" xr:uid="{00000000-0005-0000-0000-000072060000}"/>
    <cellStyle name="Migliaia 18 2 2 2" xfId="3696" xr:uid="{00000000-0005-0000-0000-000073060000}"/>
    <cellStyle name="Migliaia 18 2 2 2 2" xfId="6298" xr:uid="{00000000-0005-0000-0000-000074060000}"/>
    <cellStyle name="Migliaia 18 2 2 3" xfId="4727" xr:uid="{00000000-0005-0000-0000-000075060000}"/>
    <cellStyle name="Migliaia 18 2 3" xfId="3385" xr:uid="{00000000-0005-0000-0000-000076060000}"/>
    <cellStyle name="Migliaia 18 2 3 2" xfId="6107" xr:uid="{00000000-0005-0000-0000-000077060000}"/>
    <cellStyle name="Migliaia 18 2 4" xfId="2939" xr:uid="{00000000-0005-0000-0000-000078060000}"/>
    <cellStyle name="Migliaia 18 2 4 2" xfId="5753" xr:uid="{00000000-0005-0000-0000-000079060000}"/>
    <cellStyle name="Migliaia 18 2 5" xfId="4244" xr:uid="{00000000-0005-0000-0000-00007A060000}"/>
    <cellStyle name="Migliaia 18 3" xfId="426" xr:uid="{00000000-0005-0000-0000-00007B060000}"/>
    <cellStyle name="Migliaia 18 3 2" xfId="427" xr:uid="{00000000-0005-0000-0000-00007C060000}"/>
    <cellStyle name="Migliaia 18 3 2 2" xfId="3698" xr:uid="{00000000-0005-0000-0000-00007D060000}"/>
    <cellStyle name="Migliaia 18 3 2 3" xfId="2941" xr:uid="{00000000-0005-0000-0000-00007E060000}"/>
    <cellStyle name="Migliaia 18 3 2 3 2" xfId="5755" xr:uid="{00000000-0005-0000-0000-00007F060000}"/>
    <cellStyle name="Migliaia 18 3 3" xfId="1986" xr:uid="{00000000-0005-0000-0000-000080060000}"/>
    <cellStyle name="Migliaia 18 3 3 2" xfId="3697" xr:uid="{00000000-0005-0000-0000-000081060000}"/>
    <cellStyle name="Migliaia 18 3 3 2 2" xfId="6299" xr:uid="{00000000-0005-0000-0000-000082060000}"/>
    <cellStyle name="Migliaia 18 3 3 3" xfId="4728" xr:uid="{00000000-0005-0000-0000-000083060000}"/>
    <cellStyle name="Migliaia 18 3 4" xfId="2617" xr:uid="{00000000-0005-0000-0000-000084060000}"/>
    <cellStyle name="Migliaia 18 3 4 2" xfId="4129" xr:uid="{00000000-0005-0000-0000-000085060000}"/>
    <cellStyle name="Migliaia 18 3 4 2 2" xfId="6514" xr:uid="{00000000-0005-0000-0000-000086060000}"/>
    <cellStyle name="Migliaia 18 3 4 3" xfId="5514" xr:uid="{00000000-0005-0000-0000-000087060000}"/>
    <cellStyle name="Migliaia 18 3 5" xfId="3386" xr:uid="{00000000-0005-0000-0000-000088060000}"/>
    <cellStyle name="Migliaia 18 3 5 2" xfId="6108" xr:uid="{00000000-0005-0000-0000-000089060000}"/>
    <cellStyle name="Migliaia 18 3 6" xfId="2940" xr:uid="{00000000-0005-0000-0000-00008A060000}"/>
    <cellStyle name="Migliaia 18 3 6 2" xfId="5754" xr:uid="{00000000-0005-0000-0000-00008B060000}"/>
    <cellStyle name="Migliaia 18 3 7" xfId="1588" xr:uid="{00000000-0005-0000-0000-00008C060000}"/>
    <cellStyle name="Migliaia 18 4" xfId="428" xr:uid="{00000000-0005-0000-0000-00008D060000}"/>
    <cellStyle name="Migliaia 18 4 2" xfId="3699" xr:uid="{00000000-0005-0000-0000-00008E060000}"/>
    <cellStyle name="Migliaia 18 4 2 2" xfId="6300" xr:uid="{00000000-0005-0000-0000-00008F060000}"/>
    <cellStyle name="Migliaia 18 4 3" xfId="4729" xr:uid="{00000000-0005-0000-0000-000090060000}"/>
    <cellStyle name="Migliaia 18 5" xfId="429" xr:uid="{00000000-0005-0000-0000-000091060000}"/>
    <cellStyle name="Migliaia 18 5 2" xfId="3700" xr:uid="{00000000-0005-0000-0000-000092060000}"/>
    <cellStyle name="Migliaia 18 6" xfId="1984" xr:uid="{00000000-0005-0000-0000-000093060000}"/>
    <cellStyle name="Migliaia 18 6 2" xfId="3695" xr:uid="{00000000-0005-0000-0000-000094060000}"/>
    <cellStyle name="Migliaia 18 6 2 2" xfId="6297" xr:uid="{00000000-0005-0000-0000-000095060000}"/>
    <cellStyle name="Migliaia 18 6 3" xfId="4726" xr:uid="{00000000-0005-0000-0000-000096060000}"/>
    <cellStyle name="Migliaia 18 7" xfId="3384" xr:uid="{00000000-0005-0000-0000-000097060000}"/>
    <cellStyle name="Migliaia 18 7 2" xfId="6106" xr:uid="{00000000-0005-0000-0000-000098060000}"/>
    <cellStyle name="Migliaia 18 8" xfId="2938" xr:uid="{00000000-0005-0000-0000-000099060000}"/>
    <cellStyle name="Migliaia 18 8 2" xfId="5752" xr:uid="{00000000-0005-0000-0000-00009A060000}"/>
    <cellStyle name="Migliaia 19" xfId="430" xr:uid="{00000000-0005-0000-0000-00009B060000}"/>
    <cellStyle name="Migliaia 19 2" xfId="431" xr:uid="{00000000-0005-0000-0000-00009C060000}"/>
    <cellStyle name="Migliaia 19 2 2" xfId="1988" xr:uid="{00000000-0005-0000-0000-00009D060000}"/>
    <cellStyle name="Migliaia 19 2 2 2" xfId="3702" xr:uid="{00000000-0005-0000-0000-00009E060000}"/>
    <cellStyle name="Migliaia 19 2 2 2 2" xfId="6302" xr:uid="{00000000-0005-0000-0000-00009F060000}"/>
    <cellStyle name="Migliaia 19 2 2 3" xfId="4731" xr:uid="{00000000-0005-0000-0000-0000A0060000}"/>
    <cellStyle name="Migliaia 19 2 3" xfId="3388" xr:uid="{00000000-0005-0000-0000-0000A1060000}"/>
    <cellStyle name="Migliaia 19 2 3 2" xfId="6110" xr:uid="{00000000-0005-0000-0000-0000A2060000}"/>
    <cellStyle name="Migliaia 19 2 4" xfId="2943" xr:uid="{00000000-0005-0000-0000-0000A3060000}"/>
    <cellStyle name="Migliaia 19 2 4 2" xfId="5757" xr:uid="{00000000-0005-0000-0000-0000A4060000}"/>
    <cellStyle name="Migliaia 19 2 5" xfId="4245" xr:uid="{00000000-0005-0000-0000-0000A5060000}"/>
    <cellStyle name="Migliaia 19 3" xfId="432" xr:uid="{00000000-0005-0000-0000-0000A6060000}"/>
    <cellStyle name="Migliaia 19 3 2" xfId="433" xr:uid="{00000000-0005-0000-0000-0000A7060000}"/>
    <cellStyle name="Migliaia 19 3 2 2" xfId="3704" xr:uid="{00000000-0005-0000-0000-0000A8060000}"/>
    <cellStyle name="Migliaia 19 3 2 3" xfId="2945" xr:uid="{00000000-0005-0000-0000-0000A9060000}"/>
    <cellStyle name="Migliaia 19 3 2 3 2" xfId="5759" xr:uid="{00000000-0005-0000-0000-0000AA060000}"/>
    <cellStyle name="Migliaia 19 3 3" xfId="1989" xr:uid="{00000000-0005-0000-0000-0000AB060000}"/>
    <cellStyle name="Migliaia 19 3 3 2" xfId="3703" xr:uid="{00000000-0005-0000-0000-0000AC060000}"/>
    <cellStyle name="Migliaia 19 3 3 2 2" xfId="6303" xr:uid="{00000000-0005-0000-0000-0000AD060000}"/>
    <cellStyle name="Migliaia 19 3 3 3" xfId="4732" xr:uid="{00000000-0005-0000-0000-0000AE060000}"/>
    <cellStyle name="Migliaia 19 3 4" xfId="2618" xr:uid="{00000000-0005-0000-0000-0000AF060000}"/>
    <cellStyle name="Migliaia 19 3 4 2" xfId="4130" xr:uid="{00000000-0005-0000-0000-0000B0060000}"/>
    <cellStyle name="Migliaia 19 3 4 2 2" xfId="6515" xr:uid="{00000000-0005-0000-0000-0000B1060000}"/>
    <cellStyle name="Migliaia 19 3 4 3" xfId="5515" xr:uid="{00000000-0005-0000-0000-0000B2060000}"/>
    <cellStyle name="Migliaia 19 3 5" xfId="3389" xr:uid="{00000000-0005-0000-0000-0000B3060000}"/>
    <cellStyle name="Migliaia 19 3 5 2" xfId="6111" xr:uid="{00000000-0005-0000-0000-0000B4060000}"/>
    <cellStyle name="Migliaia 19 3 6" xfId="2944" xr:uid="{00000000-0005-0000-0000-0000B5060000}"/>
    <cellStyle name="Migliaia 19 3 6 2" xfId="5758" xr:uid="{00000000-0005-0000-0000-0000B6060000}"/>
    <cellStyle name="Migliaia 19 3 7" xfId="1589" xr:uid="{00000000-0005-0000-0000-0000B7060000}"/>
    <cellStyle name="Migliaia 19 4" xfId="434" xr:uid="{00000000-0005-0000-0000-0000B8060000}"/>
    <cellStyle name="Migliaia 19 4 2" xfId="3705" xr:uid="{00000000-0005-0000-0000-0000B9060000}"/>
    <cellStyle name="Migliaia 19 4 2 2" xfId="6304" xr:uid="{00000000-0005-0000-0000-0000BA060000}"/>
    <cellStyle name="Migliaia 19 4 3" xfId="4733" xr:uid="{00000000-0005-0000-0000-0000BB060000}"/>
    <cellStyle name="Migliaia 19 5" xfId="435" xr:uid="{00000000-0005-0000-0000-0000BC060000}"/>
    <cellStyle name="Migliaia 19 5 2" xfId="3706" xr:uid="{00000000-0005-0000-0000-0000BD060000}"/>
    <cellStyle name="Migliaia 19 6" xfId="1987" xr:uid="{00000000-0005-0000-0000-0000BE060000}"/>
    <cellStyle name="Migliaia 19 6 2" xfId="3701" xr:uid="{00000000-0005-0000-0000-0000BF060000}"/>
    <cellStyle name="Migliaia 19 6 2 2" xfId="6301" xr:uid="{00000000-0005-0000-0000-0000C0060000}"/>
    <cellStyle name="Migliaia 19 6 3" xfId="4730" xr:uid="{00000000-0005-0000-0000-0000C1060000}"/>
    <cellStyle name="Migliaia 19 7" xfId="3387" xr:uid="{00000000-0005-0000-0000-0000C2060000}"/>
    <cellStyle name="Migliaia 19 7 2" xfId="6109" xr:uid="{00000000-0005-0000-0000-0000C3060000}"/>
    <cellStyle name="Migliaia 19 8" xfId="2942" xr:uid="{00000000-0005-0000-0000-0000C4060000}"/>
    <cellStyle name="Migliaia 19 8 2" xfId="5756" xr:uid="{00000000-0005-0000-0000-0000C5060000}"/>
    <cellStyle name="Migliaia 2" xfId="436" xr:uid="{00000000-0005-0000-0000-0000C6060000}"/>
    <cellStyle name="Migliaia 2 2" xfId="437" xr:uid="{00000000-0005-0000-0000-0000C7060000}"/>
    <cellStyle name="Migliaia 2 2 2" xfId="1991" xr:uid="{00000000-0005-0000-0000-0000C8060000}"/>
    <cellStyle name="Migliaia 2 2 2 2" xfId="3708" xr:uid="{00000000-0005-0000-0000-0000C9060000}"/>
    <cellStyle name="Migliaia 2 2 2 2 2" xfId="6306" xr:uid="{00000000-0005-0000-0000-0000CA060000}"/>
    <cellStyle name="Migliaia 2 2 2 3" xfId="2948" xr:uid="{00000000-0005-0000-0000-0000CB060000}"/>
    <cellStyle name="Migliaia 2 2 2 3 2" xfId="5762" xr:uid="{00000000-0005-0000-0000-0000CC060000}"/>
    <cellStyle name="Migliaia 2 2 2 4" xfId="4735" xr:uid="{00000000-0005-0000-0000-0000CD060000}"/>
    <cellStyle name="Migliaia 2 2 3" xfId="3391" xr:uid="{00000000-0005-0000-0000-0000CE060000}"/>
    <cellStyle name="Migliaia 2 2 3 2" xfId="6113" xr:uid="{00000000-0005-0000-0000-0000CF060000}"/>
    <cellStyle name="Migliaia 2 2 4" xfId="2947" xr:uid="{00000000-0005-0000-0000-0000D0060000}"/>
    <cellStyle name="Migliaia 2 2 4 2" xfId="5761" xr:uid="{00000000-0005-0000-0000-0000D1060000}"/>
    <cellStyle name="Migliaia 2 2 5" xfId="4246" xr:uid="{00000000-0005-0000-0000-0000D2060000}"/>
    <cellStyle name="Migliaia 2 3" xfId="438" xr:uid="{00000000-0005-0000-0000-0000D3060000}"/>
    <cellStyle name="Migliaia 2 3 2" xfId="1992" xr:uid="{00000000-0005-0000-0000-0000D4060000}"/>
    <cellStyle name="Migliaia 2 3 2 2" xfId="3709" xr:uid="{00000000-0005-0000-0000-0000D5060000}"/>
    <cellStyle name="Migliaia 2 3 2 2 2" xfId="6307" xr:uid="{00000000-0005-0000-0000-0000D6060000}"/>
    <cellStyle name="Migliaia 2 3 2 3" xfId="2950" xr:uid="{00000000-0005-0000-0000-0000D7060000}"/>
    <cellStyle name="Migliaia 2 3 2 3 2" xfId="5764" xr:uid="{00000000-0005-0000-0000-0000D8060000}"/>
    <cellStyle name="Migliaia 2 3 2 4" xfId="4736" xr:uid="{00000000-0005-0000-0000-0000D9060000}"/>
    <cellStyle name="Migliaia 2 3 3" xfId="3392" xr:uid="{00000000-0005-0000-0000-0000DA060000}"/>
    <cellStyle name="Migliaia 2 3 3 2" xfId="6114" xr:uid="{00000000-0005-0000-0000-0000DB060000}"/>
    <cellStyle name="Migliaia 2 3 4" xfId="2949" xr:uid="{00000000-0005-0000-0000-0000DC060000}"/>
    <cellStyle name="Migliaia 2 3 4 2" xfId="5763" xr:uid="{00000000-0005-0000-0000-0000DD060000}"/>
    <cellStyle name="Migliaia 2 3 5" xfId="4247" xr:uid="{00000000-0005-0000-0000-0000DE060000}"/>
    <cellStyle name="Migliaia 2 4" xfId="439" xr:uid="{00000000-0005-0000-0000-0000DF060000}"/>
    <cellStyle name="Migliaia 2 4 2" xfId="440" xr:uid="{00000000-0005-0000-0000-0000E0060000}"/>
    <cellStyle name="Migliaia 2 4 2 2" xfId="3711" xr:uid="{00000000-0005-0000-0000-0000E1060000}"/>
    <cellStyle name="Migliaia 2 4 2 3" xfId="2952" xr:uid="{00000000-0005-0000-0000-0000E2060000}"/>
    <cellStyle name="Migliaia 2 4 2 3 2" xfId="5766" xr:uid="{00000000-0005-0000-0000-0000E3060000}"/>
    <cellStyle name="Migliaia 2 4 3" xfId="1993" xr:uid="{00000000-0005-0000-0000-0000E4060000}"/>
    <cellStyle name="Migliaia 2 4 3 2" xfId="3710" xr:uid="{00000000-0005-0000-0000-0000E5060000}"/>
    <cellStyle name="Migliaia 2 4 3 2 2" xfId="6308" xr:uid="{00000000-0005-0000-0000-0000E6060000}"/>
    <cellStyle name="Migliaia 2 4 3 3" xfId="4737" xr:uid="{00000000-0005-0000-0000-0000E7060000}"/>
    <cellStyle name="Migliaia 2 4 4" xfId="2619" xr:uid="{00000000-0005-0000-0000-0000E8060000}"/>
    <cellStyle name="Migliaia 2 4 4 2" xfId="4131" xr:uid="{00000000-0005-0000-0000-0000E9060000}"/>
    <cellStyle name="Migliaia 2 4 4 2 2" xfId="6516" xr:uid="{00000000-0005-0000-0000-0000EA060000}"/>
    <cellStyle name="Migliaia 2 4 4 3" xfId="5516" xr:uid="{00000000-0005-0000-0000-0000EB060000}"/>
    <cellStyle name="Migliaia 2 4 5" xfId="3393" xr:uid="{00000000-0005-0000-0000-0000EC060000}"/>
    <cellStyle name="Migliaia 2 4 5 2" xfId="6115" xr:uid="{00000000-0005-0000-0000-0000ED060000}"/>
    <cellStyle name="Migliaia 2 4 6" xfId="2951" xr:uid="{00000000-0005-0000-0000-0000EE060000}"/>
    <cellStyle name="Migliaia 2 4 6 2" xfId="5765" xr:uid="{00000000-0005-0000-0000-0000EF060000}"/>
    <cellStyle name="Migliaia 2 4 7" xfId="1590" xr:uid="{00000000-0005-0000-0000-0000F0060000}"/>
    <cellStyle name="Migliaia 2 5" xfId="441" xr:uid="{00000000-0005-0000-0000-0000F1060000}"/>
    <cellStyle name="Migliaia 2 5 2" xfId="3712" xr:uid="{00000000-0005-0000-0000-0000F2060000}"/>
    <cellStyle name="Migliaia 2 5 2 2" xfId="6309" xr:uid="{00000000-0005-0000-0000-0000F3060000}"/>
    <cellStyle name="Migliaia 2 5 3" xfId="4738" xr:uid="{00000000-0005-0000-0000-0000F4060000}"/>
    <cellStyle name="Migliaia 2 6" xfId="442" xr:uid="{00000000-0005-0000-0000-0000F5060000}"/>
    <cellStyle name="Migliaia 2 6 2" xfId="3713" xr:uid="{00000000-0005-0000-0000-0000F6060000}"/>
    <cellStyle name="Migliaia 2 7" xfId="1990" xr:uid="{00000000-0005-0000-0000-0000F7060000}"/>
    <cellStyle name="Migliaia 2 7 2" xfId="3707" xr:uid="{00000000-0005-0000-0000-0000F8060000}"/>
    <cellStyle name="Migliaia 2 7 2 2" xfId="6305" xr:uid="{00000000-0005-0000-0000-0000F9060000}"/>
    <cellStyle name="Migliaia 2 7 3" xfId="4734" xr:uid="{00000000-0005-0000-0000-0000FA060000}"/>
    <cellStyle name="Migliaia 2 8" xfId="3390" xr:uid="{00000000-0005-0000-0000-0000FB060000}"/>
    <cellStyle name="Migliaia 2 8 2" xfId="6112" xr:uid="{00000000-0005-0000-0000-0000FC060000}"/>
    <cellStyle name="Migliaia 2 9" xfId="2946" xr:uid="{00000000-0005-0000-0000-0000FD060000}"/>
    <cellStyle name="Migliaia 2 9 2" xfId="5760" xr:uid="{00000000-0005-0000-0000-0000FE060000}"/>
    <cellStyle name="Migliaia 2_Domestico_reg&amp;naz" xfId="443" xr:uid="{00000000-0005-0000-0000-0000FF060000}"/>
    <cellStyle name="Migliaia 20" xfId="444" xr:uid="{00000000-0005-0000-0000-000000070000}"/>
    <cellStyle name="Migliaia 20 2" xfId="445" xr:uid="{00000000-0005-0000-0000-000001070000}"/>
    <cellStyle name="Migliaia 20 2 2" xfId="1995" xr:uid="{00000000-0005-0000-0000-000002070000}"/>
    <cellStyle name="Migliaia 20 2 2 2" xfId="3715" xr:uid="{00000000-0005-0000-0000-000003070000}"/>
    <cellStyle name="Migliaia 20 2 2 2 2" xfId="6311" xr:uid="{00000000-0005-0000-0000-000004070000}"/>
    <cellStyle name="Migliaia 20 2 2 3" xfId="4740" xr:uid="{00000000-0005-0000-0000-000005070000}"/>
    <cellStyle name="Migliaia 20 2 3" xfId="3395" xr:uid="{00000000-0005-0000-0000-000006070000}"/>
    <cellStyle name="Migliaia 20 2 3 2" xfId="6117" xr:uid="{00000000-0005-0000-0000-000007070000}"/>
    <cellStyle name="Migliaia 20 2 4" xfId="2954" xr:uid="{00000000-0005-0000-0000-000008070000}"/>
    <cellStyle name="Migliaia 20 2 4 2" xfId="5768" xr:uid="{00000000-0005-0000-0000-000009070000}"/>
    <cellStyle name="Migliaia 20 2 5" xfId="4248" xr:uid="{00000000-0005-0000-0000-00000A070000}"/>
    <cellStyle name="Migliaia 20 3" xfId="446" xr:uid="{00000000-0005-0000-0000-00000B070000}"/>
    <cellStyle name="Migliaia 20 3 2" xfId="447" xr:uid="{00000000-0005-0000-0000-00000C070000}"/>
    <cellStyle name="Migliaia 20 3 2 2" xfId="3717" xr:uid="{00000000-0005-0000-0000-00000D070000}"/>
    <cellStyle name="Migliaia 20 3 2 3" xfId="2956" xr:uid="{00000000-0005-0000-0000-00000E070000}"/>
    <cellStyle name="Migliaia 20 3 2 3 2" xfId="5770" xr:uid="{00000000-0005-0000-0000-00000F070000}"/>
    <cellStyle name="Migliaia 20 3 3" xfId="1996" xr:uid="{00000000-0005-0000-0000-000010070000}"/>
    <cellStyle name="Migliaia 20 3 3 2" xfId="3716" xr:uid="{00000000-0005-0000-0000-000011070000}"/>
    <cellStyle name="Migliaia 20 3 3 2 2" xfId="6312" xr:uid="{00000000-0005-0000-0000-000012070000}"/>
    <cellStyle name="Migliaia 20 3 3 3" xfId="4741" xr:uid="{00000000-0005-0000-0000-000013070000}"/>
    <cellStyle name="Migliaia 20 3 4" xfId="2620" xr:uid="{00000000-0005-0000-0000-000014070000}"/>
    <cellStyle name="Migliaia 20 3 4 2" xfId="4132" xr:uid="{00000000-0005-0000-0000-000015070000}"/>
    <cellStyle name="Migliaia 20 3 4 2 2" xfId="6517" xr:uid="{00000000-0005-0000-0000-000016070000}"/>
    <cellStyle name="Migliaia 20 3 4 3" xfId="5517" xr:uid="{00000000-0005-0000-0000-000017070000}"/>
    <cellStyle name="Migliaia 20 3 5" xfId="3396" xr:uid="{00000000-0005-0000-0000-000018070000}"/>
    <cellStyle name="Migliaia 20 3 5 2" xfId="6118" xr:uid="{00000000-0005-0000-0000-000019070000}"/>
    <cellStyle name="Migliaia 20 3 6" xfId="2955" xr:uid="{00000000-0005-0000-0000-00001A070000}"/>
    <cellStyle name="Migliaia 20 3 6 2" xfId="5769" xr:uid="{00000000-0005-0000-0000-00001B070000}"/>
    <cellStyle name="Migliaia 20 3 7" xfId="1591" xr:uid="{00000000-0005-0000-0000-00001C070000}"/>
    <cellStyle name="Migliaia 20 4" xfId="448" xr:uid="{00000000-0005-0000-0000-00001D070000}"/>
    <cellStyle name="Migliaia 20 4 2" xfId="3718" xr:uid="{00000000-0005-0000-0000-00001E070000}"/>
    <cellStyle name="Migliaia 20 4 2 2" xfId="6313" xr:uid="{00000000-0005-0000-0000-00001F070000}"/>
    <cellStyle name="Migliaia 20 4 3" xfId="4742" xr:uid="{00000000-0005-0000-0000-000020070000}"/>
    <cellStyle name="Migliaia 20 5" xfId="449" xr:uid="{00000000-0005-0000-0000-000021070000}"/>
    <cellStyle name="Migliaia 20 5 2" xfId="3719" xr:uid="{00000000-0005-0000-0000-000022070000}"/>
    <cellStyle name="Migliaia 20 6" xfId="1994" xr:uid="{00000000-0005-0000-0000-000023070000}"/>
    <cellStyle name="Migliaia 20 6 2" xfId="3714" xr:uid="{00000000-0005-0000-0000-000024070000}"/>
    <cellStyle name="Migliaia 20 6 2 2" xfId="6310" xr:uid="{00000000-0005-0000-0000-000025070000}"/>
    <cellStyle name="Migliaia 20 6 3" xfId="4739" xr:uid="{00000000-0005-0000-0000-000026070000}"/>
    <cellStyle name="Migliaia 20 7" xfId="3394" xr:uid="{00000000-0005-0000-0000-000027070000}"/>
    <cellStyle name="Migliaia 20 7 2" xfId="6116" xr:uid="{00000000-0005-0000-0000-000028070000}"/>
    <cellStyle name="Migliaia 20 8" xfId="2953" xr:uid="{00000000-0005-0000-0000-000029070000}"/>
    <cellStyle name="Migliaia 20 8 2" xfId="5767" xr:uid="{00000000-0005-0000-0000-00002A070000}"/>
    <cellStyle name="Migliaia 21" xfId="450" xr:uid="{00000000-0005-0000-0000-00002B070000}"/>
    <cellStyle name="Migliaia 21 2" xfId="451" xr:uid="{00000000-0005-0000-0000-00002C070000}"/>
    <cellStyle name="Migliaia 21 2 2" xfId="1998" xr:uid="{00000000-0005-0000-0000-00002D070000}"/>
    <cellStyle name="Migliaia 21 2 2 2" xfId="3721" xr:uid="{00000000-0005-0000-0000-00002E070000}"/>
    <cellStyle name="Migliaia 21 2 2 2 2" xfId="6315" xr:uid="{00000000-0005-0000-0000-00002F070000}"/>
    <cellStyle name="Migliaia 21 2 2 3" xfId="4744" xr:uid="{00000000-0005-0000-0000-000030070000}"/>
    <cellStyle name="Migliaia 21 2 3" xfId="3398" xr:uid="{00000000-0005-0000-0000-000031070000}"/>
    <cellStyle name="Migliaia 21 2 3 2" xfId="6120" xr:uid="{00000000-0005-0000-0000-000032070000}"/>
    <cellStyle name="Migliaia 21 2 4" xfId="2958" xr:uid="{00000000-0005-0000-0000-000033070000}"/>
    <cellStyle name="Migliaia 21 2 4 2" xfId="5772" xr:uid="{00000000-0005-0000-0000-000034070000}"/>
    <cellStyle name="Migliaia 21 2 5" xfId="4249" xr:uid="{00000000-0005-0000-0000-000035070000}"/>
    <cellStyle name="Migliaia 21 3" xfId="452" xr:uid="{00000000-0005-0000-0000-000036070000}"/>
    <cellStyle name="Migliaia 21 3 2" xfId="453" xr:uid="{00000000-0005-0000-0000-000037070000}"/>
    <cellStyle name="Migliaia 21 3 2 2" xfId="3723" xr:uid="{00000000-0005-0000-0000-000038070000}"/>
    <cellStyle name="Migliaia 21 3 2 3" xfId="2960" xr:uid="{00000000-0005-0000-0000-000039070000}"/>
    <cellStyle name="Migliaia 21 3 2 3 2" xfId="5774" xr:uid="{00000000-0005-0000-0000-00003A070000}"/>
    <cellStyle name="Migliaia 21 3 3" xfId="1999" xr:uid="{00000000-0005-0000-0000-00003B070000}"/>
    <cellStyle name="Migliaia 21 3 3 2" xfId="3722" xr:uid="{00000000-0005-0000-0000-00003C070000}"/>
    <cellStyle name="Migliaia 21 3 3 2 2" xfId="6316" xr:uid="{00000000-0005-0000-0000-00003D070000}"/>
    <cellStyle name="Migliaia 21 3 3 3" xfId="4745" xr:uid="{00000000-0005-0000-0000-00003E070000}"/>
    <cellStyle name="Migliaia 21 3 4" xfId="2621" xr:uid="{00000000-0005-0000-0000-00003F070000}"/>
    <cellStyle name="Migliaia 21 3 4 2" xfId="4133" xr:uid="{00000000-0005-0000-0000-000040070000}"/>
    <cellStyle name="Migliaia 21 3 4 2 2" xfId="6518" xr:uid="{00000000-0005-0000-0000-000041070000}"/>
    <cellStyle name="Migliaia 21 3 4 3" xfId="5518" xr:uid="{00000000-0005-0000-0000-000042070000}"/>
    <cellStyle name="Migliaia 21 3 5" xfId="3399" xr:uid="{00000000-0005-0000-0000-000043070000}"/>
    <cellStyle name="Migliaia 21 3 5 2" xfId="6121" xr:uid="{00000000-0005-0000-0000-000044070000}"/>
    <cellStyle name="Migliaia 21 3 6" xfId="2959" xr:uid="{00000000-0005-0000-0000-000045070000}"/>
    <cellStyle name="Migliaia 21 3 6 2" xfId="5773" xr:uid="{00000000-0005-0000-0000-000046070000}"/>
    <cellStyle name="Migliaia 21 3 7" xfId="1592" xr:uid="{00000000-0005-0000-0000-000047070000}"/>
    <cellStyle name="Migliaia 21 4" xfId="454" xr:uid="{00000000-0005-0000-0000-000048070000}"/>
    <cellStyle name="Migliaia 21 4 2" xfId="3724" xr:uid="{00000000-0005-0000-0000-000049070000}"/>
    <cellStyle name="Migliaia 21 4 2 2" xfId="6317" xr:uid="{00000000-0005-0000-0000-00004A070000}"/>
    <cellStyle name="Migliaia 21 4 3" xfId="4746" xr:uid="{00000000-0005-0000-0000-00004B070000}"/>
    <cellStyle name="Migliaia 21 5" xfId="455" xr:uid="{00000000-0005-0000-0000-00004C070000}"/>
    <cellStyle name="Migliaia 21 5 2" xfId="3725" xr:uid="{00000000-0005-0000-0000-00004D070000}"/>
    <cellStyle name="Migliaia 21 6" xfId="1997" xr:uid="{00000000-0005-0000-0000-00004E070000}"/>
    <cellStyle name="Migliaia 21 6 2" xfId="3720" xr:uid="{00000000-0005-0000-0000-00004F070000}"/>
    <cellStyle name="Migliaia 21 6 2 2" xfId="6314" xr:uid="{00000000-0005-0000-0000-000050070000}"/>
    <cellStyle name="Migliaia 21 6 3" xfId="4743" xr:uid="{00000000-0005-0000-0000-000051070000}"/>
    <cellStyle name="Migliaia 21 7" xfId="3397" xr:uid="{00000000-0005-0000-0000-000052070000}"/>
    <cellStyle name="Migliaia 21 7 2" xfId="6119" xr:uid="{00000000-0005-0000-0000-000053070000}"/>
    <cellStyle name="Migliaia 21 8" xfId="2957" xr:uid="{00000000-0005-0000-0000-000054070000}"/>
    <cellStyle name="Migliaia 21 8 2" xfId="5771" xr:uid="{00000000-0005-0000-0000-000055070000}"/>
    <cellStyle name="Migliaia 22" xfId="456" xr:uid="{00000000-0005-0000-0000-000056070000}"/>
    <cellStyle name="Migliaia 22 2" xfId="457" xr:uid="{00000000-0005-0000-0000-000057070000}"/>
    <cellStyle name="Migliaia 22 2 2" xfId="2001" xr:uid="{00000000-0005-0000-0000-000058070000}"/>
    <cellStyle name="Migliaia 22 2 2 2" xfId="3727" xr:uid="{00000000-0005-0000-0000-000059070000}"/>
    <cellStyle name="Migliaia 22 2 2 2 2" xfId="6319" xr:uid="{00000000-0005-0000-0000-00005A070000}"/>
    <cellStyle name="Migliaia 22 2 2 3" xfId="4748" xr:uid="{00000000-0005-0000-0000-00005B070000}"/>
    <cellStyle name="Migliaia 22 2 3" xfId="3401" xr:uid="{00000000-0005-0000-0000-00005C070000}"/>
    <cellStyle name="Migliaia 22 2 3 2" xfId="6123" xr:uid="{00000000-0005-0000-0000-00005D070000}"/>
    <cellStyle name="Migliaia 22 2 4" xfId="2962" xr:uid="{00000000-0005-0000-0000-00005E070000}"/>
    <cellStyle name="Migliaia 22 2 4 2" xfId="5776" xr:uid="{00000000-0005-0000-0000-00005F070000}"/>
    <cellStyle name="Migliaia 22 2 5" xfId="4250" xr:uid="{00000000-0005-0000-0000-000060070000}"/>
    <cellStyle name="Migliaia 22 3" xfId="458" xr:uid="{00000000-0005-0000-0000-000061070000}"/>
    <cellStyle name="Migliaia 22 3 2" xfId="459" xr:uid="{00000000-0005-0000-0000-000062070000}"/>
    <cellStyle name="Migliaia 22 3 2 2" xfId="3729" xr:uid="{00000000-0005-0000-0000-000063070000}"/>
    <cellStyle name="Migliaia 22 3 2 3" xfId="2964" xr:uid="{00000000-0005-0000-0000-000064070000}"/>
    <cellStyle name="Migliaia 22 3 2 3 2" xfId="5778" xr:uid="{00000000-0005-0000-0000-000065070000}"/>
    <cellStyle name="Migliaia 22 3 3" xfId="2002" xr:uid="{00000000-0005-0000-0000-000066070000}"/>
    <cellStyle name="Migliaia 22 3 3 2" xfId="3728" xr:uid="{00000000-0005-0000-0000-000067070000}"/>
    <cellStyle name="Migliaia 22 3 3 2 2" xfId="6320" xr:uid="{00000000-0005-0000-0000-000068070000}"/>
    <cellStyle name="Migliaia 22 3 3 3" xfId="4749" xr:uid="{00000000-0005-0000-0000-000069070000}"/>
    <cellStyle name="Migliaia 22 3 4" xfId="2622" xr:uid="{00000000-0005-0000-0000-00006A070000}"/>
    <cellStyle name="Migliaia 22 3 4 2" xfId="4134" xr:uid="{00000000-0005-0000-0000-00006B070000}"/>
    <cellStyle name="Migliaia 22 3 4 2 2" xfId="6519" xr:uid="{00000000-0005-0000-0000-00006C070000}"/>
    <cellStyle name="Migliaia 22 3 4 3" xfId="5519" xr:uid="{00000000-0005-0000-0000-00006D070000}"/>
    <cellStyle name="Migliaia 22 3 5" xfId="3402" xr:uid="{00000000-0005-0000-0000-00006E070000}"/>
    <cellStyle name="Migliaia 22 3 5 2" xfId="6124" xr:uid="{00000000-0005-0000-0000-00006F070000}"/>
    <cellStyle name="Migliaia 22 3 6" xfId="2963" xr:uid="{00000000-0005-0000-0000-000070070000}"/>
    <cellStyle name="Migliaia 22 3 6 2" xfId="5777" xr:uid="{00000000-0005-0000-0000-000071070000}"/>
    <cellStyle name="Migliaia 22 3 7" xfId="1593" xr:uid="{00000000-0005-0000-0000-000072070000}"/>
    <cellStyle name="Migliaia 22 4" xfId="460" xr:uid="{00000000-0005-0000-0000-000073070000}"/>
    <cellStyle name="Migliaia 22 4 2" xfId="3730" xr:uid="{00000000-0005-0000-0000-000074070000}"/>
    <cellStyle name="Migliaia 22 4 2 2" xfId="6321" xr:uid="{00000000-0005-0000-0000-000075070000}"/>
    <cellStyle name="Migliaia 22 4 3" xfId="4750" xr:uid="{00000000-0005-0000-0000-000076070000}"/>
    <cellStyle name="Migliaia 22 5" xfId="461" xr:uid="{00000000-0005-0000-0000-000077070000}"/>
    <cellStyle name="Migliaia 22 5 2" xfId="3731" xr:uid="{00000000-0005-0000-0000-000078070000}"/>
    <cellStyle name="Migliaia 22 6" xfId="2000" xr:uid="{00000000-0005-0000-0000-000079070000}"/>
    <cellStyle name="Migliaia 22 6 2" xfId="3726" xr:uid="{00000000-0005-0000-0000-00007A070000}"/>
    <cellStyle name="Migliaia 22 6 2 2" xfId="6318" xr:uid="{00000000-0005-0000-0000-00007B070000}"/>
    <cellStyle name="Migliaia 22 6 3" xfId="4747" xr:uid="{00000000-0005-0000-0000-00007C070000}"/>
    <cellStyle name="Migliaia 22 7" xfId="3400" xr:uid="{00000000-0005-0000-0000-00007D070000}"/>
    <cellStyle name="Migliaia 22 7 2" xfId="6122" xr:uid="{00000000-0005-0000-0000-00007E070000}"/>
    <cellStyle name="Migliaia 22 8" xfId="2961" xr:uid="{00000000-0005-0000-0000-00007F070000}"/>
    <cellStyle name="Migliaia 22 8 2" xfId="5775" xr:uid="{00000000-0005-0000-0000-000080070000}"/>
    <cellStyle name="Migliaia 23" xfId="462" xr:uid="{00000000-0005-0000-0000-000081070000}"/>
    <cellStyle name="Migliaia 23 2" xfId="463" xr:uid="{00000000-0005-0000-0000-000082070000}"/>
    <cellStyle name="Migliaia 23 2 2" xfId="2004" xr:uid="{00000000-0005-0000-0000-000083070000}"/>
    <cellStyle name="Migliaia 23 2 2 2" xfId="3733" xr:uid="{00000000-0005-0000-0000-000084070000}"/>
    <cellStyle name="Migliaia 23 2 2 2 2" xfId="6323" xr:uid="{00000000-0005-0000-0000-000085070000}"/>
    <cellStyle name="Migliaia 23 2 2 3" xfId="4752" xr:uid="{00000000-0005-0000-0000-000086070000}"/>
    <cellStyle name="Migliaia 23 2 3" xfId="3404" xr:uid="{00000000-0005-0000-0000-000087070000}"/>
    <cellStyle name="Migliaia 23 2 3 2" xfId="6126" xr:uid="{00000000-0005-0000-0000-000088070000}"/>
    <cellStyle name="Migliaia 23 2 4" xfId="2966" xr:uid="{00000000-0005-0000-0000-000089070000}"/>
    <cellStyle name="Migliaia 23 2 4 2" xfId="5780" xr:uid="{00000000-0005-0000-0000-00008A070000}"/>
    <cellStyle name="Migliaia 23 2 5" xfId="4251" xr:uid="{00000000-0005-0000-0000-00008B070000}"/>
    <cellStyle name="Migliaia 23 3" xfId="464" xr:uid="{00000000-0005-0000-0000-00008C070000}"/>
    <cellStyle name="Migliaia 23 3 2" xfId="465" xr:uid="{00000000-0005-0000-0000-00008D070000}"/>
    <cellStyle name="Migliaia 23 3 2 2" xfId="3735" xr:uid="{00000000-0005-0000-0000-00008E070000}"/>
    <cellStyle name="Migliaia 23 3 2 3" xfId="2968" xr:uid="{00000000-0005-0000-0000-00008F070000}"/>
    <cellStyle name="Migliaia 23 3 2 3 2" xfId="5782" xr:uid="{00000000-0005-0000-0000-000090070000}"/>
    <cellStyle name="Migliaia 23 3 3" xfId="2005" xr:uid="{00000000-0005-0000-0000-000091070000}"/>
    <cellStyle name="Migliaia 23 3 3 2" xfId="3734" xr:uid="{00000000-0005-0000-0000-000092070000}"/>
    <cellStyle name="Migliaia 23 3 3 2 2" xfId="6324" xr:uid="{00000000-0005-0000-0000-000093070000}"/>
    <cellStyle name="Migliaia 23 3 3 3" xfId="4753" xr:uid="{00000000-0005-0000-0000-000094070000}"/>
    <cellStyle name="Migliaia 23 3 4" xfId="2623" xr:uid="{00000000-0005-0000-0000-000095070000}"/>
    <cellStyle name="Migliaia 23 3 4 2" xfId="4135" xr:uid="{00000000-0005-0000-0000-000096070000}"/>
    <cellStyle name="Migliaia 23 3 4 2 2" xfId="6520" xr:uid="{00000000-0005-0000-0000-000097070000}"/>
    <cellStyle name="Migliaia 23 3 4 3" xfId="5520" xr:uid="{00000000-0005-0000-0000-000098070000}"/>
    <cellStyle name="Migliaia 23 3 5" xfId="3405" xr:uid="{00000000-0005-0000-0000-000099070000}"/>
    <cellStyle name="Migliaia 23 3 5 2" xfId="6127" xr:uid="{00000000-0005-0000-0000-00009A070000}"/>
    <cellStyle name="Migliaia 23 3 6" xfId="2967" xr:uid="{00000000-0005-0000-0000-00009B070000}"/>
    <cellStyle name="Migliaia 23 3 6 2" xfId="5781" xr:uid="{00000000-0005-0000-0000-00009C070000}"/>
    <cellStyle name="Migliaia 23 3 7" xfId="1594" xr:uid="{00000000-0005-0000-0000-00009D070000}"/>
    <cellStyle name="Migliaia 23 4" xfId="466" xr:uid="{00000000-0005-0000-0000-00009E070000}"/>
    <cellStyle name="Migliaia 23 4 2" xfId="3736" xr:uid="{00000000-0005-0000-0000-00009F070000}"/>
    <cellStyle name="Migliaia 23 4 2 2" xfId="6325" xr:uid="{00000000-0005-0000-0000-0000A0070000}"/>
    <cellStyle name="Migliaia 23 4 3" xfId="4754" xr:uid="{00000000-0005-0000-0000-0000A1070000}"/>
    <cellStyle name="Migliaia 23 5" xfId="467" xr:uid="{00000000-0005-0000-0000-0000A2070000}"/>
    <cellStyle name="Migliaia 23 5 2" xfId="3737" xr:uid="{00000000-0005-0000-0000-0000A3070000}"/>
    <cellStyle name="Migliaia 23 6" xfId="2003" xr:uid="{00000000-0005-0000-0000-0000A4070000}"/>
    <cellStyle name="Migliaia 23 6 2" xfId="3732" xr:uid="{00000000-0005-0000-0000-0000A5070000}"/>
    <cellStyle name="Migliaia 23 6 2 2" xfId="6322" xr:uid="{00000000-0005-0000-0000-0000A6070000}"/>
    <cellStyle name="Migliaia 23 6 3" xfId="4751" xr:uid="{00000000-0005-0000-0000-0000A7070000}"/>
    <cellStyle name="Migliaia 23 7" xfId="3403" xr:uid="{00000000-0005-0000-0000-0000A8070000}"/>
    <cellStyle name="Migliaia 23 7 2" xfId="6125" xr:uid="{00000000-0005-0000-0000-0000A9070000}"/>
    <cellStyle name="Migliaia 23 8" xfId="2965" xr:uid="{00000000-0005-0000-0000-0000AA070000}"/>
    <cellStyle name="Migliaia 23 8 2" xfId="5779" xr:uid="{00000000-0005-0000-0000-0000AB070000}"/>
    <cellStyle name="Migliaia 24" xfId="468" xr:uid="{00000000-0005-0000-0000-0000AC070000}"/>
    <cellStyle name="Migliaia 24 2" xfId="469" xr:uid="{00000000-0005-0000-0000-0000AD070000}"/>
    <cellStyle name="Migliaia 24 2 2" xfId="2007" xr:uid="{00000000-0005-0000-0000-0000AE070000}"/>
    <cellStyle name="Migliaia 24 2 2 2" xfId="3739" xr:uid="{00000000-0005-0000-0000-0000AF070000}"/>
    <cellStyle name="Migliaia 24 2 2 2 2" xfId="6327" xr:uid="{00000000-0005-0000-0000-0000B0070000}"/>
    <cellStyle name="Migliaia 24 2 2 3" xfId="4756" xr:uid="{00000000-0005-0000-0000-0000B1070000}"/>
    <cellStyle name="Migliaia 24 2 3" xfId="3407" xr:uid="{00000000-0005-0000-0000-0000B2070000}"/>
    <cellStyle name="Migliaia 24 2 3 2" xfId="6129" xr:uid="{00000000-0005-0000-0000-0000B3070000}"/>
    <cellStyle name="Migliaia 24 2 4" xfId="2970" xr:uid="{00000000-0005-0000-0000-0000B4070000}"/>
    <cellStyle name="Migliaia 24 2 4 2" xfId="5784" xr:uid="{00000000-0005-0000-0000-0000B5070000}"/>
    <cellStyle name="Migliaia 24 2 5" xfId="4252" xr:uid="{00000000-0005-0000-0000-0000B6070000}"/>
    <cellStyle name="Migliaia 24 3" xfId="470" xr:uid="{00000000-0005-0000-0000-0000B7070000}"/>
    <cellStyle name="Migliaia 24 3 2" xfId="471" xr:uid="{00000000-0005-0000-0000-0000B8070000}"/>
    <cellStyle name="Migliaia 24 3 2 2" xfId="3741" xr:uid="{00000000-0005-0000-0000-0000B9070000}"/>
    <cellStyle name="Migliaia 24 3 2 3" xfId="2972" xr:uid="{00000000-0005-0000-0000-0000BA070000}"/>
    <cellStyle name="Migliaia 24 3 2 3 2" xfId="5786" xr:uid="{00000000-0005-0000-0000-0000BB070000}"/>
    <cellStyle name="Migliaia 24 3 3" xfId="2008" xr:uid="{00000000-0005-0000-0000-0000BC070000}"/>
    <cellStyle name="Migliaia 24 3 3 2" xfId="3740" xr:uid="{00000000-0005-0000-0000-0000BD070000}"/>
    <cellStyle name="Migliaia 24 3 3 2 2" xfId="6328" xr:uid="{00000000-0005-0000-0000-0000BE070000}"/>
    <cellStyle name="Migliaia 24 3 3 3" xfId="4757" xr:uid="{00000000-0005-0000-0000-0000BF070000}"/>
    <cellStyle name="Migliaia 24 3 4" xfId="2624" xr:uid="{00000000-0005-0000-0000-0000C0070000}"/>
    <cellStyle name="Migliaia 24 3 4 2" xfId="4136" xr:uid="{00000000-0005-0000-0000-0000C1070000}"/>
    <cellStyle name="Migliaia 24 3 4 2 2" xfId="6521" xr:uid="{00000000-0005-0000-0000-0000C2070000}"/>
    <cellStyle name="Migliaia 24 3 4 3" xfId="5521" xr:uid="{00000000-0005-0000-0000-0000C3070000}"/>
    <cellStyle name="Migliaia 24 3 5" xfId="3408" xr:uid="{00000000-0005-0000-0000-0000C4070000}"/>
    <cellStyle name="Migliaia 24 3 5 2" xfId="6130" xr:uid="{00000000-0005-0000-0000-0000C5070000}"/>
    <cellStyle name="Migliaia 24 3 6" xfId="2971" xr:uid="{00000000-0005-0000-0000-0000C6070000}"/>
    <cellStyle name="Migliaia 24 3 6 2" xfId="5785" xr:uid="{00000000-0005-0000-0000-0000C7070000}"/>
    <cellStyle name="Migliaia 24 3 7" xfId="1595" xr:uid="{00000000-0005-0000-0000-0000C8070000}"/>
    <cellStyle name="Migliaia 24 4" xfId="472" xr:uid="{00000000-0005-0000-0000-0000C9070000}"/>
    <cellStyle name="Migliaia 24 4 2" xfId="3742" xr:uid="{00000000-0005-0000-0000-0000CA070000}"/>
    <cellStyle name="Migliaia 24 4 2 2" xfId="6329" xr:uid="{00000000-0005-0000-0000-0000CB070000}"/>
    <cellStyle name="Migliaia 24 4 3" xfId="4758" xr:uid="{00000000-0005-0000-0000-0000CC070000}"/>
    <cellStyle name="Migliaia 24 5" xfId="473" xr:uid="{00000000-0005-0000-0000-0000CD070000}"/>
    <cellStyle name="Migliaia 24 5 2" xfId="3743" xr:uid="{00000000-0005-0000-0000-0000CE070000}"/>
    <cellStyle name="Migliaia 24 6" xfId="2006" xr:uid="{00000000-0005-0000-0000-0000CF070000}"/>
    <cellStyle name="Migliaia 24 6 2" xfId="3738" xr:uid="{00000000-0005-0000-0000-0000D0070000}"/>
    <cellStyle name="Migliaia 24 6 2 2" xfId="6326" xr:uid="{00000000-0005-0000-0000-0000D1070000}"/>
    <cellStyle name="Migliaia 24 6 3" xfId="4755" xr:uid="{00000000-0005-0000-0000-0000D2070000}"/>
    <cellStyle name="Migliaia 24 7" xfId="3406" xr:uid="{00000000-0005-0000-0000-0000D3070000}"/>
    <cellStyle name="Migliaia 24 7 2" xfId="6128" xr:uid="{00000000-0005-0000-0000-0000D4070000}"/>
    <cellStyle name="Migliaia 24 8" xfId="2969" xr:uid="{00000000-0005-0000-0000-0000D5070000}"/>
    <cellStyle name="Migliaia 24 8 2" xfId="5783" xr:uid="{00000000-0005-0000-0000-0000D6070000}"/>
    <cellStyle name="Migliaia 25" xfId="474" xr:uid="{00000000-0005-0000-0000-0000D7070000}"/>
    <cellStyle name="Migliaia 25 2" xfId="475" xr:uid="{00000000-0005-0000-0000-0000D8070000}"/>
    <cellStyle name="Migliaia 25 2 2" xfId="2010" xr:uid="{00000000-0005-0000-0000-0000D9070000}"/>
    <cellStyle name="Migliaia 25 2 2 2" xfId="3745" xr:uid="{00000000-0005-0000-0000-0000DA070000}"/>
    <cellStyle name="Migliaia 25 2 2 2 2" xfId="6331" xr:uid="{00000000-0005-0000-0000-0000DB070000}"/>
    <cellStyle name="Migliaia 25 2 2 3" xfId="4760" xr:uid="{00000000-0005-0000-0000-0000DC070000}"/>
    <cellStyle name="Migliaia 25 2 3" xfId="3410" xr:uid="{00000000-0005-0000-0000-0000DD070000}"/>
    <cellStyle name="Migliaia 25 2 3 2" xfId="6132" xr:uid="{00000000-0005-0000-0000-0000DE070000}"/>
    <cellStyle name="Migliaia 25 2 4" xfId="2974" xr:uid="{00000000-0005-0000-0000-0000DF070000}"/>
    <cellStyle name="Migliaia 25 2 4 2" xfId="5788" xr:uid="{00000000-0005-0000-0000-0000E0070000}"/>
    <cellStyle name="Migliaia 25 2 5" xfId="4253" xr:uid="{00000000-0005-0000-0000-0000E1070000}"/>
    <cellStyle name="Migliaia 25 3" xfId="476" xr:uid="{00000000-0005-0000-0000-0000E2070000}"/>
    <cellStyle name="Migliaia 25 3 2" xfId="477" xr:uid="{00000000-0005-0000-0000-0000E3070000}"/>
    <cellStyle name="Migliaia 25 3 2 2" xfId="3747" xr:uid="{00000000-0005-0000-0000-0000E4070000}"/>
    <cellStyle name="Migliaia 25 3 2 3" xfId="2976" xr:uid="{00000000-0005-0000-0000-0000E5070000}"/>
    <cellStyle name="Migliaia 25 3 2 3 2" xfId="5790" xr:uid="{00000000-0005-0000-0000-0000E6070000}"/>
    <cellStyle name="Migliaia 25 3 3" xfId="2011" xr:uid="{00000000-0005-0000-0000-0000E7070000}"/>
    <cellStyle name="Migliaia 25 3 3 2" xfId="3746" xr:uid="{00000000-0005-0000-0000-0000E8070000}"/>
    <cellStyle name="Migliaia 25 3 3 2 2" xfId="6332" xr:uid="{00000000-0005-0000-0000-0000E9070000}"/>
    <cellStyle name="Migliaia 25 3 3 3" xfId="4761" xr:uid="{00000000-0005-0000-0000-0000EA070000}"/>
    <cellStyle name="Migliaia 25 3 4" xfId="2625" xr:uid="{00000000-0005-0000-0000-0000EB070000}"/>
    <cellStyle name="Migliaia 25 3 4 2" xfId="4137" xr:uid="{00000000-0005-0000-0000-0000EC070000}"/>
    <cellStyle name="Migliaia 25 3 4 2 2" xfId="6522" xr:uid="{00000000-0005-0000-0000-0000ED070000}"/>
    <cellStyle name="Migliaia 25 3 4 3" xfId="5522" xr:uid="{00000000-0005-0000-0000-0000EE070000}"/>
    <cellStyle name="Migliaia 25 3 5" xfId="3411" xr:uid="{00000000-0005-0000-0000-0000EF070000}"/>
    <cellStyle name="Migliaia 25 3 5 2" xfId="6133" xr:uid="{00000000-0005-0000-0000-0000F0070000}"/>
    <cellStyle name="Migliaia 25 3 6" xfId="2975" xr:uid="{00000000-0005-0000-0000-0000F1070000}"/>
    <cellStyle name="Migliaia 25 3 6 2" xfId="5789" xr:uid="{00000000-0005-0000-0000-0000F2070000}"/>
    <cellStyle name="Migliaia 25 3 7" xfId="1596" xr:uid="{00000000-0005-0000-0000-0000F3070000}"/>
    <cellStyle name="Migliaia 25 4" xfId="478" xr:uid="{00000000-0005-0000-0000-0000F4070000}"/>
    <cellStyle name="Migliaia 25 4 2" xfId="3748" xr:uid="{00000000-0005-0000-0000-0000F5070000}"/>
    <cellStyle name="Migliaia 25 4 2 2" xfId="6333" xr:uid="{00000000-0005-0000-0000-0000F6070000}"/>
    <cellStyle name="Migliaia 25 4 3" xfId="4762" xr:uid="{00000000-0005-0000-0000-0000F7070000}"/>
    <cellStyle name="Migliaia 25 5" xfId="479" xr:uid="{00000000-0005-0000-0000-0000F8070000}"/>
    <cellStyle name="Migliaia 25 5 2" xfId="3749" xr:uid="{00000000-0005-0000-0000-0000F9070000}"/>
    <cellStyle name="Migliaia 25 6" xfId="2009" xr:uid="{00000000-0005-0000-0000-0000FA070000}"/>
    <cellStyle name="Migliaia 25 6 2" xfId="3744" xr:uid="{00000000-0005-0000-0000-0000FB070000}"/>
    <cellStyle name="Migliaia 25 6 2 2" xfId="6330" xr:uid="{00000000-0005-0000-0000-0000FC070000}"/>
    <cellStyle name="Migliaia 25 6 3" xfId="4759" xr:uid="{00000000-0005-0000-0000-0000FD070000}"/>
    <cellStyle name="Migliaia 25 7" xfId="3409" xr:uid="{00000000-0005-0000-0000-0000FE070000}"/>
    <cellStyle name="Migliaia 25 7 2" xfId="6131" xr:uid="{00000000-0005-0000-0000-0000FF070000}"/>
    <cellStyle name="Migliaia 25 8" xfId="2973" xr:uid="{00000000-0005-0000-0000-000000080000}"/>
    <cellStyle name="Migliaia 25 8 2" xfId="5787" xr:uid="{00000000-0005-0000-0000-000001080000}"/>
    <cellStyle name="Migliaia 26" xfId="480" xr:uid="{00000000-0005-0000-0000-000002080000}"/>
    <cellStyle name="Migliaia 26 2" xfId="481" xr:uid="{00000000-0005-0000-0000-000003080000}"/>
    <cellStyle name="Migliaia 26 2 2" xfId="2013" xr:uid="{00000000-0005-0000-0000-000004080000}"/>
    <cellStyle name="Migliaia 26 2 2 2" xfId="3751" xr:uid="{00000000-0005-0000-0000-000005080000}"/>
    <cellStyle name="Migliaia 26 2 2 2 2" xfId="6335" xr:uid="{00000000-0005-0000-0000-000006080000}"/>
    <cellStyle name="Migliaia 26 2 2 3" xfId="4764" xr:uid="{00000000-0005-0000-0000-000007080000}"/>
    <cellStyle name="Migliaia 26 2 3" xfId="3413" xr:uid="{00000000-0005-0000-0000-000008080000}"/>
    <cellStyle name="Migliaia 26 2 3 2" xfId="6135" xr:uid="{00000000-0005-0000-0000-000009080000}"/>
    <cellStyle name="Migliaia 26 2 4" xfId="2978" xr:uid="{00000000-0005-0000-0000-00000A080000}"/>
    <cellStyle name="Migliaia 26 2 4 2" xfId="5792" xr:uid="{00000000-0005-0000-0000-00000B080000}"/>
    <cellStyle name="Migliaia 26 2 5" xfId="4254" xr:uid="{00000000-0005-0000-0000-00000C080000}"/>
    <cellStyle name="Migliaia 26 3" xfId="482" xr:uid="{00000000-0005-0000-0000-00000D080000}"/>
    <cellStyle name="Migliaia 26 3 2" xfId="483" xr:uid="{00000000-0005-0000-0000-00000E080000}"/>
    <cellStyle name="Migliaia 26 3 2 2" xfId="3753" xr:uid="{00000000-0005-0000-0000-00000F080000}"/>
    <cellStyle name="Migliaia 26 3 2 3" xfId="2980" xr:uid="{00000000-0005-0000-0000-000010080000}"/>
    <cellStyle name="Migliaia 26 3 2 3 2" xfId="5794" xr:uid="{00000000-0005-0000-0000-000011080000}"/>
    <cellStyle name="Migliaia 26 3 3" xfId="2014" xr:uid="{00000000-0005-0000-0000-000012080000}"/>
    <cellStyle name="Migliaia 26 3 3 2" xfId="3752" xr:uid="{00000000-0005-0000-0000-000013080000}"/>
    <cellStyle name="Migliaia 26 3 3 2 2" xfId="6336" xr:uid="{00000000-0005-0000-0000-000014080000}"/>
    <cellStyle name="Migliaia 26 3 3 3" xfId="4765" xr:uid="{00000000-0005-0000-0000-000015080000}"/>
    <cellStyle name="Migliaia 26 3 4" xfId="2626" xr:uid="{00000000-0005-0000-0000-000016080000}"/>
    <cellStyle name="Migliaia 26 3 4 2" xfId="4138" xr:uid="{00000000-0005-0000-0000-000017080000}"/>
    <cellStyle name="Migliaia 26 3 4 2 2" xfId="6523" xr:uid="{00000000-0005-0000-0000-000018080000}"/>
    <cellStyle name="Migliaia 26 3 4 3" xfId="5523" xr:uid="{00000000-0005-0000-0000-000019080000}"/>
    <cellStyle name="Migliaia 26 3 5" xfId="3414" xr:uid="{00000000-0005-0000-0000-00001A080000}"/>
    <cellStyle name="Migliaia 26 3 5 2" xfId="6136" xr:uid="{00000000-0005-0000-0000-00001B080000}"/>
    <cellStyle name="Migliaia 26 3 6" xfId="2979" xr:uid="{00000000-0005-0000-0000-00001C080000}"/>
    <cellStyle name="Migliaia 26 3 6 2" xfId="5793" xr:uid="{00000000-0005-0000-0000-00001D080000}"/>
    <cellStyle name="Migliaia 26 3 7" xfId="1597" xr:uid="{00000000-0005-0000-0000-00001E080000}"/>
    <cellStyle name="Migliaia 26 4" xfId="484" xr:uid="{00000000-0005-0000-0000-00001F080000}"/>
    <cellStyle name="Migliaia 26 4 2" xfId="3754" xr:uid="{00000000-0005-0000-0000-000020080000}"/>
    <cellStyle name="Migliaia 26 4 2 2" xfId="6337" xr:uid="{00000000-0005-0000-0000-000021080000}"/>
    <cellStyle name="Migliaia 26 4 3" xfId="4766" xr:uid="{00000000-0005-0000-0000-000022080000}"/>
    <cellStyle name="Migliaia 26 5" xfId="485" xr:uid="{00000000-0005-0000-0000-000023080000}"/>
    <cellStyle name="Migliaia 26 5 2" xfId="3755" xr:uid="{00000000-0005-0000-0000-000024080000}"/>
    <cellStyle name="Migliaia 26 6" xfId="2012" xr:uid="{00000000-0005-0000-0000-000025080000}"/>
    <cellStyle name="Migliaia 26 6 2" xfId="3750" xr:uid="{00000000-0005-0000-0000-000026080000}"/>
    <cellStyle name="Migliaia 26 6 2 2" xfId="6334" xr:uid="{00000000-0005-0000-0000-000027080000}"/>
    <cellStyle name="Migliaia 26 6 3" xfId="4763" xr:uid="{00000000-0005-0000-0000-000028080000}"/>
    <cellStyle name="Migliaia 26 7" xfId="3412" xr:uid="{00000000-0005-0000-0000-000029080000}"/>
    <cellStyle name="Migliaia 26 7 2" xfId="6134" xr:uid="{00000000-0005-0000-0000-00002A080000}"/>
    <cellStyle name="Migliaia 26 8" xfId="2977" xr:uid="{00000000-0005-0000-0000-00002B080000}"/>
    <cellStyle name="Migliaia 26 8 2" xfId="5791" xr:uid="{00000000-0005-0000-0000-00002C080000}"/>
    <cellStyle name="Migliaia 27" xfId="486" xr:uid="{00000000-0005-0000-0000-00002D080000}"/>
    <cellStyle name="Migliaia 27 2" xfId="487" xr:uid="{00000000-0005-0000-0000-00002E080000}"/>
    <cellStyle name="Migliaia 27 2 2" xfId="2016" xr:uid="{00000000-0005-0000-0000-00002F080000}"/>
    <cellStyle name="Migliaia 27 2 2 2" xfId="3757" xr:uid="{00000000-0005-0000-0000-000030080000}"/>
    <cellStyle name="Migliaia 27 2 2 2 2" xfId="6339" xr:uid="{00000000-0005-0000-0000-000031080000}"/>
    <cellStyle name="Migliaia 27 2 2 3" xfId="4768" xr:uid="{00000000-0005-0000-0000-000032080000}"/>
    <cellStyle name="Migliaia 27 2 3" xfId="3416" xr:uid="{00000000-0005-0000-0000-000033080000}"/>
    <cellStyle name="Migliaia 27 2 3 2" xfId="6138" xr:uid="{00000000-0005-0000-0000-000034080000}"/>
    <cellStyle name="Migliaia 27 2 4" xfId="2982" xr:uid="{00000000-0005-0000-0000-000035080000}"/>
    <cellStyle name="Migliaia 27 2 4 2" xfId="5796" xr:uid="{00000000-0005-0000-0000-000036080000}"/>
    <cellStyle name="Migliaia 27 2 5" xfId="4255" xr:uid="{00000000-0005-0000-0000-000037080000}"/>
    <cellStyle name="Migliaia 27 3" xfId="488" xr:uid="{00000000-0005-0000-0000-000038080000}"/>
    <cellStyle name="Migliaia 27 3 2" xfId="489" xr:uid="{00000000-0005-0000-0000-000039080000}"/>
    <cellStyle name="Migliaia 27 3 2 2" xfId="3759" xr:uid="{00000000-0005-0000-0000-00003A080000}"/>
    <cellStyle name="Migliaia 27 3 2 3" xfId="2984" xr:uid="{00000000-0005-0000-0000-00003B080000}"/>
    <cellStyle name="Migliaia 27 3 2 3 2" xfId="5798" xr:uid="{00000000-0005-0000-0000-00003C080000}"/>
    <cellStyle name="Migliaia 27 3 3" xfId="2017" xr:uid="{00000000-0005-0000-0000-00003D080000}"/>
    <cellStyle name="Migliaia 27 3 3 2" xfId="3758" xr:uid="{00000000-0005-0000-0000-00003E080000}"/>
    <cellStyle name="Migliaia 27 3 3 2 2" xfId="6340" xr:uid="{00000000-0005-0000-0000-00003F080000}"/>
    <cellStyle name="Migliaia 27 3 3 3" xfId="4769" xr:uid="{00000000-0005-0000-0000-000040080000}"/>
    <cellStyle name="Migliaia 27 3 4" xfId="2627" xr:uid="{00000000-0005-0000-0000-000041080000}"/>
    <cellStyle name="Migliaia 27 3 4 2" xfId="4139" xr:uid="{00000000-0005-0000-0000-000042080000}"/>
    <cellStyle name="Migliaia 27 3 4 2 2" xfId="6524" xr:uid="{00000000-0005-0000-0000-000043080000}"/>
    <cellStyle name="Migliaia 27 3 4 3" xfId="5524" xr:uid="{00000000-0005-0000-0000-000044080000}"/>
    <cellStyle name="Migliaia 27 3 5" xfId="3417" xr:uid="{00000000-0005-0000-0000-000045080000}"/>
    <cellStyle name="Migliaia 27 3 5 2" xfId="6139" xr:uid="{00000000-0005-0000-0000-000046080000}"/>
    <cellStyle name="Migliaia 27 3 6" xfId="2983" xr:uid="{00000000-0005-0000-0000-000047080000}"/>
    <cellStyle name="Migliaia 27 3 6 2" xfId="5797" xr:uid="{00000000-0005-0000-0000-000048080000}"/>
    <cellStyle name="Migliaia 27 3 7" xfId="1598" xr:uid="{00000000-0005-0000-0000-000049080000}"/>
    <cellStyle name="Migliaia 27 4" xfId="490" xr:uid="{00000000-0005-0000-0000-00004A080000}"/>
    <cellStyle name="Migliaia 27 4 2" xfId="3760" xr:uid="{00000000-0005-0000-0000-00004B080000}"/>
    <cellStyle name="Migliaia 27 4 2 2" xfId="6341" xr:uid="{00000000-0005-0000-0000-00004C080000}"/>
    <cellStyle name="Migliaia 27 4 3" xfId="4770" xr:uid="{00000000-0005-0000-0000-00004D080000}"/>
    <cellStyle name="Migliaia 27 5" xfId="491" xr:uid="{00000000-0005-0000-0000-00004E080000}"/>
    <cellStyle name="Migliaia 27 5 2" xfId="3761" xr:uid="{00000000-0005-0000-0000-00004F080000}"/>
    <cellStyle name="Migliaia 27 6" xfId="2015" xr:uid="{00000000-0005-0000-0000-000050080000}"/>
    <cellStyle name="Migliaia 27 6 2" xfId="3756" xr:uid="{00000000-0005-0000-0000-000051080000}"/>
    <cellStyle name="Migliaia 27 6 2 2" xfId="6338" xr:uid="{00000000-0005-0000-0000-000052080000}"/>
    <cellStyle name="Migliaia 27 6 3" xfId="4767" xr:uid="{00000000-0005-0000-0000-000053080000}"/>
    <cellStyle name="Migliaia 27 7" xfId="3415" xr:uid="{00000000-0005-0000-0000-000054080000}"/>
    <cellStyle name="Migliaia 27 7 2" xfId="6137" xr:uid="{00000000-0005-0000-0000-000055080000}"/>
    <cellStyle name="Migliaia 27 8" xfId="2981" xr:uid="{00000000-0005-0000-0000-000056080000}"/>
    <cellStyle name="Migliaia 27 8 2" xfId="5795" xr:uid="{00000000-0005-0000-0000-000057080000}"/>
    <cellStyle name="Migliaia 28" xfId="492" xr:uid="{00000000-0005-0000-0000-000058080000}"/>
    <cellStyle name="Migliaia 28 2" xfId="493" xr:uid="{00000000-0005-0000-0000-000059080000}"/>
    <cellStyle name="Migliaia 28 2 2" xfId="2019" xr:uid="{00000000-0005-0000-0000-00005A080000}"/>
    <cellStyle name="Migliaia 28 2 2 2" xfId="3763" xr:uid="{00000000-0005-0000-0000-00005B080000}"/>
    <cellStyle name="Migliaia 28 2 2 2 2" xfId="6343" xr:uid="{00000000-0005-0000-0000-00005C080000}"/>
    <cellStyle name="Migliaia 28 2 2 3" xfId="4772" xr:uid="{00000000-0005-0000-0000-00005D080000}"/>
    <cellStyle name="Migliaia 28 2 3" xfId="3419" xr:uid="{00000000-0005-0000-0000-00005E080000}"/>
    <cellStyle name="Migliaia 28 2 3 2" xfId="6141" xr:uid="{00000000-0005-0000-0000-00005F080000}"/>
    <cellStyle name="Migliaia 28 2 4" xfId="2986" xr:uid="{00000000-0005-0000-0000-000060080000}"/>
    <cellStyle name="Migliaia 28 2 4 2" xfId="5800" xr:uid="{00000000-0005-0000-0000-000061080000}"/>
    <cellStyle name="Migliaia 28 2 5" xfId="4256" xr:uid="{00000000-0005-0000-0000-000062080000}"/>
    <cellStyle name="Migliaia 28 3" xfId="494" xr:uid="{00000000-0005-0000-0000-000063080000}"/>
    <cellStyle name="Migliaia 28 3 2" xfId="495" xr:uid="{00000000-0005-0000-0000-000064080000}"/>
    <cellStyle name="Migliaia 28 3 2 2" xfId="3765" xr:uid="{00000000-0005-0000-0000-000065080000}"/>
    <cellStyle name="Migliaia 28 3 2 3" xfId="2988" xr:uid="{00000000-0005-0000-0000-000066080000}"/>
    <cellStyle name="Migliaia 28 3 2 3 2" xfId="5802" xr:uid="{00000000-0005-0000-0000-000067080000}"/>
    <cellStyle name="Migliaia 28 3 3" xfId="2020" xr:uid="{00000000-0005-0000-0000-000068080000}"/>
    <cellStyle name="Migliaia 28 3 3 2" xfId="3764" xr:uid="{00000000-0005-0000-0000-000069080000}"/>
    <cellStyle name="Migliaia 28 3 3 2 2" xfId="6344" xr:uid="{00000000-0005-0000-0000-00006A080000}"/>
    <cellStyle name="Migliaia 28 3 3 3" xfId="4773" xr:uid="{00000000-0005-0000-0000-00006B080000}"/>
    <cellStyle name="Migliaia 28 3 4" xfId="2628" xr:uid="{00000000-0005-0000-0000-00006C080000}"/>
    <cellStyle name="Migliaia 28 3 4 2" xfId="4140" xr:uid="{00000000-0005-0000-0000-00006D080000}"/>
    <cellStyle name="Migliaia 28 3 4 2 2" xfId="6525" xr:uid="{00000000-0005-0000-0000-00006E080000}"/>
    <cellStyle name="Migliaia 28 3 4 3" xfId="5525" xr:uid="{00000000-0005-0000-0000-00006F080000}"/>
    <cellStyle name="Migliaia 28 3 5" xfId="3420" xr:uid="{00000000-0005-0000-0000-000070080000}"/>
    <cellStyle name="Migliaia 28 3 5 2" xfId="6142" xr:uid="{00000000-0005-0000-0000-000071080000}"/>
    <cellStyle name="Migliaia 28 3 6" xfId="2987" xr:uid="{00000000-0005-0000-0000-000072080000}"/>
    <cellStyle name="Migliaia 28 3 6 2" xfId="5801" xr:uid="{00000000-0005-0000-0000-000073080000}"/>
    <cellStyle name="Migliaia 28 3 7" xfId="1599" xr:uid="{00000000-0005-0000-0000-000074080000}"/>
    <cellStyle name="Migliaia 28 4" xfId="496" xr:uid="{00000000-0005-0000-0000-000075080000}"/>
    <cellStyle name="Migliaia 28 4 2" xfId="3766" xr:uid="{00000000-0005-0000-0000-000076080000}"/>
    <cellStyle name="Migliaia 28 4 2 2" xfId="6345" xr:uid="{00000000-0005-0000-0000-000077080000}"/>
    <cellStyle name="Migliaia 28 4 3" xfId="4774" xr:uid="{00000000-0005-0000-0000-000078080000}"/>
    <cellStyle name="Migliaia 28 5" xfId="497" xr:uid="{00000000-0005-0000-0000-000079080000}"/>
    <cellStyle name="Migliaia 28 5 2" xfId="3767" xr:uid="{00000000-0005-0000-0000-00007A080000}"/>
    <cellStyle name="Migliaia 28 6" xfId="2018" xr:uid="{00000000-0005-0000-0000-00007B080000}"/>
    <cellStyle name="Migliaia 28 6 2" xfId="3762" xr:uid="{00000000-0005-0000-0000-00007C080000}"/>
    <cellStyle name="Migliaia 28 6 2 2" xfId="6342" xr:uid="{00000000-0005-0000-0000-00007D080000}"/>
    <cellStyle name="Migliaia 28 6 3" xfId="4771" xr:uid="{00000000-0005-0000-0000-00007E080000}"/>
    <cellStyle name="Migliaia 28 7" xfId="3418" xr:uid="{00000000-0005-0000-0000-00007F080000}"/>
    <cellStyle name="Migliaia 28 7 2" xfId="6140" xr:uid="{00000000-0005-0000-0000-000080080000}"/>
    <cellStyle name="Migliaia 28 8" xfId="2985" xr:uid="{00000000-0005-0000-0000-000081080000}"/>
    <cellStyle name="Migliaia 28 8 2" xfId="5799" xr:uid="{00000000-0005-0000-0000-000082080000}"/>
    <cellStyle name="Migliaia 29" xfId="498" xr:uid="{00000000-0005-0000-0000-000083080000}"/>
    <cellStyle name="Migliaia 29 2" xfId="499" xr:uid="{00000000-0005-0000-0000-000084080000}"/>
    <cellStyle name="Migliaia 29 2 2" xfId="2022" xr:uid="{00000000-0005-0000-0000-000085080000}"/>
    <cellStyle name="Migliaia 29 2 2 2" xfId="3769" xr:uid="{00000000-0005-0000-0000-000086080000}"/>
    <cellStyle name="Migliaia 29 2 2 2 2" xfId="6347" xr:uid="{00000000-0005-0000-0000-000087080000}"/>
    <cellStyle name="Migliaia 29 2 2 3" xfId="4776" xr:uid="{00000000-0005-0000-0000-000088080000}"/>
    <cellStyle name="Migliaia 29 2 3" xfId="3422" xr:uid="{00000000-0005-0000-0000-000089080000}"/>
    <cellStyle name="Migliaia 29 2 3 2" xfId="6144" xr:uid="{00000000-0005-0000-0000-00008A080000}"/>
    <cellStyle name="Migliaia 29 2 4" xfId="2990" xr:uid="{00000000-0005-0000-0000-00008B080000}"/>
    <cellStyle name="Migliaia 29 2 4 2" xfId="5804" xr:uid="{00000000-0005-0000-0000-00008C080000}"/>
    <cellStyle name="Migliaia 29 2 5" xfId="4257" xr:uid="{00000000-0005-0000-0000-00008D080000}"/>
    <cellStyle name="Migliaia 29 3" xfId="500" xr:uid="{00000000-0005-0000-0000-00008E080000}"/>
    <cellStyle name="Migliaia 29 3 2" xfId="501" xr:uid="{00000000-0005-0000-0000-00008F080000}"/>
    <cellStyle name="Migliaia 29 3 2 2" xfId="3771" xr:uid="{00000000-0005-0000-0000-000090080000}"/>
    <cellStyle name="Migliaia 29 3 2 3" xfId="2992" xr:uid="{00000000-0005-0000-0000-000091080000}"/>
    <cellStyle name="Migliaia 29 3 2 3 2" xfId="5806" xr:uid="{00000000-0005-0000-0000-000092080000}"/>
    <cellStyle name="Migliaia 29 3 3" xfId="2023" xr:uid="{00000000-0005-0000-0000-000093080000}"/>
    <cellStyle name="Migliaia 29 3 3 2" xfId="3770" xr:uid="{00000000-0005-0000-0000-000094080000}"/>
    <cellStyle name="Migliaia 29 3 3 2 2" xfId="6348" xr:uid="{00000000-0005-0000-0000-000095080000}"/>
    <cellStyle name="Migliaia 29 3 3 3" xfId="4777" xr:uid="{00000000-0005-0000-0000-000096080000}"/>
    <cellStyle name="Migliaia 29 3 4" xfId="2629" xr:uid="{00000000-0005-0000-0000-000097080000}"/>
    <cellStyle name="Migliaia 29 3 4 2" xfId="4141" xr:uid="{00000000-0005-0000-0000-000098080000}"/>
    <cellStyle name="Migliaia 29 3 4 2 2" xfId="6526" xr:uid="{00000000-0005-0000-0000-000099080000}"/>
    <cellStyle name="Migliaia 29 3 4 3" xfId="5526" xr:uid="{00000000-0005-0000-0000-00009A080000}"/>
    <cellStyle name="Migliaia 29 3 5" xfId="3423" xr:uid="{00000000-0005-0000-0000-00009B080000}"/>
    <cellStyle name="Migliaia 29 3 5 2" xfId="6145" xr:uid="{00000000-0005-0000-0000-00009C080000}"/>
    <cellStyle name="Migliaia 29 3 6" xfId="2991" xr:uid="{00000000-0005-0000-0000-00009D080000}"/>
    <cellStyle name="Migliaia 29 3 6 2" xfId="5805" xr:uid="{00000000-0005-0000-0000-00009E080000}"/>
    <cellStyle name="Migliaia 29 3 7" xfId="1600" xr:uid="{00000000-0005-0000-0000-00009F080000}"/>
    <cellStyle name="Migliaia 29 4" xfId="502" xr:uid="{00000000-0005-0000-0000-0000A0080000}"/>
    <cellStyle name="Migliaia 29 4 2" xfId="3772" xr:uid="{00000000-0005-0000-0000-0000A1080000}"/>
    <cellStyle name="Migliaia 29 4 2 2" xfId="6349" xr:uid="{00000000-0005-0000-0000-0000A2080000}"/>
    <cellStyle name="Migliaia 29 4 3" xfId="4778" xr:uid="{00000000-0005-0000-0000-0000A3080000}"/>
    <cellStyle name="Migliaia 29 5" xfId="503" xr:uid="{00000000-0005-0000-0000-0000A4080000}"/>
    <cellStyle name="Migliaia 29 5 2" xfId="3773" xr:uid="{00000000-0005-0000-0000-0000A5080000}"/>
    <cellStyle name="Migliaia 29 6" xfId="2021" xr:uid="{00000000-0005-0000-0000-0000A6080000}"/>
    <cellStyle name="Migliaia 29 6 2" xfId="3768" xr:uid="{00000000-0005-0000-0000-0000A7080000}"/>
    <cellStyle name="Migliaia 29 6 2 2" xfId="6346" xr:uid="{00000000-0005-0000-0000-0000A8080000}"/>
    <cellStyle name="Migliaia 29 6 3" xfId="4775" xr:uid="{00000000-0005-0000-0000-0000A9080000}"/>
    <cellStyle name="Migliaia 29 7" xfId="3421" xr:uid="{00000000-0005-0000-0000-0000AA080000}"/>
    <cellStyle name="Migliaia 29 7 2" xfId="6143" xr:uid="{00000000-0005-0000-0000-0000AB080000}"/>
    <cellStyle name="Migliaia 29 8" xfId="2989" xr:uid="{00000000-0005-0000-0000-0000AC080000}"/>
    <cellStyle name="Migliaia 29 8 2" xfId="5803" xr:uid="{00000000-0005-0000-0000-0000AD080000}"/>
    <cellStyle name="Migliaia 3" xfId="504" xr:uid="{00000000-0005-0000-0000-0000AE080000}"/>
    <cellStyle name="Migliaia 3 2" xfId="505" xr:uid="{00000000-0005-0000-0000-0000AF080000}"/>
    <cellStyle name="Migliaia 3 2 2" xfId="2025" xr:uid="{00000000-0005-0000-0000-0000B0080000}"/>
    <cellStyle name="Migliaia 3 2 2 2" xfId="3775" xr:uid="{00000000-0005-0000-0000-0000B1080000}"/>
    <cellStyle name="Migliaia 3 2 2 2 2" xfId="6351" xr:uid="{00000000-0005-0000-0000-0000B2080000}"/>
    <cellStyle name="Migliaia 3 2 2 3" xfId="4780" xr:uid="{00000000-0005-0000-0000-0000B3080000}"/>
    <cellStyle name="Migliaia 3 2 3" xfId="3425" xr:uid="{00000000-0005-0000-0000-0000B4080000}"/>
    <cellStyle name="Migliaia 3 2 3 2" xfId="6147" xr:uid="{00000000-0005-0000-0000-0000B5080000}"/>
    <cellStyle name="Migliaia 3 2 4" xfId="2994" xr:uid="{00000000-0005-0000-0000-0000B6080000}"/>
    <cellStyle name="Migliaia 3 2 4 2" xfId="5808" xr:uid="{00000000-0005-0000-0000-0000B7080000}"/>
    <cellStyle name="Migliaia 3 2 5" xfId="4258" xr:uid="{00000000-0005-0000-0000-0000B8080000}"/>
    <cellStyle name="Migliaia 3 3" xfId="506" xr:uid="{00000000-0005-0000-0000-0000B9080000}"/>
    <cellStyle name="Migliaia 3 3 2" xfId="507" xr:uid="{00000000-0005-0000-0000-0000BA080000}"/>
    <cellStyle name="Migliaia 3 3 2 2" xfId="3777" xr:uid="{00000000-0005-0000-0000-0000BB080000}"/>
    <cellStyle name="Migliaia 3 3 2 3" xfId="2996" xr:uid="{00000000-0005-0000-0000-0000BC080000}"/>
    <cellStyle name="Migliaia 3 3 2 3 2" xfId="5810" xr:uid="{00000000-0005-0000-0000-0000BD080000}"/>
    <cellStyle name="Migliaia 3 3 3" xfId="2026" xr:uid="{00000000-0005-0000-0000-0000BE080000}"/>
    <cellStyle name="Migliaia 3 3 3 2" xfId="3776" xr:uid="{00000000-0005-0000-0000-0000BF080000}"/>
    <cellStyle name="Migliaia 3 3 3 2 2" xfId="6352" xr:uid="{00000000-0005-0000-0000-0000C0080000}"/>
    <cellStyle name="Migliaia 3 3 3 3" xfId="4781" xr:uid="{00000000-0005-0000-0000-0000C1080000}"/>
    <cellStyle name="Migliaia 3 3 4" xfId="2630" xr:uid="{00000000-0005-0000-0000-0000C2080000}"/>
    <cellStyle name="Migliaia 3 3 4 2" xfId="4142" xr:uid="{00000000-0005-0000-0000-0000C3080000}"/>
    <cellStyle name="Migliaia 3 3 4 2 2" xfId="6527" xr:uid="{00000000-0005-0000-0000-0000C4080000}"/>
    <cellStyle name="Migliaia 3 3 4 3" xfId="5527" xr:uid="{00000000-0005-0000-0000-0000C5080000}"/>
    <cellStyle name="Migliaia 3 3 5" xfId="3426" xr:uid="{00000000-0005-0000-0000-0000C6080000}"/>
    <cellStyle name="Migliaia 3 3 5 2" xfId="6148" xr:uid="{00000000-0005-0000-0000-0000C7080000}"/>
    <cellStyle name="Migliaia 3 3 6" xfId="2995" xr:uid="{00000000-0005-0000-0000-0000C8080000}"/>
    <cellStyle name="Migliaia 3 3 6 2" xfId="5809" xr:uid="{00000000-0005-0000-0000-0000C9080000}"/>
    <cellStyle name="Migliaia 3 3 7" xfId="1601" xr:uid="{00000000-0005-0000-0000-0000CA080000}"/>
    <cellStyle name="Migliaia 3 4" xfId="508" xr:uid="{00000000-0005-0000-0000-0000CB080000}"/>
    <cellStyle name="Migliaia 3 4 2" xfId="3778" xr:uid="{00000000-0005-0000-0000-0000CC080000}"/>
    <cellStyle name="Migliaia 3 4 2 2" xfId="6353" xr:uid="{00000000-0005-0000-0000-0000CD080000}"/>
    <cellStyle name="Migliaia 3 4 3" xfId="4782" xr:uid="{00000000-0005-0000-0000-0000CE080000}"/>
    <cellStyle name="Migliaia 3 5" xfId="509" xr:uid="{00000000-0005-0000-0000-0000CF080000}"/>
    <cellStyle name="Migliaia 3 5 2" xfId="3779" xr:uid="{00000000-0005-0000-0000-0000D0080000}"/>
    <cellStyle name="Migliaia 3 6" xfId="2024" xr:uid="{00000000-0005-0000-0000-0000D1080000}"/>
    <cellStyle name="Migliaia 3 6 2" xfId="3774" xr:uid="{00000000-0005-0000-0000-0000D2080000}"/>
    <cellStyle name="Migliaia 3 6 2 2" xfId="6350" xr:uid="{00000000-0005-0000-0000-0000D3080000}"/>
    <cellStyle name="Migliaia 3 6 3" xfId="4779" xr:uid="{00000000-0005-0000-0000-0000D4080000}"/>
    <cellStyle name="Migliaia 3 7" xfId="3424" xr:uid="{00000000-0005-0000-0000-0000D5080000}"/>
    <cellStyle name="Migliaia 3 7 2" xfId="6146" xr:uid="{00000000-0005-0000-0000-0000D6080000}"/>
    <cellStyle name="Migliaia 3 8" xfId="2993" xr:uid="{00000000-0005-0000-0000-0000D7080000}"/>
    <cellStyle name="Migliaia 3 8 2" xfId="5807" xr:uid="{00000000-0005-0000-0000-0000D8080000}"/>
    <cellStyle name="Migliaia 30" xfId="510" xr:uid="{00000000-0005-0000-0000-0000D9080000}"/>
    <cellStyle name="Migliaia 30 2" xfId="511" xr:uid="{00000000-0005-0000-0000-0000DA080000}"/>
    <cellStyle name="Migliaia 30 2 2" xfId="2028" xr:uid="{00000000-0005-0000-0000-0000DB080000}"/>
    <cellStyle name="Migliaia 30 2 2 2" xfId="3781" xr:uid="{00000000-0005-0000-0000-0000DC080000}"/>
    <cellStyle name="Migliaia 30 2 2 2 2" xfId="6355" xr:uid="{00000000-0005-0000-0000-0000DD080000}"/>
    <cellStyle name="Migliaia 30 2 2 3" xfId="4784" xr:uid="{00000000-0005-0000-0000-0000DE080000}"/>
    <cellStyle name="Migliaia 30 2 3" xfId="3428" xr:uid="{00000000-0005-0000-0000-0000DF080000}"/>
    <cellStyle name="Migliaia 30 2 3 2" xfId="6150" xr:uid="{00000000-0005-0000-0000-0000E0080000}"/>
    <cellStyle name="Migliaia 30 2 4" xfId="2998" xr:uid="{00000000-0005-0000-0000-0000E1080000}"/>
    <cellStyle name="Migliaia 30 2 4 2" xfId="5812" xr:uid="{00000000-0005-0000-0000-0000E2080000}"/>
    <cellStyle name="Migliaia 30 2 5" xfId="4259" xr:uid="{00000000-0005-0000-0000-0000E3080000}"/>
    <cellStyle name="Migliaia 30 3" xfId="512" xr:uid="{00000000-0005-0000-0000-0000E4080000}"/>
    <cellStyle name="Migliaia 30 3 2" xfId="513" xr:uid="{00000000-0005-0000-0000-0000E5080000}"/>
    <cellStyle name="Migliaia 30 3 2 2" xfId="3783" xr:uid="{00000000-0005-0000-0000-0000E6080000}"/>
    <cellStyle name="Migliaia 30 3 2 3" xfId="3000" xr:uid="{00000000-0005-0000-0000-0000E7080000}"/>
    <cellStyle name="Migliaia 30 3 2 3 2" xfId="5814" xr:uid="{00000000-0005-0000-0000-0000E8080000}"/>
    <cellStyle name="Migliaia 30 3 3" xfId="2029" xr:uid="{00000000-0005-0000-0000-0000E9080000}"/>
    <cellStyle name="Migliaia 30 3 3 2" xfId="3782" xr:uid="{00000000-0005-0000-0000-0000EA080000}"/>
    <cellStyle name="Migliaia 30 3 3 2 2" xfId="6356" xr:uid="{00000000-0005-0000-0000-0000EB080000}"/>
    <cellStyle name="Migliaia 30 3 3 3" xfId="4785" xr:uid="{00000000-0005-0000-0000-0000EC080000}"/>
    <cellStyle name="Migliaia 30 3 4" xfId="2631" xr:uid="{00000000-0005-0000-0000-0000ED080000}"/>
    <cellStyle name="Migliaia 30 3 4 2" xfId="4143" xr:uid="{00000000-0005-0000-0000-0000EE080000}"/>
    <cellStyle name="Migliaia 30 3 4 2 2" xfId="6528" xr:uid="{00000000-0005-0000-0000-0000EF080000}"/>
    <cellStyle name="Migliaia 30 3 4 3" xfId="5528" xr:uid="{00000000-0005-0000-0000-0000F0080000}"/>
    <cellStyle name="Migliaia 30 3 5" xfId="3429" xr:uid="{00000000-0005-0000-0000-0000F1080000}"/>
    <cellStyle name="Migliaia 30 3 5 2" xfId="6151" xr:uid="{00000000-0005-0000-0000-0000F2080000}"/>
    <cellStyle name="Migliaia 30 3 6" xfId="2999" xr:uid="{00000000-0005-0000-0000-0000F3080000}"/>
    <cellStyle name="Migliaia 30 3 6 2" xfId="5813" xr:uid="{00000000-0005-0000-0000-0000F4080000}"/>
    <cellStyle name="Migliaia 30 3 7" xfId="1602" xr:uid="{00000000-0005-0000-0000-0000F5080000}"/>
    <cellStyle name="Migliaia 30 4" xfId="514" xr:uid="{00000000-0005-0000-0000-0000F6080000}"/>
    <cellStyle name="Migliaia 30 4 2" xfId="3784" xr:uid="{00000000-0005-0000-0000-0000F7080000}"/>
    <cellStyle name="Migliaia 30 4 2 2" xfId="6357" xr:uid="{00000000-0005-0000-0000-0000F8080000}"/>
    <cellStyle name="Migliaia 30 4 3" xfId="4786" xr:uid="{00000000-0005-0000-0000-0000F9080000}"/>
    <cellStyle name="Migliaia 30 5" xfId="515" xr:uid="{00000000-0005-0000-0000-0000FA080000}"/>
    <cellStyle name="Migliaia 30 5 2" xfId="3785" xr:uid="{00000000-0005-0000-0000-0000FB080000}"/>
    <cellStyle name="Migliaia 30 6" xfId="2027" xr:uid="{00000000-0005-0000-0000-0000FC080000}"/>
    <cellStyle name="Migliaia 30 6 2" xfId="3780" xr:uid="{00000000-0005-0000-0000-0000FD080000}"/>
    <cellStyle name="Migliaia 30 6 2 2" xfId="6354" xr:uid="{00000000-0005-0000-0000-0000FE080000}"/>
    <cellStyle name="Migliaia 30 6 3" xfId="4783" xr:uid="{00000000-0005-0000-0000-0000FF080000}"/>
    <cellStyle name="Migliaia 30 7" xfId="3427" xr:uid="{00000000-0005-0000-0000-000000090000}"/>
    <cellStyle name="Migliaia 30 7 2" xfId="6149" xr:uid="{00000000-0005-0000-0000-000001090000}"/>
    <cellStyle name="Migliaia 30 8" xfId="2997" xr:uid="{00000000-0005-0000-0000-000002090000}"/>
    <cellStyle name="Migliaia 30 8 2" xfId="5811" xr:uid="{00000000-0005-0000-0000-000003090000}"/>
    <cellStyle name="Migliaia 31" xfId="516" xr:uid="{00000000-0005-0000-0000-000004090000}"/>
    <cellStyle name="Migliaia 31 2" xfId="517" xr:uid="{00000000-0005-0000-0000-000005090000}"/>
    <cellStyle name="Migliaia 31 2 2" xfId="2031" xr:uid="{00000000-0005-0000-0000-000006090000}"/>
    <cellStyle name="Migliaia 31 2 2 2" xfId="3787" xr:uid="{00000000-0005-0000-0000-000007090000}"/>
    <cellStyle name="Migliaia 31 2 2 2 2" xfId="6359" xr:uid="{00000000-0005-0000-0000-000008090000}"/>
    <cellStyle name="Migliaia 31 2 2 3" xfId="4788" xr:uid="{00000000-0005-0000-0000-000009090000}"/>
    <cellStyle name="Migliaia 31 2 3" xfId="3431" xr:uid="{00000000-0005-0000-0000-00000A090000}"/>
    <cellStyle name="Migliaia 31 2 3 2" xfId="6153" xr:uid="{00000000-0005-0000-0000-00000B090000}"/>
    <cellStyle name="Migliaia 31 2 4" xfId="3002" xr:uid="{00000000-0005-0000-0000-00000C090000}"/>
    <cellStyle name="Migliaia 31 2 4 2" xfId="5816" xr:uid="{00000000-0005-0000-0000-00000D090000}"/>
    <cellStyle name="Migliaia 31 2 5" xfId="4260" xr:uid="{00000000-0005-0000-0000-00000E090000}"/>
    <cellStyle name="Migliaia 31 3" xfId="518" xr:uid="{00000000-0005-0000-0000-00000F090000}"/>
    <cellStyle name="Migliaia 31 3 2" xfId="519" xr:uid="{00000000-0005-0000-0000-000010090000}"/>
    <cellStyle name="Migliaia 31 3 2 2" xfId="3789" xr:uid="{00000000-0005-0000-0000-000011090000}"/>
    <cellStyle name="Migliaia 31 3 2 3" xfId="3004" xr:uid="{00000000-0005-0000-0000-000012090000}"/>
    <cellStyle name="Migliaia 31 3 2 3 2" xfId="5818" xr:uid="{00000000-0005-0000-0000-000013090000}"/>
    <cellStyle name="Migliaia 31 3 3" xfId="2032" xr:uid="{00000000-0005-0000-0000-000014090000}"/>
    <cellStyle name="Migliaia 31 3 3 2" xfId="3788" xr:uid="{00000000-0005-0000-0000-000015090000}"/>
    <cellStyle name="Migliaia 31 3 3 2 2" xfId="6360" xr:uid="{00000000-0005-0000-0000-000016090000}"/>
    <cellStyle name="Migliaia 31 3 3 3" xfId="4789" xr:uid="{00000000-0005-0000-0000-000017090000}"/>
    <cellStyle name="Migliaia 31 3 4" xfId="2632" xr:uid="{00000000-0005-0000-0000-000018090000}"/>
    <cellStyle name="Migliaia 31 3 4 2" xfId="4144" xr:uid="{00000000-0005-0000-0000-000019090000}"/>
    <cellStyle name="Migliaia 31 3 4 2 2" xfId="6529" xr:uid="{00000000-0005-0000-0000-00001A090000}"/>
    <cellStyle name="Migliaia 31 3 4 3" xfId="5529" xr:uid="{00000000-0005-0000-0000-00001B090000}"/>
    <cellStyle name="Migliaia 31 3 5" xfId="3432" xr:uid="{00000000-0005-0000-0000-00001C090000}"/>
    <cellStyle name="Migliaia 31 3 5 2" xfId="6154" xr:uid="{00000000-0005-0000-0000-00001D090000}"/>
    <cellStyle name="Migliaia 31 3 6" xfId="3003" xr:uid="{00000000-0005-0000-0000-00001E090000}"/>
    <cellStyle name="Migliaia 31 3 6 2" xfId="5817" xr:uid="{00000000-0005-0000-0000-00001F090000}"/>
    <cellStyle name="Migliaia 31 3 7" xfId="1603" xr:uid="{00000000-0005-0000-0000-000020090000}"/>
    <cellStyle name="Migliaia 31 4" xfId="520" xr:uid="{00000000-0005-0000-0000-000021090000}"/>
    <cellStyle name="Migliaia 31 4 2" xfId="3790" xr:uid="{00000000-0005-0000-0000-000022090000}"/>
    <cellStyle name="Migliaia 31 4 2 2" xfId="6361" xr:uid="{00000000-0005-0000-0000-000023090000}"/>
    <cellStyle name="Migliaia 31 4 3" xfId="4790" xr:uid="{00000000-0005-0000-0000-000024090000}"/>
    <cellStyle name="Migliaia 31 5" xfId="521" xr:uid="{00000000-0005-0000-0000-000025090000}"/>
    <cellStyle name="Migliaia 31 5 2" xfId="3791" xr:uid="{00000000-0005-0000-0000-000026090000}"/>
    <cellStyle name="Migliaia 31 6" xfId="2030" xr:uid="{00000000-0005-0000-0000-000027090000}"/>
    <cellStyle name="Migliaia 31 6 2" xfId="3786" xr:uid="{00000000-0005-0000-0000-000028090000}"/>
    <cellStyle name="Migliaia 31 6 2 2" xfId="6358" xr:uid="{00000000-0005-0000-0000-000029090000}"/>
    <cellStyle name="Migliaia 31 6 3" xfId="4787" xr:uid="{00000000-0005-0000-0000-00002A090000}"/>
    <cellStyle name="Migliaia 31 7" xfId="3430" xr:uid="{00000000-0005-0000-0000-00002B090000}"/>
    <cellStyle name="Migliaia 31 7 2" xfId="6152" xr:uid="{00000000-0005-0000-0000-00002C090000}"/>
    <cellStyle name="Migliaia 31 8" xfId="3001" xr:uid="{00000000-0005-0000-0000-00002D090000}"/>
    <cellStyle name="Migliaia 31 8 2" xfId="5815" xr:uid="{00000000-0005-0000-0000-00002E090000}"/>
    <cellStyle name="Migliaia 32" xfId="522" xr:uid="{00000000-0005-0000-0000-00002F090000}"/>
    <cellStyle name="Migliaia 32 2" xfId="523" xr:uid="{00000000-0005-0000-0000-000030090000}"/>
    <cellStyle name="Migliaia 32 2 2" xfId="2034" xr:uid="{00000000-0005-0000-0000-000031090000}"/>
    <cellStyle name="Migliaia 32 2 2 2" xfId="3793" xr:uid="{00000000-0005-0000-0000-000032090000}"/>
    <cellStyle name="Migliaia 32 2 2 2 2" xfId="6363" xr:uid="{00000000-0005-0000-0000-000033090000}"/>
    <cellStyle name="Migliaia 32 2 2 3" xfId="4792" xr:uid="{00000000-0005-0000-0000-000034090000}"/>
    <cellStyle name="Migliaia 32 2 3" xfId="3434" xr:uid="{00000000-0005-0000-0000-000035090000}"/>
    <cellStyle name="Migliaia 32 2 3 2" xfId="6156" xr:uid="{00000000-0005-0000-0000-000036090000}"/>
    <cellStyle name="Migliaia 32 2 4" xfId="3006" xr:uid="{00000000-0005-0000-0000-000037090000}"/>
    <cellStyle name="Migliaia 32 2 4 2" xfId="5820" xr:uid="{00000000-0005-0000-0000-000038090000}"/>
    <cellStyle name="Migliaia 32 2 5" xfId="4261" xr:uid="{00000000-0005-0000-0000-000039090000}"/>
    <cellStyle name="Migliaia 32 3" xfId="524" xr:uid="{00000000-0005-0000-0000-00003A090000}"/>
    <cellStyle name="Migliaia 32 3 2" xfId="525" xr:uid="{00000000-0005-0000-0000-00003B090000}"/>
    <cellStyle name="Migliaia 32 3 2 2" xfId="3795" xr:uid="{00000000-0005-0000-0000-00003C090000}"/>
    <cellStyle name="Migliaia 32 3 2 3" xfId="3008" xr:uid="{00000000-0005-0000-0000-00003D090000}"/>
    <cellStyle name="Migliaia 32 3 2 3 2" xfId="5822" xr:uid="{00000000-0005-0000-0000-00003E090000}"/>
    <cellStyle name="Migliaia 32 3 3" xfId="2035" xr:uid="{00000000-0005-0000-0000-00003F090000}"/>
    <cellStyle name="Migliaia 32 3 3 2" xfId="3794" xr:uid="{00000000-0005-0000-0000-000040090000}"/>
    <cellStyle name="Migliaia 32 3 3 2 2" xfId="6364" xr:uid="{00000000-0005-0000-0000-000041090000}"/>
    <cellStyle name="Migliaia 32 3 3 3" xfId="4793" xr:uid="{00000000-0005-0000-0000-000042090000}"/>
    <cellStyle name="Migliaia 32 3 4" xfId="2633" xr:uid="{00000000-0005-0000-0000-000043090000}"/>
    <cellStyle name="Migliaia 32 3 4 2" xfId="4145" xr:uid="{00000000-0005-0000-0000-000044090000}"/>
    <cellStyle name="Migliaia 32 3 4 2 2" xfId="6530" xr:uid="{00000000-0005-0000-0000-000045090000}"/>
    <cellStyle name="Migliaia 32 3 4 3" xfId="5530" xr:uid="{00000000-0005-0000-0000-000046090000}"/>
    <cellStyle name="Migliaia 32 3 5" xfId="3435" xr:uid="{00000000-0005-0000-0000-000047090000}"/>
    <cellStyle name="Migliaia 32 3 5 2" xfId="6157" xr:uid="{00000000-0005-0000-0000-000048090000}"/>
    <cellStyle name="Migliaia 32 3 6" xfId="3007" xr:uid="{00000000-0005-0000-0000-000049090000}"/>
    <cellStyle name="Migliaia 32 3 6 2" xfId="5821" xr:uid="{00000000-0005-0000-0000-00004A090000}"/>
    <cellStyle name="Migliaia 32 3 7" xfId="1604" xr:uid="{00000000-0005-0000-0000-00004B090000}"/>
    <cellStyle name="Migliaia 32 4" xfId="526" xr:uid="{00000000-0005-0000-0000-00004C090000}"/>
    <cellStyle name="Migliaia 32 4 2" xfId="3796" xr:uid="{00000000-0005-0000-0000-00004D090000}"/>
    <cellStyle name="Migliaia 32 4 2 2" xfId="6365" xr:uid="{00000000-0005-0000-0000-00004E090000}"/>
    <cellStyle name="Migliaia 32 4 3" xfId="4794" xr:uid="{00000000-0005-0000-0000-00004F090000}"/>
    <cellStyle name="Migliaia 32 5" xfId="527" xr:uid="{00000000-0005-0000-0000-000050090000}"/>
    <cellStyle name="Migliaia 32 5 2" xfId="3797" xr:uid="{00000000-0005-0000-0000-000051090000}"/>
    <cellStyle name="Migliaia 32 6" xfId="2033" xr:uid="{00000000-0005-0000-0000-000052090000}"/>
    <cellStyle name="Migliaia 32 6 2" xfId="3792" xr:uid="{00000000-0005-0000-0000-000053090000}"/>
    <cellStyle name="Migliaia 32 6 2 2" xfId="6362" xr:uid="{00000000-0005-0000-0000-000054090000}"/>
    <cellStyle name="Migliaia 32 6 3" xfId="4791" xr:uid="{00000000-0005-0000-0000-000055090000}"/>
    <cellStyle name="Migliaia 32 7" xfId="3433" xr:uid="{00000000-0005-0000-0000-000056090000}"/>
    <cellStyle name="Migliaia 32 7 2" xfId="6155" xr:uid="{00000000-0005-0000-0000-000057090000}"/>
    <cellStyle name="Migliaia 32 8" xfId="3005" xr:uid="{00000000-0005-0000-0000-000058090000}"/>
    <cellStyle name="Migliaia 32 8 2" xfId="5819" xr:uid="{00000000-0005-0000-0000-000059090000}"/>
    <cellStyle name="Migliaia 33" xfId="528" xr:uid="{00000000-0005-0000-0000-00005A090000}"/>
    <cellStyle name="Migliaia 33 2" xfId="529" xr:uid="{00000000-0005-0000-0000-00005B090000}"/>
    <cellStyle name="Migliaia 33 2 2" xfId="2037" xr:uid="{00000000-0005-0000-0000-00005C090000}"/>
    <cellStyle name="Migliaia 33 2 2 2" xfId="3799" xr:uid="{00000000-0005-0000-0000-00005D090000}"/>
    <cellStyle name="Migliaia 33 2 2 2 2" xfId="6367" xr:uid="{00000000-0005-0000-0000-00005E090000}"/>
    <cellStyle name="Migliaia 33 2 2 3" xfId="4796" xr:uid="{00000000-0005-0000-0000-00005F090000}"/>
    <cellStyle name="Migliaia 33 2 3" xfId="3437" xr:uid="{00000000-0005-0000-0000-000060090000}"/>
    <cellStyle name="Migliaia 33 2 3 2" xfId="6159" xr:uid="{00000000-0005-0000-0000-000061090000}"/>
    <cellStyle name="Migliaia 33 2 4" xfId="3010" xr:uid="{00000000-0005-0000-0000-000062090000}"/>
    <cellStyle name="Migliaia 33 2 4 2" xfId="5824" xr:uid="{00000000-0005-0000-0000-000063090000}"/>
    <cellStyle name="Migliaia 33 2 5" xfId="4262" xr:uid="{00000000-0005-0000-0000-000064090000}"/>
    <cellStyle name="Migliaia 33 3" xfId="530" xr:uid="{00000000-0005-0000-0000-000065090000}"/>
    <cellStyle name="Migliaia 33 3 2" xfId="531" xr:uid="{00000000-0005-0000-0000-000066090000}"/>
    <cellStyle name="Migliaia 33 3 2 2" xfId="3801" xr:uid="{00000000-0005-0000-0000-000067090000}"/>
    <cellStyle name="Migliaia 33 3 2 3" xfId="3012" xr:uid="{00000000-0005-0000-0000-000068090000}"/>
    <cellStyle name="Migliaia 33 3 2 3 2" xfId="5826" xr:uid="{00000000-0005-0000-0000-000069090000}"/>
    <cellStyle name="Migliaia 33 3 3" xfId="2038" xr:uid="{00000000-0005-0000-0000-00006A090000}"/>
    <cellStyle name="Migliaia 33 3 3 2" xfId="3800" xr:uid="{00000000-0005-0000-0000-00006B090000}"/>
    <cellStyle name="Migliaia 33 3 3 2 2" xfId="6368" xr:uid="{00000000-0005-0000-0000-00006C090000}"/>
    <cellStyle name="Migliaia 33 3 3 3" xfId="4797" xr:uid="{00000000-0005-0000-0000-00006D090000}"/>
    <cellStyle name="Migliaia 33 3 4" xfId="2634" xr:uid="{00000000-0005-0000-0000-00006E090000}"/>
    <cellStyle name="Migliaia 33 3 4 2" xfId="4146" xr:uid="{00000000-0005-0000-0000-00006F090000}"/>
    <cellStyle name="Migliaia 33 3 4 2 2" xfId="6531" xr:uid="{00000000-0005-0000-0000-000070090000}"/>
    <cellStyle name="Migliaia 33 3 4 3" xfId="5531" xr:uid="{00000000-0005-0000-0000-000071090000}"/>
    <cellStyle name="Migliaia 33 3 5" xfId="3438" xr:uid="{00000000-0005-0000-0000-000072090000}"/>
    <cellStyle name="Migliaia 33 3 5 2" xfId="6160" xr:uid="{00000000-0005-0000-0000-000073090000}"/>
    <cellStyle name="Migliaia 33 3 6" xfId="3011" xr:uid="{00000000-0005-0000-0000-000074090000}"/>
    <cellStyle name="Migliaia 33 3 6 2" xfId="5825" xr:uid="{00000000-0005-0000-0000-000075090000}"/>
    <cellStyle name="Migliaia 33 3 7" xfId="1605" xr:uid="{00000000-0005-0000-0000-000076090000}"/>
    <cellStyle name="Migliaia 33 4" xfId="532" xr:uid="{00000000-0005-0000-0000-000077090000}"/>
    <cellStyle name="Migliaia 33 4 2" xfId="3802" xr:uid="{00000000-0005-0000-0000-000078090000}"/>
    <cellStyle name="Migliaia 33 4 2 2" xfId="6369" xr:uid="{00000000-0005-0000-0000-000079090000}"/>
    <cellStyle name="Migliaia 33 4 3" xfId="4798" xr:uid="{00000000-0005-0000-0000-00007A090000}"/>
    <cellStyle name="Migliaia 33 5" xfId="533" xr:uid="{00000000-0005-0000-0000-00007B090000}"/>
    <cellStyle name="Migliaia 33 5 2" xfId="3803" xr:uid="{00000000-0005-0000-0000-00007C090000}"/>
    <cellStyle name="Migliaia 33 6" xfId="2036" xr:uid="{00000000-0005-0000-0000-00007D090000}"/>
    <cellStyle name="Migliaia 33 6 2" xfId="3798" xr:uid="{00000000-0005-0000-0000-00007E090000}"/>
    <cellStyle name="Migliaia 33 6 2 2" xfId="6366" xr:uid="{00000000-0005-0000-0000-00007F090000}"/>
    <cellStyle name="Migliaia 33 6 3" xfId="4795" xr:uid="{00000000-0005-0000-0000-000080090000}"/>
    <cellStyle name="Migliaia 33 7" xfId="3436" xr:uid="{00000000-0005-0000-0000-000081090000}"/>
    <cellStyle name="Migliaia 33 7 2" xfId="6158" xr:uid="{00000000-0005-0000-0000-000082090000}"/>
    <cellStyle name="Migliaia 33 8" xfId="3009" xr:uid="{00000000-0005-0000-0000-000083090000}"/>
    <cellStyle name="Migliaia 33 8 2" xfId="5823" xr:uid="{00000000-0005-0000-0000-000084090000}"/>
    <cellStyle name="Migliaia 34" xfId="534" xr:uid="{00000000-0005-0000-0000-000085090000}"/>
    <cellStyle name="Migliaia 34 2" xfId="535" xr:uid="{00000000-0005-0000-0000-000086090000}"/>
    <cellStyle name="Migliaia 34 2 2" xfId="2040" xr:uid="{00000000-0005-0000-0000-000087090000}"/>
    <cellStyle name="Migliaia 34 2 2 2" xfId="3805" xr:uid="{00000000-0005-0000-0000-000088090000}"/>
    <cellStyle name="Migliaia 34 2 2 2 2" xfId="6371" xr:uid="{00000000-0005-0000-0000-000089090000}"/>
    <cellStyle name="Migliaia 34 2 2 3" xfId="4800" xr:uid="{00000000-0005-0000-0000-00008A090000}"/>
    <cellStyle name="Migliaia 34 2 3" xfId="3440" xr:uid="{00000000-0005-0000-0000-00008B090000}"/>
    <cellStyle name="Migliaia 34 2 3 2" xfId="6162" xr:uid="{00000000-0005-0000-0000-00008C090000}"/>
    <cellStyle name="Migliaia 34 2 4" xfId="3014" xr:uid="{00000000-0005-0000-0000-00008D090000}"/>
    <cellStyle name="Migliaia 34 2 4 2" xfId="5828" xr:uid="{00000000-0005-0000-0000-00008E090000}"/>
    <cellStyle name="Migliaia 34 2 5" xfId="4263" xr:uid="{00000000-0005-0000-0000-00008F090000}"/>
    <cellStyle name="Migliaia 34 3" xfId="536" xr:uid="{00000000-0005-0000-0000-000090090000}"/>
    <cellStyle name="Migliaia 34 3 2" xfId="537" xr:uid="{00000000-0005-0000-0000-000091090000}"/>
    <cellStyle name="Migliaia 34 3 2 2" xfId="3807" xr:uid="{00000000-0005-0000-0000-000092090000}"/>
    <cellStyle name="Migliaia 34 3 2 3" xfId="3016" xr:uid="{00000000-0005-0000-0000-000093090000}"/>
    <cellStyle name="Migliaia 34 3 2 3 2" xfId="5830" xr:uid="{00000000-0005-0000-0000-000094090000}"/>
    <cellStyle name="Migliaia 34 3 3" xfId="2041" xr:uid="{00000000-0005-0000-0000-000095090000}"/>
    <cellStyle name="Migliaia 34 3 3 2" xfId="3806" xr:uid="{00000000-0005-0000-0000-000096090000}"/>
    <cellStyle name="Migliaia 34 3 3 2 2" xfId="6372" xr:uid="{00000000-0005-0000-0000-000097090000}"/>
    <cellStyle name="Migliaia 34 3 3 3" xfId="4801" xr:uid="{00000000-0005-0000-0000-000098090000}"/>
    <cellStyle name="Migliaia 34 3 4" xfId="2635" xr:uid="{00000000-0005-0000-0000-000099090000}"/>
    <cellStyle name="Migliaia 34 3 4 2" xfId="4147" xr:uid="{00000000-0005-0000-0000-00009A090000}"/>
    <cellStyle name="Migliaia 34 3 4 2 2" xfId="6532" xr:uid="{00000000-0005-0000-0000-00009B090000}"/>
    <cellStyle name="Migliaia 34 3 4 3" xfId="5532" xr:uid="{00000000-0005-0000-0000-00009C090000}"/>
    <cellStyle name="Migliaia 34 3 5" xfId="3441" xr:uid="{00000000-0005-0000-0000-00009D090000}"/>
    <cellStyle name="Migliaia 34 3 5 2" xfId="6163" xr:uid="{00000000-0005-0000-0000-00009E090000}"/>
    <cellStyle name="Migliaia 34 3 6" xfId="3015" xr:uid="{00000000-0005-0000-0000-00009F090000}"/>
    <cellStyle name="Migliaia 34 3 6 2" xfId="5829" xr:uid="{00000000-0005-0000-0000-0000A0090000}"/>
    <cellStyle name="Migliaia 34 3 7" xfId="1606" xr:uid="{00000000-0005-0000-0000-0000A1090000}"/>
    <cellStyle name="Migliaia 34 4" xfId="538" xr:uid="{00000000-0005-0000-0000-0000A2090000}"/>
    <cellStyle name="Migliaia 34 4 2" xfId="3808" xr:uid="{00000000-0005-0000-0000-0000A3090000}"/>
    <cellStyle name="Migliaia 34 4 2 2" xfId="6373" xr:uid="{00000000-0005-0000-0000-0000A4090000}"/>
    <cellStyle name="Migliaia 34 4 3" xfId="4802" xr:uid="{00000000-0005-0000-0000-0000A5090000}"/>
    <cellStyle name="Migliaia 34 5" xfId="539" xr:uid="{00000000-0005-0000-0000-0000A6090000}"/>
    <cellStyle name="Migliaia 34 5 2" xfId="3809" xr:uid="{00000000-0005-0000-0000-0000A7090000}"/>
    <cellStyle name="Migliaia 34 6" xfId="2039" xr:uid="{00000000-0005-0000-0000-0000A8090000}"/>
    <cellStyle name="Migliaia 34 6 2" xfId="3804" xr:uid="{00000000-0005-0000-0000-0000A9090000}"/>
    <cellStyle name="Migliaia 34 6 2 2" xfId="6370" xr:uid="{00000000-0005-0000-0000-0000AA090000}"/>
    <cellStyle name="Migliaia 34 6 3" xfId="4799" xr:uid="{00000000-0005-0000-0000-0000AB090000}"/>
    <cellStyle name="Migliaia 34 7" xfId="3439" xr:uid="{00000000-0005-0000-0000-0000AC090000}"/>
    <cellStyle name="Migliaia 34 7 2" xfId="6161" xr:uid="{00000000-0005-0000-0000-0000AD090000}"/>
    <cellStyle name="Migliaia 34 8" xfId="3013" xr:uid="{00000000-0005-0000-0000-0000AE090000}"/>
    <cellStyle name="Migliaia 34 8 2" xfId="5827" xr:uid="{00000000-0005-0000-0000-0000AF090000}"/>
    <cellStyle name="Migliaia 35" xfId="540" xr:uid="{00000000-0005-0000-0000-0000B0090000}"/>
    <cellStyle name="Migliaia 35 2" xfId="541" xr:uid="{00000000-0005-0000-0000-0000B1090000}"/>
    <cellStyle name="Migliaia 35 2 2" xfId="2043" xr:uid="{00000000-0005-0000-0000-0000B2090000}"/>
    <cellStyle name="Migliaia 35 2 2 2" xfId="3811" xr:uid="{00000000-0005-0000-0000-0000B3090000}"/>
    <cellStyle name="Migliaia 35 2 2 2 2" xfId="6375" xr:uid="{00000000-0005-0000-0000-0000B4090000}"/>
    <cellStyle name="Migliaia 35 2 2 3" xfId="4804" xr:uid="{00000000-0005-0000-0000-0000B5090000}"/>
    <cellStyle name="Migliaia 35 2 3" xfId="3443" xr:uid="{00000000-0005-0000-0000-0000B6090000}"/>
    <cellStyle name="Migliaia 35 2 3 2" xfId="6165" xr:uid="{00000000-0005-0000-0000-0000B7090000}"/>
    <cellStyle name="Migliaia 35 2 4" xfId="3018" xr:uid="{00000000-0005-0000-0000-0000B8090000}"/>
    <cellStyle name="Migliaia 35 2 4 2" xfId="5832" xr:uid="{00000000-0005-0000-0000-0000B9090000}"/>
    <cellStyle name="Migliaia 35 2 5" xfId="4264" xr:uid="{00000000-0005-0000-0000-0000BA090000}"/>
    <cellStyle name="Migliaia 35 3" xfId="542" xr:uid="{00000000-0005-0000-0000-0000BB090000}"/>
    <cellStyle name="Migliaia 35 3 2" xfId="543" xr:uid="{00000000-0005-0000-0000-0000BC090000}"/>
    <cellStyle name="Migliaia 35 3 2 2" xfId="3813" xr:uid="{00000000-0005-0000-0000-0000BD090000}"/>
    <cellStyle name="Migliaia 35 3 2 3" xfId="3020" xr:uid="{00000000-0005-0000-0000-0000BE090000}"/>
    <cellStyle name="Migliaia 35 3 2 3 2" xfId="5834" xr:uid="{00000000-0005-0000-0000-0000BF090000}"/>
    <cellStyle name="Migliaia 35 3 3" xfId="2044" xr:uid="{00000000-0005-0000-0000-0000C0090000}"/>
    <cellStyle name="Migliaia 35 3 3 2" xfId="3812" xr:uid="{00000000-0005-0000-0000-0000C1090000}"/>
    <cellStyle name="Migliaia 35 3 3 2 2" xfId="6376" xr:uid="{00000000-0005-0000-0000-0000C2090000}"/>
    <cellStyle name="Migliaia 35 3 3 3" xfId="4805" xr:uid="{00000000-0005-0000-0000-0000C3090000}"/>
    <cellStyle name="Migliaia 35 3 4" xfId="2636" xr:uid="{00000000-0005-0000-0000-0000C4090000}"/>
    <cellStyle name="Migliaia 35 3 4 2" xfId="4148" xr:uid="{00000000-0005-0000-0000-0000C5090000}"/>
    <cellStyle name="Migliaia 35 3 4 2 2" xfId="6533" xr:uid="{00000000-0005-0000-0000-0000C6090000}"/>
    <cellStyle name="Migliaia 35 3 4 3" xfId="5533" xr:uid="{00000000-0005-0000-0000-0000C7090000}"/>
    <cellStyle name="Migliaia 35 3 5" xfId="3444" xr:uid="{00000000-0005-0000-0000-0000C8090000}"/>
    <cellStyle name="Migliaia 35 3 5 2" xfId="6166" xr:uid="{00000000-0005-0000-0000-0000C9090000}"/>
    <cellStyle name="Migliaia 35 3 6" xfId="3019" xr:uid="{00000000-0005-0000-0000-0000CA090000}"/>
    <cellStyle name="Migliaia 35 3 6 2" xfId="5833" xr:uid="{00000000-0005-0000-0000-0000CB090000}"/>
    <cellStyle name="Migliaia 35 3 7" xfId="1607" xr:uid="{00000000-0005-0000-0000-0000CC090000}"/>
    <cellStyle name="Migliaia 35 4" xfId="544" xr:uid="{00000000-0005-0000-0000-0000CD090000}"/>
    <cellStyle name="Migliaia 35 4 2" xfId="3814" xr:uid="{00000000-0005-0000-0000-0000CE090000}"/>
    <cellStyle name="Migliaia 35 4 2 2" xfId="6377" xr:uid="{00000000-0005-0000-0000-0000CF090000}"/>
    <cellStyle name="Migliaia 35 4 3" xfId="4806" xr:uid="{00000000-0005-0000-0000-0000D0090000}"/>
    <cellStyle name="Migliaia 35 5" xfId="545" xr:uid="{00000000-0005-0000-0000-0000D1090000}"/>
    <cellStyle name="Migliaia 35 5 2" xfId="3815" xr:uid="{00000000-0005-0000-0000-0000D2090000}"/>
    <cellStyle name="Migliaia 35 6" xfId="2042" xr:uid="{00000000-0005-0000-0000-0000D3090000}"/>
    <cellStyle name="Migliaia 35 6 2" xfId="3810" xr:uid="{00000000-0005-0000-0000-0000D4090000}"/>
    <cellStyle name="Migliaia 35 6 2 2" xfId="6374" xr:uid="{00000000-0005-0000-0000-0000D5090000}"/>
    <cellStyle name="Migliaia 35 6 3" xfId="4803" xr:uid="{00000000-0005-0000-0000-0000D6090000}"/>
    <cellStyle name="Migliaia 35 7" xfId="3442" xr:uid="{00000000-0005-0000-0000-0000D7090000}"/>
    <cellStyle name="Migliaia 35 7 2" xfId="6164" xr:uid="{00000000-0005-0000-0000-0000D8090000}"/>
    <cellStyle name="Migliaia 35 8" xfId="3017" xr:uid="{00000000-0005-0000-0000-0000D9090000}"/>
    <cellStyle name="Migliaia 35 8 2" xfId="5831" xr:uid="{00000000-0005-0000-0000-0000DA090000}"/>
    <cellStyle name="Migliaia 36" xfId="546" xr:uid="{00000000-0005-0000-0000-0000DB090000}"/>
    <cellStyle name="Migliaia 36 2" xfId="547" xr:uid="{00000000-0005-0000-0000-0000DC090000}"/>
    <cellStyle name="Migliaia 36 2 2" xfId="2046" xr:uid="{00000000-0005-0000-0000-0000DD090000}"/>
    <cellStyle name="Migliaia 36 2 2 2" xfId="3817" xr:uid="{00000000-0005-0000-0000-0000DE090000}"/>
    <cellStyle name="Migliaia 36 2 2 2 2" xfId="6379" xr:uid="{00000000-0005-0000-0000-0000DF090000}"/>
    <cellStyle name="Migliaia 36 2 2 3" xfId="4808" xr:uid="{00000000-0005-0000-0000-0000E0090000}"/>
    <cellStyle name="Migliaia 36 2 3" xfId="3446" xr:uid="{00000000-0005-0000-0000-0000E1090000}"/>
    <cellStyle name="Migliaia 36 2 3 2" xfId="6168" xr:uid="{00000000-0005-0000-0000-0000E2090000}"/>
    <cellStyle name="Migliaia 36 2 4" xfId="3022" xr:uid="{00000000-0005-0000-0000-0000E3090000}"/>
    <cellStyle name="Migliaia 36 2 4 2" xfId="5836" xr:uid="{00000000-0005-0000-0000-0000E4090000}"/>
    <cellStyle name="Migliaia 36 2 5" xfId="4265" xr:uid="{00000000-0005-0000-0000-0000E5090000}"/>
    <cellStyle name="Migliaia 36 3" xfId="548" xr:uid="{00000000-0005-0000-0000-0000E6090000}"/>
    <cellStyle name="Migliaia 36 3 2" xfId="549" xr:uid="{00000000-0005-0000-0000-0000E7090000}"/>
    <cellStyle name="Migliaia 36 3 2 2" xfId="3819" xr:uid="{00000000-0005-0000-0000-0000E8090000}"/>
    <cellStyle name="Migliaia 36 3 2 3" xfId="3024" xr:uid="{00000000-0005-0000-0000-0000E9090000}"/>
    <cellStyle name="Migliaia 36 3 2 3 2" xfId="5838" xr:uid="{00000000-0005-0000-0000-0000EA090000}"/>
    <cellStyle name="Migliaia 36 3 3" xfId="2047" xr:uid="{00000000-0005-0000-0000-0000EB090000}"/>
    <cellStyle name="Migliaia 36 3 3 2" xfId="3818" xr:uid="{00000000-0005-0000-0000-0000EC090000}"/>
    <cellStyle name="Migliaia 36 3 3 2 2" xfId="6380" xr:uid="{00000000-0005-0000-0000-0000ED090000}"/>
    <cellStyle name="Migliaia 36 3 3 3" xfId="4809" xr:uid="{00000000-0005-0000-0000-0000EE090000}"/>
    <cellStyle name="Migliaia 36 3 4" xfId="2637" xr:uid="{00000000-0005-0000-0000-0000EF090000}"/>
    <cellStyle name="Migliaia 36 3 4 2" xfId="4149" xr:uid="{00000000-0005-0000-0000-0000F0090000}"/>
    <cellStyle name="Migliaia 36 3 4 2 2" xfId="6534" xr:uid="{00000000-0005-0000-0000-0000F1090000}"/>
    <cellStyle name="Migliaia 36 3 4 3" xfId="5534" xr:uid="{00000000-0005-0000-0000-0000F2090000}"/>
    <cellStyle name="Migliaia 36 3 5" xfId="3447" xr:uid="{00000000-0005-0000-0000-0000F3090000}"/>
    <cellStyle name="Migliaia 36 3 5 2" xfId="6169" xr:uid="{00000000-0005-0000-0000-0000F4090000}"/>
    <cellStyle name="Migliaia 36 3 6" xfId="3023" xr:uid="{00000000-0005-0000-0000-0000F5090000}"/>
    <cellStyle name="Migliaia 36 3 6 2" xfId="5837" xr:uid="{00000000-0005-0000-0000-0000F6090000}"/>
    <cellStyle name="Migliaia 36 3 7" xfId="1608" xr:uid="{00000000-0005-0000-0000-0000F7090000}"/>
    <cellStyle name="Migliaia 36 4" xfId="550" xr:uid="{00000000-0005-0000-0000-0000F8090000}"/>
    <cellStyle name="Migliaia 36 4 2" xfId="3820" xr:uid="{00000000-0005-0000-0000-0000F9090000}"/>
    <cellStyle name="Migliaia 36 4 2 2" xfId="6381" xr:uid="{00000000-0005-0000-0000-0000FA090000}"/>
    <cellStyle name="Migliaia 36 4 3" xfId="4810" xr:uid="{00000000-0005-0000-0000-0000FB090000}"/>
    <cellStyle name="Migliaia 36 5" xfId="551" xr:uid="{00000000-0005-0000-0000-0000FC090000}"/>
    <cellStyle name="Migliaia 36 5 2" xfId="3821" xr:uid="{00000000-0005-0000-0000-0000FD090000}"/>
    <cellStyle name="Migliaia 36 6" xfId="2045" xr:uid="{00000000-0005-0000-0000-0000FE090000}"/>
    <cellStyle name="Migliaia 36 6 2" xfId="3816" xr:uid="{00000000-0005-0000-0000-0000FF090000}"/>
    <cellStyle name="Migliaia 36 6 2 2" xfId="6378" xr:uid="{00000000-0005-0000-0000-0000000A0000}"/>
    <cellStyle name="Migliaia 36 6 3" xfId="4807" xr:uid="{00000000-0005-0000-0000-0000010A0000}"/>
    <cellStyle name="Migliaia 36 7" xfId="3445" xr:uid="{00000000-0005-0000-0000-0000020A0000}"/>
    <cellStyle name="Migliaia 36 7 2" xfId="6167" xr:uid="{00000000-0005-0000-0000-0000030A0000}"/>
    <cellStyle name="Migliaia 36 8" xfId="3021" xr:uid="{00000000-0005-0000-0000-0000040A0000}"/>
    <cellStyle name="Migliaia 36 8 2" xfId="5835" xr:uid="{00000000-0005-0000-0000-0000050A0000}"/>
    <cellStyle name="Migliaia 37" xfId="552" xr:uid="{00000000-0005-0000-0000-0000060A0000}"/>
    <cellStyle name="Migliaia 37 2" xfId="553" xr:uid="{00000000-0005-0000-0000-0000070A0000}"/>
    <cellStyle name="Migliaia 37 2 2" xfId="2049" xr:uid="{00000000-0005-0000-0000-0000080A0000}"/>
    <cellStyle name="Migliaia 37 2 2 2" xfId="3823" xr:uid="{00000000-0005-0000-0000-0000090A0000}"/>
    <cellStyle name="Migliaia 37 2 2 2 2" xfId="6383" xr:uid="{00000000-0005-0000-0000-00000A0A0000}"/>
    <cellStyle name="Migliaia 37 2 2 3" xfId="4812" xr:uid="{00000000-0005-0000-0000-00000B0A0000}"/>
    <cellStyle name="Migliaia 37 2 3" xfId="3449" xr:uid="{00000000-0005-0000-0000-00000C0A0000}"/>
    <cellStyle name="Migliaia 37 2 3 2" xfId="6171" xr:uid="{00000000-0005-0000-0000-00000D0A0000}"/>
    <cellStyle name="Migliaia 37 2 4" xfId="3026" xr:uid="{00000000-0005-0000-0000-00000E0A0000}"/>
    <cellStyle name="Migliaia 37 2 4 2" xfId="5840" xr:uid="{00000000-0005-0000-0000-00000F0A0000}"/>
    <cellStyle name="Migliaia 37 2 5" xfId="4266" xr:uid="{00000000-0005-0000-0000-0000100A0000}"/>
    <cellStyle name="Migliaia 37 3" xfId="554" xr:uid="{00000000-0005-0000-0000-0000110A0000}"/>
    <cellStyle name="Migliaia 37 3 2" xfId="555" xr:uid="{00000000-0005-0000-0000-0000120A0000}"/>
    <cellStyle name="Migliaia 37 3 2 2" xfId="3825" xr:uid="{00000000-0005-0000-0000-0000130A0000}"/>
    <cellStyle name="Migliaia 37 3 2 3" xfId="3028" xr:uid="{00000000-0005-0000-0000-0000140A0000}"/>
    <cellStyle name="Migliaia 37 3 2 3 2" xfId="5842" xr:uid="{00000000-0005-0000-0000-0000150A0000}"/>
    <cellStyle name="Migliaia 37 3 3" xfId="2050" xr:uid="{00000000-0005-0000-0000-0000160A0000}"/>
    <cellStyle name="Migliaia 37 3 3 2" xfId="3824" xr:uid="{00000000-0005-0000-0000-0000170A0000}"/>
    <cellStyle name="Migliaia 37 3 3 2 2" xfId="6384" xr:uid="{00000000-0005-0000-0000-0000180A0000}"/>
    <cellStyle name="Migliaia 37 3 3 3" xfId="4813" xr:uid="{00000000-0005-0000-0000-0000190A0000}"/>
    <cellStyle name="Migliaia 37 3 4" xfId="2638" xr:uid="{00000000-0005-0000-0000-00001A0A0000}"/>
    <cellStyle name="Migliaia 37 3 4 2" xfId="4150" xr:uid="{00000000-0005-0000-0000-00001B0A0000}"/>
    <cellStyle name="Migliaia 37 3 4 2 2" xfId="6535" xr:uid="{00000000-0005-0000-0000-00001C0A0000}"/>
    <cellStyle name="Migliaia 37 3 4 3" xfId="5535" xr:uid="{00000000-0005-0000-0000-00001D0A0000}"/>
    <cellStyle name="Migliaia 37 3 5" xfId="3450" xr:uid="{00000000-0005-0000-0000-00001E0A0000}"/>
    <cellStyle name="Migliaia 37 3 5 2" xfId="6172" xr:uid="{00000000-0005-0000-0000-00001F0A0000}"/>
    <cellStyle name="Migliaia 37 3 6" xfId="3027" xr:uid="{00000000-0005-0000-0000-0000200A0000}"/>
    <cellStyle name="Migliaia 37 3 6 2" xfId="5841" xr:uid="{00000000-0005-0000-0000-0000210A0000}"/>
    <cellStyle name="Migliaia 37 3 7" xfId="1609" xr:uid="{00000000-0005-0000-0000-0000220A0000}"/>
    <cellStyle name="Migliaia 37 4" xfId="556" xr:uid="{00000000-0005-0000-0000-0000230A0000}"/>
    <cellStyle name="Migliaia 37 4 2" xfId="3826" xr:uid="{00000000-0005-0000-0000-0000240A0000}"/>
    <cellStyle name="Migliaia 37 4 2 2" xfId="6385" xr:uid="{00000000-0005-0000-0000-0000250A0000}"/>
    <cellStyle name="Migliaia 37 4 3" xfId="4814" xr:uid="{00000000-0005-0000-0000-0000260A0000}"/>
    <cellStyle name="Migliaia 37 5" xfId="557" xr:uid="{00000000-0005-0000-0000-0000270A0000}"/>
    <cellStyle name="Migliaia 37 5 2" xfId="3827" xr:uid="{00000000-0005-0000-0000-0000280A0000}"/>
    <cellStyle name="Migliaia 37 6" xfId="2048" xr:uid="{00000000-0005-0000-0000-0000290A0000}"/>
    <cellStyle name="Migliaia 37 6 2" xfId="3822" xr:uid="{00000000-0005-0000-0000-00002A0A0000}"/>
    <cellStyle name="Migliaia 37 6 2 2" xfId="6382" xr:uid="{00000000-0005-0000-0000-00002B0A0000}"/>
    <cellStyle name="Migliaia 37 6 3" xfId="4811" xr:uid="{00000000-0005-0000-0000-00002C0A0000}"/>
    <cellStyle name="Migliaia 37 7" xfId="3448" xr:uid="{00000000-0005-0000-0000-00002D0A0000}"/>
    <cellStyle name="Migliaia 37 7 2" xfId="6170" xr:uid="{00000000-0005-0000-0000-00002E0A0000}"/>
    <cellStyle name="Migliaia 37 8" xfId="3025" xr:uid="{00000000-0005-0000-0000-00002F0A0000}"/>
    <cellStyle name="Migliaia 37 8 2" xfId="5839" xr:uid="{00000000-0005-0000-0000-0000300A0000}"/>
    <cellStyle name="Migliaia 38" xfId="558" xr:uid="{00000000-0005-0000-0000-0000310A0000}"/>
    <cellStyle name="Migliaia 38 2" xfId="559" xr:uid="{00000000-0005-0000-0000-0000320A0000}"/>
    <cellStyle name="Migliaia 38 2 2" xfId="2052" xr:uid="{00000000-0005-0000-0000-0000330A0000}"/>
    <cellStyle name="Migliaia 38 2 2 2" xfId="3829" xr:uid="{00000000-0005-0000-0000-0000340A0000}"/>
    <cellStyle name="Migliaia 38 2 2 2 2" xfId="6387" xr:uid="{00000000-0005-0000-0000-0000350A0000}"/>
    <cellStyle name="Migliaia 38 2 2 3" xfId="4816" xr:uid="{00000000-0005-0000-0000-0000360A0000}"/>
    <cellStyle name="Migliaia 38 2 3" xfId="3452" xr:uid="{00000000-0005-0000-0000-0000370A0000}"/>
    <cellStyle name="Migliaia 38 2 3 2" xfId="6174" xr:uid="{00000000-0005-0000-0000-0000380A0000}"/>
    <cellStyle name="Migliaia 38 2 4" xfId="3030" xr:uid="{00000000-0005-0000-0000-0000390A0000}"/>
    <cellStyle name="Migliaia 38 2 4 2" xfId="5844" xr:uid="{00000000-0005-0000-0000-00003A0A0000}"/>
    <cellStyle name="Migliaia 38 2 5" xfId="4267" xr:uid="{00000000-0005-0000-0000-00003B0A0000}"/>
    <cellStyle name="Migliaia 38 3" xfId="560" xr:uid="{00000000-0005-0000-0000-00003C0A0000}"/>
    <cellStyle name="Migliaia 38 3 2" xfId="561" xr:uid="{00000000-0005-0000-0000-00003D0A0000}"/>
    <cellStyle name="Migliaia 38 3 2 2" xfId="3831" xr:uid="{00000000-0005-0000-0000-00003E0A0000}"/>
    <cellStyle name="Migliaia 38 3 2 3" xfId="3032" xr:uid="{00000000-0005-0000-0000-00003F0A0000}"/>
    <cellStyle name="Migliaia 38 3 2 3 2" xfId="5846" xr:uid="{00000000-0005-0000-0000-0000400A0000}"/>
    <cellStyle name="Migliaia 38 3 3" xfId="2053" xr:uid="{00000000-0005-0000-0000-0000410A0000}"/>
    <cellStyle name="Migliaia 38 3 3 2" xfId="3830" xr:uid="{00000000-0005-0000-0000-0000420A0000}"/>
    <cellStyle name="Migliaia 38 3 3 2 2" xfId="6388" xr:uid="{00000000-0005-0000-0000-0000430A0000}"/>
    <cellStyle name="Migliaia 38 3 3 3" xfId="4817" xr:uid="{00000000-0005-0000-0000-0000440A0000}"/>
    <cellStyle name="Migliaia 38 3 4" xfId="2639" xr:uid="{00000000-0005-0000-0000-0000450A0000}"/>
    <cellStyle name="Migliaia 38 3 4 2" xfId="4151" xr:uid="{00000000-0005-0000-0000-0000460A0000}"/>
    <cellStyle name="Migliaia 38 3 4 2 2" xfId="6536" xr:uid="{00000000-0005-0000-0000-0000470A0000}"/>
    <cellStyle name="Migliaia 38 3 4 3" xfId="5536" xr:uid="{00000000-0005-0000-0000-0000480A0000}"/>
    <cellStyle name="Migliaia 38 3 5" xfId="3453" xr:uid="{00000000-0005-0000-0000-0000490A0000}"/>
    <cellStyle name="Migliaia 38 3 5 2" xfId="6175" xr:uid="{00000000-0005-0000-0000-00004A0A0000}"/>
    <cellStyle name="Migliaia 38 3 6" xfId="3031" xr:uid="{00000000-0005-0000-0000-00004B0A0000}"/>
    <cellStyle name="Migliaia 38 3 6 2" xfId="5845" xr:uid="{00000000-0005-0000-0000-00004C0A0000}"/>
    <cellStyle name="Migliaia 38 3 7" xfId="1610" xr:uid="{00000000-0005-0000-0000-00004D0A0000}"/>
    <cellStyle name="Migliaia 38 4" xfId="562" xr:uid="{00000000-0005-0000-0000-00004E0A0000}"/>
    <cellStyle name="Migliaia 38 4 2" xfId="3832" xr:uid="{00000000-0005-0000-0000-00004F0A0000}"/>
    <cellStyle name="Migliaia 38 4 2 2" xfId="6389" xr:uid="{00000000-0005-0000-0000-0000500A0000}"/>
    <cellStyle name="Migliaia 38 4 3" xfId="4818" xr:uid="{00000000-0005-0000-0000-0000510A0000}"/>
    <cellStyle name="Migliaia 38 5" xfId="563" xr:uid="{00000000-0005-0000-0000-0000520A0000}"/>
    <cellStyle name="Migliaia 38 5 2" xfId="3833" xr:uid="{00000000-0005-0000-0000-0000530A0000}"/>
    <cellStyle name="Migliaia 38 6" xfId="2051" xr:uid="{00000000-0005-0000-0000-0000540A0000}"/>
    <cellStyle name="Migliaia 38 6 2" xfId="3828" xr:uid="{00000000-0005-0000-0000-0000550A0000}"/>
    <cellStyle name="Migliaia 38 6 2 2" xfId="6386" xr:uid="{00000000-0005-0000-0000-0000560A0000}"/>
    <cellStyle name="Migliaia 38 6 3" xfId="4815" xr:uid="{00000000-0005-0000-0000-0000570A0000}"/>
    <cellStyle name="Migliaia 38 7" xfId="3451" xr:uid="{00000000-0005-0000-0000-0000580A0000}"/>
    <cellStyle name="Migliaia 38 7 2" xfId="6173" xr:uid="{00000000-0005-0000-0000-0000590A0000}"/>
    <cellStyle name="Migliaia 38 8" xfId="3029" xr:uid="{00000000-0005-0000-0000-00005A0A0000}"/>
    <cellStyle name="Migliaia 38 8 2" xfId="5843" xr:uid="{00000000-0005-0000-0000-00005B0A0000}"/>
    <cellStyle name="Migliaia 39" xfId="564" xr:uid="{00000000-0005-0000-0000-00005C0A0000}"/>
    <cellStyle name="Migliaia 39 2" xfId="565" xr:uid="{00000000-0005-0000-0000-00005D0A0000}"/>
    <cellStyle name="Migliaia 39 2 2" xfId="2055" xr:uid="{00000000-0005-0000-0000-00005E0A0000}"/>
    <cellStyle name="Migliaia 39 2 2 2" xfId="3835" xr:uid="{00000000-0005-0000-0000-00005F0A0000}"/>
    <cellStyle name="Migliaia 39 2 2 2 2" xfId="6391" xr:uid="{00000000-0005-0000-0000-0000600A0000}"/>
    <cellStyle name="Migliaia 39 2 2 3" xfId="4820" xr:uid="{00000000-0005-0000-0000-0000610A0000}"/>
    <cellStyle name="Migliaia 39 2 3" xfId="3455" xr:uid="{00000000-0005-0000-0000-0000620A0000}"/>
    <cellStyle name="Migliaia 39 2 3 2" xfId="6177" xr:uid="{00000000-0005-0000-0000-0000630A0000}"/>
    <cellStyle name="Migliaia 39 2 4" xfId="3034" xr:uid="{00000000-0005-0000-0000-0000640A0000}"/>
    <cellStyle name="Migliaia 39 2 4 2" xfId="5848" xr:uid="{00000000-0005-0000-0000-0000650A0000}"/>
    <cellStyle name="Migliaia 39 2 5" xfId="4268" xr:uid="{00000000-0005-0000-0000-0000660A0000}"/>
    <cellStyle name="Migliaia 39 3" xfId="566" xr:uid="{00000000-0005-0000-0000-0000670A0000}"/>
    <cellStyle name="Migliaia 39 3 2" xfId="567" xr:uid="{00000000-0005-0000-0000-0000680A0000}"/>
    <cellStyle name="Migliaia 39 3 2 2" xfId="3837" xr:uid="{00000000-0005-0000-0000-0000690A0000}"/>
    <cellStyle name="Migliaia 39 3 2 3" xfId="3036" xr:uid="{00000000-0005-0000-0000-00006A0A0000}"/>
    <cellStyle name="Migliaia 39 3 2 3 2" xfId="5850" xr:uid="{00000000-0005-0000-0000-00006B0A0000}"/>
    <cellStyle name="Migliaia 39 3 3" xfId="2056" xr:uid="{00000000-0005-0000-0000-00006C0A0000}"/>
    <cellStyle name="Migliaia 39 3 3 2" xfId="3836" xr:uid="{00000000-0005-0000-0000-00006D0A0000}"/>
    <cellStyle name="Migliaia 39 3 3 2 2" xfId="6392" xr:uid="{00000000-0005-0000-0000-00006E0A0000}"/>
    <cellStyle name="Migliaia 39 3 3 3" xfId="4821" xr:uid="{00000000-0005-0000-0000-00006F0A0000}"/>
    <cellStyle name="Migliaia 39 3 4" xfId="2640" xr:uid="{00000000-0005-0000-0000-0000700A0000}"/>
    <cellStyle name="Migliaia 39 3 4 2" xfId="4152" xr:uid="{00000000-0005-0000-0000-0000710A0000}"/>
    <cellStyle name="Migliaia 39 3 4 2 2" xfId="6537" xr:uid="{00000000-0005-0000-0000-0000720A0000}"/>
    <cellStyle name="Migliaia 39 3 4 3" xfId="5537" xr:uid="{00000000-0005-0000-0000-0000730A0000}"/>
    <cellStyle name="Migliaia 39 3 5" xfId="3456" xr:uid="{00000000-0005-0000-0000-0000740A0000}"/>
    <cellStyle name="Migliaia 39 3 5 2" xfId="6178" xr:uid="{00000000-0005-0000-0000-0000750A0000}"/>
    <cellStyle name="Migliaia 39 3 6" xfId="3035" xr:uid="{00000000-0005-0000-0000-0000760A0000}"/>
    <cellStyle name="Migliaia 39 3 6 2" xfId="5849" xr:uid="{00000000-0005-0000-0000-0000770A0000}"/>
    <cellStyle name="Migliaia 39 3 7" xfId="1611" xr:uid="{00000000-0005-0000-0000-0000780A0000}"/>
    <cellStyle name="Migliaia 39 4" xfId="568" xr:uid="{00000000-0005-0000-0000-0000790A0000}"/>
    <cellStyle name="Migliaia 39 4 2" xfId="3838" xr:uid="{00000000-0005-0000-0000-00007A0A0000}"/>
    <cellStyle name="Migliaia 39 4 2 2" xfId="6393" xr:uid="{00000000-0005-0000-0000-00007B0A0000}"/>
    <cellStyle name="Migliaia 39 4 3" xfId="4822" xr:uid="{00000000-0005-0000-0000-00007C0A0000}"/>
    <cellStyle name="Migliaia 39 5" xfId="569" xr:uid="{00000000-0005-0000-0000-00007D0A0000}"/>
    <cellStyle name="Migliaia 39 5 2" xfId="3839" xr:uid="{00000000-0005-0000-0000-00007E0A0000}"/>
    <cellStyle name="Migliaia 39 6" xfId="2054" xr:uid="{00000000-0005-0000-0000-00007F0A0000}"/>
    <cellStyle name="Migliaia 39 6 2" xfId="3834" xr:uid="{00000000-0005-0000-0000-0000800A0000}"/>
    <cellStyle name="Migliaia 39 6 2 2" xfId="6390" xr:uid="{00000000-0005-0000-0000-0000810A0000}"/>
    <cellStyle name="Migliaia 39 6 3" xfId="4819" xr:uid="{00000000-0005-0000-0000-0000820A0000}"/>
    <cellStyle name="Migliaia 39 7" xfId="3454" xr:uid="{00000000-0005-0000-0000-0000830A0000}"/>
    <cellStyle name="Migliaia 39 7 2" xfId="6176" xr:uid="{00000000-0005-0000-0000-0000840A0000}"/>
    <cellStyle name="Migliaia 39 8" xfId="3033" xr:uid="{00000000-0005-0000-0000-0000850A0000}"/>
    <cellStyle name="Migliaia 39 8 2" xfId="5847" xr:uid="{00000000-0005-0000-0000-0000860A0000}"/>
    <cellStyle name="Migliaia 4" xfId="570" xr:uid="{00000000-0005-0000-0000-0000870A0000}"/>
    <cellStyle name="Migliaia 4 2" xfId="571" xr:uid="{00000000-0005-0000-0000-0000880A0000}"/>
    <cellStyle name="Migliaia 4 2 2" xfId="2058" xr:uid="{00000000-0005-0000-0000-0000890A0000}"/>
    <cellStyle name="Migliaia 4 2 2 2" xfId="3841" xr:uid="{00000000-0005-0000-0000-00008A0A0000}"/>
    <cellStyle name="Migliaia 4 2 2 2 2" xfId="6395" xr:uid="{00000000-0005-0000-0000-00008B0A0000}"/>
    <cellStyle name="Migliaia 4 2 2 3" xfId="4824" xr:uid="{00000000-0005-0000-0000-00008C0A0000}"/>
    <cellStyle name="Migliaia 4 2 3" xfId="3458" xr:uid="{00000000-0005-0000-0000-00008D0A0000}"/>
    <cellStyle name="Migliaia 4 2 3 2" xfId="6180" xr:uid="{00000000-0005-0000-0000-00008E0A0000}"/>
    <cellStyle name="Migliaia 4 2 4" xfId="3038" xr:uid="{00000000-0005-0000-0000-00008F0A0000}"/>
    <cellStyle name="Migliaia 4 2 4 2" xfId="5852" xr:uid="{00000000-0005-0000-0000-0000900A0000}"/>
    <cellStyle name="Migliaia 4 2 5" xfId="4269" xr:uid="{00000000-0005-0000-0000-0000910A0000}"/>
    <cellStyle name="Migliaia 4 3" xfId="572" xr:uid="{00000000-0005-0000-0000-0000920A0000}"/>
    <cellStyle name="Migliaia 4 3 2" xfId="573" xr:uid="{00000000-0005-0000-0000-0000930A0000}"/>
    <cellStyle name="Migliaia 4 3 2 2" xfId="3843" xr:uid="{00000000-0005-0000-0000-0000940A0000}"/>
    <cellStyle name="Migliaia 4 3 2 3" xfId="3040" xr:uid="{00000000-0005-0000-0000-0000950A0000}"/>
    <cellStyle name="Migliaia 4 3 2 3 2" xfId="5854" xr:uid="{00000000-0005-0000-0000-0000960A0000}"/>
    <cellStyle name="Migliaia 4 3 3" xfId="2059" xr:uid="{00000000-0005-0000-0000-0000970A0000}"/>
    <cellStyle name="Migliaia 4 3 3 2" xfId="3842" xr:uid="{00000000-0005-0000-0000-0000980A0000}"/>
    <cellStyle name="Migliaia 4 3 3 2 2" xfId="6396" xr:uid="{00000000-0005-0000-0000-0000990A0000}"/>
    <cellStyle name="Migliaia 4 3 3 3" xfId="4825" xr:uid="{00000000-0005-0000-0000-00009A0A0000}"/>
    <cellStyle name="Migliaia 4 3 4" xfId="2641" xr:uid="{00000000-0005-0000-0000-00009B0A0000}"/>
    <cellStyle name="Migliaia 4 3 4 2" xfId="4153" xr:uid="{00000000-0005-0000-0000-00009C0A0000}"/>
    <cellStyle name="Migliaia 4 3 4 2 2" xfId="6538" xr:uid="{00000000-0005-0000-0000-00009D0A0000}"/>
    <cellStyle name="Migliaia 4 3 4 3" xfId="5538" xr:uid="{00000000-0005-0000-0000-00009E0A0000}"/>
    <cellStyle name="Migliaia 4 3 5" xfId="3459" xr:uid="{00000000-0005-0000-0000-00009F0A0000}"/>
    <cellStyle name="Migliaia 4 3 5 2" xfId="6181" xr:uid="{00000000-0005-0000-0000-0000A00A0000}"/>
    <cellStyle name="Migliaia 4 3 6" xfId="3039" xr:uid="{00000000-0005-0000-0000-0000A10A0000}"/>
    <cellStyle name="Migliaia 4 3 6 2" xfId="5853" xr:uid="{00000000-0005-0000-0000-0000A20A0000}"/>
    <cellStyle name="Migliaia 4 3 7" xfId="1612" xr:uid="{00000000-0005-0000-0000-0000A30A0000}"/>
    <cellStyle name="Migliaia 4 4" xfId="574" xr:uid="{00000000-0005-0000-0000-0000A40A0000}"/>
    <cellStyle name="Migliaia 4 4 2" xfId="3844" xr:uid="{00000000-0005-0000-0000-0000A50A0000}"/>
    <cellStyle name="Migliaia 4 4 2 2" xfId="6397" xr:uid="{00000000-0005-0000-0000-0000A60A0000}"/>
    <cellStyle name="Migliaia 4 4 3" xfId="4826" xr:uid="{00000000-0005-0000-0000-0000A70A0000}"/>
    <cellStyle name="Migliaia 4 5" xfId="575" xr:uid="{00000000-0005-0000-0000-0000A80A0000}"/>
    <cellStyle name="Migliaia 4 5 2" xfId="3845" xr:uid="{00000000-0005-0000-0000-0000A90A0000}"/>
    <cellStyle name="Migliaia 4 6" xfId="2057" xr:uid="{00000000-0005-0000-0000-0000AA0A0000}"/>
    <cellStyle name="Migliaia 4 6 2" xfId="3840" xr:uid="{00000000-0005-0000-0000-0000AB0A0000}"/>
    <cellStyle name="Migliaia 4 6 2 2" xfId="6394" xr:uid="{00000000-0005-0000-0000-0000AC0A0000}"/>
    <cellStyle name="Migliaia 4 6 3" xfId="4823" xr:uid="{00000000-0005-0000-0000-0000AD0A0000}"/>
    <cellStyle name="Migliaia 4 7" xfId="3457" xr:uid="{00000000-0005-0000-0000-0000AE0A0000}"/>
    <cellStyle name="Migliaia 4 7 2" xfId="6179" xr:uid="{00000000-0005-0000-0000-0000AF0A0000}"/>
    <cellStyle name="Migliaia 4 8" xfId="3037" xr:uid="{00000000-0005-0000-0000-0000B00A0000}"/>
    <cellStyle name="Migliaia 4 8 2" xfId="5851" xr:uid="{00000000-0005-0000-0000-0000B10A0000}"/>
    <cellStyle name="Migliaia 40" xfId="576" xr:uid="{00000000-0005-0000-0000-0000B20A0000}"/>
    <cellStyle name="Migliaia 40 2" xfId="577" xr:uid="{00000000-0005-0000-0000-0000B30A0000}"/>
    <cellStyle name="Migliaia 40 2 2" xfId="2061" xr:uid="{00000000-0005-0000-0000-0000B40A0000}"/>
    <cellStyle name="Migliaia 40 2 2 2" xfId="3847" xr:uid="{00000000-0005-0000-0000-0000B50A0000}"/>
    <cellStyle name="Migliaia 40 2 2 2 2" xfId="6399" xr:uid="{00000000-0005-0000-0000-0000B60A0000}"/>
    <cellStyle name="Migliaia 40 2 2 3" xfId="4828" xr:uid="{00000000-0005-0000-0000-0000B70A0000}"/>
    <cellStyle name="Migliaia 40 2 3" xfId="3461" xr:uid="{00000000-0005-0000-0000-0000B80A0000}"/>
    <cellStyle name="Migliaia 40 2 3 2" xfId="6183" xr:uid="{00000000-0005-0000-0000-0000B90A0000}"/>
    <cellStyle name="Migliaia 40 2 4" xfId="3042" xr:uid="{00000000-0005-0000-0000-0000BA0A0000}"/>
    <cellStyle name="Migliaia 40 2 4 2" xfId="5856" xr:uid="{00000000-0005-0000-0000-0000BB0A0000}"/>
    <cellStyle name="Migliaia 40 2 5" xfId="4270" xr:uid="{00000000-0005-0000-0000-0000BC0A0000}"/>
    <cellStyle name="Migliaia 40 3" xfId="578" xr:uid="{00000000-0005-0000-0000-0000BD0A0000}"/>
    <cellStyle name="Migliaia 40 3 2" xfId="579" xr:uid="{00000000-0005-0000-0000-0000BE0A0000}"/>
    <cellStyle name="Migliaia 40 3 2 2" xfId="3849" xr:uid="{00000000-0005-0000-0000-0000BF0A0000}"/>
    <cellStyle name="Migliaia 40 3 2 3" xfId="3044" xr:uid="{00000000-0005-0000-0000-0000C00A0000}"/>
    <cellStyle name="Migliaia 40 3 2 3 2" xfId="5858" xr:uid="{00000000-0005-0000-0000-0000C10A0000}"/>
    <cellStyle name="Migliaia 40 3 3" xfId="2062" xr:uid="{00000000-0005-0000-0000-0000C20A0000}"/>
    <cellStyle name="Migliaia 40 3 3 2" xfId="3848" xr:uid="{00000000-0005-0000-0000-0000C30A0000}"/>
    <cellStyle name="Migliaia 40 3 3 2 2" xfId="6400" xr:uid="{00000000-0005-0000-0000-0000C40A0000}"/>
    <cellStyle name="Migliaia 40 3 3 3" xfId="4829" xr:uid="{00000000-0005-0000-0000-0000C50A0000}"/>
    <cellStyle name="Migliaia 40 3 4" xfId="2642" xr:uid="{00000000-0005-0000-0000-0000C60A0000}"/>
    <cellStyle name="Migliaia 40 3 4 2" xfId="4154" xr:uid="{00000000-0005-0000-0000-0000C70A0000}"/>
    <cellStyle name="Migliaia 40 3 4 2 2" xfId="6539" xr:uid="{00000000-0005-0000-0000-0000C80A0000}"/>
    <cellStyle name="Migliaia 40 3 4 3" xfId="5539" xr:uid="{00000000-0005-0000-0000-0000C90A0000}"/>
    <cellStyle name="Migliaia 40 3 5" xfId="3462" xr:uid="{00000000-0005-0000-0000-0000CA0A0000}"/>
    <cellStyle name="Migliaia 40 3 5 2" xfId="6184" xr:uid="{00000000-0005-0000-0000-0000CB0A0000}"/>
    <cellStyle name="Migliaia 40 3 6" xfId="3043" xr:uid="{00000000-0005-0000-0000-0000CC0A0000}"/>
    <cellStyle name="Migliaia 40 3 6 2" xfId="5857" xr:uid="{00000000-0005-0000-0000-0000CD0A0000}"/>
    <cellStyle name="Migliaia 40 3 7" xfId="1613" xr:uid="{00000000-0005-0000-0000-0000CE0A0000}"/>
    <cellStyle name="Migliaia 40 4" xfId="580" xr:uid="{00000000-0005-0000-0000-0000CF0A0000}"/>
    <cellStyle name="Migliaia 40 4 2" xfId="3850" xr:uid="{00000000-0005-0000-0000-0000D00A0000}"/>
    <cellStyle name="Migliaia 40 4 2 2" xfId="6401" xr:uid="{00000000-0005-0000-0000-0000D10A0000}"/>
    <cellStyle name="Migliaia 40 4 3" xfId="4830" xr:uid="{00000000-0005-0000-0000-0000D20A0000}"/>
    <cellStyle name="Migliaia 40 5" xfId="581" xr:uid="{00000000-0005-0000-0000-0000D30A0000}"/>
    <cellStyle name="Migliaia 40 5 2" xfId="3851" xr:uid="{00000000-0005-0000-0000-0000D40A0000}"/>
    <cellStyle name="Migliaia 40 6" xfId="2060" xr:uid="{00000000-0005-0000-0000-0000D50A0000}"/>
    <cellStyle name="Migliaia 40 6 2" xfId="3846" xr:uid="{00000000-0005-0000-0000-0000D60A0000}"/>
    <cellStyle name="Migliaia 40 6 2 2" xfId="6398" xr:uid="{00000000-0005-0000-0000-0000D70A0000}"/>
    <cellStyle name="Migliaia 40 6 3" xfId="4827" xr:uid="{00000000-0005-0000-0000-0000D80A0000}"/>
    <cellStyle name="Migliaia 40 7" xfId="3460" xr:uid="{00000000-0005-0000-0000-0000D90A0000}"/>
    <cellStyle name="Migliaia 40 7 2" xfId="6182" xr:uid="{00000000-0005-0000-0000-0000DA0A0000}"/>
    <cellStyle name="Migliaia 40 8" xfId="3041" xr:uid="{00000000-0005-0000-0000-0000DB0A0000}"/>
    <cellStyle name="Migliaia 40 8 2" xfId="5855" xr:uid="{00000000-0005-0000-0000-0000DC0A0000}"/>
    <cellStyle name="Migliaia 41" xfId="582" xr:uid="{00000000-0005-0000-0000-0000DD0A0000}"/>
    <cellStyle name="Migliaia 41 2" xfId="583" xr:uid="{00000000-0005-0000-0000-0000DE0A0000}"/>
    <cellStyle name="Migliaia 41 2 2" xfId="2064" xr:uid="{00000000-0005-0000-0000-0000DF0A0000}"/>
    <cellStyle name="Migliaia 41 2 2 2" xfId="3853" xr:uid="{00000000-0005-0000-0000-0000E00A0000}"/>
    <cellStyle name="Migliaia 41 2 2 2 2" xfId="6403" xr:uid="{00000000-0005-0000-0000-0000E10A0000}"/>
    <cellStyle name="Migliaia 41 2 2 3" xfId="4832" xr:uid="{00000000-0005-0000-0000-0000E20A0000}"/>
    <cellStyle name="Migliaia 41 2 3" xfId="3464" xr:uid="{00000000-0005-0000-0000-0000E30A0000}"/>
    <cellStyle name="Migliaia 41 2 3 2" xfId="6186" xr:uid="{00000000-0005-0000-0000-0000E40A0000}"/>
    <cellStyle name="Migliaia 41 2 4" xfId="3046" xr:uid="{00000000-0005-0000-0000-0000E50A0000}"/>
    <cellStyle name="Migliaia 41 2 4 2" xfId="5860" xr:uid="{00000000-0005-0000-0000-0000E60A0000}"/>
    <cellStyle name="Migliaia 41 2 5" xfId="4271" xr:uid="{00000000-0005-0000-0000-0000E70A0000}"/>
    <cellStyle name="Migliaia 41 3" xfId="584" xr:uid="{00000000-0005-0000-0000-0000E80A0000}"/>
    <cellStyle name="Migliaia 41 3 2" xfId="585" xr:uid="{00000000-0005-0000-0000-0000E90A0000}"/>
    <cellStyle name="Migliaia 41 3 2 2" xfId="3855" xr:uid="{00000000-0005-0000-0000-0000EA0A0000}"/>
    <cellStyle name="Migliaia 41 3 2 3" xfId="3048" xr:uid="{00000000-0005-0000-0000-0000EB0A0000}"/>
    <cellStyle name="Migliaia 41 3 2 3 2" xfId="5862" xr:uid="{00000000-0005-0000-0000-0000EC0A0000}"/>
    <cellStyle name="Migliaia 41 3 3" xfId="2065" xr:uid="{00000000-0005-0000-0000-0000ED0A0000}"/>
    <cellStyle name="Migliaia 41 3 3 2" xfId="3854" xr:uid="{00000000-0005-0000-0000-0000EE0A0000}"/>
    <cellStyle name="Migliaia 41 3 3 2 2" xfId="6404" xr:uid="{00000000-0005-0000-0000-0000EF0A0000}"/>
    <cellStyle name="Migliaia 41 3 3 3" xfId="4833" xr:uid="{00000000-0005-0000-0000-0000F00A0000}"/>
    <cellStyle name="Migliaia 41 3 4" xfId="2643" xr:uid="{00000000-0005-0000-0000-0000F10A0000}"/>
    <cellStyle name="Migliaia 41 3 4 2" xfId="4155" xr:uid="{00000000-0005-0000-0000-0000F20A0000}"/>
    <cellStyle name="Migliaia 41 3 4 2 2" xfId="6540" xr:uid="{00000000-0005-0000-0000-0000F30A0000}"/>
    <cellStyle name="Migliaia 41 3 4 3" xfId="5540" xr:uid="{00000000-0005-0000-0000-0000F40A0000}"/>
    <cellStyle name="Migliaia 41 3 5" xfId="3465" xr:uid="{00000000-0005-0000-0000-0000F50A0000}"/>
    <cellStyle name="Migliaia 41 3 5 2" xfId="6187" xr:uid="{00000000-0005-0000-0000-0000F60A0000}"/>
    <cellStyle name="Migliaia 41 3 6" xfId="3047" xr:uid="{00000000-0005-0000-0000-0000F70A0000}"/>
    <cellStyle name="Migliaia 41 3 6 2" xfId="5861" xr:uid="{00000000-0005-0000-0000-0000F80A0000}"/>
    <cellStyle name="Migliaia 41 3 7" xfId="1614" xr:uid="{00000000-0005-0000-0000-0000F90A0000}"/>
    <cellStyle name="Migliaia 41 4" xfId="586" xr:uid="{00000000-0005-0000-0000-0000FA0A0000}"/>
    <cellStyle name="Migliaia 41 4 2" xfId="3856" xr:uid="{00000000-0005-0000-0000-0000FB0A0000}"/>
    <cellStyle name="Migliaia 41 4 2 2" xfId="6405" xr:uid="{00000000-0005-0000-0000-0000FC0A0000}"/>
    <cellStyle name="Migliaia 41 4 3" xfId="4834" xr:uid="{00000000-0005-0000-0000-0000FD0A0000}"/>
    <cellStyle name="Migliaia 41 5" xfId="587" xr:uid="{00000000-0005-0000-0000-0000FE0A0000}"/>
    <cellStyle name="Migliaia 41 5 2" xfId="3857" xr:uid="{00000000-0005-0000-0000-0000FF0A0000}"/>
    <cellStyle name="Migliaia 41 6" xfId="2063" xr:uid="{00000000-0005-0000-0000-0000000B0000}"/>
    <cellStyle name="Migliaia 41 6 2" xfId="3852" xr:uid="{00000000-0005-0000-0000-0000010B0000}"/>
    <cellStyle name="Migliaia 41 6 2 2" xfId="6402" xr:uid="{00000000-0005-0000-0000-0000020B0000}"/>
    <cellStyle name="Migliaia 41 6 3" xfId="4831" xr:uid="{00000000-0005-0000-0000-0000030B0000}"/>
    <cellStyle name="Migliaia 41 7" xfId="3463" xr:uid="{00000000-0005-0000-0000-0000040B0000}"/>
    <cellStyle name="Migliaia 41 7 2" xfId="6185" xr:uid="{00000000-0005-0000-0000-0000050B0000}"/>
    <cellStyle name="Migliaia 41 8" xfId="3045" xr:uid="{00000000-0005-0000-0000-0000060B0000}"/>
    <cellStyle name="Migliaia 41 8 2" xfId="5859" xr:uid="{00000000-0005-0000-0000-0000070B0000}"/>
    <cellStyle name="Migliaia 42" xfId="588" xr:uid="{00000000-0005-0000-0000-0000080B0000}"/>
    <cellStyle name="Migliaia 42 2" xfId="589" xr:uid="{00000000-0005-0000-0000-0000090B0000}"/>
    <cellStyle name="Migliaia 42 2 2" xfId="2067" xr:uid="{00000000-0005-0000-0000-00000A0B0000}"/>
    <cellStyle name="Migliaia 42 2 2 2" xfId="3859" xr:uid="{00000000-0005-0000-0000-00000B0B0000}"/>
    <cellStyle name="Migliaia 42 2 2 2 2" xfId="6407" xr:uid="{00000000-0005-0000-0000-00000C0B0000}"/>
    <cellStyle name="Migliaia 42 2 2 3" xfId="4836" xr:uid="{00000000-0005-0000-0000-00000D0B0000}"/>
    <cellStyle name="Migliaia 42 2 3" xfId="3467" xr:uid="{00000000-0005-0000-0000-00000E0B0000}"/>
    <cellStyle name="Migliaia 42 2 3 2" xfId="6189" xr:uid="{00000000-0005-0000-0000-00000F0B0000}"/>
    <cellStyle name="Migliaia 42 2 4" xfId="3050" xr:uid="{00000000-0005-0000-0000-0000100B0000}"/>
    <cellStyle name="Migliaia 42 2 4 2" xfId="5864" xr:uid="{00000000-0005-0000-0000-0000110B0000}"/>
    <cellStyle name="Migliaia 42 2 5" xfId="4272" xr:uid="{00000000-0005-0000-0000-0000120B0000}"/>
    <cellStyle name="Migliaia 42 3" xfId="590" xr:uid="{00000000-0005-0000-0000-0000130B0000}"/>
    <cellStyle name="Migliaia 42 3 2" xfId="591" xr:uid="{00000000-0005-0000-0000-0000140B0000}"/>
    <cellStyle name="Migliaia 42 3 2 2" xfId="3861" xr:uid="{00000000-0005-0000-0000-0000150B0000}"/>
    <cellStyle name="Migliaia 42 3 2 3" xfId="3052" xr:uid="{00000000-0005-0000-0000-0000160B0000}"/>
    <cellStyle name="Migliaia 42 3 2 3 2" xfId="5866" xr:uid="{00000000-0005-0000-0000-0000170B0000}"/>
    <cellStyle name="Migliaia 42 3 3" xfId="2068" xr:uid="{00000000-0005-0000-0000-0000180B0000}"/>
    <cellStyle name="Migliaia 42 3 3 2" xfId="3860" xr:uid="{00000000-0005-0000-0000-0000190B0000}"/>
    <cellStyle name="Migliaia 42 3 3 2 2" xfId="6408" xr:uid="{00000000-0005-0000-0000-00001A0B0000}"/>
    <cellStyle name="Migliaia 42 3 3 3" xfId="4837" xr:uid="{00000000-0005-0000-0000-00001B0B0000}"/>
    <cellStyle name="Migliaia 42 3 4" xfId="2644" xr:uid="{00000000-0005-0000-0000-00001C0B0000}"/>
    <cellStyle name="Migliaia 42 3 4 2" xfId="4156" xr:uid="{00000000-0005-0000-0000-00001D0B0000}"/>
    <cellStyle name="Migliaia 42 3 4 2 2" xfId="6541" xr:uid="{00000000-0005-0000-0000-00001E0B0000}"/>
    <cellStyle name="Migliaia 42 3 4 3" xfId="5541" xr:uid="{00000000-0005-0000-0000-00001F0B0000}"/>
    <cellStyle name="Migliaia 42 3 5" xfId="3468" xr:uid="{00000000-0005-0000-0000-0000200B0000}"/>
    <cellStyle name="Migliaia 42 3 5 2" xfId="6190" xr:uid="{00000000-0005-0000-0000-0000210B0000}"/>
    <cellStyle name="Migliaia 42 3 6" xfId="3051" xr:uid="{00000000-0005-0000-0000-0000220B0000}"/>
    <cellStyle name="Migliaia 42 3 6 2" xfId="5865" xr:uid="{00000000-0005-0000-0000-0000230B0000}"/>
    <cellStyle name="Migliaia 42 3 7" xfId="1615" xr:uid="{00000000-0005-0000-0000-0000240B0000}"/>
    <cellStyle name="Migliaia 42 4" xfId="592" xr:uid="{00000000-0005-0000-0000-0000250B0000}"/>
    <cellStyle name="Migliaia 42 4 2" xfId="3862" xr:uid="{00000000-0005-0000-0000-0000260B0000}"/>
    <cellStyle name="Migliaia 42 4 2 2" xfId="6409" xr:uid="{00000000-0005-0000-0000-0000270B0000}"/>
    <cellStyle name="Migliaia 42 4 3" xfId="4838" xr:uid="{00000000-0005-0000-0000-0000280B0000}"/>
    <cellStyle name="Migliaia 42 5" xfId="593" xr:uid="{00000000-0005-0000-0000-0000290B0000}"/>
    <cellStyle name="Migliaia 42 5 2" xfId="3863" xr:uid="{00000000-0005-0000-0000-00002A0B0000}"/>
    <cellStyle name="Migliaia 42 6" xfId="2066" xr:uid="{00000000-0005-0000-0000-00002B0B0000}"/>
    <cellStyle name="Migliaia 42 6 2" xfId="3858" xr:uid="{00000000-0005-0000-0000-00002C0B0000}"/>
    <cellStyle name="Migliaia 42 6 2 2" xfId="6406" xr:uid="{00000000-0005-0000-0000-00002D0B0000}"/>
    <cellStyle name="Migliaia 42 6 3" xfId="4835" xr:uid="{00000000-0005-0000-0000-00002E0B0000}"/>
    <cellStyle name="Migliaia 42 7" xfId="3466" xr:uid="{00000000-0005-0000-0000-00002F0B0000}"/>
    <cellStyle name="Migliaia 42 7 2" xfId="6188" xr:uid="{00000000-0005-0000-0000-0000300B0000}"/>
    <cellStyle name="Migliaia 42 8" xfId="3049" xr:uid="{00000000-0005-0000-0000-0000310B0000}"/>
    <cellStyle name="Migliaia 42 8 2" xfId="5863" xr:uid="{00000000-0005-0000-0000-0000320B0000}"/>
    <cellStyle name="Migliaia 43" xfId="594" xr:uid="{00000000-0005-0000-0000-0000330B0000}"/>
    <cellStyle name="Migliaia 43 2" xfId="595" xr:uid="{00000000-0005-0000-0000-0000340B0000}"/>
    <cellStyle name="Migliaia 43 2 2" xfId="2070" xr:uid="{00000000-0005-0000-0000-0000350B0000}"/>
    <cellStyle name="Migliaia 43 2 2 2" xfId="3865" xr:uid="{00000000-0005-0000-0000-0000360B0000}"/>
    <cellStyle name="Migliaia 43 2 2 2 2" xfId="6411" xr:uid="{00000000-0005-0000-0000-0000370B0000}"/>
    <cellStyle name="Migliaia 43 2 2 3" xfId="4840" xr:uid="{00000000-0005-0000-0000-0000380B0000}"/>
    <cellStyle name="Migliaia 43 2 3" xfId="3470" xr:uid="{00000000-0005-0000-0000-0000390B0000}"/>
    <cellStyle name="Migliaia 43 2 3 2" xfId="6192" xr:uid="{00000000-0005-0000-0000-00003A0B0000}"/>
    <cellStyle name="Migliaia 43 2 4" xfId="3054" xr:uid="{00000000-0005-0000-0000-00003B0B0000}"/>
    <cellStyle name="Migliaia 43 2 4 2" xfId="5868" xr:uid="{00000000-0005-0000-0000-00003C0B0000}"/>
    <cellStyle name="Migliaia 43 2 5" xfId="4273" xr:uid="{00000000-0005-0000-0000-00003D0B0000}"/>
    <cellStyle name="Migliaia 43 3" xfId="596" xr:uid="{00000000-0005-0000-0000-00003E0B0000}"/>
    <cellStyle name="Migliaia 43 3 2" xfId="597" xr:uid="{00000000-0005-0000-0000-00003F0B0000}"/>
    <cellStyle name="Migliaia 43 3 2 2" xfId="3867" xr:uid="{00000000-0005-0000-0000-0000400B0000}"/>
    <cellStyle name="Migliaia 43 3 2 3" xfId="3056" xr:uid="{00000000-0005-0000-0000-0000410B0000}"/>
    <cellStyle name="Migliaia 43 3 2 3 2" xfId="5870" xr:uid="{00000000-0005-0000-0000-0000420B0000}"/>
    <cellStyle name="Migliaia 43 3 3" xfId="2071" xr:uid="{00000000-0005-0000-0000-0000430B0000}"/>
    <cellStyle name="Migliaia 43 3 3 2" xfId="3866" xr:uid="{00000000-0005-0000-0000-0000440B0000}"/>
    <cellStyle name="Migliaia 43 3 3 2 2" xfId="6412" xr:uid="{00000000-0005-0000-0000-0000450B0000}"/>
    <cellStyle name="Migliaia 43 3 3 3" xfId="4841" xr:uid="{00000000-0005-0000-0000-0000460B0000}"/>
    <cellStyle name="Migliaia 43 3 4" xfId="2645" xr:uid="{00000000-0005-0000-0000-0000470B0000}"/>
    <cellStyle name="Migliaia 43 3 4 2" xfId="4157" xr:uid="{00000000-0005-0000-0000-0000480B0000}"/>
    <cellStyle name="Migliaia 43 3 4 2 2" xfId="6542" xr:uid="{00000000-0005-0000-0000-0000490B0000}"/>
    <cellStyle name="Migliaia 43 3 4 3" xfId="5542" xr:uid="{00000000-0005-0000-0000-00004A0B0000}"/>
    <cellStyle name="Migliaia 43 3 5" xfId="3471" xr:uid="{00000000-0005-0000-0000-00004B0B0000}"/>
    <cellStyle name="Migliaia 43 3 5 2" xfId="6193" xr:uid="{00000000-0005-0000-0000-00004C0B0000}"/>
    <cellStyle name="Migliaia 43 3 6" xfId="3055" xr:uid="{00000000-0005-0000-0000-00004D0B0000}"/>
    <cellStyle name="Migliaia 43 3 6 2" xfId="5869" xr:uid="{00000000-0005-0000-0000-00004E0B0000}"/>
    <cellStyle name="Migliaia 43 3 7" xfId="1616" xr:uid="{00000000-0005-0000-0000-00004F0B0000}"/>
    <cellStyle name="Migliaia 43 4" xfId="598" xr:uid="{00000000-0005-0000-0000-0000500B0000}"/>
    <cellStyle name="Migliaia 43 4 2" xfId="3868" xr:uid="{00000000-0005-0000-0000-0000510B0000}"/>
    <cellStyle name="Migliaia 43 4 2 2" xfId="6413" xr:uid="{00000000-0005-0000-0000-0000520B0000}"/>
    <cellStyle name="Migliaia 43 4 3" xfId="4842" xr:uid="{00000000-0005-0000-0000-0000530B0000}"/>
    <cellStyle name="Migliaia 43 5" xfId="599" xr:uid="{00000000-0005-0000-0000-0000540B0000}"/>
    <cellStyle name="Migliaia 43 5 2" xfId="3869" xr:uid="{00000000-0005-0000-0000-0000550B0000}"/>
    <cellStyle name="Migliaia 43 6" xfId="2069" xr:uid="{00000000-0005-0000-0000-0000560B0000}"/>
    <cellStyle name="Migliaia 43 6 2" xfId="3864" xr:uid="{00000000-0005-0000-0000-0000570B0000}"/>
    <cellStyle name="Migliaia 43 6 2 2" xfId="6410" xr:uid="{00000000-0005-0000-0000-0000580B0000}"/>
    <cellStyle name="Migliaia 43 6 3" xfId="4839" xr:uid="{00000000-0005-0000-0000-0000590B0000}"/>
    <cellStyle name="Migliaia 43 7" xfId="3469" xr:uid="{00000000-0005-0000-0000-00005A0B0000}"/>
    <cellStyle name="Migliaia 43 7 2" xfId="6191" xr:uid="{00000000-0005-0000-0000-00005B0B0000}"/>
    <cellStyle name="Migliaia 43 8" xfId="3053" xr:uid="{00000000-0005-0000-0000-00005C0B0000}"/>
    <cellStyle name="Migliaia 43 8 2" xfId="5867" xr:uid="{00000000-0005-0000-0000-00005D0B0000}"/>
    <cellStyle name="Migliaia 44" xfId="600" xr:uid="{00000000-0005-0000-0000-00005E0B0000}"/>
    <cellStyle name="Migliaia 44 2" xfId="601" xr:uid="{00000000-0005-0000-0000-00005F0B0000}"/>
    <cellStyle name="Migliaia 44 2 2" xfId="2073" xr:uid="{00000000-0005-0000-0000-0000600B0000}"/>
    <cellStyle name="Migliaia 44 2 2 2" xfId="3871" xr:uid="{00000000-0005-0000-0000-0000610B0000}"/>
    <cellStyle name="Migliaia 44 2 2 2 2" xfId="6415" xr:uid="{00000000-0005-0000-0000-0000620B0000}"/>
    <cellStyle name="Migliaia 44 2 2 3" xfId="4844" xr:uid="{00000000-0005-0000-0000-0000630B0000}"/>
    <cellStyle name="Migliaia 44 2 3" xfId="3473" xr:uid="{00000000-0005-0000-0000-0000640B0000}"/>
    <cellStyle name="Migliaia 44 2 3 2" xfId="6195" xr:uid="{00000000-0005-0000-0000-0000650B0000}"/>
    <cellStyle name="Migliaia 44 2 4" xfId="3058" xr:uid="{00000000-0005-0000-0000-0000660B0000}"/>
    <cellStyle name="Migliaia 44 2 4 2" xfId="5872" xr:uid="{00000000-0005-0000-0000-0000670B0000}"/>
    <cellStyle name="Migliaia 44 2 5" xfId="4274" xr:uid="{00000000-0005-0000-0000-0000680B0000}"/>
    <cellStyle name="Migliaia 44 3" xfId="602" xr:uid="{00000000-0005-0000-0000-0000690B0000}"/>
    <cellStyle name="Migliaia 44 3 2" xfId="603" xr:uid="{00000000-0005-0000-0000-00006A0B0000}"/>
    <cellStyle name="Migliaia 44 3 2 2" xfId="3873" xr:uid="{00000000-0005-0000-0000-00006B0B0000}"/>
    <cellStyle name="Migliaia 44 3 2 3" xfId="3060" xr:uid="{00000000-0005-0000-0000-00006C0B0000}"/>
    <cellStyle name="Migliaia 44 3 2 3 2" xfId="5874" xr:uid="{00000000-0005-0000-0000-00006D0B0000}"/>
    <cellStyle name="Migliaia 44 3 3" xfId="2074" xr:uid="{00000000-0005-0000-0000-00006E0B0000}"/>
    <cellStyle name="Migliaia 44 3 3 2" xfId="3872" xr:uid="{00000000-0005-0000-0000-00006F0B0000}"/>
    <cellStyle name="Migliaia 44 3 3 2 2" xfId="6416" xr:uid="{00000000-0005-0000-0000-0000700B0000}"/>
    <cellStyle name="Migliaia 44 3 3 3" xfId="4845" xr:uid="{00000000-0005-0000-0000-0000710B0000}"/>
    <cellStyle name="Migliaia 44 3 4" xfId="2646" xr:uid="{00000000-0005-0000-0000-0000720B0000}"/>
    <cellStyle name="Migliaia 44 3 4 2" xfId="4158" xr:uid="{00000000-0005-0000-0000-0000730B0000}"/>
    <cellStyle name="Migliaia 44 3 4 2 2" xfId="6543" xr:uid="{00000000-0005-0000-0000-0000740B0000}"/>
    <cellStyle name="Migliaia 44 3 4 3" xfId="5543" xr:uid="{00000000-0005-0000-0000-0000750B0000}"/>
    <cellStyle name="Migliaia 44 3 5" xfId="3474" xr:uid="{00000000-0005-0000-0000-0000760B0000}"/>
    <cellStyle name="Migliaia 44 3 5 2" xfId="6196" xr:uid="{00000000-0005-0000-0000-0000770B0000}"/>
    <cellStyle name="Migliaia 44 3 6" xfId="3059" xr:uid="{00000000-0005-0000-0000-0000780B0000}"/>
    <cellStyle name="Migliaia 44 3 6 2" xfId="5873" xr:uid="{00000000-0005-0000-0000-0000790B0000}"/>
    <cellStyle name="Migliaia 44 3 7" xfId="1617" xr:uid="{00000000-0005-0000-0000-00007A0B0000}"/>
    <cellStyle name="Migliaia 44 4" xfId="604" xr:uid="{00000000-0005-0000-0000-00007B0B0000}"/>
    <cellStyle name="Migliaia 44 4 2" xfId="3874" xr:uid="{00000000-0005-0000-0000-00007C0B0000}"/>
    <cellStyle name="Migliaia 44 4 2 2" xfId="6417" xr:uid="{00000000-0005-0000-0000-00007D0B0000}"/>
    <cellStyle name="Migliaia 44 4 3" xfId="4846" xr:uid="{00000000-0005-0000-0000-00007E0B0000}"/>
    <cellStyle name="Migliaia 44 5" xfId="605" xr:uid="{00000000-0005-0000-0000-00007F0B0000}"/>
    <cellStyle name="Migliaia 44 5 2" xfId="3875" xr:uid="{00000000-0005-0000-0000-0000800B0000}"/>
    <cellStyle name="Migliaia 44 6" xfId="2072" xr:uid="{00000000-0005-0000-0000-0000810B0000}"/>
    <cellStyle name="Migliaia 44 6 2" xfId="3870" xr:uid="{00000000-0005-0000-0000-0000820B0000}"/>
    <cellStyle name="Migliaia 44 6 2 2" xfId="6414" xr:uid="{00000000-0005-0000-0000-0000830B0000}"/>
    <cellStyle name="Migliaia 44 6 3" xfId="4843" xr:uid="{00000000-0005-0000-0000-0000840B0000}"/>
    <cellStyle name="Migliaia 44 7" xfId="3472" xr:uid="{00000000-0005-0000-0000-0000850B0000}"/>
    <cellStyle name="Migliaia 44 7 2" xfId="6194" xr:uid="{00000000-0005-0000-0000-0000860B0000}"/>
    <cellStyle name="Migliaia 44 8" xfId="3057" xr:uid="{00000000-0005-0000-0000-0000870B0000}"/>
    <cellStyle name="Migliaia 44 8 2" xfId="5871" xr:uid="{00000000-0005-0000-0000-0000880B0000}"/>
    <cellStyle name="Migliaia 45" xfId="606" xr:uid="{00000000-0005-0000-0000-0000890B0000}"/>
    <cellStyle name="Migliaia 45 2" xfId="607" xr:uid="{00000000-0005-0000-0000-00008A0B0000}"/>
    <cellStyle name="Migliaia 45 2 2" xfId="2076" xr:uid="{00000000-0005-0000-0000-00008B0B0000}"/>
    <cellStyle name="Migliaia 45 2 2 2" xfId="3877" xr:uid="{00000000-0005-0000-0000-00008C0B0000}"/>
    <cellStyle name="Migliaia 45 2 2 2 2" xfId="6419" xr:uid="{00000000-0005-0000-0000-00008D0B0000}"/>
    <cellStyle name="Migliaia 45 2 2 3" xfId="4848" xr:uid="{00000000-0005-0000-0000-00008E0B0000}"/>
    <cellStyle name="Migliaia 45 2 3" xfId="3476" xr:uid="{00000000-0005-0000-0000-00008F0B0000}"/>
    <cellStyle name="Migliaia 45 2 3 2" xfId="6198" xr:uid="{00000000-0005-0000-0000-0000900B0000}"/>
    <cellStyle name="Migliaia 45 2 4" xfId="3062" xr:uid="{00000000-0005-0000-0000-0000910B0000}"/>
    <cellStyle name="Migliaia 45 2 4 2" xfId="5876" xr:uid="{00000000-0005-0000-0000-0000920B0000}"/>
    <cellStyle name="Migliaia 45 2 5" xfId="4275" xr:uid="{00000000-0005-0000-0000-0000930B0000}"/>
    <cellStyle name="Migliaia 45 3" xfId="608" xr:uid="{00000000-0005-0000-0000-0000940B0000}"/>
    <cellStyle name="Migliaia 45 3 2" xfId="609" xr:uid="{00000000-0005-0000-0000-0000950B0000}"/>
    <cellStyle name="Migliaia 45 3 2 2" xfId="3879" xr:uid="{00000000-0005-0000-0000-0000960B0000}"/>
    <cellStyle name="Migliaia 45 3 2 3" xfId="3064" xr:uid="{00000000-0005-0000-0000-0000970B0000}"/>
    <cellStyle name="Migliaia 45 3 2 3 2" xfId="5878" xr:uid="{00000000-0005-0000-0000-0000980B0000}"/>
    <cellStyle name="Migliaia 45 3 3" xfId="2077" xr:uid="{00000000-0005-0000-0000-0000990B0000}"/>
    <cellStyle name="Migliaia 45 3 3 2" xfId="3878" xr:uid="{00000000-0005-0000-0000-00009A0B0000}"/>
    <cellStyle name="Migliaia 45 3 3 2 2" xfId="6420" xr:uid="{00000000-0005-0000-0000-00009B0B0000}"/>
    <cellStyle name="Migliaia 45 3 3 3" xfId="4849" xr:uid="{00000000-0005-0000-0000-00009C0B0000}"/>
    <cellStyle name="Migliaia 45 3 4" xfId="2647" xr:uid="{00000000-0005-0000-0000-00009D0B0000}"/>
    <cellStyle name="Migliaia 45 3 4 2" xfId="4159" xr:uid="{00000000-0005-0000-0000-00009E0B0000}"/>
    <cellStyle name="Migliaia 45 3 4 2 2" xfId="6544" xr:uid="{00000000-0005-0000-0000-00009F0B0000}"/>
    <cellStyle name="Migliaia 45 3 4 3" xfId="5544" xr:uid="{00000000-0005-0000-0000-0000A00B0000}"/>
    <cellStyle name="Migliaia 45 3 5" xfId="3477" xr:uid="{00000000-0005-0000-0000-0000A10B0000}"/>
    <cellStyle name="Migliaia 45 3 5 2" xfId="6199" xr:uid="{00000000-0005-0000-0000-0000A20B0000}"/>
    <cellStyle name="Migliaia 45 3 6" xfId="3063" xr:uid="{00000000-0005-0000-0000-0000A30B0000}"/>
    <cellStyle name="Migliaia 45 3 6 2" xfId="5877" xr:uid="{00000000-0005-0000-0000-0000A40B0000}"/>
    <cellStyle name="Migliaia 45 3 7" xfId="1618" xr:uid="{00000000-0005-0000-0000-0000A50B0000}"/>
    <cellStyle name="Migliaia 45 4" xfId="610" xr:uid="{00000000-0005-0000-0000-0000A60B0000}"/>
    <cellStyle name="Migliaia 45 4 2" xfId="3880" xr:uid="{00000000-0005-0000-0000-0000A70B0000}"/>
    <cellStyle name="Migliaia 45 4 2 2" xfId="6421" xr:uid="{00000000-0005-0000-0000-0000A80B0000}"/>
    <cellStyle name="Migliaia 45 4 3" xfId="4850" xr:uid="{00000000-0005-0000-0000-0000A90B0000}"/>
    <cellStyle name="Migliaia 45 5" xfId="611" xr:uid="{00000000-0005-0000-0000-0000AA0B0000}"/>
    <cellStyle name="Migliaia 45 5 2" xfId="3881" xr:uid="{00000000-0005-0000-0000-0000AB0B0000}"/>
    <cellStyle name="Migliaia 45 6" xfId="2075" xr:uid="{00000000-0005-0000-0000-0000AC0B0000}"/>
    <cellStyle name="Migliaia 45 6 2" xfId="3876" xr:uid="{00000000-0005-0000-0000-0000AD0B0000}"/>
    <cellStyle name="Migliaia 45 6 2 2" xfId="6418" xr:uid="{00000000-0005-0000-0000-0000AE0B0000}"/>
    <cellStyle name="Migliaia 45 6 3" xfId="4847" xr:uid="{00000000-0005-0000-0000-0000AF0B0000}"/>
    <cellStyle name="Migliaia 45 7" xfId="3475" xr:uid="{00000000-0005-0000-0000-0000B00B0000}"/>
    <cellStyle name="Migliaia 45 7 2" xfId="6197" xr:uid="{00000000-0005-0000-0000-0000B10B0000}"/>
    <cellStyle name="Migliaia 45 8" xfId="3061" xr:uid="{00000000-0005-0000-0000-0000B20B0000}"/>
    <cellStyle name="Migliaia 45 8 2" xfId="5875" xr:uid="{00000000-0005-0000-0000-0000B30B0000}"/>
    <cellStyle name="Migliaia 46" xfId="612" xr:uid="{00000000-0005-0000-0000-0000B40B0000}"/>
    <cellStyle name="Migliaia 46 2" xfId="613" xr:uid="{00000000-0005-0000-0000-0000B50B0000}"/>
    <cellStyle name="Migliaia 46 2 2" xfId="2079" xr:uid="{00000000-0005-0000-0000-0000B60B0000}"/>
    <cellStyle name="Migliaia 46 2 2 2" xfId="3883" xr:uid="{00000000-0005-0000-0000-0000B70B0000}"/>
    <cellStyle name="Migliaia 46 2 2 2 2" xfId="6423" xr:uid="{00000000-0005-0000-0000-0000B80B0000}"/>
    <cellStyle name="Migliaia 46 2 2 3" xfId="4852" xr:uid="{00000000-0005-0000-0000-0000B90B0000}"/>
    <cellStyle name="Migliaia 46 2 3" xfId="3479" xr:uid="{00000000-0005-0000-0000-0000BA0B0000}"/>
    <cellStyle name="Migliaia 46 2 3 2" xfId="6201" xr:uid="{00000000-0005-0000-0000-0000BB0B0000}"/>
    <cellStyle name="Migliaia 46 2 4" xfId="3066" xr:uid="{00000000-0005-0000-0000-0000BC0B0000}"/>
    <cellStyle name="Migliaia 46 2 4 2" xfId="5880" xr:uid="{00000000-0005-0000-0000-0000BD0B0000}"/>
    <cellStyle name="Migliaia 46 2 5" xfId="4276" xr:uid="{00000000-0005-0000-0000-0000BE0B0000}"/>
    <cellStyle name="Migliaia 46 3" xfId="614" xr:uid="{00000000-0005-0000-0000-0000BF0B0000}"/>
    <cellStyle name="Migliaia 46 3 2" xfId="615" xr:uid="{00000000-0005-0000-0000-0000C00B0000}"/>
    <cellStyle name="Migliaia 46 3 2 2" xfId="3885" xr:uid="{00000000-0005-0000-0000-0000C10B0000}"/>
    <cellStyle name="Migliaia 46 3 2 3" xfId="3068" xr:uid="{00000000-0005-0000-0000-0000C20B0000}"/>
    <cellStyle name="Migliaia 46 3 2 3 2" xfId="5882" xr:uid="{00000000-0005-0000-0000-0000C30B0000}"/>
    <cellStyle name="Migliaia 46 3 3" xfId="2080" xr:uid="{00000000-0005-0000-0000-0000C40B0000}"/>
    <cellStyle name="Migliaia 46 3 3 2" xfId="3884" xr:uid="{00000000-0005-0000-0000-0000C50B0000}"/>
    <cellStyle name="Migliaia 46 3 3 2 2" xfId="6424" xr:uid="{00000000-0005-0000-0000-0000C60B0000}"/>
    <cellStyle name="Migliaia 46 3 3 3" xfId="4853" xr:uid="{00000000-0005-0000-0000-0000C70B0000}"/>
    <cellStyle name="Migliaia 46 3 4" xfId="2648" xr:uid="{00000000-0005-0000-0000-0000C80B0000}"/>
    <cellStyle name="Migliaia 46 3 4 2" xfId="4160" xr:uid="{00000000-0005-0000-0000-0000C90B0000}"/>
    <cellStyle name="Migliaia 46 3 4 2 2" xfId="6545" xr:uid="{00000000-0005-0000-0000-0000CA0B0000}"/>
    <cellStyle name="Migliaia 46 3 4 3" xfId="5545" xr:uid="{00000000-0005-0000-0000-0000CB0B0000}"/>
    <cellStyle name="Migliaia 46 3 5" xfId="3480" xr:uid="{00000000-0005-0000-0000-0000CC0B0000}"/>
    <cellStyle name="Migliaia 46 3 5 2" xfId="6202" xr:uid="{00000000-0005-0000-0000-0000CD0B0000}"/>
    <cellStyle name="Migliaia 46 3 6" xfId="3067" xr:uid="{00000000-0005-0000-0000-0000CE0B0000}"/>
    <cellStyle name="Migliaia 46 3 6 2" xfId="5881" xr:uid="{00000000-0005-0000-0000-0000CF0B0000}"/>
    <cellStyle name="Migliaia 46 3 7" xfId="1619" xr:uid="{00000000-0005-0000-0000-0000D00B0000}"/>
    <cellStyle name="Migliaia 46 4" xfId="616" xr:uid="{00000000-0005-0000-0000-0000D10B0000}"/>
    <cellStyle name="Migliaia 46 4 2" xfId="3886" xr:uid="{00000000-0005-0000-0000-0000D20B0000}"/>
    <cellStyle name="Migliaia 46 4 2 2" xfId="6425" xr:uid="{00000000-0005-0000-0000-0000D30B0000}"/>
    <cellStyle name="Migliaia 46 4 3" xfId="4854" xr:uid="{00000000-0005-0000-0000-0000D40B0000}"/>
    <cellStyle name="Migliaia 46 5" xfId="617" xr:uid="{00000000-0005-0000-0000-0000D50B0000}"/>
    <cellStyle name="Migliaia 46 5 2" xfId="3887" xr:uid="{00000000-0005-0000-0000-0000D60B0000}"/>
    <cellStyle name="Migliaia 46 6" xfId="2078" xr:uid="{00000000-0005-0000-0000-0000D70B0000}"/>
    <cellStyle name="Migliaia 46 6 2" xfId="3882" xr:uid="{00000000-0005-0000-0000-0000D80B0000}"/>
    <cellStyle name="Migliaia 46 6 2 2" xfId="6422" xr:uid="{00000000-0005-0000-0000-0000D90B0000}"/>
    <cellStyle name="Migliaia 46 6 3" xfId="4851" xr:uid="{00000000-0005-0000-0000-0000DA0B0000}"/>
    <cellStyle name="Migliaia 46 7" xfId="3478" xr:uid="{00000000-0005-0000-0000-0000DB0B0000}"/>
    <cellStyle name="Migliaia 46 7 2" xfId="6200" xr:uid="{00000000-0005-0000-0000-0000DC0B0000}"/>
    <cellStyle name="Migliaia 46 8" xfId="3065" xr:uid="{00000000-0005-0000-0000-0000DD0B0000}"/>
    <cellStyle name="Migliaia 46 8 2" xfId="5879" xr:uid="{00000000-0005-0000-0000-0000DE0B0000}"/>
    <cellStyle name="Migliaia 47" xfId="618" xr:uid="{00000000-0005-0000-0000-0000DF0B0000}"/>
    <cellStyle name="Migliaia 47 2" xfId="619" xr:uid="{00000000-0005-0000-0000-0000E00B0000}"/>
    <cellStyle name="Migliaia 47 2 2" xfId="2082" xr:uid="{00000000-0005-0000-0000-0000E10B0000}"/>
    <cellStyle name="Migliaia 47 2 2 2" xfId="3889" xr:uid="{00000000-0005-0000-0000-0000E20B0000}"/>
    <cellStyle name="Migliaia 47 2 2 2 2" xfId="6427" xr:uid="{00000000-0005-0000-0000-0000E30B0000}"/>
    <cellStyle name="Migliaia 47 2 2 3" xfId="4856" xr:uid="{00000000-0005-0000-0000-0000E40B0000}"/>
    <cellStyle name="Migliaia 47 2 3" xfId="3482" xr:uid="{00000000-0005-0000-0000-0000E50B0000}"/>
    <cellStyle name="Migliaia 47 2 3 2" xfId="6204" xr:uid="{00000000-0005-0000-0000-0000E60B0000}"/>
    <cellStyle name="Migliaia 47 2 4" xfId="3070" xr:uid="{00000000-0005-0000-0000-0000E70B0000}"/>
    <cellStyle name="Migliaia 47 2 4 2" xfId="5884" xr:uid="{00000000-0005-0000-0000-0000E80B0000}"/>
    <cellStyle name="Migliaia 47 2 5" xfId="4277" xr:uid="{00000000-0005-0000-0000-0000E90B0000}"/>
    <cellStyle name="Migliaia 47 3" xfId="620" xr:uid="{00000000-0005-0000-0000-0000EA0B0000}"/>
    <cellStyle name="Migliaia 47 3 2" xfId="621" xr:uid="{00000000-0005-0000-0000-0000EB0B0000}"/>
    <cellStyle name="Migliaia 47 3 2 2" xfId="3891" xr:uid="{00000000-0005-0000-0000-0000EC0B0000}"/>
    <cellStyle name="Migliaia 47 3 2 3" xfId="3072" xr:uid="{00000000-0005-0000-0000-0000ED0B0000}"/>
    <cellStyle name="Migliaia 47 3 2 3 2" xfId="5886" xr:uid="{00000000-0005-0000-0000-0000EE0B0000}"/>
    <cellStyle name="Migliaia 47 3 3" xfId="2083" xr:uid="{00000000-0005-0000-0000-0000EF0B0000}"/>
    <cellStyle name="Migliaia 47 3 3 2" xfId="3890" xr:uid="{00000000-0005-0000-0000-0000F00B0000}"/>
    <cellStyle name="Migliaia 47 3 3 2 2" xfId="6428" xr:uid="{00000000-0005-0000-0000-0000F10B0000}"/>
    <cellStyle name="Migliaia 47 3 3 3" xfId="4857" xr:uid="{00000000-0005-0000-0000-0000F20B0000}"/>
    <cellStyle name="Migliaia 47 3 4" xfId="2649" xr:uid="{00000000-0005-0000-0000-0000F30B0000}"/>
    <cellStyle name="Migliaia 47 3 4 2" xfId="4161" xr:uid="{00000000-0005-0000-0000-0000F40B0000}"/>
    <cellStyle name="Migliaia 47 3 4 2 2" xfId="6546" xr:uid="{00000000-0005-0000-0000-0000F50B0000}"/>
    <cellStyle name="Migliaia 47 3 4 3" xfId="5546" xr:uid="{00000000-0005-0000-0000-0000F60B0000}"/>
    <cellStyle name="Migliaia 47 3 5" xfId="3483" xr:uid="{00000000-0005-0000-0000-0000F70B0000}"/>
    <cellStyle name="Migliaia 47 3 5 2" xfId="6205" xr:uid="{00000000-0005-0000-0000-0000F80B0000}"/>
    <cellStyle name="Migliaia 47 3 6" xfId="3071" xr:uid="{00000000-0005-0000-0000-0000F90B0000}"/>
    <cellStyle name="Migliaia 47 3 6 2" xfId="5885" xr:uid="{00000000-0005-0000-0000-0000FA0B0000}"/>
    <cellStyle name="Migliaia 47 3 7" xfId="1620" xr:uid="{00000000-0005-0000-0000-0000FB0B0000}"/>
    <cellStyle name="Migliaia 47 4" xfId="622" xr:uid="{00000000-0005-0000-0000-0000FC0B0000}"/>
    <cellStyle name="Migliaia 47 4 2" xfId="3892" xr:uid="{00000000-0005-0000-0000-0000FD0B0000}"/>
    <cellStyle name="Migliaia 47 4 2 2" xfId="6429" xr:uid="{00000000-0005-0000-0000-0000FE0B0000}"/>
    <cellStyle name="Migliaia 47 4 3" xfId="4858" xr:uid="{00000000-0005-0000-0000-0000FF0B0000}"/>
    <cellStyle name="Migliaia 47 5" xfId="623" xr:uid="{00000000-0005-0000-0000-0000000C0000}"/>
    <cellStyle name="Migliaia 47 5 2" xfId="3893" xr:uid="{00000000-0005-0000-0000-0000010C0000}"/>
    <cellStyle name="Migliaia 47 6" xfId="2081" xr:uid="{00000000-0005-0000-0000-0000020C0000}"/>
    <cellStyle name="Migliaia 47 6 2" xfId="3888" xr:uid="{00000000-0005-0000-0000-0000030C0000}"/>
    <cellStyle name="Migliaia 47 6 2 2" xfId="6426" xr:uid="{00000000-0005-0000-0000-0000040C0000}"/>
    <cellStyle name="Migliaia 47 6 3" xfId="4855" xr:uid="{00000000-0005-0000-0000-0000050C0000}"/>
    <cellStyle name="Migliaia 47 7" xfId="3481" xr:uid="{00000000-0005-0000-0000-0000060C0000}"/>
    <cellStyle name="Migliaia 47 7 2" xfId="6203" xr:uid="{00000000-0005-0000-0000-0000070C0000}"/>
    <cellStyle name="Migliaia 47 8" xfId="3069" xr:uid="{00000000-0005-0000-0000-0000080C0000}"/>
    <cellStyle name="Migliaia 47 8 2" xfId="5883" xr:uid="{00000000-0005-0000-0000-0000090C0000}"/>
    <cellStyle name="Migliaia 48" xfId="624" xr:uid="{00000000-0005-0000-0000-00000A0C0000}"/>
    <cellStyle name="Migliaia 48 2" xfId="625" xr:uid="{00000000-0005-0000-0000-00000B0C0000}"/>
    <cellStyle name="Migliaia 48 2 2" xfId="2085" xr:uid="{00000000-0005-0000-0000-00000C0C0000}"/>
    <cellStyle name="Migliaia 48 2 2 2" xfId="3895" xr:uid="{00000000-0005-0000-0000-00000D0C0000}"/>
    <cellStyle name="Migliaia 48 2 2 2 2" xfId="6431" xr:uid="{00000000-0005-0000-0000-00000E0C0000}"/>
    <cellStyle name="Migliaia 48 2 2 3" xfId="4860" xr:uid="{00000000-0005-0000-0000-00000F0C0000}"/>
    <cellStyle name="Migliaia 48 2 3" xfId="3485" xr:uid="{00000000-0005-0000-0000-0000100C0000}"/>
    <cellStyle name="Migliaia 48 2 3 2" xfId="6207" xr:uid="{00000000-0005-0000-0000-0000110C0000}"/>
    <cellStyle name="Migliaia 48 2 4" xfId="3074" xr:uid="{00000000-0005-0000-0000-0000120C0000}"/>
    <cellStyle name="Migliaia 48 2 4 2" xfId="5888" xr:uid="{00000000-0005-0000-0000-0000130C0000}"/>
    <cellStyle name="Migliaia 48 2 5" xfId="4278" xr:uid="{00000000-0005-0000-0000-0000140C0000}"/>
    <cellStyle name="Migliaia 48 3" xfId="626" xr:uid="{00000000-0005-0000-0000-0000150C0000}"/>
    <cellStyle name="Migliaia 48 3 2" xfId="627" xr:uid="{00000000-0005-0000-0000-0000160C0000}"/>
    <cellStyle name="Migliaia 48 3 2 2" xfId="3897" xr:uid="{00000000-0005-0000-0000-0000170C0000}"/>
    <cellStyle name="Migliaia 48 3 2 3" xfId="3076" xr:uid="{00000000-0005-0000-0000-0000180C0000}"/>
    <cellStyle name="Migliaia 48 3 2 3 2" xfId="5890" xr:uid="{00000000-0005-0000-0000-0000190C0000}"/>
    <cellStyle name="Migliaia 48 3 3" xfId="2086" xr:uid="{00000000-0005-0000-0000-00001A0C0000}"/>
    <cellStyle name="Migliaia 48 3 3 2" xfId="3896" xr:uid="{00000000-0005-0000-0000-00001B0C0000}"/>
    <cellStyle name="Migliaia 48 3 3 2 2" xfId="6432" xr:uid="{00000000-0005-0000-0000-00001C0C0000}"/>
    <cellStyle name="Migliaia 48 3 3 3" xfId="4861" xr:uid="{00000000-0005-0000-0000-00001D0C0000}"/>
    <cellStyle name="Migliaia 48 3 4" xfId="2650" xr:uid="{00000000-0005-0000-0000-00001E0C0000}"/>
    <cellStyle name="Migliaia 48 3 4 2" xfId="4162" xr:uid="{00000000-0005-0000-0000-00001F0C0000}"/>
    <cellStyle name="Migliaia 48 3 4 2 2" xfId="6547" xr:uid="{00000000-0005-0000-0000-0000200C0000}"/>
    <cellStyle name="Migliaia 48 3 4 3" xfId="5547" xr:uid="{00000000-0005-0000-0000-0000210C0000}"/>
    <cellStyle name="Migliaia 48 3 5" xfId="3486" xr:uid="{00000000-0005-0000-0000-0000220C0000}"/>
    <cellStyle name="Migliaia 48 3 5 2" xfId="6208" xr:uid="{00000000-0005-0000-0000-0000230C0000}"/>
    <cellStyle name="Migliaia 48 3 6" xfId="3075" xr:uid="{00000000-0005-0000-0000-0000240C0000}"/>
    <cellStyle name="Migliaia 48 3 6 2" xfId="5889" xr:uid="{00000000-0005-0000-0000-0000250C0000}"/>
    <cellStyle name="Migliaia 48 3 7" xfId="1621" xr:uid="{00000000-0005-0000-0000-0000260C0000}"/>
    <cellStyle name="Migliaia 48 4" xfId="628" xr:uid="{00000000-0005-0000-0000-0000270C0000}"/>
    <cellStyle name="Migliaia 48 4 2" xfId="3898" xr:uid="{00000000-0005-0000-0000-0000280C0000}"/>
    <cellStyle name="Migliaia 48 4 2 2" xfId="6433" xr:uid="{00000000-0005-0000-0000-0000290C0000}"/>
    <cellStyle name="Migliaia 48 4 3" xfId="4862" xr:uid="{00000000-0005-0000-0000-00002A0C0000}"/>
    <cellStyle name="Migliaia 48 5" xfId="629" xr:uid="{00000000-0005-0000-0000-00002B0C0000}"/>
    <cellStyle name="Migliaia 48 5 2" xfId="3899" xr:uid="{00000000-0005-0000-0000-00002C0C0000}"/>
    <cellStyle name="Migliaia 48 6" xfId="2084" xr:uid="{00000000-0005-0000-0000-00002D0C0000}"/>
    <cellStyle name="Migliaia 48 6 2" xfId="3894" xr:uid="{00000000-0005-0000-0000-00002E0C0000}"/>
    <cellStyle name="Migliaia 48 6 2 2" xfId="6430" xr:uid="{00000000-0005-0000-0000-00002F0C0000}"/>
    <cellStyle name="Migliaia 48 6 3" xfId="4859" xr:uid="{00000000-0005-0000-0000-0000300C0000}"/>
    <cellStyle name="Migliaia 48 7" xfId="3484" xr:uid="{00000000-0005-0000-0000-0000310C0000}"/>
    <cellStyle name="Migliaia 48 7 2" xfId="6206" xr:uid="{00000000-0005-0000-0000-0000320C0000}"/>
    <cellStyle name="Migliaia 48 8" xfId="3073" xr:uid="{00000000-0005-0000-0000-0000330C0000}"/>
    <cellStyle name="Migliaia 48 8 2" xfId="5887" xr:uid="{00000000-0005-0000-0000-0000340C0000}"/>
    <cellStyle name="Migliaia 49" xfId="630" xr:uid="{00000000-0005-0000-0000-0000350C0000}"/>
    <cellStyle name="Migliaia 49 2" xfId="631" xr:uid="{00000000-0005-0000-0000-0000360C0000}"/>
    <cellStyle name="Migliaia 49 2 2" xfId="2088" xr:uid="{00000000-0005-0000-0000-0000370C0000}"/>
    <cellStyle name="Migliaia 49 2 2 2" xfId="3901" xr:uid="{00000000-0005-0000-0000-0000380C0000}"/>
    <cellStyle name="Migliaia 49 2 2 2 2" xfId="6435" xr:uid="{00000000-0005-0000-0000-0000390C0000}"/>
    <cellStyle name="Migliaia 49 2 2 3" xfId="4864" xr:uid="{00000000-0005-0000-0000-00003A0C0000}"/>
    <cellStyle name="Migliaia 49 2 3" xfId="3488" xr:uid="{00000000-0005-0000-0000-00003B0C0000}"/>
    <cellStyle name="Migliaia 49 2 3 2" xfId="6210" xr:uid="{00000000-0005-0000-0000-00003C0C0000}"/>
    <cellStyle name="Migliaia 49 2 4" xfId="3078" xr:uid="{00000000-0005-0000-0000-00003D0C0000}"/>
    <cellStyle name="Migliaia 49 2 4 2" xfId="5892" xr:uid="{00000000-0005-0000-0000-00003E0C0000}"/>
    <cellStyle name="Migliaia 49 2 5" xfId="4279" xr:uid="{00000000-0005-0000-0000-00003F0C0000}"/>
    <cellStyle name="Migliaia 49 3" xfId="632" xr:uid="{00000000-0005-0000-0000-0000400C0000}"/>
    <cellStyle name="Migliaia 49 3 2" xfId="633" xr:uid="{00000000-0005-0000-0000-0000410C0000}"/>
    <cellStyle name="Migliaia 49 3 2 2" xfId="3903" xr:uid="{00000000-0005-0000-0000-0000420C0000}"/>
    <cellStyle name="Migliaia 49 3 2 3" xfId="3080" xr:uid="{00000000-0005-0000-0000-0000430C0000}"/>
    <cellStyle name="Migliaia 49 3 2 3 2" xfId="5894" xr:uid="{00000000-0005-0000-0000-0000440C0000}"/>
    <cellStyle name="Migliaia 49 3 3" xfId="2089" xr:uid="{00000000-0005-0000-0000-0000450C0000}"/>
    <cellStyle name="Migliaia 49 3 3 2" xfId="3902" xr:uid="{00000000-0005-0000-0000-0000460C0000}"/>
    <cellStyle name="Migliaia 49 3 3 2 2" xfId="6436" xr:uid="{00000000-0005-0000-0000-0000470C0000}"/>
    <cellStyle name="Migliaia 49 3 3 3" xfId="4865" xr:uid="{00000000-0005-0000-0000-0000480C0000}"/>
    <cellStyle name="Migliaia 49 3 4" xfId="2651" xr:uid="{00000000-0005-0000-0000-0000490C0000}"/>
    <cellStyle name="Migliaia 49 3 4 2" xfId="4163" xr:uid="{00000000-0005-0000-0000-00004A0C0000}"/>
    <cellStyle name="Migliaia 49 3 4 2 2" xfId="6548" xr:uid="{00000000-0005-0000-0000-00004B0C0000}"/>
    <cellStyle name="Migliaia 49 3 4 3" xfId="5548" xr:uid="{00000000-0005-0000-0000-00004C0C0000}"/>
    <cellStyle name="Migliaia 49 3 5" xfId="3489" xr:uid="{00000000-0005-0000-0000-00004D0C0000}"/>
    <cellStyle name="Migliaia 49 3 5 2" xfId="6211" xr:uid="{00000000-0005-0000-0000-00004E0C0000}"/>
    <cellStyle name="Migliaia 49 3 6" xfId="3079" xr:uid="{00000000-0005-0000-0000-00004F0C0000}"/>
    <cellStyle name="Migliaia 49 3 6 2" xfId="5893" xr:uid="{00000000-0005-0000-0000-0000500C0000}"/>
    <cellStyle name="Migliaia 49 3 7" xfId="1622" xr:uid="{00000000-0005-0000-0000-0000510C0000}"/>
    <cellStyle name="Migliaia 49 4" xfId="634" xr:uid="{00000000-0005-0000-0000-0000520C0000}"/>
    <cellStyle name="Migliaia 49 4 2" xfId="3904" xr:uid="{00000000-0005-0000-0000-0000530C0000}"/>
    <cellStyle name="Migliaia 49 4 2 2" xfId="6437" xr:uid="{00000000-0005-0000-0000-0000540C0000}"/>
    <cellStyle name="Migliaia 49 4 3" xfId="4866" xr:uid="{00000000-0005-0000-0000-0000550C0000}"/>
    <cellStyle name="Migliaia 49 5" xfId="635" xr:uid="{00000000-0005-0000-0000-0000560C0000}"/>
    <cellStyle name="Migliaia 49 5 2" xfId="3905" xr:uid="{00000000-0005-0000-0000-0000570C0000}"/>
    <cellStyle name="Migliaia 49 6" xfId="2087" xr:uid="{00000000-0005-0000-0000-0000580C0000}"/>
    <cellStyle name="Migliaia 49 6 2" xfId="3900" xr:uid="{00000000-0005-0000-0000-0000590C0000}"/>
    <cellStyle name="Migliaia 49 6 2 2" xfId="6434" xr:uid="{00000000-0005-0000-0000-00005A0C0000}"/>
    <cellStyle name="Migliaia 49 6 3" xfId="4863" xr:uid="{00000000-0005-0000-0000-00005B0C0000}"/>
    <cellStyle name="Migliaia 49 7" xfId="3487" xr:uid="{00000000-0005-0000-0000-00005C0C0000}"/>
    <cellStyle name="Migliaia 49 7 2" xfId="6209" xr:uid="{00000000-0005-0000-0000-00005D0C0000}"/>
    <cellStyle name="Migliaia 49 8" xfId="3077" xr:uid="{00000000-0005-0000-0000-00005E0C0000}"/>
    <cellStyle name="Migliaia 49 8 2" xfId="5891" xr:uid="{00000000-0005-0000-0000-00005F0C0000}"/>
    <cellStyle name="Migliaia 5" xfId="636" xr:uid="{00000000-0005-0000-0000-0000600C0000}"/>
    <cellStyle name="Migliaia 5 2" xfId="637" xr:uid="{00000000-0005-0000-0000-0000610C0000}"/>
    <cellStyle name="Migliaia 5 2 2" xfId="2091" xr:uid="{00000000-0005-0000-0000-0000620C0000}"/>
    <cellStyle name="Migliaia 5 2 2 2" xfId="3907" xr:uid="{00000000-0005-0000-0000-0000630C0000}"/>
    <cellStyle name="Migliaia 5 2 2 2 2" xfId="6439" xr:uid="{00000000-0005-0000-0000-0000640C0000}"/>
    <cellStyle name="Migliaia 5 2 2 3" xfId="4868" xr:uid="{00000000-0005-0000-0000-0000650C0000}"/>
    <cellStyle name="Migliaia 5 2 3" xfId="3491" xr:uid="{00000000-0005-0000-0000-0000660C0000}"/>
    <cellStyle name="Migliaia 5 2 3 2" xfId="6213" xr:uid="{00000000-0005-0000-0000-0000670C0000}"/>
    <cellStyle name="Migliaia 5 2 4" xfId="3082" xr:uid="{00000000-0005-0000-0000-0000680C0000}"/>
    <cellStyle name="Migliaia 5 2 4 2" xfId="5896" xr:uid="{00000000-0005-0000-0000-0000690C0000}"/>
    <cellStyle name="Migliaia 5 2 5" xfId="4280" xr:uid="{00000000-0005-0000-0000-00006A0C0000}"/>
    <cellStyle name="Migliaia 5 3" xfId="638" xr:uid="{00000000-0005-0000-0000-00006B0C0000}"/>
    <cellStyle name="Migliaia 5 3 2" xfId="639" xr:uid="{00000000-0005-0000-0000-00006C0C0000}"/>
    <cellStyle name="Migliaia 5 3 2 2" xfId="3909" xr:uid="{00000000-0005-0000-0000-00006D0C0000}"/>
    <cellStyle name="Migliaia 5 3 2 3" xfId="3084" xr:uid="{00000000-0005-0000-0000-00006E0C0000}"/>
    <cellStyle name="Migliaia 5 3 2 3 2" xfId="5898" xr:uid="{00000000-0005-0000-0000-00006F0C0000}"/>
    <cellStyle name="Migliaia 5 3 3" xfId="2092" xr:uid="{00000000-0005-0000-0000-0000700C0000}"/>
    <cellStyle name="Migliaia 5 3 3 2" xfId="3908" xr:uid="{00000000-0005-0000-0000-0000710C0000}"/>
    <cellStyle name="Migliaia 5 3 3 2 2" xfId="6440" xr:uid="{00000000-0005-0000-0000-0000720C0000}"/>
    <cellStyle name="Migliaia 5 3 3 3" xfId="4869" xr:uid="{00000000-0005-0000-0000-0000730C0000}"/>
    <cellStyle name="Migliaia 5 3 4" xfId="2652" xr:uid="{00000000-0005-0000-0000-0000740C0000}"/>
    <cellStyle name="Migliaia 5 3 4 2" xfId="4164" xr:uid="{00000000-0005-0000-0000-0000750C0000}"/>
    <cellStyle name="Migliaia 5 3 4 2 2" xfId="6549" xr:uid="{00000000-0005-0000-0000-0000760C0000}"/>
    <cellStyle name="Migliaia 5 3 4 3" xfId="5549" xr:uid="{00000000-0005-0000-0000-0000770C0000}"/>
    <cellStyle name="Migliaia 5 3 5" xfId="3492" xr:uid="{00000000-0005-0000-0000-0000780C0000}"/>
    <cellStyle name="Migliaia 5 3 5 2" xfId="6214" xr:uid="{00000000-0005-0000-0000-0000790C0000}"/>
    <cellStyle name="Migliaia 5 3 6" xfId="3083" xr:uid="{00000000-0005-0000-0000-00007A0C0000}"/>
    <cellStyle name="Migliaia 5 3 6 2" xfId="5897" xr:uid="{00000000-0005-0000-0000-00007B0C0000}"/>
    <cellStyle name="Migliaia 5 3 7" xfId="1623" xr:uid="{00000000-0005-0000-0000-00007C0C0000}"/>
    <cellStyle name="Migliaia 5 4" xfId="640" xr:uid="{00000000-0005-0000-0000-00007D0C0000}"/>
    <cellStyle name="Migliaia 5 4 2" xfId="3910" xr:uid="{00000000-0005-0000-0000-00007E0C0000}"/>
    <cellStyle name="Migliaia 5 4 2 2" xfId="6441" xr:uid="{00000000-0005-0000-0000-00007F0C0000}"/>
    <cellStyle name="Migliaia 5 4 3" xfId="4870" xr:uid="{00000000-0005-0000-0000-0000800C0000}"/>
    <cellStyle name="Migliaia 5 5" xfId="641" xr:uid="{00000000-0005-0000-0000-0000810C0000}"/>
    <cellStyle name="Migliaia 5 5 2" xfId="3911" xr:uid="{00000000-0005-0000-0000-0000820C0000}"/>
    <cellStyle name="Migliaia 5 6" xfId="2090" xr:uid="{00000000-0005-0000-0000-0000830C0000}"/>
    <cellStyle name="Migliaia 5 6 2" xfId="3906" xr:uid="{00000000-0005-0000-0000-0000840C0000}"/>
    <cellStyle name="Migliaia 5 6 2 2" xfId="6438" xr:uid="{00000000-0005-0000-0000-0000850C0000}"/>
    <cellStyle name="Migliaia 5 6 3" xfId="4867" xr:uid="{00000000-0005-0000-0000-0000860C0000}"/>
    <cellStyle name="Migliaia 5 7" xfId="3490" xr:uid="{00000000-0005-0000-0000-0000870C0000}"/>
    <cellStyle name="Migliaia 5 7 2" xfId="6212" xr:uid="{00000000-0005-0000-0000-0000880C0000}"/>
    <cellStyle name="Migliaia 5 8" xfId="3081" xr:uid="{00000000-0005-0000-0000-0000890C0000}"/>
    <cellStyle name="Migliaia 5 8 2" xfId="5895" xr:uid="{00000000-0005-0000-0000-00008A0C0000}"/>
    <cellStyle name="Migliaia 50" xfId="642" xr:uid="{00000000-0005-0000-0000-00008B0C0000}"/>
    <cellStyle name="Migliaia 50 2" xfId="643" xr:uid="{00000000-0005-0000-0000-00008C0C0000}"/>
    <cellStyle name="Migliaia 50 2 2" xfId="2094" xr:uid="{00000000-0005-0000-0000-00008D0C0000}"/>
    <cellStyle name="Migliaia 50 2 2 2" xfId="3913" xr:uid="{00000000-0005-0000-0000-00008E0C0000}"/>
    <cellStyle name="Migliaia 50 2 2 2 2" xfId="6443" xr:uid="{00000000-0005-0000-0000-00008F0C0000}"/>
    <cellStyle name="Migliaia 50 2 2 3" xfId="4872" xr:uid="{00000000-0005-0000-0000-0000900C0000}"/>
    <cellStyle name="Migliaia 50 2 3" xfId="3494" xr:uid="{00000000-0005-0000-0000-0000910C0000}"/>
    <cellStyle name="Migliaia 50 2 3 2" xfId="6216" xr:uid="{00000000-0005-0000-0000-0000920C0000}"/>
    <cellStyle name="Migliaia 50 2 4" xfId="3086" xr:uid="{00000000-0005-0000-0000-0000930C0000}"/>
    <cellStyle name="Migliaia 50 2 4 2" xfId="5900" xr:uid="{00000000-0005-0000-0000-0000940C0000}"/>
    <cellStyle name="Migliaia 50 2 5" xfId="4281" xr:uid="{00000000-0005-0000-0000-0000950C0000}"/>
    <cellStyle name="Migliaia 50 3" xfId="644" xr:uid="{00000000-0005-0000-0000-0000960C0000}"/>
    <cellStyle name="Migliaia 50 3 2" xfId="645" xr:uid="{00000000-0005-0000-0000-0000970C0000}"/>
    <cellStyle name="Migliaia 50 3 2 2" xfId="3915" xr:uid="{00000000-0005-0000-0000-0000980C0000}"/>
    <cellStyle name="Migliaia 50 3 2 3" xfId="3088" xr:uid="{00000000-0005-0000-0000-0000990C0000}"/>
    <cellStyle name="Migliaia 50 3 2 3 2" xfId="5902" xr:uid="{00000000-0005-0000-0000-00009A0C0000}"/>
    <cellStyle name="Migliaia 50 3 3" xfId="2095" xr:uid="{00000000-0005-0000-0000-00009B0C0000}"/>
    <cellStyle name="Migliaia 50 3 3 2" xfId="3914" xr:uid="{00000000-0005-0000-0000-00009C0C0000}"/>
    <cellStyle name="Migliaia 50 3 3 2 2" xfId="6444" xr:uid="{00000000-0005-0000-0000-00009D0C0000}"/>
    <cellStyle name="Migliaia 50 3 3 3" xfId="4873" xr:uid="{00000000-0005-0000-0000-00009E0C0000}"/>
    <cellStyle name="Migliaia 50 3 4" xfId="2653" xr:uid="{00000000-0005-0000-0000-00009F0C0000}"/>
    <cellStyle name="Migliaia 50 3 4 2" xfId="4165" xr:uid="{00000000-0005-0000-0000-0000A00C0000}"/>
    <cellStyle name="Migliaia 50 3 4 2 2" xfId="6550" xr:uid="{00000000-0005-0000-0000-0000A10C0000}"/>
    <cellStyle name="Migliaia 50 3 4 3" xfId="5550" xr:uid="{00000000-0005-0000-0000-0000A20C0000}"/>
    <cellStyle name="Migliaia 50 3 5" xfId="3495" xr:uid="{00000000-0005-0000-0000-0000A30C0000}"/>
    <cellStyle name="Migliaia 50 3 5 2" xfId="6217" xr:uid="{00000000-0005-0000-0000-0000A40C0000}"/>
    <cellStyle name="Migliaia 50 3 6" xfId="3087" xr:uid="{00000000-0005-0000-0000-0000A50C0000}"/>
    <cellStyle name="Migliaia 50 3 6 2" xfId="5901" xr:uid="{00000000-0005-0000-0000-0000A60C0000}"/>
    <cellStyle name="Migliaia 50 3 7" xfId="1624" xr:uid="{00000000-0005-0000-0000-0000A70C0000}"/>
    <cellStyle name="Migliaia 50 4" xfId="646" xr:uid="{00000000-0005-0000-0000-0000A80C0000}"/>
    <cellStyle name="Migliaia 50 4 2" xfId="3916" xr:uid="{00000000-0005-0000-0000-0000A90C0000}"/>
    <cellStyle name="Migliaia 50 4 2 2" xfId="6445" xr:uid="{00000000-0005-0000-0000-0000AA0C0000}"/>
    <cellStyle name="Migliaia 50 4 3" xfId="4874" xr:uid="{00000000-0005-0000-0000-0000AB0C0000}"/>
    <cellStyle name="Migliaia 50 5" xfId="647" xr:uid="{00000000-0005-0000-0000-0000AC0C0000}"/>
    <cellStyle name="Migliaia 50 5 2" xfId="3917" xr:uid="{00000000-0005-0000-0000-0000AD0C0000}"/>
    <cellStyle name="Migliaia 50 6" xfId="2093" xr:uid="{00000000-0005-0000-0000-0000AE0C0000}"/>
    <cellStyle name="Migliaia 50 6 2" xfId="3912" xr:uid="{00000000-0005-0000-0000-0000AF0C0000}"/>
    <cellStyle name="Migliaia 50 6 2 2" xfId="6442" xr:uid="{00000000-0005-0000-0000-0000B00C0000}"/>
    <cellStyle name="Migliaia 50 6 3" xfId="4871" xr:uid="{00000000-0005-0000-0000-0000B10C0000}"/>
    <cellStyle name="Migliaia 50 7" xfId="3493" xr:uid="{00000000-0005-0000-0000-0000B20C0000}"/>
    <cellStyle name="Migliaia 50 7 2" xfId="6215" xr:uid="{00000000-0005-0000-0000-0000B30C0000}"/>
    <cellStyle name="Migliaia 50 8" xfId="3085" xr:uid="{00000000-0005-0000-0000-0000B40C0000}"/>
    <cellStyle name="Migliaia 50 8 2" xfId="5899" xr:uid="{00000000-0005-0000-0000-0000B50C0000}"/>
    <cellStyle name="Migliaia 51" xfId="648" xr:uid="{00000000-0005-0000-0000-0000B60C0000}"/>
    <cellStyle name="Migliaia 51 2" xfId="649" xr:uid="{00000000-0005-0000-0000-0000B70C0000}"/>
    <cellStyle name="Migliaia 51 2 2" xfId="2097" xr:uid="{00000000-0005-0000-0000-0000B80C0000}"/>
    <cellStyle name="Migliaia 51 2 2 2" xfId="3919" xr:uid="{00000000-0005-0000-0000-0000B90C0000}"/>
    <cellStyle name="Migliaia 51 2 2 2 2" xfId="6447" xr:uid="{00000000-0005-0000-0000-0000BA0C0000}"/>
    <cellStyle name="Migliaia 51 2 2 3" xfId="4876" xr:uid="{00000000-0005-0000-0000-0000BB0C0000}"/>
    <cellStyle name="Migliaia 51 2 3" xfId="3497" xr:uid="{00000000-0005-0000-0000-0000BC0C0000}"/>
    <cellStyle name="Migliaia 51 2 3 2" xfId="6219" xr:uid="{00000000-0005-0000-0000-0000BD0C0000}"/>
    <cellStyle name="Migliaia 51 2 4" xfId="3090" xr:uid="{00000000-0005-0000-0000-0000BE0C0000}"/>
    <cellStyle name="Migliaia 51 2 4 2" xfId="5904" xr:uid="{00000000-0005-0000-0000-0000BF0C0000}"/>
    <cellStyle name="Migliaia 51 2 5" xfId="4282" xr:uid="{00000000-0005-0000-0000-0000C00C0000}"/>
    <cellStyle name="Migliaia 51 3" xfId="650" xr:uid="{00000000-0005-0000-0000-0000C10C0000}"/>
    <cellStyle name="Migliaia 51 3 2" xfId="651" xr:uid="{00000000-0005-0000-0000-0000C20C0000}"/>
    <cellStyle name="Migliaia 51 3 2 2" xfId="3921" xr:uid="{00000000-0005-0000-0000-0000C30C0000}"/>
    <cellStyle name="Migliaia 51 3 2 3" xfId="3092" xr:uid="{00000000-0005-0000-0000-0000C40C0000}"/>
    <cellStyle name="Migliaia 51 3 2 3 2" xfId="5906" xr:uid="{00000000-0005-0000-0000-0000C50C0000}"/>
    <cellStyle name="Migliaia 51 3 3" xfId="2098" xr:uid="{00000000-0005-0000-0000-0000C60C0000}"/>
    <cellStyle name="Migliaia 51 3 3 2" xfId="3920" xr:uid="{00000000-0005-0000-0000-0000C70C0000}"/>
    <cellStyle name="Migliaia 51 3 3 2 2" xfId="6448" xr:uid="{00000000-0005-0000-0000-0000C80C0000}"/>
    <cellStyle name="Migliaia 51 3 3 3" xfId="4877" xr:uid="{00000000-0005-0000-0000-0000C90C0000}"/>
    <cellStyle name="Migliaia 51 3 4" xfId="2654" xr:uid="{00000000-0005-0000-0000-0000CA0C0000}"/>
    <cellStyle name="Migliaia 51 3 4 2" xfId="4166" xr:uid="{00000000-0005-0000-0000-0000CB0C0000}"/>
    <cellStyle name="Migliaia 51 3 4 2 2" xfId="6551" xr:uid="{00000000-0005-0000-0000-0000CC0C0000}"/>
    <cellStyle name="Migliaia 51 3 4 3" xfId="5551" xr:uid="{00000000-0005-0000-0000-0000CD0C0000}"/>
    <cellStyle name="Migliaia 51 3 5" xfId="3498" xr:uid="{00000000-0005-0000-0000-0000CE0C0000}"/>
    <cellStyle name="Migliaia 51 3 5 2" xfId="6220" xr:uid="{00000000-0005-0000-0000-0000CF0C0000}"/>
    <cellStyle name="Migliaia 51 3 6" xfId="3091" xr:uid="{00000000-0005-0000-0000-0000D00C0000}"/>
    <cellStyle name="Migliaia 51 3 6 2" xfId="5905" xr:uid="{00000000-0005-0000-0000-0000D10C0000}"/>
    <cellStyle name="Migliaia 51 3 7" xfId="1625" xr:uid="{00000000-0005-0000-0000-0000D20C0000}"/>
    <cellStyle name="Migliaia 51 4" xfId="652" xr:uid="{00000000-0005-0000-0000-0000D30C0000}"/>
    <cellStyle name="Migliaia 51 4 2" xfId="3922" xr:uid="{00000000-0005-0000-0000-0000D40C0000}"/>
    <cellStyle name="Migliaia 51 4 2 2" xfId="6449" xr:uid="{00000000-0005-0000-0000-0000D50C0000}"/>
    <cellStyle name="Migliaia 51 4 3" xfId="4878" xr:uid="{00000000-0005-0000-0000-0000D60C0000}"/>
    <cellStyle name="Migliaia 51 5" xfId="653" xr:uid="{00000000-0005-0000-0000-0000D70C0000}"/>
    <cellStyle name="Migliaia 51 5 2" xfId="3923" xr:uid="{00000000-0005-0000-0000-0000D80C0000}"/>
    <cellStyle name="Migliaia 51 6" xfId="2096" xr:uid="{00000000-0005-0000-0000-0000D90C0000}"/>
    <cellStyle name="Migliaia 51 6 2" xfId="3918" xr:uid="{00000000-0005-0000-0000-0000DA0C0000}"/>
    <cellStyle name="Migliaia 51 6 2 2" xfId="6446" xr:uid="{00000000-0005-0000-0000-0000DB0C0000}"/>
    <cellStyle name="Migliaia 51 6 3" xfId="4875" xr:uid="{00000000-0005-0000-0000-0000DC0C0000}"/>
    <cellStyle name="Migliaia 51 7" xfId="3496" xr:uid="{00000000-0005-0000-0000-0000DD0C0000}"/>
    <cellStyle name="Migliaia 51 7 2" xfId="6218" xr:uid="{00000000-0005-0000-0000-0000DE0C0000}"/>
    <cellStyle name="Migliaia 51 8" xfId="3089" xr:uid="{00000000-0005-0000-0000-0000DF0C0000}"/>
    <cellStyle name="Migliaia 51 8 2" xfId="5903" xr:uid="{00000000-0005-0000-0000-0000E00C0000}"/>
    <cellStyle name="Migliaia 52" xfId="654" xr:uid="{00000000-0005-0000-0000-0000E10C0000}"/>
    <cellStyle name="Migliaia 52 2" xfId="655" xr:uid="{00000000-0005-0000-0000-0000E20C0000}"/>
    <cellStyle name="Migliaia 52 2 2" xfId="2100" xr:uid="{00000000-0005-0000-0000-0000E30C0000}"/>
    <cellStyle name="Migliaia 52 2 2 2" xfId="3925" xr:uid="{00000000-0005-0000-0000-0000E40C0000}"/>
    <cellStyle name="Migliaia 52 2 2 2 2" xfId="6451" xr:uid="{00000000-0005-0000-0000-0000E50C0000}"/>
    <cellStyle name="Migliaia 52 2 2 3" xfId="4880" xr:uid="{00000000-0005-0000-0000-0000E60C0000}"/>
    <cellStyle name="Migliaia 52 2 3" xfId="3500" xr:uid="{00000000-0005-0000-0000-0000E70C0000}"/>
    <cellStyle name="Migliaia 52 2 3 2" xfId="6222" xr:uid="{00000000-0005-0000-0000-0000E80C0000}"/>
    <cellStyle name="Migliaia 52 2 4" xfId="3094" xr:uid="{00000000-0005-0000-0000-0000E90C0000}"/>
    <cellStyle name="Migliaia 52 2 4 2" xfId="5908" xr:uid="{00000000-0005-0000-0000-0000EA0C0000}"/>
    <cellStyle name="Migliaia 52 2 5" xfId="4283" xr:uid="{00000000-0005-0000-0000-0000EB0C0000}"/>
    <cellStyle name="Migliaia 52 3" xfId="656" xr:uid="{00000000-0005-0000-0000-0000EC0C0000}"/>
    <cellStyle name="Migliaia 52 3 2" xfId="657" xr:uid="{00000000-0005-0000-0000-0000ED0C0000}"/>
    <cellStyle name="Migliaia 52 3 2 2" xfId="3927" xr:uid="{00000000-0005-0000-0000-0000EE0C0000}"/>
    <cellStyle name="Migliaia 52 3 2 3" xfId="3096" xr:uid="{00000000-0005-0000-0000-0000EF0C0000}"/>
    <cellStyle name="Migliaia 52 3 2 3 2" xfId="5910" xr:uid="{00000000-0005-0000-0000-0000F00C0000}"/>
    <cellStyle name="Migliaia 52 3 3" xfId="2101" xr:uid="{00000000-0005-0000-0000-0000F10C0000}"/>
    <cellStyle name="Migliaia 52 3 3 2" xfId="3926" xr:uid="{00000000-0005-0000-0000-0000F20C0000}"/>
    <cellStyle name="Migliaia 52 3 3 2 2" xfId="6452" xr:uid="{00000000-0005-0000-0000-0000F30C0000}"/>
    <cellStyle name="Migliaia 52 3 3 3" xfId="4881" xr:uid="{00000000-0005-0000-0000-0000F40C0000}"/>
    <cellStyle name="Migliaia 52 3 4" xfId="2655" xr:uid="{00000000-0005-0000-0000-0000F50C0000}"/>
    <cellStyle name="Migliaia 52 3 4 2" xfId="4167" xr:uid="{00000000-0005-0000-0000-0000F60C0000}"/>
    <cellStyle name="Migliaia 52 3 4 2 2" xfId="6552" xr:uid="{00000000-0005-0000-0000-0000F70C0000}"/>
    <cellStyle name="Migliaia 52 3 4 3" xfId="5552" xr:uid="{00000000-0005-0000-0000-0000F80C0000}"/>
    <cellStyle name="Migliaia 52 3 5" xfId="3501" xr:uid="{00000000-0005-0000-0000-0000F90C0000}"/>
    <cellStyle name="Migliaia 52 3 5 2" xfId="6223" xr:uid="{00000000-0005-0000-0000-0000FA0C0000}"/>
    <cellStyle name="Migliaia 52 3 6" xfId="3095" xr:uid="{00000000-0005-0000-0000-0000FB0C0000}"/>
    <cellStyle name="Migliaia 52 3 6 2" xfId="5909" xr:uid="{00000000-0005-0000-0000-0000FC0C0000}"/>
    <cellStyle name="Migliaia 52 3 7" xfId="1626" xr:uid="{00000000-0005-0000-0000-0000FD0C0000}"/>
    <cellStyle name="Migliaia 52 4" xfId="658" xr:uid="{00000000-0005-0000-0000-0000FE0C0000}"/>
    <cellStyle name="Migliaia 52 4 2" xfId="3928" xr:uid="{00000000-0005-0000-0000-0000FF0C0000}"/>
    <cellStyle name="Migliaia 52 4 2 2" xfId="6453" xr:uid="{00000000-0005-0000-0000-0000000D0000}"/>
    <cellStyle name="Migliaia 52 4 3" xfId="4882" xr:uid="{00000000-0005-0000-0000-0000010D0000}"/>
    <cellStyle name="Migliaia 52 5" xfId="659" xr:uid="{00000000-0005-0000-0000-0000020D0000}"/>
    <cellStyle name="Migliaia 52 5 2" xfId="3929" xr:uid="{00000000-0005-0000-0000-0000030D0000}"/>
    <cellStyle name="Migliaia 52 6" xfId="2099" xr:uid="{00000000-0005-0000-0000-0000040D0000}"/>
    <cellStyle name="Migliaia 52 6 2" xfId="3924" xr:uid="{00000000-0005-0000-0000-0000050D0000}"/>
    <cellStyle name="Migliaia 52 6 2 2" xfId="6450" xr:uid="{00000000-0005-0000-0000-0000060D0000}"/>
    <cellStyle name="Migliaia 52 6 3" xfId="4879" xr:uid="{00000000-0005-0000-0000-0000070D0000}"/>
    <cellStyle name="Migliaia 52 7" xfId="3499" xr:uid="{00000000-0005-0000-0000-0000080D0000}"/>
    <cellStyle name="Migliaia 52 7 2" xfId="6221" xr:uid="{00000000-0005-0000-0000-0000090D0000}"/>
    <cellStyle name="Migliaia 52 8" xfId="3093" xr:uid="{00000000-0005-0000-0000-00000A0D0000}"/>
    <cellStyle name="Migliaia 52 8 2" xfId="5907" xr:uid="{00000000-0005-0000-0000-00000B0D0000}"/>
    <cellStyle name="Migliaia 53" xfId="660" xr:uid="{00000000-0005-0000-0000-00000C0D0000}"/>
    <cellStyle name="Migliaia 53 2" xfId="661" xr:uid="{00000000-0005-0000-0000-00000D0D0000}"/>
    <cellStyle name="Migliaia 53 2 2" xfId="2103" xr:uid="{00000000-0005-0000-0000-00000E0D0000}"/>
    <cellStyle name="Migliaia 53 2 2 2" xfId="3931" xr:uid="{00000000-0005-0000-0000-00000F0D0000}"/>
    <cellStyle name="Migliaia 53 2 2 2 2" xfId="6455" xr:uid="{00000000-0005-0000-0000-0000100D0000}"/>
    <cellStyle name="Migliaia 53 2 2 3" xfId="4884" xr:uid="{00000000-0005-0000-0000-0000110D0000}"/>
    <cellStyle name="Migliaia 53 2 3" xfId="3503" xr:uid="{00000000-0005-0000-0000-0000120D0000}"/>
    <cellStyle name="Migliaia 53 2 3 2" xfId="6225" xr:uid="{00000000-0005-0000-0000-0000130D0000}"/>
    <cellStyle name="Migliaia 53 2 4" xfId="3098" xr:uid="{00000000-0005-0000-0000-0000140D0000}"/>
    <cellStyle name="Migliaia 53 2 4 2" xfId="5912" xr:uid="{00000000-0005-0000-0000-0000150D0000}"/>
    <cellStyle name="Migliaia 53 2 5" xfId="4284" xr:uid="{00000000-0005-0000-0000-0000160D0000}"/>
    <cellStyle name="Migliaia 53 3" xfId="662" xr:uid="{00000000-0005-0000-0000-0000170D0000}"/>
    <cellStyle name="Migliaia 53 3 2" xfId="663" xr:uid="{00000000-0005-0000-0000-0000180D0000}"/>
    <cellStyle name="Migliaia 53 3 2 2" xfId="3933" xr:uid="{00000000-0005-0000-0000-0000190D0000}"/>
    <cellStyle name="Migliaia 53 3 2 3" xfId="3100" xr:uid="{00000000-0005-0000-0000-00001A0D0000}"/>
    <cellStyle name="Migliaia 53 3 2 3 2" xfId="5914" xr:uid="{00000000-0005-0000-0000-00001B0D0000}"/>
    <cellStyle name="Migliaia 53 3 3" xfId="2104" xr:uid="{00000000-0005-0000-0000-00001C0D0000}"/>
    <cellStyle name="Migliaia 53 3 3 2" xfId="3932" xr:uid="{00000000-0005-0000-0000-00001D0D0000}"/>
    <cellStyle name="Migliaia 53 3 3 2 2" xfId="6456" xr:uid="{00000000-0005-0000-0000-00001E0D0000}"/>
    <cellStyle name="Migliaia 53 3 3 3" xfId="4885" xr:uid="{00000000-0005-0000-0000-00001F0D0000}"/>
    <cellStyle name="Migliaia 53 3 4" xfId="2656" xr:uid="{00000000-0005-0000-0000-0000200D0000}"/>
    <cellStyle name="Migliaia 53 3 4 2" xfId="4168" xr:uid="{00000000-0005-0000-0000-0000210D0000}"/>
    <cellStyle name="Migliaia 53 3 4 2 2" xfId="6553" xr:uid="{00000000-0005-0000-0000-0000220D0000}"/>
    <cellStyle name="Migliaia 53 3 4 3" xfId="5553" xr:uid="{00000000-0005-0000-0000-0000230D0000}"/>
    <cellStyle name="Migliaia 53 3 5" xfId="3504" xr:uid="{00000000-0005-0000-0000-0000240D0000}"/>
    <cellStyle name="Migliaia 53 3 5 2" xfId="6226" xr:uid="{00000000-0005-0000-0000-0000250D0000}"/>
    <cellStyle name="Migliaia 53 3 6" xfId="3099" xr:uid="{00000000-0005-0000-0000-0000260D0000}"/>
    <cellStyle name="Migliaia 53 3 6 2" xfId="5913" xr:uid="{00000000-0005-0000-0000-0000270D0000}"/>
    <cellStyle name="Migliaia 53 3 7" xfId="1627" xr:uid="{00000000-0005-0000-0000-0000280D0000}"/>
    <cellStyle name="Migliaia 53 4" xfId="664" xr:uid="{00000000-0005-0000-0000-0000290D0000}"/>
    <cellStyle name="Migliaia 53 4 2" xfId="3934" xr:uid="{00000000-0005-0000-0000-00002A0D0000}"/>
    <cellStyle name="Migliaia 53 4 2 2" xfId="6457" xr:uid="{00000000-0005-0000-0000-00002B0D0000}"/>
    <cellStyle name="Migliaia 53 4 3" xfId="4886" xr:uid="{00000000-0005-0000-0000-00002C0D0000}"/>
    <cellStyle name="Migliaia 53 5" xfId="665" xr:uid="{00000000-0005-0000-0000-00002D0D0000}"/>
    <cellStyle name="Migliaia 53 5 2" xfId="3935" xr:uid="{00000000-0005-0000-0000-00002E0D0000}"/>
    <cellStyle name="Migliaia 53 6" xfId="2102" xr:uid="{00000000-0005-0000-0000-00002F0D0000}"/>
    <cellStyle name="Migliaia 53 6 2" xfId="3930" xr:uid="{00000000-0005-0000-0000-0000300D0000}"/>
    <cellStyle name="Migliaia 53 6 2 2" xfId="6454" xr:uid="{00000000-0005-0000-0000-0000310D0000}"/>
    <cellStyle name="Migliaia 53 6 3" xfId="4883" xr:uid="{00000000-0005-0000-0000-0000320D0000}"/>
    <cellStyle name="Migliaia 53 7" xfId="3502" xr:uid="{00000000-0005-0000-0000-0000330D0000}"/>
    <cellStyle name="Migliaia 53 7 2" xfId="6224" xr:uid="{00000000-0005-0000-0000-0000340D0000}"/>
    <cellStyle name="Migliaia 53 8" xfId="3097" xr:uid="{00000000-0005-0000-0000-0000350D0000}"/>
    <cellStyle name="Migliaia 53 8 2" xfId="5911" xr:uid="{00000000-0005-0000-0000-0000360D0000}"/>
    <cellStyle name="Migliaia 54" xfId="666" xr:uid="{00000000-0005-0000-0000-0000370D0000}"/>
    <cellStyle name="Migliaia 54 2" xfId="667" xr:uid="{00000000-0005-0000-0000-0000380D0000}"/>
    <cellStyle name="Migliaia 54 2 2" xfId="2106" xr:uid="{00000000-0005-0000-0000-0000390D0000}"/>
    <cellStyle name="Migliaia 54 2 2 2" xfId="3937" xr:uid="{00000000-0005-0000-0000-00003A0D0000}"/>
    <cellStyle name="Migliaia 54 2 2 2 2" xfId="6459" xr:uid="{00000000-0005-0000-0000-00003B0D0000}"/>
    <cellStyle name="Migliaia 54 2 2 3" xfId="4888" xr:uid="{00000000-0005-0000-0000-00003C0D0000}"/>
    <cellStyle name="Migliaia 54 2 3" xfId="3506" xr:uid="{00000000-0005-0000-0000-00003D0D0000}"/>
    <cellStyle name="Migliaia 54 2 3 2" xfId="6228" xr:uid="{00000000-0005-0000-0000-00003E0D0000}"/>
    <cellStyle name="Migliaia 54 2 4" xfId="3102" xr:uid="{00000000-0005-0000-0000-00003F0D0000}"/>
    <cellStyle name="Migliaia 54 2 4 2" xfId="5916" xr:uid="{00000000-0005-0000-0000-0000400D0000}"/>
    <cellStyle name="Migliaia 54 2 5" xfId="4285" xr:uid="{00000000-0005-0000-0000-0000410D0000}"/>
    <cellStyle name="Migliaia 54 3" xfId="668" xr:uid="{00000000-0005-0000-0000-0000420D0000}"/>
    <cellStyle name="Migliaia 54 3 2" xfId="669" xr:uid="{00000000-0005-0000-0000-0000430D0000}"/>
    <cellStyle name="Migliaia 54 3 2 2" xfId="3939" xr:uid="{00000000-0005-0000-0000-0000440D0000}"/>
    <cellStyle name="Migliaia 54 3 2 3" xfId="3104" xr:uid="{00000000-0005-0000-0000-0000450D0000}"/>
    <cellStyle name="Migliaia 54 3 2 3 2" xfId="5918" xr:uid="{00000000-0005-0000-0000-0000460D0000}"/>
    <cellStyle name="Migliaia 54 3 3" xfId="2107" xr:uid="{00000000-0005-0000-0000-0000470D0000}"/>
    <cellStyle name="Migliaia 54 3 3 2" xfId="3938" xr:uid="{00000000-0005-0000-0000-0000480D0000}"/>
    <cellStyle name="Migliaia 54 3 3 2 2" xfId="6460" xr:uid="{00000000-0005-0000-0000-0000490D0000}"/>
    <cellStyle name="Migliaia 54 3 3 3" xfId="4889" xr:uid="{00000000-0005-0000-0000-00004A0D0000}"/>
    <cellStyle name="Migliaia 54 3 4" xfId="2657" xr:uid="{00000000-0005-0000-0000-00004B0D0000}"/>
    <cellStyle name="Migliaia 54 3 4 2" xfId="4169" xr:uid="{00000000-0005-0000-0000-00004C0D0000}"/>
    <cellStyle name="Migliaia 54 3 4 2 2" xfId="6554" xr:uid="{00000000-0005-0000-0000-00004D0D0000}"/>
    <cellStyle name="Migliaia 54 3 4 3" xfId="5554" xr:uid="{00000000-0005-0000-0000-00004E0D0000}"/>
    <cellStyle name="Migliaia 54 3 5" xfId="3507" xr:uid="{00000000-0005-0000-0000-00004F0D0000}"/>
    <cellStyle name="Migliaia 54 3 5 2" xfId="6229" xr:uid="{00000000-0005-0000-0000-0000500D0000}"/>
    <cellStyle name="Migliaia 54 3 6" xfId="3103" xr:uid="{00000000-0005-0000-0000-0000510D0000}"/>
    <cellStyle name="Migliaia 54 3 6 2" xfId="5917" xr:uid="{00000000-0005-0000-0000-0000520D0000}"/>
    <cellStyle name="Migliaia 54 3 7" xfId="1628" xr:uid="{00000000-0005-0000-0000-0000530D0000}"/>
    <cellStyle name="Migliaia 54 4" xfId="670" xr:uid="{00000000-0005-0000-0000-0000540D0000}"/>
    <cellStyle name="Migliaia 54 4 2" xfId="3940" xr:uid="{00000000-0005-0000-0000-0000550D0000}"/>
    <cellStyle name="Migliaia 54 4 2 2" xfId="6461" xr:uid="{00000000-0005-0000-0000-0000560D0000}"/>
    <cellStyle name="Migliaia 54 4 3" xfId="4890" xr:uid="{00000000-0005-0000-0000-0000570D0000}"/>
    <cellStyle name="Migliaia 54 5" xfId="671" xr:uid="{00000000-0005-0000-0000-0000580D0000}"/>
    <cellStyle name="Migliaia 54 5 2" xfId="3941" xr:uid="{00000000-0005-0000-0000-0000590D0000}"/>
    <cellStyle name="Migliaia 54 6" xfId="2105" xr:uid="{00000000-0005-0000-0000-00005A0D0000}"/>
    <cellStyle name="Migliaia 54 6 2" xfId="3936" xr:uid="{00000000-0005-0000-0000-00005B0D0000}"/>
    <cellStyle name="Migliaia 54 6 2 2" xfId="6458" xr:uid="{00000000-0005-0000-0000-00005C0D0000}"/>
    <cellStyle name="Migliaia 54 6 3" xfId="4887" xr:uid="{00000000-0005-0000-0000-00005D0D0000}"/>
    <cellStyle name="Migliaia 54 7" xfId="3505" xr:uid="{00000000-0005-0000-0000-00005E0D0000}"/>
    <cellStyle name="Migliaia 54 7 2" xfId="6227" xr:uid="{00000000-0005-0000-0000-00005F0D0000}"/>
    <cellStyle name="Migliaia 54 8" xfId="3101" xr:uid="{00000000-0005-0000-0000-0000600D0000}"/>
    <cellStyle name="Migliaia 54 8 2" xfId="5915" xr:uid="{00000000-0005-0000-0000-0000610D0000}"/>
    <cellStyle name="Migliaia 55" xfId="672" xr:uid="{00000000-0005-0000-0000-0000620D0000}"/>
    <cellStyle name="Migliaia 55 2" xfId="673" xr:uid="{00000000-0005-0000-0000-0000630D0000}"/>
    <cellStyle name="Migliaia 55 2 2" xfId="2109" xr:uid="{00000000-0005-0000-0000-0000640D0000}"/>
    <cellStyle name="Migliaia 55 2 2 2" xfId="3943" xr:uid="{00000000-0005-0000-0000-0000650D0000}"/>
    <cellStyle name="Migliaia 55 2 2 2 2" xfId="6463" xr:uid="{00000000-0005-0000-0000-0000660D0000}"/>
    <cellStyle name="Migliaia 55 2 2 3" xfId="4892" xr:uid="{00000000-0005-0000-0000-0000670D0000}"/>
    <cellStyle name="Migliaia 55 2 3" xfId="3509" xr:uid="{00000000-0005-0000-0000-0000680D0000}"/>
    <cellStyle name="Migliaia 55 2 3 2" xfId="6231" xr:uid="{00000000-0005-0000-0000-0000690D0000}"/>
    <cellStyle name="Migliaia 55 2 4" xfId="3106" xr:uid="{00000000-0005-0000-0000-00006A0D0000}"/>
    <cellStyle name="Migliaia 55 2 4 2" xfId="5920" xr:uid="{00000000-0005-0000-0000-00006B0D0000}"/>
    <cellStyle name="Migliaia 55 2 5" xfId="4286" xr:uid="{00000000-0005-0000-0000-00006C0D0000}"/>
    <cellStyle name="Migliaia 55 3" xfId="674" xr:uid="{00000000-0005-0000-0000-00006D0D0000}"/>
    <cellStyle name="Migliaia 55 3 2" xfId="675" xr:uid="{00000000-0005-0000-0000-00006E0D0000}"/>
    <cellStyle name="Migliaia 55 3 2 2" xfId="3945" xr:uid="{00000000-0005-0000-0000-00006F0D0000}"/>
    <cellStyle name="Migliaia 55 3 2 3" xfId="3108" xr:uid="{00000000-0005-0000-0000-0000700D0000}"/>
    <cellStyle name="Migliaia 55 3 2 3 2" xfId="5922" xr:uid="{00000000-0005-0000-0000-0000710D0000}"/>
    <cellStyle name="Migliaia 55 3 3" xfId="2110" xr:uid="{00000000-0005-0000-0000-0000720D0000}"/>
    <cellStyle name="Migliaia 55 3 3 2" xfId="3944" xr:uid="{00000000-0005-0000-0000-0000730D0000}"/>
    <cellStyle name="Migliaia 55 3 3 2 2" xfId="6464" xr:uid="{00000000-0005-0000-0000-0000740D0000}"/>
    <cellStyle name="Migliaia 55 3 3 3" xfId="4893" xr:uid="{00000000-0005-0000-0000-0000750D0000}"/>
    <cellStyle name="Migliaia 55 3 4" xfId="2658" xr:uid="{00000000-0005-0000-0000-0000760D0000}"/>
    <cellStyle name="Migliaia 55 3 4 2" xfId="4170" xr:uid="{00000000-0005-0000-0000-0000770D0000}"/>
    <cellStyle name="Migliaia 55 3 4 2 2" xfId="6555" xr:uid="{00000000-0005-0000-0000-0000780D0000}"/>
    <cellStyle name="Migliaia 55 3 4 3" xfId="5555" xr:uid="{00000000-0005-0000-0000-0000790D0000}"/>
    <cellStyle name="Migliaia 55 3 5" xfId="3510" xr:uid="{00000000-0005-0000-0000-00007A0D0000}"/>
    <cellStyle name="Migliaia 55 3 5 2" xfId="6232" xr:uid="{00000000-0005-0000-0000-00007B0D0000}"/>
    <cellStyle name="Migliaia 55 3 6" xfId="3107" xr:uid="{00000000-0005-0000-0000-00007C0D0000}"/>
    <cellStyle name="Migliaia 55 3 6 2" xfId="5921" xr:uid="{00000000-0005-0000-0000-00007D0D0000}"/>
    <cellStyle name="Migliaia 55 3 7" xfId="1629" xr:uid="{00000000-0005-0000-0000-00007E0D0000}"/>
    <cellStyle name="Migliaia 55 4" xfId="676" xr:uid="{00000000-0005-0000-0000-00007F0D0000}"/>
    <cellStyle name="Migliaia 55 4 2" xfId="3946" xr:uid="{00000000-0005-0000-0000-0000800D0000}"/>
    <cellStyle name="Migliaia 55 4 2 2" xfId="6465" xr:uid="{00000000-0005-0000-0000-0000810D0000}"/>
    <cellStyle name="Migliaia 55 4 3" xfId="4894" xr:uid="{00000000-0005-0000-0000-0000820D0000}"/>
    <cellStyle name="Migliaia 55 5" xfId="677" xr:uid="{00000000-0005-0000-0000-0000830D0000}"/>
    <cellStyle name="Migliaia 55 5 2" xfId="3947" xr:uid="{00000000-0005-0000-0000-0000840D0000}"/>
    <cellStyle name="Migliaia 55 6" xfId="2108" xr:uid="{00000000-0005-0000-0000-0000850D0000}"/>
    <cellStyle name="Migliaia 55 6 2" xfId="3942" xr:uid="{00000000-0005-0000-0000-0000860D0000}"/>
    <cellStyle name="Migliaia 55 6 2 2" xfId="6462" xr:uid="{00000000-0005-0000-0000-0000870D0000}"/>
    <cellStyle name="Migliaia 55 6 3" xfId="4891" xr:uid="{00000000-0005-0000-0000-0000880D0000}"/>
    <cellStyle name="Migliaia 55 7" xfId="3508" xr:uid="{00000000-0005-0000-0000-0000890D0000}"/>
    <cellStyle name="Migliaia 55 7 2" xfId="6230" xr:uid="{00000000-0005-0000-0000-00008A0D0000}"/>
    <cellStyle name="Migliaia 55 8" xfId="3105" xr:uid="{00000000-0005-0000-0000-00008B0D0000}"/>
    <cellStyle name="Migliaia 55 8 2" xfId="5919" xr:uid="{00000000-0005-0000-0000-00008C0D0000}"/>
    <cellStyle name="Migliaia 56" xfId="678" xr:uid="{00000000-0005-0000-0000-00008D0D0000}"/>
    <cellStyle name="Migliaia 56 2" xfId="679" xr:uid="{00000000-0005-0000-0000-00008E0D0000}"/>
    <cellStyle name="Migliaia 56 2 2" xfId="2112" xr:uid="{00000000-0005-0000-0000-00008F0D0000}"/>
    <cellStyle name="Migliaia 56 2 2 2" xfId="3949" xr:uid="{00000000-0005-0000-0000-0000900D0000}"/>
    <cellStyle name="Migliaia 56 2 2 2 2" xfId="6467" xr:uid="{00000000-0005-0000-0000-0000910D0000}"/>
    <cellStyle name="Migliaia 56 2 2 3" xfId="4896" xr:uid="{00000000-0005-0000-0000-0000920D0000}"/>
    <cellStyle name="Migliaia 56 2 3" xfId="3512" xr:uid="{00000000-0005-0000-0000-0000930D0000}"/>
    <cellStyle name="Migliaia 56 2 3 2" xfId="6234" xr:uid="{00000000-0005-0000-0000-0000940D0000}"/>
    <cellStyle name="Migliaia 56 2 4" xfId="3110" xr:uid="{00000000-0005-0000-0000-0000950D0000}"/>
    <cellStyle name="Migliaia 56 2 4 2" xfId="5924" xr:uid="{00000000-0005-0000-0000-0000960D0000}"/>
    <cellStyle name="Migliaia 56 2 5" xfId="4287" xr:uid="{00000000-0005-0000-0000-0000970D0000}"/>
    <cellStyle name="Migliaia 56 3" xfId="680" xr:uid="{00000000-0005-0000-0000-0000980D0000}"/>
    <cellStyle name="Migliaia 56 3 2" xfId="681" xr:uid="{00000000-0005-0000-0000-0000990D0000}"/>
    <cellStyle name="Migliaia 56 3 2 2" xfId="3951" xr:uid="{00000000-0005-0000-0000-00009A0D0000}"/>
    <cellStyle name="Migliaia 56 3 2 3" xfId="3112" xr:uid="{00000000-0005-0000-0000-00009B0D0000}"/>
    <cellStyle name="Migliaia 56 3 2 3 2" xfId="5926" xr:uid="{00000000-0005-0000-0000-00009C0D0000}"/>
    <cellStyle name="Migliaia 56 3 3" xfId="2113" xr:uid="{00000000-0005-0000-0000-00009D0D0000}"/>
    <cellStyle name="Migliaia 56 3 3 2" xfId="3950" xr:uid="{00000000-0005-0000-0000-00009E0D0000}"/>
    <cellStyle name="Migliaia 56 3 3 2 2" xfId="6468" xr:uid="{00000000-0005-0000-0000-00009F0D0000}"/>
    <cellStyle name="Migliaia 56 3 3 3" xfId="4897" xr:uid="{00000000-0005-0000-0000-0000A00D0000}"/>
    <cellStyle name="Migliaia 56 3 4" xfId="2659" xr:uid="{00000000-0005-0000-0000-0000A10D0000}"/>
    <cellStyle name="Migliaia 56 3 4 2" xfId="4171" xr:uid="{00000000-0005-0000-0000-0000A20D0000}"/>
    <cellStyle name="Migliaia 56 3 4 2 2" xfId="6556" xr:uid="{00000000-0005-0000-0000-0000A30D0000}"/>
    <cellStyle name="Migliaia 56 3 4 3" xfId="5556" xr:uid="{00000000-0005-0000-0000-0000A40D0000}"/>
    <cellStyle name="Migliaia 56 3 5" xfId="3513" xr:uid="{00000000-0005-0000-0000-0000A50D0000}"/>
    <cellStyle name="Migliaia 56 3 5 2" xfId="6235" xr:uid="{00000000-0005-0000-0000-0000A60D0000}"/>
    <cellStyle name="Migliaia 56 3 6" xfId="3111" xr:uid="{00000000-0005-0000-0000-0000A70D0000}"/>
    <cellStyle name="Migliaia 56 3 6 2" xfId="5925" xr:uid="{00000000-0005-0000-0000-0000A80D0000}"/>
    <cellStyle name="Migliaia 56 3 7" xfId="1630" xr:uid="{00000000-0005-0000-0000-0000A90D0000}"/>
    <cellStyle name="Migliaia 56 4" xfId="682" xr:uid="{00000000-0005-0000-0000-0000AA0D0000}"/>
    <cellStyle name="Migliaia 56 4 2" xfId="3952" xr:uid="{00000000-0005-0000-0000-0000AB0D0000}"/>
    <cellStyle name="Migliaia 56 4 2 2" xfId="6469" xr:uid="{00000000-0005-0000-0000-0000AC0D0000}"/>
    <cellStyle name="Migliaia 56 4 3" xfId="4898" xr:uid="{00000000-0005-0000-0000-0000AD0D0000}"/>
    <cellStyle name="Migliaia 56 5" xfId="683" xr:uid="{00000000-0005-0000-0000-0000AE0D0000}"/>
    <cellStyle name="Migliaia 56 5 2" xfId="3953" xr:uid="{00000000-0005-0000-0000-0000AF0D0000}"/>
    <cellStyle name="Migliaia 56 6" xfId="2111" xr:uid="{00000000-0005-0000-0000-0000B00D0000}"/>
    <cellStyle name="Migliaia 56 6 2" xfId="3948" xr:uid="{00000000-0005-0000-0000-0000B10D0000}"/>
    <cellStyle name="Migliaia 56 6 2 2" xfId="6466" xr:uid="{00000000-0005-0000-0000-0000B20D0000}"/>
    <cellStyle name="Migliaia 56 6 3" xfId="4895" xr:uid="{00000000-0005-0000-0000-0000B30D0000}"/>
    <cellStyle name="Migliaia 56 7" xfId="3511" xr:uid="{00000000-0005-0000-0000-0000B40D0000}"/>
    <cellStyle name="Migliaia 56 7 2" xfId="6233" xr:uid="{00000000-0005-0000-0000-0000B50D0000}"/>
    <cellStyle name="Migliaia 56 8" xfId="3109" xr:uid="{00000000-0005-0000-0000-0000B60D0000}"/>
    <cellStyle name="Migliaia 56 8 2" xfId="5923" xr:uid="{00000000-0005-0000-0000-0000B70D0000}"/>
    <cellStyle name="Migliaia 57" xfId="684" xr:uid="{00000000-0005-0000-0000-0000B80D0000}"/>
    <cellStyle name="Migliaia 57 2" xfId="685" xr:uid="{00000000-0005-0000-0000-0000B90D0000}"/>
    <cellStyle name="Migliaia 57 2 2" xfId="2115" xr:uid="{00000000-0005-0000-0000-0000BA0D0000}"/>
    <cellStyle name="Migliaia 57 2 2 2" xfId="3955" xr:uid="{00000000-0005-0000-0000-0000BB0D0000}"/>
    <cellStyle name="Migliaia 57 2 2 2 2" xfId="6471" xr:uid="{00000000-0005-0000-0000-0000BC0D0000}"/>
    <cellStyle name="Migliaia 57 2 2 3" xfId="4900" xr:uid="{00000000-0005-0000-0000-0000BD0D0000}"/>
    <cellStyle name="Migliaia 57 2 3" xfId="3515" xr:uid="{00000000-0005-0000-0000-0000BE0D0000}"/>
    <cellStyle name="Migliaia 57 2 3 2" xfId="6237" xr:uid="{00000000-0005-0000-0000-0000BF0D0000}"/>
    <cellStyle name="Migliaia 57 2 4" xfId="3114" xr:uid="{00000000-0005-0000-0000-0000C00D0000}"/>
    <cellStyle name="Migliaia 57 2 4 2" xfId="5928" xr:uid="{00000000-0005-0000-0000-0000C10D0000}"/>
    <cellStyle name="Migliaia 57 2 5" xfId="4288" xr:uid="{00000000-0005-0000-0000-0000C20D0000}"/>
    <cellStyle name="Migliaia 57 3" xfId="686" xr:uid="{00000000-0005-0000-0000-0000C30D0000}"/>
    <cellStyle name="Migliaia 57 3 2" xfId="687" xr:uid="{00000000-0005-0000-0000-0000C40D0000}"/>
    <cellStyle name="Migliaia 57 3 2 2" xfId="3957" xr:uid="{00000000-0005-0000-0000-0000C50D0000}"/>
    <cellStyle name="Migliaia 57 3 2 3" xfId="3116" xr:uid="{00000000-0005-0000-0000-0000C60D0000}"/>
    <cellStyle name="Migliaia 57 3 2 3 2" xfId="5930" xr:uid="{00000000-0005-0000-0000-0000C70D0000}"/>
    <cellStyle name="Migliaia 57 3 3" xfId="2116" xr:uid="{00000000-0005-0000-0000-0000C80D0000}"/>
    <cellStyle name="Migliaia 57 3 3 2" xfId="3956" xr:uid="{00000000-0005-0000-0000-0000C90D0000}"/>
    <cellStyle name="Migliaia 57 3 3 2 2" xfId="6472" xr:uid="{00000000-0005-0000-0000-0000CA0D0000}"/>
    <cellStyle name="Migliaia 57 3 3 3" xfId="4901" xr:uid="{00000000-0005-0000-0000-0000CB0D0000}"/>
    <cellStyle name="Migliaia 57 3 4" xfId="2660" xr:uid="{00000000-0005-0000-0000-0000CC0D0000}"/>
    <cellStyle name="Migliaia 57 3 4 2" xfId="4172" xr:uid="{00000000-0005-0000-0000-0000CD0D0000}"/>
    <cellStyle name="Migliaia 57 3 4 2 2" xfId="6557" xr:uid="{00000000-0005-0000-0000-0000CE0D0000}"/>
    <cellStyle name="Migliaia 57 3 4 3" xfId="5557" xr:uid="{00000000-0005-0000-0000-0000CF0D0000}"/>
    <cellStyle name="Migliaia 57 3 5" xfId="3516" xr:uid="{00000000-0005-0000-0000-0000D00D0000}"/>
    <cellStyle name="Migliaia 57 3 5 2" xfId="6238" xr:uid="{00000000-0005-0000-0000-0000D10D0000}"/>
    <cellStyle name="Migliaia 57 3 6" xfId="3115" xr:uid="{00000000-0005-0000-0000-0000D20D0000}"/>
    <cellStyle name="Migliaia 57 3 6 2" xfId="5929" xr:uid="{00000000-0005-0000-0000-0000D30D0000}"/>
    <cellStyle name="Migliaia 57 3 7" xfId="1631" xr:uid="{00000000-0005-0000-0000-0000D40D0000}"/>
    <cellStyle name="Migliaia 57 4" xfId="688" xr:uid="{00000000-0005-0000-0000-0000D50D0000}"/>
    <cellStyle name="Migliaia 57 4 2" xfId="3958" xr:uid="{00000000-0005-0000-0000-0000D60D0000}"/>
    <cellStyle name="Migliaia 57 4 2 2" xfId="6473" xr:uid="{00000000-0005-0000-0000-0000D70D0000}"/>
    <cellStyle name="Migliaia 57 4 3" xfId="4902" xr:uid="{00000000-0005-0000-0000-0000D80D0000}"/>
    <cellStyle name="Migliaia 57 5" xfId="689" xr:uid="{00000000-0005-0000-0000-0000D90D0000}"/>
    <cellStyle name="Migliaia 57 5 2" xfId="3959" xr:uid="{00000000-0005-0000-0000-0000DA0D0000}"/>
    <cellStyle name="Migliaia 57 6" xfId="2114" xr:uid="{00000000-0005-0000-0000-0000DB0D0000}"/>
    <cellStyle name="Migliaia 57 6 2" xfId="3954" xr:uid="{00000000-0005-0000-0000-0000DC0D0000}"/>
    <cellStyle name="Migliaia 57 6 2 2" xfId="6470" xr:uid="{00000000-0005-0000-0000-0000DD0D0000}"/>
    <cellStyle name="Migliaia 57 6 3" xfId="4899" xr:uid="{00000000-0005-0000-0000-0000DE0D0000}"/>
    <cellStyle name="Migliaia 57 7" xfId="3514" xr:uid="{00000000-0005-0000-0000-0000DF0D0000}"/>
    <cellStyle name="Migliaia 57 7 2" xfId="6236" xr:uid="{00000000-0005-0000-0000-0000E00D0000}"/>
    <cellStyle name="Migliaia 57 8" xfId="3113" xr:uid="{00000000-0005-0000-0000-0000E10D0000}"/>
    <cellStyle name="Migliaia 57 8 2" xfId="5927" xr:uid="{00000000-0005-0000-0000-0000E20D0000}"/>
    <cellStyle name="Migliaia 58" xfId="690" xr:uid="{00000000-0005-0000-0000-0000E30D0000}"/>
    <cellStyle name="Migliaia 58 2" xfId="691" xr:uid="{00000000-0005-0000-0000-0000E40D0000}"/>
    <cellStyle name="Migliaia 58 2 2" xfId="2118" xr:uid="{00000000-0005-0000-0000-0000E50D0000}"/>
    <cellStyle name="Migliaia 58 2 2 2" xfId="3961" xr:uid="{00000000-0005-0000-0000-0000E60D0000}"/>
    <cellStyle name="Migliaia 58 2 2 2 2" xfId="6475" xr:uid="{00000000-0005-0000-0000-0000E70D0000}"/>
    <cellStyle name="Migliaia 58 2 2 3" xfId="4904" xr:uid="{00000000-0005-0000-0000-0000E80D0000}"/>
    <cellStyle name="Migliaia 58 2 3" xfId="3518" xr:uid="{00000000-0005-0000-0000-0000E90D0000}"/>
    <cellStyle name="Migliaia 58 2 3 2" xfId="6240" xr:uid="{00000000-0005-0000-0000-0000EA0D0000}"/>
    <cellStyle name="Migliaia 58 2 4" xfId="3118" xr:uid="{00000000-0005-0000-0000-0000EB0D0000}"/>
    <cellStyle name="Migliaia 58 2 4 2" xfId="5932" xr:uid="{00000000-0005-0000-0000-0000EC0D0000}"/>
    <cellStyle name="Migliaia 58 2 5" xfId="4289" xr:uid="{00000000-0005-0000-0000-0000ED0D0000}"/>
    <cellStyle name="Migliaia 58 3" xfId="692" xr:uid="{00000000-0005-0000-0000-0000EE0D0000}"/>
    <cellStyle name="Migliaia 58 3 2" xfId="693" xr:uid="{00000000-0005-0000-0000-0000EF0D0000}"/>
    <cellStyle name="Migliaia 58 3 2 2" xfId="3963" xr:uid="{00000000-0005-0000-0000-0000F00D0000}"/>
    <cellStyle name="Migliaia 58 3 2 3" xfId="3120" xr:uid="{00000000-0005-0000-0000-0000F10D0000}"/>
    <cellStyle name="Migliaia 58 3 2 3 2" xfId="5934" xr:uid="{00000000-0005-0000-0000-0000F20D0000}"/>
    <cellStyle name="Migliaia 58 3 3" xfId="2119" xr:uid="{00000000-0005-0000-0000-0000F30D0000}"/>
    <cellStyle name="Migliaia 58 3 3 2" xfId="3962" xr:uid="{00000000-0005-0000-0000-0000F40D0000}"/>
    <cellStyle name="Migliaia 58 3 3 2 2" xfId="6476" xr:uid="{00000000-0005-0000-0000-0000F50D0000}"/>
    <cellStyle name="Migliaia 58 3 3 3" xfId="4905" xr:uid="{00000000-0005-0000-0000-0000F60D0000}"/>
    <cellStyle name="Migliaia 58 3 4" xfId="2661" xr:uid="{00000000-0005-0000-0000-0000F70D0000}"/>
    <cellStyle name="Migliaia 58 3 4 2" xfId="4173" xr:uid="{00000000-0005-0000-0000-0000F80D0000}"/>
    <cellStyle name="Migliaia 58 3 4 2 2" xfId="6558" xr:uid="{00000000-0005-0000-0000-0000F90D0000}"/>
    <cellStyle name="Migliaia 58 3 4 3" xfId="5558" xr:uid="{00000000-0005-0000-0000-0000FA0D0000}"/>
    <cellStyle name="Migliaia 58 3 5" xfId="3519" xr:uid="{00000000-0005-0000-0000-0000FB0D0000}"/>
    <cellStyle name="Migliaia 58 3 5 2" xfId="6241" xr:uid="{00000000-0005-0000-0000-0000FC0D0000}"/>
    <cellStyle name="Migliaia 58 3 6" xfId="3119" xr:uid="{00000000-0005-0000-0000-0000FD0D0000}"/>
    <cellStyle name="Migliaia 58 3 6 2" xfId="5933" xr:uid="{00000000-0005-0000-0000-0000FE0D0000}"/>
    <cellStyle name="Migliaia 58 3 7" xfId="1632" xr:uid="{00000000-0005-0000-0000-0000FF0D0000}"/>
    <cellStyle name="Migliaia 58 4" xfId="694" xr:uid="{00000000-0005-0000-0000-0000000E0000}"/>
    <cellStyle name="Migliaia 58 4 2" xfId="3964" xr:uid="{00000000-0005-0000-0000-0000010E0000}"/>
    <cellStyle name="Migliaia 58 4 2 2" xfId="6477" xr:uid="{00000000-0005-0000-0000-0000020E0000}"/>
    <cellStyle name="Migliaia 58 4 3" xfId="4906" xr:uid="{00000000-0005-0000-0000-0000030E0000}"/>
    <cellStyle name="Migliaia 58 5" xfId="695" xr:uid="{00000000-0005-0000-0000-0000040E0000}"/>
    <cellStyle name="Migliaia 58 5 2" xfId="3965" xr:uid="{00000000-0005-0000-0000-0000050E0000}"/>
    <cellStyle name="Migliaia 58 6" xfId="2117" xr:uid="{00000000-0005-0000-0000-0000060E0000}"/>
    <cellStyle name="Migliaia 58 6 2" xfId="3960" xr:uid="{00000000-0005-0000-0000-0000070E0000}"/>
    <cellStyle name="Migliaia 58 6 2 2" xfId="6474" xr:uid="{00000000-0005-0000-0000-0000080E0000}"/>
    <cellStyle name="Migliaia 58 6 3" xfId="4903" xr:uid="{00000000-0005-0000-0000-0000090E0000}"/>
    <cellStyle name="Migliaia 58 7" xfId="3517" xr:uid="{00000000-0005-0000-0000-00000A0E0000}"/>
    <cellStyle name="Migliaia 58 7 2" xfId="6239" xr:uid="{00000000-0005-0000-0000-00000B0E0000}"/>
    <cellStyle name="Migliaia 58 8" xfId="3117" xr:uid="{00000000-0005-0000-0000-00000C0E0000}"/>
    <cellStyle name="Migliaia 58 8 2" xfId="5931" xr:uid="{00000000-0005-0000-0000-00000D0E0000}"/>
    <cellStyle name="Migliaia 59" xfId="696" xr:uid="{00000000-0005-0000-0000-00000E0E0000}"/>
    <cellStyle name="Migliaia 59 2" xfId="697" xr:uid="{00000000-0005-0000-0000-00000F0E0000}"/>
    <cellStyle name="Migliaia 59 2 2" xfId="2121" xr:uid="{00000000-0005-0000-0000-0000100E0000}"/>
    <cellStyle name="Migliaia 59 2 2 2" xfId="3967" xr:uid="{00000000-0005-0000-0000-0000110E0000}"/>
    <cellStyle name="Migliaia 59 2 2 2 2" xfId="6479" xr:uid="{00000000-0005-0000-0000-0000120E0000}"/>
    <cellStyle name="Migliaia 59 2 2 3" xfId="4908" xr:uid="{00000000-0005-0000-0000-0000130E0000}"/>
    <cellStyle name="Migliaia 59 2 3" xfId="3521" xr:uid="{00000000-0005-0000-0000-0000140E0000}"/>
    <cellStyle name="Migliaia 59 2 3 2" xfId="6243" xr:uid="{00000000-0005-0000-0000-0000150E0000}"/>
    <cellStyle name="Migliaia 59 2 4" xfId="3122" xr:uid="{00000000-0005-0000-0000-0000160E0000}"/>
    <cellStyle name="Migliaia 59 2 4 2" xfId="5936" xr:uid="{00000000-0005-0000-0000-0000170E0000}"/>
    <cellStyle name="Migliaia 59 2 5" xfId="4290" xr:uid="{00000000-0005-0000-0000-0000180E0000}"/>
    <cellStyle name="Migliaia 59 3" xfId="698" xr:uid="{00000000-0005-0000-0000-0000190E0000}"/>
    <cellStyle name="Migliaia 59 3 2" xfId="699" xr:uid="{00000000-0005-0000-0000-00001A0E0000}"/>
    <cellStyle name="Migliaia 59 3 2 2" xfId="3969" xr:uid="{00000000-0005-0000-0000-00001B0E0000}"/>
    <cellStyle name="Migliaia 59 3 2 3" xfId="3124" xr:uid="{00000000-0005-0000-0000-00001C0E0000}"/>
    <cellStyle name="Migliaia 59 3 2 3 2" xfId="5938" xr:uid="{00000000-0005-0000-0000-00001D0E0000}"/>
    <cellStyle name="Migliaia 59 3 3" xfId="2122" xr:uid="{00000000-0005-0000-0000-00001E0E0000}"/>
    <cellStyle name="Migliaia 59 3 3 2" xfId="3968" xr:uid="{00000000-0005-0000-0000-00001F0E0000}"/>
    <cellStyle name="Migliaia 59 3 3 2 2" xfId="6480" xr:uid="{00000000-0005-0000-0000-0000200E0000}"/>
    <cellStyle name="Migliaia 59 3 3 3" xfId="4909" xr:uid="{00000000-0005-0000-0000-0000210E0000}"/>
    <cellStyle name="Migliaia 59 3 4" xfId="2662" xr:uid="{00000000-0005-0000-0000-0000220E0000}"/>
    <cellStyle name="Migliaia 59 3 4 2" xfId="4174" xr:uid="{00000000-0005-0000-0000-0000230E0000}"/>
    <cellStyle name="Migliaia 59 3 4 2 2" xfId="6559" xr:uid="{00000000-0005-0000-0000-0000240E0000}"/>
    <cellStyle name="Migliaia 59 3 4 3" xfId="5559" xr:uid="{00000000-0005-0000-0000-0000250E0000}"/>
    <cellStyle name="Migliaia 59 3 5" xfId="3522" xr:uid="{00000000-0005-0000-0000-0000260E0000}"/>
    <cellStyle name="Migliaia 59 3 5 2" xfId="6244" xr:uid="{00000000-0005-0000-0000-0000270E0000}"/>
    <cellStyle name="Migliaia 59 3 6" xfId="3123" xr:uid="{00000000-0005-0000-0000-0000280E0000}"/>
    <cellStyle name="Migliaia 59 3 6 2" xfId="5937" xr:uid="{00000000-0005-0000-0000-0000290E0000}"/>
    <cellStyle name="Migliaia 59 3 7" xfId="1633" xr:uid="{00000000-0005-0000-0000-00002A0E0000}"/>
    <cellStyle name="Migliaia 59 4" xfId="700" xr:uid="{00000000-0005-0000-0000-00002B0E0000}"/>
    <cellStyle name="Migliaia 59 4 2" xfId="3970" xr:uid="{00000000-0005-0000-0000-00002C0E0000}"/>
    <cellStyle name="Migliaia 59 4 2 2" xfId="6481" xr:uid="{00000000-0005-0000-0000-00002D0E0000}"/>
    <cellStyle name="Migliaia 59 4 3" xfId="4910" xr:uid="{00000000-0005-0000-0000-00002E0E0000}"/>
    <cellStyle name="Migliaia 59 5" xfId="701" xr:uid="{00000000-0005-0000-0000-00002F0E0000}"/>
    <cellStyle name="Migliaia 59 5 2" xfId="3971" xr:uid="{00000000-0005-0000-0000-0000300E0000}"/>
    <cellStyle name="Migliaia 59 6" xfId="2120" xr:uid="{00000000-0005-0000-0000-0000310E0000}"/>
    <cellStyle name="Migliaia 59 6 2" xfId="3966" xr:uid="{00000000-0005-0000-0000-0000320E0000}"/>
    <cellStyle name="Migliaia 59 6 2 2" xfId="6478" xr:uid="{00000000-0005-0000-0000-0000330E0000}"/>
    <cellStyle name="Migliaia 59 6 3" xfId="4907" xr:uid="{00000000-0005-0000-0000-0000340E0000}"/>
    <cellStyle name="Migliaia 59 7" xfId="3520" xr:uid="{00000000-0005-0000-0000-0000350E0000}"/>
    <cellStyle name="Migliaia 59 7 2" xfId="6242" xr:uid="{00000000-0005-0000-0000-0000360E0000}"/>
    <cellStyle name="Migliaia 59 8" xfId="3121" xr:uid="{00000000-0005-0000-0000-0000370E0000}"/>
    <cellStyle name="Migliaia 59 8 2" xfId="5935" xr:uid="{00000000-0005-0000-0000-0000380E0000}"/>
    <cellStyle name="Migliaia 6" xfId="702" xr:uid="{00000000-0005-0000-0000-0000390E0000}"/>
    <cellStyle name="Migliaia 6 2" xfId="703" xr:uid="{00000000-0005-0000-0000-00003A0E0000}"/>
    <cellStyle name="Migliaia 6 2 2" xfId="2124" xr:uid="{00000000-0005-0000-0000-00003B0E0000}"/>
    <cellStyle name="Migliaia 6 2 2 2" xfId="3973" xr:uid="{00000000-0005-0000-0000-00003C0E0000}"/>
    <cellStyle name="Migliaia 6 2 2 2 2" xfId="6483" xr:uid="{00000000-0005-0000-0000-00003D0E0000}"/>
    <cellStyle name="Migliaia 6 2 2 3" xfId="4912" xr:uid="{00000000-0005-0000-0000-00003E0E0000}"/>
    <cellStyle name="Migliaia 6 2 3" xfId="3524" xr:uid="{00000000-0005-0000-0000-00003F0E0000}"/>
    <cellStyle name="Migliaia 6 2 3 2" xfId="6246" xr:uid="{00000000-0005-0000-0000-0000400E0000}"/>
    <cellStyle name="Migliaia 6 2 4" xfId="3126" xr:uid="{00000000-0005-0000-0000-0000410E0000}"/>
    <cellStyle name="Migliaia 6 2 4 2" xfId="5940" xr:uid="{00000000-0005-0000-0000-0000420E0000}"/>
    <cellStyle name="Migliaia 6 2 5" xfId="4291" xr:uid="{00000000-0005-0000-0000-0000430E0000}"/>
    <cellStyle name="Migliaia 6 3" xfId="704" xr:uid="{00000000-0005-0000-0000-0000440E0000}"/>
    <cellStyle name="Migliaia 6 3 2" xfId="705" xr:uid="{00000000-0005-0000-0000-0000450E0000}"/>
    <cellStyle name="Migliaia 6 3 2 2" xfId="3975" xr:uid="{00000000-0005-0000-0000-0000460E0000}"/>
    <cellStyle name="Migliaia 6 3 2 3" xfId="3128" xr:uid="{00000000-0005-0000-0000-0000470E0000}"/>
    <cellStyle name="Migliaia 6 3 2 3 2" xfId="5942" xr:uid="{00000000-0005-0000-0000-0000480E0000}"/>
    <cellStyle name="Migliaia 6 3 3" xfId="2125" xr:uid="{00000000-0005-0000-0000-0000490E0000}"/>
    <cellStyle name="Migliaia 6 3 3 2" xfId="3974" xr:uid="{00000000-0005-0000-0000-00004A0E0000}"/>
    <cellStyle name="Migliaia 6 3 3 2 2" xfId="6484" xr:uid="{00000000-0005-0000-0000-00004B0E0000}"/>
    <cellStyle name="Migliaia 6 3 3 3" xfId="4913" xr:uid="{00000000-0005-0000-0000-00004C0E0000}"/>
    <cellStyle name="Migliaia 6 3 4" xfId="2663" xr:uid="{00000000-0005-0000-0000-00004D0E0000}"/>
    <cellStyle name="Migliaia 6 3 4 2" xfId="4175" xr:uid="{00000000-0005-0000-0000-00004E0E0000}"/>
    <cellStyle name="Migliaia 6 3 4 2 2" xfId="6560" xr:uid="{00000000-0005-0000-0000-00004F0E0000}"/>
    <cellStyle name="Migliaia 6 3 4 3" xfId="5560" xr:uid="{00000000-0005-0000-0000-0000500E0000}"/>
    <cellStyle name="Migliaia 6 3 5" xfId="3525" xr:uid="{00000000-0005-0000-0000-0000510E0000}"/>
    <cellStyle name="Migliaia 6 3 5 2" xfId="6247" xr:uid="{00000000-0005-0000-0000-0000520E0000}"/>
    <cellStyle name="Migliaia 6 3 6" xfId="3127" xr:uid="{00000000-0005-0000-0000-0000530E0000}"/>
    <cellStyle name="Migliaia 6 3 6 2" xfId="5941" xr:uid="{00000000-0005-0000-0000-0000540E0000}"/>
    <cellStyle name="Migliaia 6 3 7" xfId="1634" xr:uid="{00000000-0005-0000-0000-0000550E0000}"/>
    <cellStyle name="Migliaia 6 4" xfId="706" xr:uid="{00000000-0005-0000-0000-0000560E0000}"/>
    <cellStyle name="Migliaia 6 4 2" xfId="3976" xr:uid="{00000000-0005-0000-0000-0000570E0000}"/>
    <cellStyle name="Migliaia 6 4 2 2" xfId="6485" xr:uid="{00000000-0005-0000-0000-0000580E0000}"/>
    <cellStyle name="Migliaia 6 4 3" xfId="4914" xr:uid="{00000000-0005-0000-0000-0000590E0000}"/>
    <cellStyle name="Migliaia 6 5" xfId="707" xr:uid="{00000000-0005-0000-0000-00005A0E0000}"/>
    <cellStyle name="Migliaia 6 5 2" xfId="3977" xr:uid="{00000000-0005-0000-0000-00005B0E0000}"/>
    <cellStyle name="Migliaia 6 6" xfId="2123" xr:uid="{00000000-0005-0000-0000-00005C0E0000}"/>
    <cellStyle name="Migliaia 6 6 2" xfId="3972" xr:uid="{00000000-0005-0000-0000-00005D0E0000}"/>
    <cellStyle name="Migliaia 6 6 2 2" xfId="6482" xr:uid="{00000000-0005-0000-0000-00005E0E0000}"/>
    <cellStyle name="Migliaia 6 6 3" xfId="4911" xr:uid="{00000000-0005-0000-0000-00005F0E0000}"/>
    <cellStyle name="Migliaia 6 7" xfId="3523" xr:uid="{00000000-0005-0000-0000-0000600E0000}"/>
    <cellStyle name="Migliaia 6 7 2" xfId="6245" xr:uid="{00000000-0005-0000-0000-0000610E0000}"/>
    <cellStyle name="Migliaia 6 8" xfId="3125" xr:uid="{00000000-0005-0000-0000-0000620E0000}"/>
    <cellStyle name="Migliaia 6 8 2" xfId="5939" xr:uid="{00000000-0005-0000-0000-0000630E0000}"/>
    <cellStyle name="Migliaia 60" xfId="708" xr:uid="{00000000-0005-0000-0000-0000640E0000}"/>
    <cellStyle name="Migliaia 60 2" xfId="709" xr:uid="{00000000-0005-0000-0000-0000650E0000}"/>
    <cellStyle name="Migliaia 60 2 2" xfId="2127" xr:uid="{00000000-0005-0000-0000-0000660E0000}"/>
    <cellStyle name="Migliaia 60 2 2 2" xfId="3979" xr:uid="{00000000-0005-0000-0000-0000670E0000}"/>
    <cellStyle name="Migliaia 60 2 2 2 2" xfId="6487" xr:uid="{00000000-0005-0000-0000-0000680E0000}"/>
    <cellStyle name="Migliaia 60 2 2 3" xfId="4916" xr:uid="{00000000-0005-0000-0000-0000690E0000}"/>
    <cellStyle name="Migliaia 60 2 3" xfId="3527" xr:uid="{00000000-0005-0000-0000-00006A0E0000}"/>
    <cellStyle name="Migliaia 60 2 3 2" xfId="6249" xr:uid="{00000000-0005-0000-0000-00006B0E0000}"/>
    <cellStyle name="Migliaia 60 2 4" xfId="3130" xr:uid="{00000000-0005-0000-0000-00006C0E0000}"/>
    <cellStyle name="Migliaia 60 2 4 2" xfId="5944" xr:uid="{00000000-0005-0000-0000-00006D0E0000}"/>
    <cellStyle name="Migliaia 60 2 5" xfId="4292" xr:uid="{00000000-0005-0000-0000-00006E0E0000}"/>
    <cellStyle name="Migliaia 60 3" xfId="710" xr:uid="{00000000-0005-0000-0000-00006F0E0000}"/>
    <cellStyle name="Migliaia 60 3 2" xfId="711" xr:uid="{00000000-0005-0000-0000-0000700E0000}"/>
    <cellStyle name="Migliaia 60 3 2 2" xfId="3981" xr:uid="{00000000-0005-0000-0000-0000710E0000}"/>
    <cellStyle name="Migliaia 60 3 2 3" xfId="3132" xr:uid="{00000000-0005-0000-0000-0000720E0000}"/>
    <cellStyle name="Migliaia 60 3 2 3 2" xfId="5946" xr:uid="{00000000-0005-0000-0000-0000730E0000}"/>
    <cellStyle name="Migliaia 60 3 3" xfId="2128" xr:uid="{00000000-0005-0000-0000-0000740E0000}"/>
    <cellStyle name="Migliaia 60 3 3 2" xfId="3980" xr:uid="{00000000-0005-0000-0000-0000750E0000}"/>
    <cellStyle name="Migliaia 60 3 3 2 2" xfId="6488" xr:uid="{00000000-0005-0000-0000-0000760E0000}"/>
    <cellStyle name="Migliaia 60 3 3 3" xfId="4917" xr:uid="{00000000-0005-0000-0000-0000770E0000}"/>
    <cellStyle name="Migliaia 60 3 4" xfId="2664" xr:uid="{00000000-0005-0000-0000-0000780E0000}"/>
    <cellStyle name="Migliaia 60 3 4 2" xfId="4176" xr:uid="{00000000-0005-0000-0000-0000790E0000}"/>
    <cellStyle name="Migliaia 60 3 4 2 2" xfId="6561" xr:uid="{00000000-0005-0000-0000-00007A0E0000}"/>
    <cellStyle name="Migliaia 60 3 4 3" xfId="5561" xr:uid="{00000000-0005-0000-0000-00007B0E0000}"/>
    <cellStyle name="Migliaia 60 3 5" xfId="3528" xr:uid="{00000000-0005-0000-0000-00007C0E0000}"/>
    <cellStyle name="Migliaia 60 3 5 2" xfId="6250" xr:uid="{00000000-0005-0000-0000-00007D0E0000}"/>
    <cellStyle name="Migliaia 60 3 6" xfId="3131" xr:uid="{00000000-0005-0000-0000-00007E0E0000}"/>
    <cellStyle name="Migliaia 60 3 6 2" xfId="5945" xr:uid="{00000000-0005-0000-0000-00007F0E0000}"/>
    <cellStyle name="Migliaia 60 3 7" xfId="1635" xr:uid="{00000000-0005-0000-0000-0000800E0000}"/>
    <cellStyle name="Migliaia 60 4" xfId="712" xr:uid="{00000000-0005-0000-0000-0000810E0000}"/>
    <cellStyle name="Migliaia 60 4 2" xfId="3982" xr:uid="{00000000-0005-0000-0000-0000820E0000}"/>
    <cellStyle name="Migliaia 60 4 2 2" xfId="6489" xr:uid="{00000000-0005-0000-0000-0000830E0000}"/>
    <cellStyle name="Migliaia 60 4 3" xfId="4918" xr:uid="{00000000-0005-0000-0000-0000840E0000}"/>
    <cellStyle name="Migliaia 60 5" xfId="713" xr:uid="{00000000-0005-0000-0000-0000850E0000}"/>
    <cellStyle name="Migliaia 60 5 2" xfId="3983" xr:uid="{00000000-0005-0000-0000-0000860E0000}"/>
    <cellStyle name="Migliaia 60 6" xfId="2126" xr:uid="{00000000-0005-0000-0000-0000870E0000}"/>
    <cellStyle name="Migliaia 60 6 2" xfId="3978" xr:uid="{00000000-0005-0000-0000-0000880E0000}"/>
    <cellStyle name="Migliaia 60 6 2 2" xfId="6486" xr:uid="{00000000-0005-0000-0000-0000890E0000}"/>
    <cellStyle name="Migliaia 60 6 3" xfId="4915" xr:uid="{00000000-0005-0000-0000-00008A0E0000}"/>
    <cellStyle name="Migliaia 60 7" xfId="3526" xr:uid="{00000000-0005-0000-0000-00008B0E0000}"/>
    <cellStyle name="Migliaia 60 7 2" xfId="6248" xr:uid="{00000000-0005-0000-0000-00008C0E0000}"/>
    <cellStyle name="Migliaia 60 8" xfId="3129" xr:uid="{00000000-0005-0000-0000-00008D0E0000}"/>
    <cellStyle name="Migliaia 60 8 2" xfId="5943" xr:uid="{00000000-0005-0000-0000-00008E0E0000}"/>
    <cellStyle name="Migliaia 61" xfId="714" xr:uid="{00000000-0005-0000-0000-00008F0E0000}"/>
    <cellStyle name="Migliaia 61 2" xfId="715" xr:uid="{00000000-0005-0000-0000-0000900E0000}"/>
    <cellStyle name="Migliaia 61 2 2" xfId="2130" xr:uid="{00000000-0005-0000-0000-0000910E0000}"/>
    <cellStyle name="Migliaia 61 2 2 2" xfId="3985" xr:uid="{00000000-0005-0000-0000-0000920E0000}"/>
    <cellStyle name="Migliaia 61 2 2 2 2" xfId="6491" xr:uid="{00000000-0005-0000-0000-0000930E0000}"/>
    <cellStyle name="Migliaia 61 2 2 3" xfId="4920" xr:uid="{00000000-0005-0000-0000-0000940E0000}"/>
    <cellStyle name="Migliaia 61 2 3" xfId="3530" xr:uid="{00000000-0005-0000-0000-0000950E0000}"/>
    <cellStyle name="Migliaia 61 2 3 2" xfId="6252" xr:uid="{00000000-0005-0000-0000-0000960E0000}"/>
    <cellStyle name="Migliaia 61 2 4" xfId="3134" xr:uid="{00000000-0005-0000-0000-0000970E0000}"/>
    <cellStyle name="Migliaia 61 2 4 2" xfId="5948" xr:uid="{00000000-0005-0000-0000-0000980E0000}"/>
    <cellStyle name="Migliaia 61 2 5" xfId="4293" xr:uid="{00000000-0005-0000-0000-0000990E0000}"/>
    <cellStyle name="Migliaia 61 3" xfId="716" xr:uid="{00000000-0005-0000-0000-00009A0E0000}"/>
    <cellStyle name="Migliaia 61 3 2" xfId="717" xr:uid="{00000000-0005-0000-0000-00009B0E0000}"/>
    <cellStyle name="Migliaia 61 3 2 2" xfId="3987" xr:uid="{00000000-0005-0000-0000-00009C0E0000}"/>
    <cellStyle name="Migliaia 61 3 2 3" xfId="3136" xr:uid="{00000000-0005-0000-0000-00009D0E0000}"/>
    <cellStyle name="Migliaia 61 3 2 3 2" xfId="5950" xr:uid="{00000000-0005-0000-0000-00009E0E0000}"/>
    <cellStyle name="Migliaia 61 3 3" xfId="2131" xr:uid="{00000000-0005-0000-0000-00009F0E0000}"/>
    <cellStyle name="Migliaia 61 3 3 2" xfId="3986" xr:uid="{00000000-0005-0000-0000-0000A00E0000}"/>
    <cellStyle name="Migliaia 61 3 3 2 2" xfId="6492" xr:uid="{00000000-0005-0000-0000-0000A10E0000}"/>
    <cellStyle name="Migliaia 61 3 3 3" xfId="4921" xr:uid="{00000000-0005-0000-0000-0000A20E0000}"/>
    <cellStyle name="Migliaia 61 3 4" xfId="2665" xr:uid="{00000000-0005-0000-0000-0000A30E0000}"/>
    <cellStyle name="Migliaia 61 3 4 2" xfId="4177" xr:uid="{00000000-0005-0000-0000-0000A40E0000}"/>
    <cellStyle name="Migliaia 61 3 4 2 2" xfId="6562" xr:uid="{00000000-0005-0000-0000-0000A50E0000}"/>
    <cellStyle name="Migliaia 61 3 4 3" xfId="5562" xr:uid="{00000000-0005-0000-0000-0000A60E0000}"/>
    <cellStyle name="Migliaia 61 3 5" xfId="3531" xr:uid="{00000000-0005-0000-0000-0000A70E0000}"/>
    <cellStyle name="Migliaia 61 3 5 2" xfId="6253" xr:uid="{00000000-0005-0000-0000-0000A80E0000}"/>
    <cellStyle name="Migliaia 61 3 6" xfId="3135" xr:uid="{00000000-0005-0000-0000-0000A90E0000}"/>
    <cellStyle name="Migliaia 61 3 6 2" xfId="5949" xr:uid="{00000000-0005-0000-0000-0000AA0E0000}"/>
    <cellStyle name="Migliaia 61 3 7" xfId="1636" xr:uid="{00000000-0005-0000-0000-0000AB0E0000}"/>
    <cellStyle name="Migliaia 61 4" xfId="718" xr:uid="{00000000-0005-0000-0000-0000AC0E0000}"/>
    <cellStyle name="Migliaia 61 4 2" xfId="3988" xr:uid="{00000000-0005-0000-0000-0000AD0E0000}"/>
    <cellStyle name="Migliaia 61 4 2 2" xfId="6493" xr:uid="{00000000-0005-0000-0000-0000AE0E0000}"/>
    <cellStyle name="Migliaia 61 4 3" xfId="4922" xr:uid="{00000000-0005-0000-0000-0000AF0E0000}"/>
    <cellStyle name="Migliaia 61 5" xfId="719" xr:uid="{00000000-0005-0000-0000-0000B00E0000}"/>
    <cellStyle name="Migliaia 61 5 2" xfId="3989" xr:uid="{00000000-0005-0000-0000-0000B10E0000}"/>
    <cellStyle name="Migliaia 61 6" xfId="2129" xr:uid="{00000000-0005-0000-0000-0000B20E0000}"/>
    <cellStyle name="Migliaia 61 6 2" xfId="3984" xr:uid="{00000000-0005-0000-0000-0000B30E0000}"/>
    <cellStyle name="Migliaia 61 6 2 2" xfId="6490" xr:uid="{00000000-0005-0000-0000-0000B40E0000}"/>
    <cellStyle name="Migliaia 61 6 3" xfId="4919" xr:uid="{00000000-0005-0000-0000-0000B50E0000}"/>
    <cellStyle name="Migliaia 61 7" xfId="3529" xr:uid="{00000000-0005-0000-0000-0000B60E0000}"/>
    <cellStyle name="Migliaia 61 7 2" xfId="6251" xr:uid="{00000000-0005-0000-0000-0000B70E0000}"/>
    <cellStyle name="Migliaia 61 8" xfId="3133" xr:uid="{00000000-0005-0000-0000-0000B80E0000}"/>
    <cellStyle name="Migliaia 61 8 2" xfId="5947" xr:uid="{00000000-0005-0000-0000-0000B90E0000}"/>
    <cellStyle name="Migliaia 7" xfId="720" xr:uid="{00000000-0005-0000-0000-0000BA0E0000}"/>
    <cellStyle name="Migliaia 7 2" xfId="721" xr:uid="{00000000-0005-0000-0000-0000BB0E0000}"/>
    <cellStyle name="Migliaia 7 2 2" xfId="2133" xr:uid="{00000000-0005-0000-0000-0000BC0E0000}"/>
    <cellStyle name="Migliaia 7 2 2 2" xfId="3991" xr:uid="{00000000-0005-0000-0000-0000BD0E0000}"/>
    <cellStyle name="Migliaia 7 2 2 2 2" xfId="6495" xr:uid="{00000000-0005-0000-0000-0000BE0E0000}"/>
    <cellStyle name="Migliaia 7 2 2 3" xfId="4924" xr:uid="{00000000-0005-0000-0000-0000BF0E0000}"/>
    <cellStyle name="Migliaia 7 2 3" xfId="3533" xr:uid="{00000000-0005-0000-0000-0000C00E0000}"/>
    <cellStyle name="Migliaia 7 2 3 2" xfId="6255" xr:uid="{00000000-0005-0000-0000-0000C10E0000}"/>
    <cellStyle name="Migliaia 7 2 4" xfId="3138" xr:uid="{00000000-0005-0000-0000-0000C20E0000}"/>
    <cellStyle name="Migliaia 7 2 4 2" xfId="5952" xr:uid="{00000000-0005-0000-0000-0000C30E0000}"/>
    <cellStyle name="Migliaia 7 2 5" xfId="4294" xr:uid="{00000000-0005-0000-0000-0000C40E0000}"/>
    <cellStyle name="Migliaia 7 3" xfId="722" xr:uid="{00000000-0005-0000-0000-0000C50E0000}"/>
    <cellStyle name="Migliaia 7 3 2" xfId="723" xr:uid="{00000000-0005-0000-0000-0000C60E0000}"/>
    <cellStyle name="Migliaia 7 3 2 2" xfId="3993" xr:uid="{00000000-0005-0000-0000-0000C70E0000}"/>
    <cellStyle name="Migliaia 7 3 2 3" xfId="3140" xr:uid="{00000000-0005-0000-0000-0000C80E0000}"/>
    <cellStyle name="Migliaia 7 3 2 3 2" xfId="5954" xr:uid="{00000000-0005-0000-0000-0000C90E0000}"/>
    <cellStyle name="Migliaia 7 3 3" xfId="2134" xr:uid="{00000000-0005-0000-0000-0000CA0E0000}"/>
    <cellStyle name="Migliaia 7 3 3 2" xfId="3992" xr:uid="{00000000-0005-0000-0000-0000CB0E0000}"/>
    <cellStyle name="Migliaia 7 3 3 2 2" xfId="6496" xr:uid="{00000000-0005-0000-0000-0000CC0E0000}"/>
    <cellStyle name="Migliaia 7 3 3 3" xfId="4925" xr:uid="{00000000-0005-0000-0000-0000CD0E0000}"/>
    <cellStyle name="Migliaia 7 3 4" xfId="2666" xr:uid="{00000000-0005-0000-0000-0000CE0E0000}"/>
    <cellStyle name="Migliaia 7 3 4 2" xfId="4178" xr:uid="{00000000-0005-0000-0000-0000CF0E0000}"/>
    <cellStyle name="Migliaia 7 3 4 2 2" xfId="6563" xr:uid="{00000000-0005-0000-0000-0000D00E0000}"/>
    <cellStyle name="Migliaia 7 3 4 3" xfId="5563" xr:uid="{00000000-0005-0000-0000-0000D10E0000}"/>
    <cellStyle name="Migliaia 7 3 5" xfId="3534" xr:uid="{00000000-0005-0000-0000-0000D20E0000}"/>
    <cellStyle name="Migliaia 7 3 5 2" xfId="6256" xr:uid="{00000000-0005-0000-0000-0000D30E0000}"/>
    <cellStyle name="Migliaia 7 3 6" xfId="3139" xr:uid="{00000000-0005-0000-0000-0000D40E0000}"/>
    <cellStyle name="Migliaia 7 3 6 2" xfId="5953" xr:uid="{00000000-0005-0000-0000-0000D50E0000}"/>
    <cellStyle name="Migliaia 7 3 7" xfId="1637" xr:uid="{00000000-0005-0000-0000-0000D60E0000}"/>
    <cellStyle name="Migliaia 7 4" xfId="724" xr:uid="{00000000-0005-0000-0000-0000D70E0000}"/>
    <cellStyle name="Migliaia 7 4 2" xfId="3994" xr:uid="{00000000-0005-0000-0000-0000D80E0000}"/>
    <cellStyle name="Migliaia 7 4 2 2" xfId="6497" xr:uid="{00000000-0005-0000-0000-0000D90E0000}"/>
    <cellStyle name="Migliaia 7 4 3" xfId="4926" xr:uid="{00000000-0005-0000-0000-0000DA0E0000}"/>
    <cellStyle name="Migliaia 7 5" xfId="725" xr:uid="{00000000-0005-0000-0000-0000DB0E0000}"/>
    <cellStyle name="Migliaia 7 5 2" xfId="3995" xr:uid="{00000000-0005-0000-0000-0000DC0E0000}"/>
    <cellStyle name="Migliaia 7 6" xfId="2132" xr:uid="{00000000-0005-0000-0000-0000DD0E0000}"/>
    <cellStyle name="Migliaia 7 6 2" xfId="3990" xr:uid="{00000000-0005-0000-0000-0000DE0E0000}"/>
    <cellStyle name="Migliaia 7 6 2 2" xfId="6494" xr:uid="{00000000-0005-0000-0000-0000DF0E0000}"/>
    <cellStyle name="Migliaia 7 6 3" xfId="4923" xr:uid="{00000000-0005-0000-0000-0000E00E0000}"/>
    <cellStyle name="Migliaia 7 7" xfId="3532" xr:uid="{00000000-0005-0000-0000-0000E10E0000}"/>
    <cellStyle name="Migliaia 7 7 2" xfId="6254" xr:uid="{00000000-0005-0000-0000-0000E20E0000}"/>
    <cellStyle name="Migliaia 7 8" xfId="3137" xr:uid="{00000000-0005-0000-0000-0000E30E0000}"/>
    <cellStyle name="Migliaia 7 8 2" xfId="5951" xr:uid="{00000000-0005-0000-0000-0000E40E0000}"/>
    <cellStyle name="Migliaia 8" xfId="726" xr:uid="{00000000-0005-0000-0000-0000E50E0000}"/>
    <cellStyle name="Migliaia 8 2" xfId="727" xr:uid="{00000000-0005-0000-0000-0000E60E0000}"/>
    <cellStyle name="Migliaia 8 2 2" xfId="2136" xr:uid="{00000000-0005-0000-0000-0000E70E0000}"/>
    <cellStyle name="Migliaia 8 2 2 2" xfId="3997" xr:uid="{00000000-0005-0000-0000-0000E80E0000}"/>
    <cellStyle name="Migliaia 8 2 2 2 2" xfId="6499" xr:uid="{00000000-0005-0000-0000-0000E90E0000}"/>
    <cellStyle name="Migliaia 8 2 2 3" xfId="4928" xr:uid="{00000000-0005-0000-0000-0000EA0E0000}"/>
    <cellStyle name="Migliaia 8 2 3" xfId="3536" xr:uid="{00000000-0005-0000-0000-0000EB0E0000}"/>
    <cellStyle name="Migliaia 8 2 3 2" xfId="6258" xr:uid="{00000000-0005-0000-0000-0000EC0E0000}"/>
    <cellStyle name="Migliaia 8 2 4" xfId="3142" xr:uid="{00000000-0005-0000-0000-0000ED0E0000}"/>
    <cellStyle name="Migliaia 8 2 4 2" xfId="5956" xr:uid="{00000000-0005-0000-0000-0000EE0E0000}"/>
    <cellStyle name="Migliaia 8 2 5" xfId="4295" xr:uid="{00000000-0005-0000-0000-0000EF0E0000}"/>
    <cellStyle name="Migliaia 8 3" xfId="728" xr:uid="{00000000-0005-0000-0000-0000F00E0000}"/>
    <cellStyle name="Migliaia 8 3 2" xfId="729" xr:uid="{00000000-0005-0000-0000-0000F10E0000}"/>
    <cellStyle name="Migliaia 8 3 2 2" xfId="3999" xr:uid="{00000000-0005-0000-0000-0000F20E0000}"/>
    <cellStyle name="Migliaia 8 3 2 3" xfId="3144" xr:uid="{00000000-0005-0000-0000-0000F30E0000}"/>
    <cellStyle name="Migliaia 8 3 2 3 2" xfId="5958" xr:uid="{00000000-0005-0000-0000-0000F40E0000}"/>
    <cellStyle name="Migliaia 8 3 3" xfId="2137" xr:uid="{00000000-0005-0000-0000-0000F50E0000}"/>
    <cellStyle name="Migliaia 8 3 3 2" xfId="3998" xr:uid="{00000000-0005-0000-0000-0000F60E0000}"/>
    <cellStyle name="Migliaia 8 3 3 2 2" xfId="6500" xr:uid="{00000000-0005-0000-0000-0000F70E0000}"/>
    <cellStyle name="Migliaia 8 3 3 3" xfId="4929" xr:uid="{00000000-0005-0000-0000-0000F80E0000}"/>
    <cellStyle name="Migliaia 8 3 4" xfId="2667" xr:uid="{00000000-0005-0000-0000-0000F90E0000}"/>
    <cellStyle name="Migliaia 8 3 4 2" xfId="4179" xr:uid="{00000000-0005-0000-0000-0000FA0E0000}"/>
    <cellStyle name="Migliaia 8 3 4 2 2" xfId="6564" xr:uid="{00000000-0005-0000-0000-0000FB0E0000}"/>
    <cellStyle name="Migliaia 8 3 4 3" xfId="5564" xr:uid="{00000000-0005-0000-0000-0000FC0E0000}"/>
    <cellStyle name="Migliaia 8 3 5" xfId="3537" xr:uid="{00000000-0005-0000-0000-0000FD0E0000}"/>
    <cellStyle name="Migliaia 8 3 5 2" xfId="6259" xr:uid="{00000000-0005-0000-0000-0000FE0E0000}"/>
    <cellStyle name="Migliaia 8 3 6" xfId="3143" xr:uid="{00000000-0005-0000-0000-0000FF0E0000}"/>
    <cellStyle name="Migliaia 8 3 6 2" xfId="5957" xr:uid="{00000000-0005-0000-0000-0000000F0000}"/>
    <cellStyle name="Migliaia 8 3 7" xfId="1638" xr:uid="{00000000-0005-0000-0000-0000010F0000}"/>
    <cellStyle name="Migliaia 8 4" xfId="730" xr:uid="{00000000-0005-0000-0000-0000020F0000}"/>
    <cellStyle name="Migliaia 8 4 2" xfId="4000" xr:uid="{00000000-0005-0000-0000-0000030F0000}"/>
    <cellStyle name="Migliaia 8 4 2 2" xfId="6501" xr:uid="{00000000-0005-0000-0000-0000040F0000}"/>
    <cellStyle name="Migliaia 8 4 3" xfId="4930" xr:uid="{00000000-0005-0000-0000-0000050F0000}"/>
    <cellStyle name="Migliaia 8 5" xfId="731" xr:uid="{00000000-0005-0000-0000-0000060F0000}"/>
    <cellStyle name="Migliaia 8 5 2" xfId="4001" xr:uid="{00000000-0005-0000-0000-0000070F0000}"/>
    <cellStyle name="Migliaia 8 6" xfId="2135" xr:uid="{00000000-0005-0000-0000-0000080F0000}"/>
    <cellStyle name="Migliaia 8 6 2" xfId="3996" xr:uid="{00000000-0005-0000-0000-0000090F0000}"/>
    <cellStyle name="Migliaia 8 6 2 2" xfId="6498" xr:uid="{00000000-0005-0000-0000-00000A0F0000}"/>
    <cellStyle name="Migliaia 8 6 3" xfId="4927" xr:uid="{00000000-0005-0000-0000-00000B0F0000}"/>
    <cellStyle name="Migliaia 8 7" xfId="3535" xr:uid="{00000000-0005-0000-0000-00000C0F0000}"/>
    <cellStyle name="Migliaia 8 7 2" xfId="6257" xr:uid="{00000000-0005-0000-0000-00000D0F0000}"/>
    <cellStyle name="Migliaia 8 8" xfId="3141" xr:uid="{00000000-0005-0000-0000-00000E0F0000}"/>
    <cellStyle name="Migliaia 8 8 2" xfId="5955" xr:uid="{00000000-0005-0000-0000-00000F0F0000}"/>
    <cellStyle name="Migliaia 9" xfId="732" xr:uid="{00000000-0005-0000-0000-0000100F0000}"/>
    <cellStyle name="Migliaia 9 2" xfId="733" xr:uid="{00000000-0005-0000-0000-0000110F0000}"/>
    <cellStyle name="Migliaia 9 2 2" xfId="2139" xr:uid="{00000000-0005-0000-0000-0000120F0000}"/>
    <cellStyle name="Migliaia 9 2 2 2" xfId="4003" xr:uid="{00000000-0005-0000-0000-0000130F0000}"/>
    <cellStyle name="Migliaia 9 2 2 2 2" xfId="6503" xr:uid="{00000000-0005-0000-0000-0000140F0000}"/>
    <cellStyle name="Migliaia 9 2 2 3" xfId="4932" xr:uid="{00000000-0005-0000-0000-0000150F0000}"/>
    <cellStyle name="Migliaia 9 2 3" xfId="3539" xr:uid="{00000000-0005-0000-0000-0000160F0000}"/>
    <cellStyle name="Migliaia 9 2 3 2" xfId="6261" xr:uid="{00000000-0005-0000-0000-0000170F0000}"/>
    <cellStyle name="Migliaia 9 2 4" xfId="3146" xr:uid="{00000000-0005-0000-0000-0000180F0000}"/>
    <cellStyle name="Migliaia 9 2 4 2" xfId="5960" xr:uid="{00000000-0005-0000-0000-0000190F0000}"/>
    <cellStyle name="Migliaia 9 2 5" xfId="4296" xr:uid="{00000000-0005-0000-0000-00001A0F0000}"/>
    <cellStyle name="Migliaia 9 3" xfId="734" xr:uid="{00000000-0005-0000-0000-00001B0F0000}"/>
    <cellStyle name="Migliaia 9 3 2" xfId="735" xr:uid="{00000000-0005-0000-0000-00001C0F0000}"/>
    <cellStyle name="Migliaia 9 3 2 2" xfId="4005" xr:uid="{00000000-0005-0000-0000-00001D0F0000}"/>
    <cellStyle name="Migliaia 9 3 2 3" xfId="3148" xr:uid="{00000000-0005-0000-0000-00001E0F0000}"/>
    <cellStyle name="Migliaia 9 3 2 3 2" xfId="5962" xr:uid="{00000000-0005-0000-0000-00001F0F0000}"/>
    <cellStyle name="Migliaia 9 3 3" xfId="2140" xr:uid="{00000000-0005-0000-0000-0000200F0000}"/>
    <cellStyle name="Migliaia 9 3 3 2" xfId="4004" xr:uid="{00000000-0005-0000-0000-0000210F0000}"/>
    <cellStyle name="Migliaia 9 3 3 2 2" xfId="6504" xr:uid="{00000000-0005-0000-0000-0000220F0000}"/>
    <cellStyle name="Migliaia 9 3 3 3" xfId="4933" xr:uid="{00000000-0005-0000-0000-0000230F0000}"/>
    <cellStyle name="Migliaia 9 3 4" xfId="2668" xr:uid="{00000000-0005-0000-0000-0000240F0000}"/>
    <cellStyle name="Migliaia 9 3 4 2" xfId="4180" xr:uid="{00000000-0005-0000-0000-0000250F0000}"/>
    <cellStyle name="Migliaia 9 3 4 2 2" xfId="6565" xr:uid="{00000000-0005-0000-0000-0000260F0000}"/>
    <cellStyle name="Migliaia 9 3 4 3" xfId="5565" xr:uid="{00000000-0005-0000-0000-0000270F0000}"/>
    <cellStyle name="Migliaia 9 3 5" xfId="3540" xr:uid="{00000000-0005-0000-0000-0000280F0000}"/>
    <cellStyle name="Migliaia 9 3 5 2" xfId="6262" xr:uid="{00000000-0005-0000-0000-0000290F0000}"/>
    <cellStyle name="Migliaia 9 3 6" xfId="3147" xr:uid="{00000000-0005-0000-0000-00002A0F0000}"/>
    <cellStyle name="Migliaia 9 3 6 2" xfId="5961" xr:uid="{00000000-0005-0000-0000-00002B0F0000}"/>
    <cellStyle name="Migliaia 9 3 7" xfId="1639" xr:uid="{00000000-0005-0000-0000-00002C0F0000}"/>
    <cellStyle name="Migliaia 9 4" xfId="736" xr:uid="{00000000-0005-0000-0000-00002D0F0000}"/>
    <cellStyle name="Migliaia 9 4 2" xfId="4006" xr:uid="{00000000-0005-0000-0000-00002E0F0000}"/>
    <cellStyle name="Migliaia 9 4 2 2" xfId="6505" xr:uid="{00000000-0005-0000-0000-00002F0F0000}"/>
    <cellStyle name="Migliaia 9 4 3" xfId="4934" xr:uid="{00000000-0005-0000-0000-0000300F0000}"/>
    <cellStyle name="Migliaia 9 5" xfId="737" xr:uid="{00000000-0005-0000-0000-0000310F0000}"/>
    <cellStyle name="Migliaia 9 5 2" xfId="4007" xr:uid="{00000000-0005-0000-0000-0000320F0000}"/>
    <cellStyle name="Migliaia 9 6" xfId="2138" xr:uid="{00000000-0005-0000-0000-0000330F0000}"/>
    <cellStyle name="Migliaia 9 6 2" xfId="4002" xr:uid="{00000000-0005-0000-0000-0000340F0000}"/>
    <cellStyle name="Migliaia 9 6 2 2" xfId="6502" xr:uid="{00000000-0005-0000-0000-0000350F0000}"/>
    <cellStyle name="Migliaia 9 6 3" xfId="4931" xr:uid="{00000000-0005-0000-0000-0000360F0000}"/>
    <cellStyle name="Migliaia 9 7" xfId="3538" xr:uid="{00000000-0005-0000-0000-0000370F0000}"/>
    <cellStyle name="Migliaia 9 7 2" xfId="6260" xr:uid="{00000000-0005-0000-0000-0000380F0000}"/>
    <cellStyle name="Migliaia 9 8" xfId="3145" xr:uid="{00000000-0005-0000-0000-0000390F0000}"/>
    <cellStyle name="Migliaia 9 8 2" xfId="5959" xr:uid="{00000000-0005-0000-0000-00003A0F0000}"/>
    <cellStyle name="Neutrale" xfId="738" xr:uid="{00000000-0005-0000-0000-00003B0F0000}"/>
    <cellStyle name="Normal" xfId="0" builtinId="0"/>
    <cellStyle name="Normal 10" xfId="739" xr:uid="{00000000-0005-0000-0000-00003D0F0000}"/>
    <cellStyle name="Normal 10 2" xfId="2141" xr:uid="{00000000-0005-0000-0000-00003E0F0000}"/>
    <cellStyle name="Normal 10 2 2" xfId="4935" xr:uid="{00000000-0005-0000-0000-00003F0F0000}"/>
    <cellStyle name="Normal 10 3" xfId="4297" xr:uid="{00000000-0005-0000-0000-0000400F0000}"/>
    <cellStyle name="Normal 11" xfId="3149" xr:uid="{00000000-0005-0000-0000-0000410F0000}"/>
    <cellStyle name="Normal 11 2" xfId="6567" xr:uid="{00000000-0005-0000-0000-0000420F0000}"/>
    <cellStyle name="Normal 12" xfId="3150" xr:uid="{00000000-0005-0000-0000-0000430F0000}"/>
    <cellStyle name="Normal 12 2" xfId="5963" xr:uid="{00000000-0005-0000-0000-0000440F0000}"/>
    <cellStyle name="Normal 13" xfId="3296" xr:uid="{00000000-0005-0000-0000-0000450F0000}"/>
    <cellStyle name="Normal 13 2" xfId="6078" xr:uid="{00000000-0005-0000-0000-0000460F0000}"/>
    <cellStyle name="Normal 14" xfId="2782" xr:uid="{00000000-0005-0000-0000-0000470F0000}"/>
    <cellStyle name="Normal 15" xfId="4184" xr:uid="{00000000-0005-0000-0000-0000480F0000}"/>
    <cellStyle name="Normal 16" xfId="4185" xr:uid="{00000000-0005-0000-0000-0000490F0000}"/>
    <cellStyle name="Normal 17" xfId="6568" xr:uid="{00000000-0005-0000-0000-00004A0F0000}"/>
    <cellStyle name="Normal 2" xfId="1" xr:uid="{00000000-0005-0000-0000-00004B0F0000}"/>
    <cellStyle name="Normal 2 2" xfId="741" xr:uid="{00000000-0005-0000-0000-00004C0F0000}"/>
    <cellStyle name="Normal 2 2 2" xfId="2669" xr:uid="{00000000-0005-0000-0000-00004D0F0000}"/>
    <cellStyle name="Normal 2 2 2 2" xfId="4181" xr:uid="{00000000-0005-0000-0000-00004E0F0000}"/>
    <cellStyle name="Normal 2 2 2 2 2" xfId="6566" xr:uid="{00000000-0005-0000-0000-00004F0F0000}"/>
    <cellStyle name="Normal 2 2 2 3" xfId="3151" xr:uid="{00000000-0005-0000-0000-0000500F0000}"/>
    <cellStyle name="Normal 2 2 2 4" xfId="5566" xr:uid="{00000000-0005-0000-0000-0000510F0000}"/>
    <cellStyle name="Normal 2 2 3" xfId="3152" xr:uid="{00000000-0005-0000-0000-0000520F0000}"/>
    <cellStyle name="Normal 2 3" xfId="740" xr:uid="{00000000-0005-0000-0000-0000530F0000}"/>
    <cellStyle name="Normal 2 3 2" xfId="2670" xr:uid="{00000000-0005-0000-0000-0000540F0000}"/>
    <cellStyle name="Normal 2 3 3" xfId="4936" xr:uid="{00000000-0005-0000-0000-0000550F0000}"/>
    <cellStyle name="Normal 2 4" xfId="3153" xr:uid="{00000000-0005-0000-0000-0000560F0000}"/>
    <cellStyle name="Normal 2 4 2" xfId="5964" xr:uid="{00000000-0005-0000-0000-0000570F0000}"/>
    <cellStyle name="Normal 2 5" xfId="4298" xr:uid="{00000000-0005-0000-0000-0000580F0000}"/>
    <cellStyle name="Normal 3" xfId="742" xr:uid="{00000000-0005-0000-0000-0000590F0000}"/>
    <cellStyle name="Normal 3 2" xfId="743" xr:uid="{00000000-0005-0000-0000-00005A0F0000}"/>
    <cellStyle name="Normal 3 2 2" xfId="2143" xr:uid="{00000000-0005-0000-0000-00005B0F0000}"/>
    <cellStyle name="Normal 3 2 2 2" xfId="4009" xr:uid="{00000000-0005-0000-0000-00005C0F0000}"/>
    <cellStyle name="Normal 3 2 2 3" xfId="3156" xr:uid="{00000000-0005-0000-0000-00005D0F0000}"/>
    <cellStyle name="Normal 3 2 2 3 2" xfId="5965" xr:uid="{00000000-0005-0000-0000-00005E0F0000}"/>
    <cellStyle name="Normal 3 2 3" xfId="3157" xr:uid="{00000000-0005-0000-0000-00005F0F0000}"/>
    <cellStyle name="Normal 3 2 4" xfId="3155" xr:uid="{00000000-0005-0000-0000-0000600F0000}"/>
    <cellStyle name="Normal 3 3" xfId="744" xr:uid="{00000000-0005-0000-0000-0000610F0000}"/>
    <cellStyle name="Normal 3 3 2" xfId="3158" xr:uid="{00000000-0005-0000-0000-0000620F0000}"/>
    <cellStyle name="Normal 3 4" xfId="2142" xr:uid="{00000000-0005-0000-0000-0000630F0000}"/>
    <cellStyle name="Normal 3 4 2" xfId="4008" xr:uid="{00000000-0005-0000-0000-0000640F0000}"/>
    <cellStyle name="Normal 3 4 3" xfId="3159" xr:uid="{00000000-0005-0000-0000-0000650F0000}"/>
    <cellStyle name="Normal 3 4 3 2" xfId="5966" xr:uid="{00000000-0005-0000-0000-0000660F0000}"/>
    <cellStyle name="Normal 3 5" xfId="2671" xr:uid="{00000000-0005-0000-0000-0000670F0000}"/>
    <cellStyle name="Normal 3 5 2" xfId="4182" xr:uid="{00000000-0005-0000-0000-0000680F0000}"/>
    <cellStyle name="Normal 3 5 3" xfId="3160" xr:uid="{00000000-0005-0000-0000-0000690F0000}"/>
    <cellStyle name="Normal 3 6" xfId="3154" xr:uid="{00000000-0005-0000-0000-00006A0F0000}"/>
    <cellStyle name="Normal 4" xfId="745" xr:uid="{00000000-0005-0000-0000-00006B0F0000}"/>
    <cellStyle name="Normal 4 2" xfId="3162" xr:uid="{00000000-0005-0000-0000-00006C0F0000}"/>
    <cellStyle name="Normal 4 2 2" xfId="5968" xr:uid="{00000000-0005-0000-0000-00006D0F0000}"/>
    <cellStyle name="Normal 4 3" xfId="3163" xr:uid="{00000000-0005-0000-0000-00006E0F0000}"/>
    <cellStyle name="Normal 4 4" xfId="3164" xr:uid="{00000000-0005-0000-0000-00006F0F0000}"/>
    <cellStyle name="Normal 4 5" xfId="3161" xr:uid="{00000000-0005-0000-0000-0000700F0000}"/>
    <cellStyle name="Normal 4 5 2" xfId="5967" xr:uid="{00000000-0005-0000-0000-0000710F0000}"/>
    <cellStyle name="Normal 5" xfId="746" xr:uid="{00000000-0005-0000-0000-0000720F0000}"/>
    <cellStyle name="Normal 5 2" xfId="3165" xr:uid="{00000000-0005-0000-0000-0000730F0000}"/>
    <cellStyle name="Normal 5 2 2" xfId="3166" xr:uid="{00000000-0005-0000-0000-0000740F0000}"/>
    <cellStyle name="Normal 5 2 2 2" xfId="3167" xr:uid="{00000000-0005-0000-0000-0000750F0000}"/>
    <cellStyle name="Normal 6" xfId="747" xr:uid="{00000000-0005-0000-0000-0000760F0000}"/>
    <cellStyle name="Normal 6 2" xfId="2144" xr:uid="{00000000-0005-0000-0000-0000770F0000}"/>
    <cellStyle name="Normal 6 2 2" xfId="4010" xr:uid="{00000000-0005-0000-0000-0000780F0000}"/>
    <cellStyle name="Normal 6 2 3" xfId="3169" xr:uid="{00000000-0005-0000-0000-0000790F0000}"/>
    <cellStyle name="Normal 6 2 3 2" xfId="5969" xr:uid="{00000000-0005-0000-0000-00007A0F0000}"/>
    <cellStyle name="Normal 6 3" xfId="3170" xr:uid="{00000000-0005-0000-0000-00007B0F0000}"/>
    <cellStyle name="Normal 6 4" xfId="3168" xr:uid="{00000000-0005-0000-0000-00007C0F0000}"/>
    <cellStyle name="Normal 7" xfId="748" xr:uid="{00000000-0005-0000-0000-00007D0F0000}"/>
    <cellStyle name="Normal 7 2" xfId="3171" xr:uid="{00000000-0005-0000-0000-00007E0F0000}"/>
    <cellStyle name="Normal 7 3" xfId="3172" xr:uid="{00000000-0005-0000-0000-00007F0F0000}"/>
    <cellStyle name="Normal 8" xfId="749" xr:uid="{00000000-0005-0000-0000-0000800F0000}"/>
    <cellStyle name="Normal 8 2" xfId="3174" xr:uid="{00000000-0005-0000-0000-0000810F0000}"/>
    <cellStyle name="Normal 8 3" xfId="3175" xr:uid="{00000000-0005-0000-0000-0000820F0000}"/>
    <cellStyle name="Normal 8 3 2" xfId="5970" xr:uid="{00000000-0005-0000-0000-0000830F0000}"/>
    <cellStyle name="Normal 8 4" xfId="4011" xr:uid="{00000000-0005-0000-0000-0000840F0000}"/>
    <cellStyle name="Normal 8 5" xfId="3173" xr:uid="{00000000-0005-0000-0000-0000850F0000}"/>
    <cellStyle name="Normal 9" xfId="2" xr:uid="{00000000-0005-0000-0000-0000860F0000}"/>
    <cellStyle name="Normal 9 2" xfId="3176" xr:uid="{00000000-0005-0000-0000-0000870F0000}"/>
    <cellStyle name="Normal GHG Numbers (0.00)" xfId="750" xr:uid="{00000000-0005-0000-0000-0000880F0000}"/>
    <cellStyle name="Normal GHG Numbers (0.00) 2" xfId="3177" xr:uid="{00000000-0005-0000-0000-0000890F0000}"/>
    <cellStyle name="Normal GHG Numbers (0.00) 3" xfId="3178" xr:uid="{00000000-0005-0000-0000-00008A0F0000}"/>
    <cellStyle name="Normal GHG Textfiels Bold" xfId="751" xr:uid="{00000000-0005-0000-0000-00008B0F0000}"/>
    <cellStyle name="Normal GHG-Shade" xfId="752" xr:uid="{00000000-0005-0000-0000-00008C0F0000}"/>
    <cellStyle name="Normal GHG-Shade 2" xfId="2145" xr:uid="{00000000-0005-0000-0000-00008D0F0000}"/>
    <cellStyle name="Normal GHG-Shade 2 2" xfId="4937" xr:uid="{00000000-0005-0000-0000-00008E0F0000}"/>
    <cellStyle name="Normal GHG-Shade 3" xfId="4299" xr:uid="{00000000-0005-0000-0000-00008F0F0000}"/>
    <cellStyle name="Normale 10" xfId="753" xr:uid="{00000000-0005-0000-0000-0000900F0000}"/>
    <cellStyle name="Normale 10 2" xfId="754" xr:uid="{00000000-0005-0000-0000-0000910F0000}"/>
    <cellStyle name="Normale 10 2 2" xfId="2147" xr:uid="{00000000-0005-0000-0000-0000920F0000}"/>
    <cellStyle name="Normale 10 2 2 2" xfId="4939" xr:uid="{00000000-0005-0000-0000-0000930F0000}"/>
    <cellStyle name="Normale 10 2 3" xfId="4301" xr:uid="{00000000-0005-0000-0000-0000940F0000}"/>
    <cellStyle name="Normale 10 3" xfId="755" xr:uid="{00000000-0005-0000-0000-0000950F0000}"/>
    <cellStyle name="Normale 10 3 2" xfId="2148" xr:uid="{00000000-0005-0000-0000-0000960F0000}"/>
    <cellStyle name="Normale 10 3 2 2" xfId="4940" xr:uid="{00000000-0005-0000-0000-0000970F0000}"/>
    <cellStyle name="Normale 10 3 3" xfId="4302" xr:uid="{00000000-0005-0000-0000-0000980F0000}"/>
    <cellStyle name="Normale 10 4" xfId="2146" xr:uid="{00000000-0005-0000-0000-0000990F0000}"/>
    <cellStyle name="Normale 10 4 2" xfId="4938" xr:uid="{00000000-0005-0000-0000-00009A0F0000}"/>
    <cellStyle name="Normale 10 5" xfId="4300" xr:uid="{00000000-0005-0000-0000-00009B0F0000}"/>
    <cellStyle name="Normale 10_EDEN industria 2008 rev" xfId="756" xr:uid="{00000000-0005-0000-0000-00009C0F0000}"/>
    <cellStyle name="Normale 11" xfId="757" xr:uid="{00000000-0005-0000-0000-00009D0F0000}"/>
    <cellStyle name="Normale 11 2" xfId="758" xr:uid="{00000000-0005-0000-0000-00009E0F0000}"/>
    <cellStyle name="Normale 11 2 2" xfId="2150" xr:uid="{00000000-0005-0000-0000-00009F0F0000}"/>
    <cellStyle name="Normale 11 2 2 2" xfId="4942" xr:uid="{00000000-0005-0000-0000-0000A00F0000}"/>
    <cellStyle name="Normale 11 2 3" xfId="4304" xr:uid="{00000000-0005-0000-0000-0000A10F0000}"/>
    <cellStyle name="Normale 11 3" xfId="759" xr:uid="{00000000-0005-0000-0000-0000A20F0000}"/>
    <cellStyle name="Normale 11 3 2" xfId="2151" xr:uid="{00000000-0005-0000-0000-0000A30F0000}"/>
    <cellStyle name="Normale 11 3 2 2" xfId="4943" xr:uid="{00000000-0005-0000-0000-0000A40F0000}"/>
    <cellStyle name="Normale 11 3 3" xfId="4305" xr:uid="{00000000-0005-0000-0000-0000A50F0000}"/>
    <cellStyle name="Normale 11 4" xfId="2149" xr:uid="{00000000-0005-0000-0000-0000A60F0000}"/>
    <cellStyle name="Normale 11 4 2" xfId="4941" xr:uid="{00000000-0005-0000-0000-0000A70F0000}"/>
    <cellStyle name="Normale 11 5" xfId="4303" xr:uid="{00000000-0005-0000-0000-0000A80F0000}"/>
    <cellStyle name="Normale 11_EDEN industria 2008 rev" xfId="760" xr:uid="{00000000-0005-0000-0000-0000A90F0000}"/>
    <cellStyle name="Normale 12" xfId="761" xr:uid="{00000000-0005-0000-0000-0000AA0F0000}"/>
    <cellStyle name="Normale 12 2" xfId="762" xr:uid="{00000000-0005-0000-0000-0000AB0F0000}"/>
    <cellStyle name="Normale 12 2 2" xfId="2153" xr:uid="{00000000-0005-0000-0000-0000AC0F0000}"/>
    <cellStyle name="Normale 12 2 2 2" xfId="4945" xr:uid="{00000000-0005-0000-0000-0000AD0F0000}"/>
    <cellStyle name="Normale 12 2 3" xfId="4307" xr:uid="{00000000-0005-0000-0000-0000AE0F0000}"/>
    <cellStyle name="Normale 12 3" xfId="763" xr:uid="{00000000-0005-0000-0000-0000AF0F0000}"/>
    <cellStyle name="Normale 12 3 2" xfId="2154" xr:uid="{00000000-0005-0000-0000-0000B00F0000}"/>
    <cellStyle name="Normale 12 3 2 2" xfId="4946" xr:uid="{00000000-0005-0000-0000-0000B10F0000}"/>
    <cellStyle name="Normale 12 3 3" xfId="4308" xr:uid="{00000000-0005-0000-0000-0000B20F0000}"/>
    <cellStyle name="Normale 12 4" xfId="2152" xr:uid="{00000000-0005-0000-0000-0000B30F0000}"/>
    <cellStyle name="Normale 12 4 2" xfId="4944" xr:uid="{00000000-0005-0000-0000-0000B40F0000}"/>
    <cellStyle name="Normale 12 5" xfId="4306" xr:uid="{00000000-0005-0000-0000-0000B50F0000}"/>
    <cellStyle name="Normale 12_EDEN industria 2008 rev" xfId="764" xr:uid="{00000000-0005-0000-0000-0000B60F0000}"/>
    <cellStyle name="Normale 13" xfId="765" xr:uid="{00000000-0005-0000-0000-0000B70F0000}"/>
    <cellStyle name="Normale 13 2" xfId="766" xr:uid="{00000000-0005-0000-0000-0000B80F0000}"/>
    <cellStyle name="Normale 13 2 2" xfId="2156" xr:uid="{00000000-0005-0000-0000-0000B90F0000}"/>
    <cellStyle name="Normale 13 2 2 2" xfId="4948" xr:uid="{00000000-0005-0000-0000-0000BA0F0000}"/>
    <cellStyle name="Normale 13 2 3" xfId="4310" xr:uid="{00000000-0005-0000-0000-0000BB0F0000}"/>
    <cellStyle name="Normale 13 3" xfId="767" xr:uid="{00000000-0005-0000-0000-0000BC0F0000}"/>
    <cellStyle name="Normale 13 3 2" xfId="2157" xr:uid="{00000000-0005-0000-0000-0000BD0F0000}"/>
    <cellStyle name="Normale 13 3 2 2" xfId="4949" xr:uid="{00000000-0005-0000-0000-0000BE0F0000}"/>
    <cellStyle name="Normale 13 3 3" xfId="4311" xr:uid="{00000000-0005-0000-0000-0000BF0F0000}"/>
    <cellStyle name="Normale 13 4" xfId="2155" xr:uid="{00000000-0005-0000-0000-0000C00F0000}"/>
    <cellStyle name="Normale 13 4 2" xfId="4947" xr:uid="{00000000-0005-0000-0000-0000C10F0000}"/>
    <cellStyle name="Normale 13 5" xfId="4309" xr:uid="{00000000-0005-0000-0000-0000C20F0000}"/>
    <cellStyle name="Normale 13_EDEN industria 2008 rev" xfId="768" xr:uid="{00000000-0005-0000-0000-0000C30F0000}"/>
    <cellStyle name="Normale 14" xfId="769" xr:uid="{00000000-0005-0000-0000-0000C40F0000}"/>
    <cellStyle name="Normale 14 2" xfId="770" xr:uid="{00000000-0005-0000-0000-0000C50F0000}"/>
    <cellStyle name="Normale 14 2 2" xfId="2159" xr:uid="{00000000-0005-0000-0000-0000C60F0000}"/>
    <cellStyle name="Normale 14 2 2 2" xfId="4951" xr:uid="{00000000-0005-0000-0000-0000C70F0000}"/>
    <cellStyle name="Normale 14 2 3" xfId="4313" xr:uid="{00000000-0005-0000-0000-0000C80F0000}"/>
    <cellStyle name="Normale 14 3" xfId="771" xr:uid="{00000000-0005-0000-0000-0000C90F0000}"/>
    <cellStyle name="Normale 14 3 2" xfId="2160" xr:uid="{00000000-0005-0000-0000-0000CA0F0000}"/>
    <cellStyle name="Normale 14 3 2 2" xfId="4952" xr:uid="{00000000-0005-0000-0000-0000CB0F0000}"/>
    <cellStyle name="Normale 14 3 3" xfId="4314" xr:uid="{00000000-0005-0000-0000-0000CC0F0000}"/>
    <cellStyle name="Normale 14 4" xfId="2158" xr:uid="{00000000-0005-0000-0000-0000CD0F0000}"/>
    <cellStyle name="Normale 14 4 2" xfId="4950" xr:uid="{00000000-0005-0000-0000-0000CE0F0000}"/>
    <cellStyle name="Normale 14 5" xfId="4312" xr:uid="{00000000-0005-0000-0000-0000CF0F0000}"/>
    <cellStyle name="Normale 14_EDEN industria 2008 rev" xfId="772" xr:uid="{00000000-0005-0000-0000-0000D00F0000}"/>
    <cellStyle name="Normale 15" xfId="773" xr:uid="{00000000-0005-0000-0000-0000D10F0000}"/>
    <cellStyle name="Normale 15 2" xfId="774" xr:uid="{00000000-0005-0000-0000-0000D20F0000}"/>
    <cellStyle name="Normale 15 2 2" xfId="2162" xr:uid="{00000000-0005-0000-0000-0000D30F0000}"/>
    <cellStyle name="Normale 15 2 2 2" xfId="4954" xr:uid="{00000000-0005-0000-0000-0000D40F0000}"/>
    <cellStyle name="Normale 15 2 3" xfId="4316" xr:uid="{00000000-0005-0000-0000-0000D50F0000}"/>
    <cellStyle name="Normale 15 3" xfId="775" xr:uid="{00000000-0005-0000-0000-0000D60F0000}"/>
    <cellStyle name="Normale 15 3 2" xfId="2163" xr:uid="{00000000-0005-0000-0000-0000D70F0000}"/>
    <cellStyle name="Normale 15 3 2 2" xfId="4955" xr:uid="{00000000-0005-0000-0000-0000D80F0000}"/>
    <cellStyle name="Normale 15 3 3" xfId="4317" xr:uid="{00000000-0005-0000-0000-0000D90F0000}"/>
    <cellStyle name="Normale 15 4" xfId="2161" xr:uid="{00000000-0005-0000-0000-0000DA0F0000}"/>
    <cellStyle name="Normale 15 4 2" xfId="4953" xr:uid="{00000000-0005-0000-0000-0000DB0F0000}"/>
    <cellStyle name="Normale 15 5" xfId="4315" xr:uid="{00000000-0005-0000-0000-0000DC0F0000}"/>
    <cellStyle name="Normale 15_EDEN industria 2008 rev" xfId="776" xr:uid="{00000000-0005-0000-0000-0000DD0F0000}"/>
    <cellStyle name="Normale 16" xfId="777" xr:uid="{00000000-0005-0000-0000-0000DE0F0000}"/>
    <cellStyle name="Normale 16 2" xfId="2164" xr:uid="{00000000-0005-0000-0000-0000DF0F0000}"/>
    <cellStyle name="Normale 16 2 2" xfId="4956" xr:uid="{00000000-0005-0000-0000-0000E00F0000}"/>
    <cellStyle name="Normale 16 3" xfId="4318" xr:uid="{00000000-0005-0000-0000-0000E10F0000}"/>
    <cellStyle name="Normale 17" xfId="778" xr:uid="{00000000-0005-0000-0000-0000E20F0000}"/>
    <cellStyle name="Normale 17 2" xfId="2165" xr:uid="{00000000-0005-0000-0000-0000E30F0000}"/>
    <cellStyle name="Normale 17 2 2" xfId="4957" xr:uid="{00000000-0005-0000-0000-0000E40F0000}"/>
    <cellStyle name="Normale 17 3" xfId="4319" xr:uid="{00000000-0005-0000-0000-0000E50F0000}"/>
    <cellStyle name="Normale 18" xfId="779" xr:uid="{00000000-0005-0000-0000-0000E60F0000}"/>
    <cellStyle name="Normale 18 2" xfId="3179" xr:uid="{00000000-0005-0000-0000-0000E70F0000}"/>
    <cellStyle name="Normale 19" xfId="780" xr:uid="{00000000-0005-0000-0000-0000E80F0000}"/>
    <cellStyle name="Normale 19 2" xfId="3180" xr:uid="{00000000-0005-0000-0000-0000E90F0000}"/>
    <cellStyle name="Normale 2" xfId="781" xr:uid="{00000000-0005-0000-0000-0000EA0F0000}"/>
    <cellStyle name="Normale 2 2" xfId="782" xr:uid="{00000000-0005-0000-0000-0000EB0F0000}"/>
    <cellStyle name="Normale 2 2 2" xfId="2167" xr:uid="{00000000-0005-0000-0000-0000EC0F0000}"/>
    <cellStyle name="Normale 2 2 2 2" xfId="4959" xr:uid="{00000000-0005-0000-0000-0000ED0F0000}"/>
    <cellStyle name="Normale 2 2 3" xfId="4321" xr:uid="{00000000-0005-0000-0000-0000EE0F0000}"/>
    <cellStyle name="Normale 2 3" xfId="2166" xr:uid="{00000000-0005-0000-0000-0000EF0F0000}"/>
    <cellStyle name="Normale 2 3 2" xfId="4958" xr:uid="{00000000-0005-0000-0000-0000F00F0000}"/>
    <cellStyle name="Normale 2 4" xfId="4320" xr:uid="{00000000-0005-0000-0000-0000F10F0000}"/>
    <cellStyle name="Normale 2_EDEN industria 2008 rev" xfId="783" xr:uid="{00000000-0005-0000-0000-0000F20F0000}"/>
    <cellStyle name="Normale 20" xfId="784" xr:uid="{00000000-0005-0000-0000-0000F30F0000}"/>
    <cellStyle name="Normale 20 2" xfId="2168" xr:uid="{00000000-0005-0000-0000-0000F40F0000}"/>
    <cellStyle name="Normale 20 2 2" xfId="4960" xr:uid="{00000000-0005-0000-0000-0000F50F0000}"/>
    <cellStyle name="Normale 20 3" xfId="4322" xr:uid="{00000000-0005-0000-0000-0000F60F0000}"/>
    <cellStyle name="Normale 21" xfId="785" xr:uid="{00000000-0005-0000-0000-0000F70F0000}"/>
    <cellStyle name="Normale 21 2" xfId="2169" xr:uid="{00000000-0005-0000-0000-0000F80F0000}"/>
    <cellStyle name="Normale 21 2 2" xfId="4961" xr:uid="{00000000-0005-0000-0000-0000F90F0000}"/>
    <cellStyle name="Normale 21 3" xfId="4323" xr:uid="{00000000-0005-0000-0000-0000FA0F0000}"/>
    <cellStyle name="Normale 22" xfId="786" xr:uid="{00000000-0005-0000-0000-0000FB0F0000}"/>
    <cellStyle name="Normale 22 2" xfId="2170" xr:uid="{00000000-0005-0000-0000-0000FC0F0000}"/>
    <cellStyle name="Normale 22 2 2" xfId="4962" xr:uid="{00000000-0005-0000-0000-0000FD0F0000}"/>
    <cellStyle name="Normale 22 3" xfId="4324" xr:uid="{00000000-0005-0000-0000-0000FE0F0000}"/>
    <cellStyle name="Normale 23" xfId="787" xr:uid="{00000000-0005-0000-0000-0000FF0F0000}"/>
    <cellStyle name="Normale 23 2" xfId="2171" xr:uid="{00000000-0005-0000-0000-000000100000}"/>
    <cellStyle name="Normale 23 2 2" xfId="4963" xr:uid="{00000000-0005-0000-0000-000001100000}"/>
    <cellStyle name="Normale 23 3" xfId="4325" xr:uid="{00000000-0005-0000-0000-000002100000}"/>
    <cellStyle name="Normale 24" xfId="788" xr:uid="{00000000-0005-0000-0000-000003100000}"/>
    <cellStyle name="Normale 24 2" xfId="2172" xr:uid="{00000000-0005-0000-0000-000004100000}"/>
    <cellStyle name="Normale 24 2 2" xfId="4964" xr:uid="{00000000-0005-0000-0000-000005100000}"/>
    <cellStyle name="Normale 24 3" xfId="4326" xr:uid="{00000000-0005-0000-0000-000006100000}"/>
    <cellStyle name="Normale 25" xfId="789" xr:uid="{00000000-0005-0000-0000-000007100000}"/>
    <cellStyle name="Normale 25 2" xfId="2173" xr:uid="{00000000-0005-0000-0000-000008100000}"/>
    <cellStyle name="Normale 25 2 2" xfId="4965" xr:uid="{00000000-0005-0000-0000-000009100000}"/>
    <cellStyle name="Normale 25 3" xfId="4327" xr:uid="{00000000-0005-0000-0000-00000A100000}"/>
    <cellStyle name="Normale 26" xfId="790" xr:uid="{00000000-0005-0000-0000-00000B100000}"/>
    <cellStyle name="Normale 26 2" xfId="2174" xr:uid="{00000000-0005-0000-0000-00000C100000}"/>
    <cellStyle name="Normale 26 2 2" xfId="4966" xr:uid="{00000000-0005-0000-0000-00000D100000}"/>
    <cellStyle name="Normale 26 3" xfId="4328" xr:uid="{00000000-0005-0000-0000-00000E100000}"/>
    <cellStyle name="Normale 27" xfId="791" xr:uid="{00000000-0005-0000-0000-00000F100000}"/>
    <cellStyle name="Normale 27 2" xfId="2175" xr:uid="{00000000-0005-0000-0000-000010100000}"/>
    <cellStyle name="Normale 27 2 2" xfId="4967" xr:uid="{00000000-0005-0000-0000-000011100000}"/>
    <cellStyle name="Normale 27 3" xfId="4329" xr:uid="{00000000-0005-0000-0000-000012100000}"/>
    <cellStyle name="Normale 28" xfId="792" xr:uid="{00000000-0005-0000-0000-000013100000}"/>
    <cellStyle name="Normale 28 2" xfId="2176" xr:uid="{00000000-0005-0000-0000-000014100000}"/>
    <cellStyle name="Normale 28 2 2" xfId="4968" xr:uid="{00000000-0005-0000-0000-000015100000}"/>
    <cellStyle name="Normale 28 3" xfId="4330" xr:uid="{00000000-0005-0000-0000-000016100000}"/>
    <cellStyle name="Normale 29" xfId="793" xr:uid="{00000000-0005-0000-0000-000017100000}"/>
    <cellStyle name="Normale 29 2" xfId="2177" xr:uid="{00000000-0005-0000-0000-000018100000}"/>
    <cellStyle name="Normale 29 2 2" xfId="4969" xr:uid="{00000000-0005-0000-0000-000019100000}"/>
    <cellStyle name="Normale 29 3" xfId="4331" xr:uid="{00000000-0005-0000-0000-00001A100000}"/>
    <cellStyle name="Normale 3" xfId="794" xr:uid="{00000000-0005-0000-0000-00001B100000}"/>
    <cellStyle name="Normale 3 2" xfId="795" xr:uid="{00000000-0005-0000-0000-00001C100000}"/>
    <cellStyle name="Normale 3 2 2" xfId="2179" xr:uid="{00000000-0005-0000-0000-00001D100000}"/>
    <cellStyle name="Normale 3 2 2 2" xfId="4971" xr:uid="{00000000-0005-0000-0000-00001E100000}"/>
    <cellStyle name="Normale 3 2 3" xfId="4333" xr:uid="{00000000-0005-0000-0000-00001F100000}"/>
    <cellStyle name="Normale 3 3" xfId="796" xr:uid="{00000000-0005-0000-0000-000020100000}"/>
    <cellStyle name="Normale 3 3 2" xfId="2180" xr:uid="{00000000-0005-0000-0000-000021100000}"/>
    <cellStyle name="Normale 3 3 2 2" xfId="4972" xr:uid="{00000000-0005-0000-0000-000022100000}"/>
    <cellStyle name="Normale 3 3 3" xfId="4334" xr:uid="{00000000-0005-0000-0000-000023100000}"/>
    <cellStyle name="Normale 3 4" xfId="2178" xr:uid="{00000000-0005-0000-0000-000024100000}"/>
    <cellStyle name="Normale 3 4 2" xfId="4970" xr:uid="{00000000-0005-0000-0000-000025100000}"/>
    <cellStyle name="Normale 3 5" xfId="4332" xr:uid="{00000000-0005-0000-0000-000026100000}"/>
    <cellStyle name="Normale 3_EDEN industria 2008 rev" xfId="797" xr:uid="{00000000-0005-0000-0000-000027100000}"/>
    <cellStyle name="Normale 30" xfId="798" xr:uid="{00000000-0005-0000-0000-000028100000}"/>
    <cellStyle name="Normale 30 2" xfId="2181" xr:uid="{00000000-0005-0000-0000-000029100000}"/>
    <cellStyle name="Normale 30 2 2" xfId="4973" xr:uid="{00000000-0005-0000-0000-00002A100000}"/>
    <cellStyle name="Normale 30 3" xfId="4335" xr:uid="{00000000-0005-0000-0000-00002B100000}"/>
    <cellStyle name="Normale 31" xfId="799" xr:uid="{00000000-0005-0000-0000-00002C100000}"/>
    <cellStyle name="Normale 31 2" xfId="2182" xr:uid="{00000000-0005-0000-0000-00002D100000}"/>
    <cellStyle name="Normale 31 2 2" xfId="4974" xr:uid="{00000000-0005-0000-0000-00002E100000}"/>
    <cellStyle name="Normale 31 3" xfId="4336" xr:uid="{00000000-0005-0000-0000-00002F100000}"/>
    <cellStyle name="Normale 32" xfId="800" xr:uid="{00000000-0005-0000-0000-000030100000}"/>
    <cellStyle name="Normale 32 2" xfId="2183" xr:uid="{00000000-0005-0000-0000-000031100000}"/>
    <cellStyle name="Normale 32 2 2" xfId="4975" xr:uid="{00000000-0005-0000-0000-000032100000}"/>
    <cellStyle name="Normale 32 3" xfId="4337" xr:uid="{00000000-0005-0000-0000-000033100000}"/>
    <cellStyle name="Normale 33" xfId="801" xr:uid="{00000000-0005-0000-0000-000034100000}"/>
    <cellStyle name="Normale 33 2" xfId="2184" xr:uid="{00000000-0005-0000-0000-000035100000}"/>
    <cellStyle name="Normale 33 2 2" xfId="4976" xr:uid="{00000000-0005-0000-0000-000036100000}"/>
    <cellStyle name="Normale 33 3" xfId="4338" xr:uid="{00000000-0005-0000-0000-000037100000}"/>
    <cellStyle name="Normale 34" xfId="802" xr:uid="{00000000-0005-0000-0000-000038100000}"/>
    <cellStyle name="Normale 34 2" xfId="2185" xr:uid="{00000000-0005-0000-0000-000039100000}"/>
    <cellStyle name="Normale 34 2 2" xfId="4977" xr:uid="{00000000-0005-0000-0000-00003A100000}"/>
    <cellStyle name="Normale 34 3" xfId="4339" xr:uid="{00000000-0005-0000-0000-00003B100000}"/>
    <cellStyle name="Normale 35" xfId="803" xr:uid="{00000000-0005-0000-0000-00003C100000}"/>
    <cellStyle name="Normale 35 2" xfId="2186" xr:uid="{00000000-0005-0000-0000-00003D100000}"/>
    <cellStyle name="Normale 35 2 2" xfId="4978" xr:uid="{00000000-0005-0000-0000-00003E100000}"/>
    <cellStyle name="Normale 35 3" xfId="4340" xr:uid="{00000000-0005-0000-0000-00003F100000}"/>
    <cellStyle name="Normale 36" xfId="804" xr:uid="{00000000-0005-0000-0000-000040100000}"/>
    <cellStyle name="Normale 36 2" xfId="2187" xr:uid="{00000000-0005-0000-0000-000041100000}"/>
    <cellStyle name="Normale 36 2 2" xfId="4979" xr:uid="{00000000-0005-0000-0000-000042100000}"/>
    <cellStyle name="Normale 36 3" xfId="4341" xr:uid="{00000000-0005-0000-0000-000043100000}"/>
    <cellStyle name="Normale 37" xfId="805" xr:uid="{00000000-0005-0000-0000-000044100000}"/>
    <cellStyle name="Normale 37 2" xfId="2188" xr:uid="{00000000-0005-0000-0000-000045100000}"/>
    <cellStyle name="Normale 37 2 2" xfId="4980" xr:uid="{00000000-0005-0000-0000-000046100000}"/>
    <cellStyle name="Normale 37 3" xfId="4342" xr:uid="{00000000-0005-0000-0000-000047100000}"/>
    <cellStyle name="Normale 38" xfId="806" xr:uid="{00000000-0005-0000-0000-000048100000}"/>
    <cellStyle name="Normale 38 2" xfId="2189" xr:uid="{00000000-0005-0000-0000-000049100000}"/>
    <cellStyle name="Normale 38 2 2" xfId="4981" xr:uid="{00000000-0005-0000-0000-00004A100000}"/>
    <cellStyle name="Normale 38 3" xfId="4343" xr:uid="{00000000-0005-0000-0000-00004B100000}"/>
    <cellStyle name="Normale 39" xfId="807" xr:uid="{00000000-0005-0000-0000-00004C100000}"/>
    <cellStyle name="Normale 39 2" xfId="2190" xr:uid="{00000000-0005-0000-0000-00004D100000}"/>
    <cellStyle name="Normale 39 2 2" xfId="4982" xr:uid="{00000000-0005-0000-0000-00004E100000}"/>
    <cellStyle name="Normale 39 3" xfId="4344" xr:uid="{00000000-0005-0000-0000-00004F100000}"/>
    <cellStyle name="Normale 4" xfId="808" xr:uid="{00000000-0005-0000-0000-000050100000}"/>
    <cellStyle name="Normale 4 2" xfId="809" xr:uid="{00000000-0005-0000-0000-000051100000}"/>
    <cellStyle name="Normale 4 2 2" xfId="2192" xr:uid="{00000000-0005-0000-0000-000052100000}"/>
    <cellStyle name="Normale 4 2 2 2" xfId="4984" xr:uid="{00000000-0005-0000-0000-000053100000}"/>
    <cellStyle name="Normale 4 2 3" xfId="4346" xr:uid="{00000000-0005-0000-0000-000054100000}"/>
    <cellStyle name="Normale 4 3" xfId="810" xr:uid="{00000000-0005-0000-0000-000055100000}"/>
    <cellStyle name="Normale 4 3 2" xfId="2193" xr:uid="{00000000-0005-0000-0000-000056100000}"/>
    <cellStyle name="Normale 4 3 2 2" xfId="4985" xr:uid="{00000000-0005-0000-0000-000057100000}"/>
    <cellStyle name="Normale 4 3 3" xfId="4347" xr:uid="{00000000-0005-0000-0000-000058100000}"/>
    <cellStyle name="Normale 4 4" xfId="2191" xr:uid="{00000000-0005-0000-0000-000059100000}"/>
    <cellStyle name="Normale 4 4 2" xfId="4983" xr:uid="{00000000-0005-0000-0000-00005A100000}"/>
    <cellStyle name="Normale 4 5" xfId="4345" xr:uid="{00000000-0005-0000-0000-00005B100000}"/>
    <cellStyle name="Normale 4_EDEN industria 2008 rev" xfId="811" xr:uid="{00000000-0005-0000-0000-00005C100000}"/>
    <cellStyle name="Normale 40" xfId="812" xr:uid="{00000000-0005-0000-0000-00005D100000}"/>
    <cellStyle name="Normale 40 2" xfId="2194" xr:uid="{00000000-0005-0000-0000-00005E100000}"/>
    <cellStyle name="Normale 40 2 2" xfId="4986" xr:uid="{00000000-0005-0000-0000-00005F100000}"/>
    <cellStyle name="Normale 40 3" xfId="4348" xr:uid="{00000000-0005-0000-0000-000060100000}"/>
    <cellStyle name="Normale 41" xfId="813" xr:uid="{00000000-0005-0000-0000-000061100000}"/>
    <cellStyle name="Normale 41 2" xfId="2195" xr:uid="{00000000-0005-0000-0000-000062100000}"/>
    <cellStyle name="Normale 41 2 2" xfId="4987" xr:uid="{00000000-0005-0000-0000-000063100000}"/>
    <cellStyle name="Normale 41 3" xfId="4349" xr:uid="{00000000-0005-0000-0000-000064100000}"/>
    <cellStyle name="Normale 42" xfId="814" xr:uid="{00000000-0005-0000-0000-000065100000}"/>
    <cellStyle name="Normale 42 2" xfId="2196" xr:uid="{00000000-0005-0000-0000-000066100000}"/>
    <cellStyle name="Normale 42 2 2" xfId="4988" xr:uid="{00000000-0005-0000-0000-000067100000}"/>
    <cellStyle name="Normale 42 3" xfId="4350" xr:uid="{00000000-0005-0000-0000-000068100000}"/>
    <cellStyle name="Normale 43" xfId="815" xr:uid="{00000000-0005-0000-0000-000069100000}"/>
    <cellStyle name="Normale 43 2" xfId="2197" xr:uid="{00000000-0005-0000-0000-00006A100000}"/>
    <cellStyle name="Normale 43 2 2" xfId="4989" xr:uid="{00000000-0005-0000-0000-00006B100000}"/>
    <cellStyle name="Normale 43 3" xfId="4351" xr:uid="{00000000-0005-0000-0000-00006C100000}"/>
    <cellStyle name="Normale 44" xfId="816" xr:uid="{00000000-0005-0000-0000-00006D100000}"/>
    <cellStyle name="Normale 44 2" xfId="2198" xr:uid="{00000000-0005-0000-0000-00006E100000}"/>
    <cellStyle name="Normale 44 2 2" xfId="4990" xr:uid="{00000000-0005-0000-0000-00006F100000}"/>
    <cellStyle name="Normale 44 3" xfId="4352" xr:uid="{00000000-0005-0000-0000-000070100000}"/>
    <cellStyle name="Normale 45" xfId="817" xr:uid="{00000000-0005-0000-0000-000071100000}"/>
    <cellStyle name="Normale 45 2" xfId="2199" xr:uid="{00000000-0005-0000-0000-000072100000}"/>
    <cellStyle name="Normale 45 2 2" xfId="4991" xr:uid="{00000000-0005-0000-0000-000073100000}"/>
    <cellStyle name="Normale 45 3" xfId="4353" xr:uid="{00000000-0005-0000-0000-000074100000}"/>
    <cellStyle name="Normale 46" xfId="818" xr:uid="{00000000-0005-0000-0000-000075100000}"/>
    <cellStyle name="Normale 46 2" xfId="2200" xr:uid="{00000000-0005-0000-0000-000076100000}"/>
    <cellStyle name="Normale 46 2 2" xfId="4992" xr:uid="{00000000-0005-0000-0000-000077100000}"/>
    <cellStyle name="Normale 46 3" xfId="4354" xr:uid="{00000000-0005-0000-0000-000078100000}"/>
    <cellStyle name="Normale 47" xfId="819" xr:uid="{00000000-0005-0000-0000-000079100000}"/>
    <cellStyle name="Normale 47 2" xfId="2201" xr:uid="{00000000-0005-0000-0000-00007A100000}"/>
    <cellStyle name="Normale 47 2 2" xfId="4993" xr:uid="{00000000-0005-0000-0000-00007B100000}"/>
    <cellStyle name="Normale 47 3" xfId="4355" xr:uid="{00000000-0005-0000-0000-00007C100000}"/>
    <cellStyle name="Normale 48" xfId="820" xr:uid="{00000000-0005-0000-0000-00007D100000}"/>
    <cellStyle name="Normale 48 2" xfId="2202" xr:uid="{00000000-0005-0000-0000-00007E100000}"/>
    <cellStyle name="Normale 48 2 2" xfId="4994" xr:uid="{00000000-0005-0000-0000-00007F100000}"/>
    <cellStyle name="Normale 48 3" xfId="4356" xr:uid="{00000000-0005-0000-0000-000080100000}"/>
    <cellStyle name="Normale 49" xfId="821" xr:uid="{00000000-0005-0000-0000-000081100000}"/>
    <cellStyle name="Normale 49 2" xfId="2203" xr:uid="{00000000-0005-0000-0000-000082100000}"/>
    <cellStyle name="Normale 49 2 2" xfId="4995" xr:uid="{00000000-0005-0000-0000-000083100000}"/>
    <cellStyle name="Normale 49 3" xfId="4357" xr:uid="{00000000-0005-0000-0000-000084100000}"/>
    <cellStyle name="Normale 5" xfId="822" xr:uid="{00000000-0005-0000-0000-000085100000}"/>
    <cellStyle name="Normale 5 2" xfId="823" xr:uid="{00000000-0005-0000-0000-000086100000}"/>
    <cellStyle name="Normale 5 2 2" xfId="2205" xr:uid="{00000000-0005-0000-0000-000087100000}"/>
    <cellStyle name="Normale 5 2 2 2" xfId="4997" xr:uid="{00000000-0005-0000-0000-000088100000}"/>
    <cellStyle name="Normale 5 2 3" xfId="4359" xr:uid="{00000000-0005-0000-0000-000089100000}"/>
    <cellStyle name="Normale 5 3" xfId="824" xr:uid="{00000000-0005-0000-0000-00008A100000}"/>
    <cellStyle name="Normale 5 3 2" xfId="2206" xr:uid="{00000000-0005-0000-0000-00008B100000}"/>
    <cellStyle name="Normale 5 3 2 2" xfId="4998" xr:uid="{00000000-0005-0000-0000-00008C100000}"/>
    <cellStyle name="Normale 5 3 3" xfId="4360" xr:uid="{00000000-0005-0000-0000-00008D100000}"/>
    <cellStyle name="Normale 5 4" xfId="2204" xr:uid="{00000000-0005-0000-0000-00008E100000}"/>
    <cellStyle name="Normale 5 4 2" xfId="4996" xr:uid="{00000000-0005-0000-0000-00008F100000}"/>
    <cellStyle name="Normale 5 5" xfId="4358" xr:uid="{00000000-0005-0000-0000-000090100000}"/>
    <cellStyle name="Normale 5_EDEN industria 2008 rev" xfId="825" xr:uid="{00000000-0005-0000-0000-000091100000}"/>
    <cellStyle name="Normale 50" xfId="826" xr:uid="{00000000-0005-0000-0000-000092100000}"/>
    <cellStyle name="Normale 50 2" xfId="2207" xr:uid="{00000000-0005-0000-0000-000093100000}"/>
    <cellStyle name="Normale 50 2 2" xfId="4999" xr:uid="{00000000-0005-0000-0000-000094100000}"/>
    <cellStyle name="Normale 50 3" xfId="4361" xr:uid="{00000000-0005-0000-0000-000095100000}"/>
    <cellStyle name="Normale 51" xfId="827" xr:uid="{00000000-0005-0000-0000-000096100000}"/>
    <cellStyle name="Normale 51 2" xfId="2208" xr:uid="{00000000-0005-0000-0000-000097100000}"/>
    <cellStyle name="Normale 51 2 2" xfId="5000" xr:uid="{00000000-0005-0000-0000-000098100000}"/>
    <cellStyle name="Normale 51 3" xfId="4362" xr:uid="{00000000-0005-0000-0000-000099100000}"/>
    <cellStyle name="Normale 52" xfId="828" xr:uid="{00000000-0005-0000-0000-00009A100000}"/>
    <cellStyle name="Normale 52 2" xfId="2209" xr:uid="{00000000-0005-0000-0000-00009B100000}"/>
    <cellStyle name="Normale 52 2 2" xfId="5001" xr:uid="{00000000-0005-0000-0000-00009C100000}"/>
    <cellStyle name="Normale 52 3" xfId="4363" xr:uid="{00000000-0005-0000-0000-00009D100000}"/>
    <cellStyle name="Normale 53" xfId="829" xr:uid="{00000000-0005-0000-0000-00009E100000}"/>
    <cellStyle name="Normale 53 2" xfId="2210" xr:uid="{00000000-0005-0000-0000-00009F100000}"/>
    <cellStyle name="Normale 53 2 2" xfId="5002" xr:uid="{00000000-0005-0000-0000-0000A0100000}"/>
    <cellStyle name="Normale 53 3" xfId="4364" xr:uid="{00000000-0005-0000-0000-0000A1100000}"/>
    <cellStyle name="Normale 54" xfId="830" xr:uid="{00000000-0005-0000-0000-0000A2100000}"/>
    <cellStyle name="Normale 54 2" xfId="2211" xr:uid="{00000000-0005-0000-0000-0000A3100000}"/>
    <cellStyle name="Normale 54 2 2" xfId="5003" xr:uid="{00000000-0005-0000-0000-0000A4100000}"/>
    <cellStyle name="Normale 54 3" xfId="4365" xr:uid="{00000000-0005-0000-0000-0000A5100000}"/>
    <cellStyle name="Normale 55" xfId="831" xr:uid="{00000000-0005-0000-0000-0000A6100000}"/>
    <cellStyle name="Normale 55 2" xfId="2212" xr:uid="{00000000-0005-0000-0000-0000A7100000}"/>
    <cellStyle name="Normale 55 2 2" xfId="5004" xr:uid="{00000000-0005-0000-0000-0000A8100000}"/>
    <cellStyle name="Normale 55 3" xfId="4366" xr:uid="{00000000-0005-0000-0000-0000A9100000}"/>
    <cellStyle name="Normale 56" xfId="832" xr:uid="{00000000-0005-0000-0000-0000AA100000}"/>
    <cellStyle name="Normale 56 2" xfId="2213" xr:uid="{00000000-0005-0000-0000-0000AB100000}"/>
    <cellStyle name="Normale 56 2 2" xfId="5005" xr:uid="{00000000-0005-0000-0000-0000AC100000}"/>
    <cellStyle name="Normale 56 3" xfId="4367" xr:uid="{00000000-0005-0000-0000-0000AD100000}"/>
    <cellStyle name="Normale 57" xfId="833" xr:uid="{00000000-0005-0000-0000-0000AE100000}"/>
    <cellStyle name="Normale 57 2" xfId="2214" xr:uid="{00000000-0005-0000-0000-0000AF100000}"/>
    <cellStyle name="Normale 57 2 2" xfId="5006" xr:uid="{00000000-0005-0000-0000-0000B0100000}"/>
    <cellStyle name="Normale 57 3" xfId="4368" xr:uid="{00000000-0005-0000-0000-0000B1100000}"/>
    <cellStyle name="Normale 58" xfId="834" xr:uid="{00000000-0005-0000-0000-0000B2100000}"/>
    <cellStyle name="Normale 58 2" xfId="2215" xr:uid="{00000000-0005-0000-0000-0000B3100000}"/>
    <cellStyle name="Normale 58 2 2" xfId="5007" xr:uid="{00000000-0005-0000-0000-0000B4100000}"/>
    <cellStyle name="Normale 58 3" xfId="4369" xr:uid="{00000000-0005-0000-0000-0000B5100000}"/>
    <cellStyle name="Normale 59" xfId="835" xr:uid="{00000000-0005-0000-0000-0000B6100000}"/>
    <cellStyle name="Normale 59 2" xfId="2216" xr:uid="{00000000-0005-0000-0000-0000B7100000}"/>
    <cellStyle name="Normale 59 2 2" xfId="5008" xr:uid="{00000000-0005-0000-0000-0000B8100000}"/>
    <cellStyle name="Normale 59 3" xfId="4370" xr:uid="{00000000-0005-0000-0000-0000B9100000}"/>
    <cellStyle name="Normale 6" xfId="836" xr:uid="{00000000-0005-0000-0000-0000BA100000}"/>
    <cellStyle name="Normale 6 2" xfId="837" xr:uid="{00000000-0005-0000-0000-0000BB100000}"/>
    <cellStyle name="Normale 6 2 2" xfId="2218" xr:uid="{00000000-0005-0000-0000-0000BC100000}"/>
    <cellStyle name="Normale 6 2 2 2" xfId="5010" xr:uid="{00000000-0005-0000-0000-0000BD100000}"/>
    <cellStyle name="Normale 6 2 3" xfId="4372" xr:uid="{00000000-0005-0000-0000-0000BE100000}"/>
    <cellStyle name="Normale 6 3" xfId="838" xr:uid="{00000000-0005-0000-0000-0000BF100000}"/>
    <cellStyle name="Normale 6 3 2" xfId="2219" xr:uid="{00000000-0005-0000-0000-0000C0100000}"/>
    <cellStyle name="Normale 6 3 2 2" xfId="5011" xr:uid="{00000000-0005-0000-0000-0000C1100000}"/>
    <cellStyle name="Normale 6 3 3" xfId="4373" xr:uid="{00000000-0005-0000-0000-0000C2100000}"/>
    <cellStyle name="Normale 6 4" xfId="2217" xr:uid="{00000000-0005-0000-0000-0000C3100000}"/>
    <cellStyle name="Normale 6 4 2" xfId="5009" xr:uid="{00000000-0005-0000-0000-0000C4100000}"/>
    <cellStyle name="Normale 6 5" xfId="4371" xr:uid="{00000000-0005-0000-0000-0000C5100000}"/>
    <cellStyle name="Normale 6_EDEN industria 2008 rev" xfId="839" xr:uid="{00000000-0005-0000-0000-0000C6100000}"/>
    <cellStyle name="Normale 60" xfId="840" xr:uid="{00000000-0005-0000-0000-0000C7100000}"/>
    <cellStyle name="Normale 60 2" xfId="2220" xr:uid="{00000000-0005-0000-0000-0000C8100000}"/>
    <cellStyle name="Normale 60 2 2" xfId="5012" xr:uid="{00000000-0005-0000-0000-0000C9100000}"/>
    <cellStyle name="Normale 60 3" xfId="4374" xr:uid="{00000000-0005-0000-0000-0000CA100000}"/>
    <cellStyle name="Normale 61" xfId="841" xr:uid="{00000000-0005-0000-0000-0000CB100000}"/>
    <cellStyle name="Normale 61 2" xfId="2221" xr:uid="{00000000-0005-0000-0000-0000CC100000}"/>
    <cellStyle name="Normale 61 2 2" xfId="5013" xr:uid="{00000000-0005-0000-0000-0000CD100000}"/>
    <cellStyle name="Normale 61 3" xfId="4375" xr:uid="{00000000-0005-0000-0000-0000CE100000}"/>
    <cellStyle name="Normale 62" xfId="842" xr:uid="{00000000-0005-0000-0000-0000CF100000}"/>
    <cellStyle name="Normale 62 2" xfId="2222" xr:uid="{00000000-0005-0000-0000-0000D0100000}"/>
    <cellStyle name="Normale 62 2 2" xfId="5014" xr:uid="{00000000-0005-0000-0000-0000D1100000}"/>
    <cellStyle name="Normale 62 3" xfId="4376" xr:uid="{00000000-0005-0000-0000-0000D2100000}"/>
    <cellStyle name="Normale 63" xfId="843" xr:uid="{00000000-0005-0000-0000-0000D3100000}"/>
    <cellStyle name="Normale 63 2" xfId="2223" xr:uid="{00000000-0005-0000-0000-0000D4100000}"/>
    <cellStyle name="Normale 63 2 2" xfId="5015" xr:uid="{00000000-0005-0000-0000-0000D5100000}"/>
    <cellStyle name="Normale 63 3" xfId="4377" xr:uid="{00000000-0005-0000-0000-0000D6100000}"/>
    <cellStyle name="Normale 64" xfId="844" xr:uid="{00000000-0005-0000-0000-0000D7100000}"/>
    <cellStyle name="Normale 64 2" xfId="2224" xr:uid="{00000000-0005-0000-0000-0000D8100000}"/>
    <cellStyle name="Normale 64 2 2" xfId="5016" xr:uid="{00000000-0005-0000-0000-0000D9100000}"/>
    <cellStyle name="Normale 64 3" xfId="4378" xr:uid="{00000000-0005-0000-0000-0000DA100000}"/>
    <cellStyle name="Normale 65" xfId="845" xr:uid="{00000000-0005-0000-0000-0000DB100000}"/>
    <cellStyle name="Normale 65 2" xfId="2225" xr:uid="{00000000-0005-0000-0000-0000DC100000}"/>
    <cellStyle name="Normale 65 2 2" xfId="5017" xr:uid="{00000000-0005-0000-0000-0000DD100000}"/>
    <cellStyle name="Normale 65 3" xfId="4379" xr:uid="{00000000-0005-0000-0000-0000DE100000}"/>
    <cellStyle name="Normale 7" xfId="846" xr:uid="{00000000-0005-0000-0000-0000DF100000}"/>
    <cellStyle name="Normale 7 2" xfId="847" xr:uid="{00000000-0005-0000-0000-0000E0100000}"/>
    <cellStyle name="Normale 7 2 2" xfId="2227" xr:uid="{00000000-0005-0000-0000-0000E1100000}"/>
    <cellStyle name="Normale 7 2 2 2" xfId="5019" xr:uid="{00000000-0005-0000-0000-0000E2100000}"/>
    <cellStyle name="Normale 7 2 3" xfId="4381" xr:uid="{00000000-0005-0000-0000-0000E3100000}"/>
    <cellStyle name="Normale 7 3" xfId="848" xr:uid="{00000000-0005-0000-0000-0000E4100000}"/>
    <cellStyle name="Normale 7 3 2" xfId="2228" xr:uid="{00000000-0005-0000-0000-0000E5100000}"/>
    <cellStyle name="Normale 7 3 2 2" xfId="5020" xr:uid="{00000000-0005-0000-0000-0000E6100000}"/>
    <cellStyle name="Normale 7 3 3" xfId="4382" xr:uid="{00000000-0005-0000-0000-0000E7100000}"/>
    <cellStyle name="Normale 7 4" xfId="2226" xr:uid="{00000000-0005-0000-0000-0000E8100000}"/>
    <cellStyle name="Normale 7 4 2" xfId="5018" xr:uid="{00000000-0005-0000-0000-0000E9100000}"/>
    <cellStyle name="Normale 7 5" xfId="4380" xr:uid="{00000000-0005-0000-0000-0000EA100000}"/>
    <cellStyle name="Normale 7_EDEN industria 2008 rev" xfId="849" xr:uid="{00000000-0005-0000-0000-0000EB100000}"/>
    <cellStyle name="Normale 8" xfId="850" xr:uid="{00000000-0005-0000-0000-0000EC100000}"/>
    <cellStyle name="Normale 8 2" xfId="851" xr:uid="{00000000-0005-0000-0000-0000ED100000}"/>
    <cellStyle name="Normale 8 2 2" xfId="2230" xr:uid="{00000000-0005-0000-0000-0000EE100000}"/>
    <cellStyle name="Normale 8 2 2 2" xfId="5022" xr:uid="{00000000-0005-0000-0000-0000EF100000}"/>
    <cellStyle name="Normale 8 2 3" xfId="4384" xr:uid="{00000000-0005-0000-0000-0000F0100000}"/>
    <cellStyle name="Normale 8 3" xfId="852" xr:uid="{00000000-0005-0000-0000-0000F1100000}"/>
    <cellStyle name="Normale 8 3 2" xfId="2231" xr:uid="{00000000-0005-0000-0000-0000F2100000}"/>
    <cellStyle name="Normale 8 3 2 2" xfId="5023" xr:uid="{00000000-0005-0000-0000-0000F3100000}"/>
    <cellStyle name="Normale 8 3 3" xfId="4385" xr:uid="{00000000-0005-0000-0000-0000F4100000}"/>
    <cellStyle name="Normale 8 4" xfId="2229" xr:uid="{00000000-0005-0000-0000-0000F5100000}"/>
    <cellStyle name="Normale 8 4 2" xfId="5021" xr:uid="{00000000-0005-0000-0000-0000F6100000}"/>
    <cellStyle name="Normale 8 5" xfId="4383" xr:uid="{00000000-0005-0000-0000-0000F7100000}"/>
    <cellStyle name="Normale 8_EDEN industria 2008 rev" xfId="853" xr:uid="{00000000-0005-0000-0000-0000F8100000}"/>
    <cellStyle name="Normale 9" xfId="854" xr:uid="{00000000-0005-0000-0000-0000F9100000}"/>
    <cellStyle name="Normale 9 2" xfId="855" xr:uid="{00000000-0005-0000-0000-0000FA100000}"/>
    <cellStyle name="Normale 9 2 2" xfId="2233" xr:uid="{00000000-0005-0000-0000-0000FB100000}"/>
    <cellStyle name="Normale 9 2 2 2" xfId="5025" xr:uid="{00000000-0005-0000-0000-0000FC100000}"/>
    <cellStyle name="Normale 9 2 3" xfId="4387" xr:uid="{00000000-0005-0000-0000-0000FD100000}"/>
    <cellStyle name="Normale 9 3" xfId="856" xr:uid="{00000000-0005-0000-0000-0000FE100000}"/>
    <cellStyle name="Normale 9 3 2" xfId="2234" xr:uid="{00000000-0005-0000-0000-0000FF100000}"/>
    <cellStyle name="Normale 9 3 2 2" xfId="5026" xr:uid="{00000000-0005-0000-0000-000000110000}"/>
    <cellStyle name="Normale 9 3 3" xfId="4388" xr:uid="{00000000-0005-0000-0000-000001110000}"/>
    <cellStyle name="Normale 9 4" xfId="2232" xr:uid="{00000000-0005-0000-0000-000002110000}"/>
    <cellStyle name="Normale 9 4 2" xfId="5024" xr:uid="{00000000-0005-0000-0000-000003110000}"/>
    <cellStyle name="Normale 9 5" xfId="4386" xr:uid="{00000000-0005-0000-0000-000004110000}"/>
    <cellStyle name="Normale 9_EDEN industria 2008 rev" xfId="857" xr:uid="{00000000-0005-0000-0000-000005110000}"/>
    <cellStyle name="Normale_B2020" xfId="858" xr:uid="{00000000-0005-0000-0000-000006110000}"/>
    <cellStyle name="Nota" xfId="859" xr:uid="{00000000-0005-0000-0000-000007110000}"/>
    <cellStyle name="Nota 2" xfId="860" xr:uid="{00000000-0005-0000-0000-000008110000}"/>
    <cellStyle name="Nota 2 2" xfId="2236" xr:uid="{00000000-0005-0000-0000-000009110000}"/>
    <cellStyle name="Nota 2 2 2" xfId="5028" xr:uid="{00000000-0005-0000-0000-00000A110000}"/>
    <cellStyle name="Nota 2 3" xfId="4389" xr:uid="{00000000-0005-0000-0000-00000B110000}"/>
    <cellStyle name="Nota 3" xfId="861" xr:uid="{00000000-0005-0000-0000-00000C110000}"/>
    <cellStyle name="Nota 3 2" xfId="862" xr:uid="{00000000-0005-0000-0000-00000D110000}"/>
    <cellStyle name="Nota 3 2 2" xfId="4012" xr:uid="{00000000-0005-0000-0000-00000E110000}"/>
    <cellStyle name="Nota 3 2 3" xfId="3181" xr:uid="{00000000-0005-0000-0000-00000F110000}"/>
    <cellStyle name="Nota 3 2 3 2" xfId="5971" xr:uid="{00000000-0005-0000-0000-000010110000}"/>
    <cellStyle name="Nota 3 3" xfId="2237" xr:uid="{00000000-0005-0000-0000-000011110000}"/>
    <cellStyle name="Nota 3 3 2" xfId="5029" xr:uid="{00000000-0005-0000-0000-000012110000}"/>
    <cellStyle name="Nota 3 4" xfId="2672" xr:uid="{00000000-0005-0000-0000-000013110000}"/>
    <cellStyle name="Nota 3 4 2" xfId="5567" xr:uid="{00000000-0005-0000-0000-000014110000}"/>
    <cellStyle name="Nota 3 5" xfId="1640" xr:uid="{00000000-0005-0000-0000-000015110000}"/>
    <cellStyle name="Nota 4" xfId="863" xr:uid="{00000000-0005-0000-0000-000016110000}"/>
    <cellStyle name="Nota 4 2" xfId="5030" xr:uid="{00000000-0005-0000-0000-000017110000}"/>
    <cellStyle name="Nota 5" xfId="864" xr:uid="{00000000-0005-0000-0000-000018110000}"/>
    <cellStyle name="Nota 6" xfId="2235" xr:uid="{00000000-0005-0000-0000-000019110000}"/>
    <cellStyle name="Nota 6 2" xfId="5027" xr:uid="{00000000-0005-0000-0000-00001A110000}"/>
    <cellStyle name="Nuovo" xfId="865" xr:uid="{00000000-0005-0000-0000-00001B110000}"/>
    <cellStyle name="Nuovo 10" xfId="866" xr:uid="{00000000-0005-0000-0000-00001C110000}"/>
    <cellStyle name="Nuovo 10 2" xfId="867" xr:uid="{00000000-0005-0000-0000-00001D110000}"/>
    <cellStyle name="Nuovo 10 2 2" xfId="2240" xr:uid="{00000000-0005-0000-0000-00001E110000}"/>
    <cellStyle name="Nuovo 10 2 2 2" xfId="5033" xr:uid="{00000000-0005-0000-0000-00001F110000}"/>
    <cellStyle name="Nuovo 10 2 3" xfId="4390" xr:uid="{00000000-0005-0000-0000-000020110000}"/>
    <cellStyle name="Nuovo 10 3" xfId="868" xr:uid="{00000000-0005-0000-0000-000021110000}"/>
    <cellStyle name="Nuovo 10 3 2" xfId="869" xr:uid="{00000000-0005-0000-0000-000022110000}"/>
    <cellStyle name="Nuovo 10 3 2 2" xfId="4013" xr:uid="{00000000-0005-0000-0000-000023110000}"/>
    <cellStyle name="Nuovo 10 3 2 3" xfId="3182" xr:uid="{00000000-0005-0000-0000-000024110000}"/>
    <cellStyle name="Nuovo 10 3 2 3 2" xfId="5972" xr:uid="{00000000-0005-0000-0000-000025110000}"/>
    <cellStyle name="Nuovo 10 3 3" xfId="2241" xr:uid="{00000000-0005-0000-0000-000026110000}"/>
    <cellStyle name="Nuovo 10 3 3 2" xfId="5034" xr:uid="{00000000-0005-0000-0000-000027110000}"/>
    <cellStyle name="Nuovo 10 3 4" xfId="2673" xr:uid="{00000000-0005-0000-0000-000028110000}"/>
    <cellStyle name="Nuovo 10 3 4 2" xfId="5568" xr:uid="{00000000-0005-0000-0000-000029110000}"/>
    <cellStyle name="Nuovo 10 3 5" xfId="1641" xr:uid="{00000000-0005-0000-0000-00002A110000}"/>
    <cellStyle name="Nuovo 10 4" xfId="870" xr:uid="{00000000-0005-0000-0000-00002B110000}"/>
    <cellStyle name="Nuovo 10 4 2" xfId="5035" xr:uid="{00000000-0005-0000-0000-00002C110000}"/>
    <cellStyle name="Nuovo 10 5" xfId="871" xr:uid="{00000000-0005-0000-0000-00002D110000}"/>
    <cellStyle name="Nuovo 10 6" xfId="2239" xr:uid="{00000000-0005-0000-0000-00002E110000}"/>
    <cellStyle name="Nuovo 10 6 2" xfId="5032" xr:uid="{00000000-0005-0000-0000-00002F110000}"/>
    <cellStyle name="Nuovo 11" xfId="872" xr:uid="{00000000-0005-0000-0000-000030110000}"/>
    <cellStyle name="Nuovo 11 2" xfId="873" xr:uid="{00000000-0005-0000-0000-000031110000}"/>
    <cellStyle name="Nuovo 11 2 2" xfId="2243" xr:uid="{00000000-0005-0000-0000-000032110000}"/>
    <cellStyle name="Nuovo 11 2 2 2" xfId="5037" xr:uid="{00000000-0005-0000-0000-000033110000}"/>
    <cellStyle name="Nuovo 11 2 3" xfId="4391" xr:uid="{00000000-0005-0000-0000-000034110000}"/>
    <cellStyle name="Nuovo 11 3" xfId="874" xr:uid="{00000000-0005-0000-0000-000035110000}"/>
    <cellStyle name="Nuovo 11 3 2" xfId="875" xr:uid="{00000000-0005-0000-0000-000036110000}"/>
    <cellStyle name="Nuovo 11 3 2 2" xfId="4014" xr:uid="{00000000-0005-0000-0000-000037110000}"/>
    <cellStyle name="Nuovo 11 3 2 3" xfId="3183" xr:uid="{00000000-0005-0000-0000-000038110000}"/>
    <cellStyle name="Nuovo 11 3 2 3 2" xfId="5973" xr:uid="{00000000-0005-0000-0000-000039110000}"/>
    <cellStyle name="Nuovo 11 3 3" xfId="2244" xr:uid="{00000000-0005-0000-0000-00003A110000}"/>
    <cellStyle name="Nuovo 11 3 3 2" xfId="5038" xr:uid="{00000000-0005-0000-0000-00003B110000}"/>
    <cellStyle name="Nuovo 11 3 4" xfId="2674" xr:uid="{00000000-0005-0000-0000-00003C110000}"/>
    <cellStyle name="Nuovo 11 3 4 2" xfId="5569" xr:uid="{00000000-0005-0000-0000-00003D110000}"/>
    <cellStyle name="Nuovo 11 3 5" xfId="1642" xr:uid="{00000000-0005-0000-0000-00003E110000}"/>
    <cellStyle name="Nuovo 11 4" xfId="876" xr:uid="{00000000-0005-0000-0000-00003F110000}"/>
    <cellStyle name="Nuovo 11 4 2" xfId="5039" xr:uid="{00000000-0005-0000-0000-000040110000}"/>
    <cellStyle name="Nuovo 11 5" xfId="877" xr:uid="{00000000-0005-0000-0000-000041110000}"/>
    <cellStyle name="Nuovo 11 6" xfId="2242" xr:uid="{00000000-0005-0000-0000-000042110000}"/>
    <cellStyle name="Nuovo 11 6 2" xfId="5036" xr:uid="{00000000-0005-0000-0000-000043110000}"/>
    <cellStyle name="Nuovo 12" xfId="878" xr:uid="{00000000-0005-0000-0000-000044110000}"/>
    <cellStyle name="Nuovo 12 2" xfId="879" xr:uid="{00000000-0005-0000-0000-000045110000}"/>
    <cellStyle name="Nuovo 12 2 2" xfId="2246" xr:uid="{00000000-0005-0000-0000-000046110000}"/>
    <cellStyle name="Nuovo 12 2 2 2" xfId="5041" xr:uid="{00000000-0005-0000-0000-000047110000}"/>
    <cellStyle name="Nuovo 12 2 3" xfId="4392" xr:uid="{00000000-0005-0000-0000-000048110000}"/>
    <cellStyle name="Nuovo 12 3" xfId="880" xr:uid="{00000000-0005-0000-0000-000049110000}"/>
    <cellStyle name="Nuovo 12 3 2" xfId="881" xr:uid="{00000000-0005-0000-0000-00004A110000}"/>
    <cellStyle name="Nuovo 12 3 2 2" xfId="4015" xr:uid="{00000000-0005-0000-0000-00004B110000}"/>
    <cellStyle name="Nuovo 12 3 2 3" xfId="3184" xr:uid="{00000000-0005-0000-0000-00004C110000}"/>
    <cellStyle name="Nuovo 12 3 2 3 2" xfId="5974" xr:uid="{00000000-0005-0000-0000-00004D110000}"/>
    <cellStyle name="Nuovo 12 3 3" xfId="2247" xr:uid="{00000000-0005-0000-0000-00004E110000}"/>
    <cellStyle name="Nuovo 12 3 3 2" xfId="5042" xr:uid="{00000000-0005-0000-0000-00004F110000}"/>
    <cellStyle name="Nuovo 12 3 4" xfId="2675" xr:uid="{00000000-0005-0000-0000-000050110000}"/>
    <cellStyle name="Nuovo 12 3 4 2" xfId="5570" xr:uid="{00000000-0005-0000-0000-000051110000}"/>
    <cellStyle name="Nuovo 12 3 5" xfId="1643" xr:uid="{00000000-0005-0000-0000-000052110000}"/>
    <cellStyle name="Nuovo 12 4" xfId="882" xr:uid="{00000000-0005-0000-0000-000053110000}"/>
    <cellStyle name="Nuovo 12 4 2" xfId="5043" xr:uid="{00000000-0005-0000-0000-000054110000}"/>
    <cellStyle name="Nuovo 12 5" xfId="883" xr:uid="{00000000-0005-0000-0000-000055110000}"/>
    <cellStyle name="Nuovo 12 6" xfId="2245" xr:uid="{00000000-0005-0000-0000-000056110000}"/>
    <cellStyle name="Nuovo 12 6 2" xfId="5040" xr:uid="{00000000-0005-0000-0000-000057110000}"/>
    <cellStyle name="Nuovo 13" xfId="884" xr:uid="{00000000-0005-0000-0000-000058110000}"/>
    <cellStyle name="Nuovo 13 2" xfId="885" xr:uid="{00000000-0005-0000-0000-000059110000}"/>
    <cellStyle name="Nuovo 13 2 2" xfId="2249" xr:uid="{00000000-0005-0000-0000-00005A110000}"/>
    <cellStyle name="Nuovo 13 2 2 2" xfId="5045" xr:uid="{00000000-0005-0000-0000-00005B110000}"/>
    <cellStyle name="Nuovo 13 2 3" xfId="4393" xr:uid="{00000000-0005-0000-0000-00005C110000}"/>
    <cellStyle name="Nuovo 13 3" xfId="886" xr:uid="{00000000-0005-0000-0000-00005D110000}"/>
    <cellStyle name="Nuovo 13 3 2" xfId="887" xr:uid="{00000000-0005-0000-0000-00005E110000}"/>
    <cellStyle name="Nuovo 13 3 2 2" xfId="4016" xr:uid="{00000000-0005-0000-0000-00005F110000}"/>
    <cellStyle name="Nuovo 13 3 2 3" xfId="3185" xr:uid="{00000000-0005-0000-0000-000060110000}"/>
    <cellStyle name="Nuovo 13 3 2 3 2" xfId="5975" xr:uid="{00000000-0005-0000-0000-000061110000}"/>
    <cellStyle name="Nuovo 13 3 3" xfId="2250" xr:uid="{00000000-0005-0000-0000-000062110000}"/>
    <cellStyle name="Nuovo 13 3 3 2" xfId="5046" xr:uid="{00000000-0005-0000-0000-000063110000}"/>
    <cellStyle name="Nuovo 13 3 4" xfId="2676" xr:uid="{00000000-0005-0000-0000-000064110000}"/>
    <cellStyle name="Nuovo 13 3 4 2" xfId="5571" xr:uid="{00000000-0005-0000-0000-000065110000}"/>
    <cellStyle name="Nuovo 13 3 5" xfId="1644" xr:uid="{00000000-0005-0000-0000-000066110000}"/>
    <cellStyle name="Nuovo 13 4" xfId="888" xr:uid="{00000000-0005-0000-0000-000067110000}"/>
    <cellStyle name="Nuovo 13 4 2" xfId="5047" xr:uid="{00000000-0005-0000-0000-000068110000}"/>
    <cellStyle name="Nuovo 13 5" xfId="889" xr:uid="{00000000-0005-0000-0000-000069110000}"/>
    <cellStyle name="Nuovo 13 6" xfId="2248" xr:uid="{00000000-0005-0000-0000-00006A110000}"/>
    <cellStyle name="Nuovo 13 6 2" xfId="5044" xr:uid="{00000000-0005-0000-0000-00006B110000}"/>
    <cellStyle name="Nuovo 14" xfId="890" xr:uid="{00000000-0005-0000-0000-00006C110000}"/>
    <cellStyle name="Nuovo 14 2" xfId="891" xr:uid="{00000000-0005-0000-0000-00006D110000}"/>
    <cellStyle name="Nuovo 14 2 2" xfId="2252" xr:uid="{00000000-0005-0000-0000-00006E110000}"/>
    <cellStyle name="Nuovo 14 2 2 2" xfId="5049" xr:uid="{00000000-0005-0000-0000-00006F110000}"/>
    <cellStyle name="Nuovo 14 2 3" xfId="4394" xr:uid="{00000000-0005-0000-0000-000070110000}"/>
    <cellStyle name="Nuovo 14 3" xfId="892" xr:uid="{00000000-0005-0000-0000-000071110000}"/>
    <cellStyle name="Nuovo 14 3 2" xfId="893" xr:uid="{00000000-0005-0000-0000-000072110000}"/>
    <cellStyle name="Nuovo 14 3 2 2" xfId="4017" xr:uid="{00000000-0005-0000-0000-000073110000}"/>
    <cellStyle name="Nuovo 14 3 2 3" xfId="3186" xr:uid="{00000000-0005-0000-0000-000074110000}"/>
    <cellStyle name="Nuovo 14 3 2 3 2" xfId="5976" xr:uid="{00000000-0005-0000-0000-000075110000}"/>
    <cellStyle name="Nuovo 14 3 3" xfId="2253" xr:uid="{00000000-0005-0000-0000-000076110000}"/>
    <cellStyle name="Nuovo 14 3 3 2" xfId="5050" xr:uid="{00000000-0005-0000-0000-000077110000}"/>
    <cellStyle name="Nuovo 14 3 4" xfId="2677" xr:uid="{00000000-0005-0000-0000-000078110000}"/>
    <cellStyle name="Nuovo 14 3 4 2" xfId="5572" xr:uid="{00000000-0005-0000-0000-000079110000}"/>
    <cellStyle name="Nuovo 14 3 5" xfId="1645" xr:uid="{00000000-0005-0000-0000-00007A110000}"/>
    <cellStyle name="Nuovo 14 4" xfId="894" xr:uid="{00000000-0005-0000-0000-00007B110000}"/>
    <cellStyle name="Nuovo 14 4 2" xfId="5051" xr:uid="{00000000-0005-0000-0000-00007C110000}"/>
    <cellStyle name="Nuovo 14 5" xfId="895" xr:uid="{00000000-0005-0000-0000-00007D110000}"/>
    <cellStyle name="Nuovo 14 6" xfId="2251" xr:uid="{00000000-0005-0000-0000-00007E110000}"/>
    <cellStyle name="Nuovo 14 6 2" xfId="5048" xr:uid="{00000000-0005-0000-0000-00007F110000}"/>
    <cellStyle name="Nuovo 15" xfId="896" xr:uid="{00000000-0005-0000-0000-000080110000}"/>
    <cellStyle name="Nuovo 15 2" xfId="897" xr:uid="{00000000-0005-0000-0000-000081110000}"/>
    <cellStyle name="Nuovo 15 2 2" xfId="2255" xr:uid="{00000000-0005-0000-0000-000082110000}"/>
    <cellStyle name="Nuovo 15 2 2 2" xfId="5053" xr:uid="{00000000-0005-0000-0000-000083110000}"/>
    <cellStyle name="Nuovo 15 2 3" xfId="4395" xr:uid="{00000000-0005-0000-0000-000084110000}"/>
    <cellStyle name="Nuovo 15 3" xfId="898" xr:uid="{00000000-0005-0000-0000-000085110000}"/>
    <cellStyle name="Nuovo 15 3 2" xfId="899" xr:uid="{00000000-0005-0000-0000-000086110000}"/>
    <cellStyle name="Nuovo 15 3 2 2" xfId="4018" xr:uid="{00000000-0005-0000-0000-000087110000}"/>
    <cellStyle name="Nuovo 15 3 2 3" xfId="3187" xr:uid="{00000000-0005-0000-0000-000088110000}"/>
    <cellStyle name="Nuovo 15 3 2 3 2" xfId="5977" xr:uid="{00000000-0005-0000-0000-000089110000}"/>
    <cellStyle name="Nuovo 15 3 3" xfId="2256" xr:uid="{00000000-0005-0000-0000-00008A110000}"/>
    <cellStyle name="Nuovo 15 3 3 2" xfId="5054" xr:uid="{00000000-0005-0000-0000-00008B110000}"/>
    <cellStyle name="Nuovo 15 3 4" xfId="2678" xr:uid="{00000000-0005-0000-0000-00008C110000}"/>
    <cellStyle name="Nuovo 15 3 4 2" xfId="5573" xr:uid="{00000000-0005-0000-0000-00008D110000}"/>
    <cellStyle name="Nuovo 15 3 5" xfId="1646" xr:uid="{00000000-0005-0000-0000-00008E110000}"/>
    <cellStyle name="Nuovo 15 4" xfId="900" xr:uid="{00000000-0005-0000-0000-00008F110000}"/>
    <cellStyle name="Nuovo 15 4 2" xfId="5055" xr:uid="{00000000-0005-0000-0000-000090110000}"/>
    <cellStyle name="Nuovo 15 5" xfId="901" xr:uid="{00000000-0005-0000-0000-000091110000}"/>
    <cellStyle name="Nuovo 15 6" xfId="2254" xr:uid="{00000000-0005-0000-0000-000092110000}"/>
    <cellStyle name="Nuovo 15 6 2" xfId="5052" xr:uid="{00000000-0005-0000-0000-000093110000}"/>
    <cellStyle name="Nuovo 16" xfId="902" xr:uid="{00000000-0005-0000-0000-000094110000}"/>
    <cellStyle name="Nuovo 16 2" xfId="903" xr:uid="{00000000-0005-0000-0000-000095110000}"/>
    <cellStyle name="Nuovo 16 2 2" xfId="2258" xr:uid="{00000000-0005-0000-0000-000096110000}"/>
    <cellStyle name="Nuovo 16 2 2 2" xfId="5057" xr:uid="{00000000-0005-0000-0000-000097110000}"/>
    <cellStyle name="Nuovo 16 2 3" xfId="4396" xr:uid="{00000000-0005-0000-0000-000098110000}"/>
    <cellStyle name="Nuovo 16 3" xfId="904" xr:uid="{00000000-0005-0000-0000-000099110000}"/>
    <cellStyle name="Nuovo 16 3 2" xfId="905" xr:uid="{00000000-0005-0000-0000-00009A110000}"/>
    <cellStyle name="Nuovo 16 3 2 2" xfId="4019" xr:uid="{00000000-0005-0000-0000-00009B110000}"/>
    <cellStyle name="Nuovo 16 3 2 3" xfId="3188" xr:uid="{00000000-0005-0000-0000-00009C110000}"/>
    <cellStyle name="Nuovo 16 3 2 3 2" xfId="5978" xr:uid="{00000000-0005-0000-0000-00009D110000}"/>
    <cellStyle name="Nuovo 16 3 3" xfId="2259" xr:uid="{00000000-0005-0000-0000-00009E110000}"/>
    <cellStyle name="Nuovo 16 3 3 2" xfId="5058" xr:uid="{00000000-0005-0000-0000-00009F110000}"/>
    <cellStyle name="Nuovo 16 3 4" xfId="2679" xr:uid="{00000000-0005-0000-0000-0000A0110000}"/>
    <cellStyle name="Nuovo 16 3 4 2" xfId="5574" xr:uid="{00000000-0005-0000-0000-0000A1110000}"/>
    <cellStyle name="Nuovo 16 3 5" xfId="1647" xr:uid="{00000000-0005-0000-0000-0000A2110000}"/>
    <cellStyle name="Nuovo 16 4" xfId="906" xr:uid="{00000000-0005-0000-0000-0000A3110000}"/>
    <cellStyle name="Nuovo 16 4 2" xfId="5059" xr:uid="{00000000-0005-0000-0000-0000A4110000}"/>
    <cellStyle name="Nuovo 16 5" xfId="907" xr:uid="{00000000-0005-0000-0000-0000A5110000}"/>
    <cellStyle name="Nuovo 16 6" xfId="2257" xr:uid="{00000000-0005-0000-0000-0000A6110000}"/>
    <cellStyle name="Nuovo 16 6 2" xfId="5056" xr:uid="{00000000-0005-0000-0000-0000A7110000}"/>
    <cellStyle name="Nuovo 17" xfId="908" xr:uid="{00000000-0005-0000-0000-0000A8110000}"/>
    <cellStyle name="Nuovo 17 2" xfId="909" xr:uid="{00000000-0005-0000-0000-0000A9110000}"/>
    <cellStyle name="Nuovo 17 2 2" xfId="2261" xr:uid="{00000000-0005-0000-0000-0000AA110000}"/>
    <cellStyle name="Nuovo 17 2 2 2" xfId="5061" xr:uid="{00000000-0005-0000-0000-0000AB110000}"/>
    <cellStyle name="Nuovo 17 2 3" xfId="4397" xr:uid="{00000000-0005-0000-0000-0000AC110000}"/>
    <cellStyle name="Nuovo 17 3" xfId="910" xr:uid="{00000000-0005-0000-0000-0000AD110000}"/>
    <cellStyle name="Nuovo 17 3 2" xfId="911" xr:uid="{00000000-0005-0000-0000-0000AE110000}"/>
    <cellStyle name="Nuovo 17 3 2 2" xfId="4020" xr:uid="{00000000-0005-0000-0000-0000AF110000}"/>
    <cellStyle name="Nuovo 17 3 2 3" xfId="3189" xr:uid="{00000000-0005-0000-0000-0000B0110000}"/>
    <cellStyle name="Nuovo 17 3 2 3 2" xfId="5979" xr:uid="{00000000-0005-0000-0000-0000B1110000}"/>
    <cellStyle name="Nuovo 17 3 3" xfId="2262" xr:uid="{00000000-0005-0000-0000-0000B2110000}"/>
    <cellStyle name="Nuovo 17 3 3 2" xfId="5062" xr:uid="{00000000-0005-0000-0000-0000B3110000}"/>
    <cellStyle name="Nuovo 17 3 4" xfId="2680" xr:uid="{00000000-0005-0000-0000-0000B4110000}"/>
    <cellStyle name="Nuovo 17 3 4 2" xfId="5575" xr:uid="{00000000-0005-0000-0000-0000B5110000}"/>
    <cellStyle name="Nuovo 17 3 5" xfId="1648" xr:uid="{00000000-0005-0000-0000-0000B6110000}"/>
    <cellStyle name="Nuovo 17 4" xfId="912" xr:uid="{00000000-0005-0000-0000-0000B7110000}"/>
    <cellStyle name="Nuovo 17 4 2" xfId="5063" xr:uid="{00000000-0005-0000-0000-0000B8110000}"/>
    <cellStyle name="Nuovo 17 5" xfId="913" xr:uid="{00000000-0005-0000-0000-0000B9110000}"/>
    <cellStyle name="Nuovo 17 6" xfId="2260" xr:uid="{00000000-0005-0000-0000-0000BA110000}"/>
    <cellStyle name="Nuovo 17 6 2" xfId="5060" xr:uid="{00000000-0005-0000-0000-0000BB110000}"/>
    <cellStyle name="Nuovo 18" xfId="914" xr:uid="{00000000-0005-0000-0000-0000BC110000}"/>
    <cellStyle name="Nuovo 18 2" xfId="915" xr:uid="{00000000-0005-0000-0000-0000BD110000}"/>
    <cellStyle name="Nuovo 18 2 2" xfId="2264" xr:uid="{00000000-0005-0000-0000-0000BE110000}"/>
    <cellStyle name="Nuovo 18 2 2 2" xfId="5065" xr:uid="{00000000-0005-0000-0000-0000BF110000}"/>
    <cellStyle name="Nuovo 18 2 3" xfId="4398" xr:uid="{00000000-0005-0000-0000-0000C0110000}"/>
    <cellStyle name="Nuovo 18 3" xfId="916" xr:uid="{00000000-0005-0000-0000-0000C1110000}"/>
    <cellStyle name="Nuovo 18 3 2" xfId="917" xr:uid="{00000000-0005-0000-0000-0000C2110000}"/>
    <cellStyle name="Nuovo 18 3 2 2" xfId="4021" xr:uid="{00000000-0005-0000-0000-0000C3110000}"/>
    <cellStyle name="Nuovo 18 3 2 3" xfId="3190" xr:uid="{00000000-0005-0000-0000-0000C4110000}"/>
    <cellStyle name="Nuovo 18 3 2 3 2" xfId="5980" xr:uid="{00000000-0005-0000-0000-0000C5110000}"/>
    <cellStyle name="Nuovo 18 3 3" xfId="2265" xr:uid="{00000000-0005-0000-0000-0000C6110000}"/>
    <cellStyle name="Nuovo 18 3 3 2" xfId="5066" xr:uid="{00000000-0005-0000-0000-0000C7110000}"/>
    <cellStyle name="Nuovo 18 3 4" xfId="2681" xr:uid="{00000000-0005-0000-0000-0000C8110000}"/>
    <cellStyle name="Nuovo 18 3 4 2" xfId="5576" xr:uid="{00000000-0005-0000-0000-0000C9110000}"/>
    <cellStyle name="Nuovo 18 3 5" xfId="1649" xr:uid="{00000000-0005-0000-0000-0000CA110000}"/>
    <cellStyle name="Nuovo 18 4" xfId="918" xr:uid="{00000000-0005-0000-0000-0000CB110000}"/>
    <cellStyle name="Nuovo 18 4 2" xfId="5067" xr:uid="{00000000-0005-0000-0000-0000CC110000}"/>
    <cellStyle name="Nuovo 18 5" xfId="919" xr:uid="{00000000-0005-0000-0000-0000CD110000}"/>
    <cellStyle name="Nuovo 18 6" xfId="2263" xr:uid="{00000000-0005-0000-0000-0000CE110000}"/>
    <cellStyle name="Nuovo 18 6 2" xfId="5064" xr:uid="{00000000-0005-0000-0000-0000CF110000}"/>
    <cellStyle name="Nuovo 19" xfId="920" xr:uid="{00000000-0005-0000-0000-0000D0110000}"/>
    <cellStyle name="Nuovo 19 2" xfId="921" xr:uid="{00000000-0005-0000-0000-0000D1110000}"/>
    <cellStyle name="Nuovo 19 2 2" xfId="2267" xr:uid="{00000000-0005-0000-0000-0000D2110000}"/>
    <cellStyle name="Nuovo 19 2 2 2" xfId="5069" xr:uid="{00000000-0005-0000-0000-0000D3110000}"/>
    <cellStyle name="Nuovo 19 2 3" xfId="4399" xr:uid="{00000000-0005-0000-0000-0000D4110000}"/>
    <cellStyle name="Nuovo 19 3" xfId="922" xr:uid="{00000000-0005-0000-0000-0000D5110000}"/>
    <cellStyle name="Nuovo 19 3 2" xfId="923" xr:uid="{00000000-0005-0000-0000-0000D6110000}"/>
    <cellStyle name="Nuovo 19 3 2 2" xfId="4022" xr:uid="{00000000-0005-0000-0000-0000D7110000}"/>
    <cellStyle name="Nuovo 19 3 2 3" xfId="3191" xr:uid="{00000000-0005-0000-0000-0000D8110000}"/>
    <cellStyle name="Nuovo 19 3 2 3 2" xfId="5981" xr:uid="{00000000-0005-0000-0000-0000D9110000}"/>
    <cellStyle name="Nuovo 19 3 3" xfId="2268" xr:uid="{00000000-0005-0000-0000-0000DA110000}"/>
    <cellStyle name="Nuovo 19 3 3 2" xfId="5070" xr:uid="{00000000-0005-0000-0000-0000DB110000}"/>
    <cellStyle name="Nuovo 19 3 4" xfId="2682" xr:uid="{00000000-0005-0000-0000-0000DC110000}"/>
    <cellStyle name="Nuovo 19 3 4 2" xfId="5577" xr:uid="{00000000-0005-0000-0000-0000DD110000}"/>
    <cellStyle name="Nuovo 19 3 5" xfId="1650" xr:uid="{00000000-0005-0000-0000-0000DE110000}"/>
    <cellStyle name="Nuovo 19 4" xfId="924" xr:uid="{00000000-0005-0000-0000-0000DF110000}"/>
    <cellStyle name="Nuovo 19 4 2" xfId="5071" xr:uid="{00000000-0005-0000-0000-0000E0110000}"/>
    <cellStyle name="Nuovo 19 5" xfId="925" xr:uid="{00000000-0005-0000-0000-0000E1110000}"/>
    <cellStyle name="Nuovo 19 6" xfId="2266" xr:uid="{00000000-0005-0000-0000-0000E2110000}"/>
    <cellStyle name="Nuovo 19 6 2" xfId="5068" xr:uid="{00000000-0005-0000-0000-0000E3110000}"/>
    <cellStyle name="Nuovo 2" xfId="926" xr:uid="{00000000-0005-0000-0000-0000E4110000}"/>
    <cellStyle name="Nuovo 2 2" xfId="927" xr:uid="{00000000-0005-0000-0000-0000E5110000}"/>
    <cellStyle name="Nuovo 2 2 2" xfId="2270" xr:uid="{00000000-0005-0000-0000-0000E6110000}"/>
    <cellStyle name="Nuovo 2 2 2 2" xfId="5073" xr:uid="{00000000-0005-0000-0000-0000E7110000}"/>
    <cellStyle name="Nuovo 2 2 3" xfId="4400" xr:uid="{00000000-0005-0000-0000-0000E8110000}"/>
    <cellStyle name="Nuovo 2 3" xfId="928" xr:uid="{00000000-0005-0000-0000-0000E9110000}"/>
    <cellStyle name="Nuovo 2 3 2" xfId="929" xr:uid="{00000000-0005-0000-0000-0000EA110000}"/>
    <cellStyle name="Nuovo 2 3 2 2" xfId="4023" xr:uid="{00000000-0005-0000-0000-0000EB110000}"/>
    <cellStyle name="Nuovo 2 3 2 3" xfId="3192" xr:uid="{00000000-0005-0000-0000-0000EC110000}"/>
    <cellStyle name="Nuovo 2 3 2 3 2" xfId="5982" xr:uid="{00000000-0005-0000-0000-0000ED110000}"/>
    <cellStyle name="Nuovo 2 3 3" xfId="2271" xr:uid="{00000000-0005-0000-0000-0000EE110000}"/>
    <cellStyle name="Nuovo 2 3 3 2" xfId="5074" xr:uid="{00000000-0005-0000-0000-0000EF110000}"/>
    <cellStyle name="Nuovo 2 3 4" xfId="2683" xr:uid="{00000000-0005-0000-0000-0000F0110000}"/>
    <cellStyle name="Nuovo 2 3 4 2" xfId="5578" xr:uid="{00000000-0005-0000-0000-0000F1110000}"/>
    <cellStyle name="Nuovo 2 3 5" xfId="1651" xr:uid="{00000000-0005-0000-0000-0000F2110000}"/>
    <cellStyle name="Nuovo 2 4" xfId="930" xr:uid="{00000000-0005-0000-0000-0000F3110000}"/>
    <cellStyle name="Nuovo 2 4 2" xfId="5075" xr:uid="{00000000-0005-0000-0000-0000F4110000}"/>
    <cellStyle name="Nuovo 2 5" xfId="931" xr:uid="{00000000-0005-0000-0000-0000F5110000}"/>
    <cellStyle name="Nuovo 2 6" xfId="2269" xr:uid="{00000000-0005-0000-0000-0000F6110000}"/>
    <cellStyle name="Nuovo 2 6 2" xfId="5072" xr:uid="{00000000-0005-0000-0000-0000F7110000}"/>
    <cellStyle name="Nuovo 20" xfId="932" xr:uid="{00000000-0005-0000-0000-0000F8110000}"/>
    <cellStyle name="Nuovo 20 2" xfId="933" xr:uid="{00000000-0005-0000-0000-0000F9110000}"/>
    <cellStyle name="Nuovo 20 2 2" xfId="2273" xr:uid="{00000000-0005-0000-0000-0000FA110000}"/>
    <cellStyle name="Nuovo 20 2 2 2" xfId="5077" xr:uid="{00000000-0005-0000-0000-0000FB110000}"/>
    <cellStyle name="Nuovo 20 2 3" xfId="4401" xr:uid="{00000000-0005-0000-0000-0000FC110000}"/>
    <cellStyle name="Nuovo 20 3" xfId="934" xr:uid="{00000000-0005-0000-0000-0000FD110000}"/>
    <cellStyle name="Nuovo 20 3 2" xfId="935" xr:uid="{00000000-0005-0000-0000-0000FE110000}"/>
    <cellStyle name="Nuovo 20 3 2 2" xfId="4024" xr:uid="{00000000-0005-0000-0000-0000FF110000}"/>
    <cellStyle name="Nuovo 20 3 2 3" xfId="3193" xr:uid="{00000000-0005-0000-0000-000000120000}"/>
    <cellStyle name="Nuovo 20 3 2 3 2" xfId="5983" xr:uid="{00000000-0005-0000-0000-000001120000}"/>
    <cellStyle name="Nuovo 20 3 3" xfId="2274" xr:uid="{00000000-0005-0000-0000-000002120000}"/>
    <cellStyle name="Nuovo 20 3 3 2" xfId="5078" xr:uid="{00000000-0005-0000-0000-000003120000}"/>
    <cellStyle name="Nuovo 20 3 4" xfId="2684" xr:uid="{00000000-0005-0000-0000-000004120000}"/>
    <cellStyle name="Nuovo 20 3 4 2" xfId="5579" xr:uid="{00000000-0005-0000-0000-000005120000}"/>
    <cellStyle name="Nuovo 20 3 5" xfId="1652" xr:uid="{00000000-0005-0000-0000-000006120000}"/>
    <cellStyle name="Nuovo 20 4" xfId="936" xr:uid="{00000000-0005-0000-0000-000007120000}"/>
    <cellStyle name="Nuovo 20 4 2" xfId="5079" xr:uid="{00000000-0005-0000-0000-000008120000}"/>
    <cellStyle name="Nuovo 20 5" xfId="937" xr:uid="{00000000-0005-0000-0000-000009120000}"/>
    <cellStyle name="Nuovo 20 6" xfId="2272" xr:uid="{00000000-0005-0000-0000-00000A120000}"/>
    <cellStyle name="Nuovo 20 6 2" xfId="5076" xr:uid="{00000000-0005-0000-0000-00000B120000}"/>
    <cellStyle name="Nuovo 21" xfId="938" xr:uid="{00000000-0005-0000-0000-00000C120000}"/>
    <cellStyle name="Nuovo 21 2" xfId="939" xr:uid="{00000000-0005-0000-0000-00000D120000}"/>
    <cellStyle name="Nuovo 21 2 2" xfId="2276" xr:uid="{00000000-0005-0000-0000-00000E120000}"/>
    <cellStyle name="Nuovo 21 2 2 2" xfId="5081" xr:uid="{00000000-0005-0000-0000-00000F120000}"/>
    <cellStyle name="Nuovo 21 2 3" xfId="4402" xr:uid="{00000000-0005-0000-0000-000010120000}"/>
    <cellStyle name="Nuovo 21 3" xfId="940" xr:uid="{00000000-0005-0000-0000-000011120000}"/>
    <cellStyle name="Nuovo 21 3 2" xfId="941" xr:uid="{00000000-0005-0000-0000-000012120000}"/>
    <cellStyle name="Nuovo 21 3 2 2" xfId="4025" xr:uid="{00000000-0005-0000-0000-000013120000}"/>
    <cellStyle name="Nuovo 21 3 2 3" xfId="3194" xr:uid="{00000000-0005-0000-0000-000014120000}"/>
    <cellStyle name="Nuovo 21 3 2 3 2" xfId="5984" xr:uid="{00000000-0005-0000-0000-000015120000}"/>
    <cellStyle name="Nuovo 21 3 3" xfId="2277" xr:uid="{00000000-0005-0000-0000-000016120000}"/>
    <cellStyle name="Nuovo 21 3 3 2" xfId="5082" xr:uid="{00000000-0005-0000-0000-000017120000}"/>
    <cellStyle name="Nuovo 21 3 4" xfId="2685" xr:uid="{00000000-0005-0000-0000-000018120000}"/>
    <cellStyle name="Nuovo 21 3 4 2" xfId="5580" xr:uid="{00000000-0005-0000-0000-000019120000}"/>
    <cellStyle name="Nuovo 21 3 5" xfId="1653" xr:uid="{00000000-0005-0000-0000-00001A120000}"/>
    <cellStyle name="Nuovo 21 4" xfId="942" xr:uid="{00000000-0005-0000-0000-00001B120000}"/>
    <cellStyle name="Nuovo 21 4 2" xfId="5083" xr:uid="{00000000-0005-0000-0000-00001C120000}"/>
    <cellStyle name="Nuovo 21 5" xfId="943" xr:uid="{00000000-0005-0000-0000-00001D120000}"/>
    <cellStyle name="Nuovo 21 6" xfId="2275" xr:uid="{00000000-0005-0000-0000-00001E120000}"/>
    <cellStyle name="Nuovo 21 6 2" xfId="5080" xr:uid="{00000000-0005-0000-0000-00001F120000}"/>
    <cellStyle name="Nuovo 22" xfId="944" xr:uid="{00000000-0005-0000-0000-000020120000}"/>
    <cellStyle name="Nuovo 22 2" xfId="945" xr:uid="{00000000-0005-0000-0000-000021120000}"/>
    <cellStyle name="Nuovo 22 2 2" xfId="2279" xr:uid="{00000000-0005-0000-0000-000022120000}"/>
    <cellStyle name="Nuovo 22 2 2 2" xfId="5085" xr:uid="{00000000-0005-0000-0000-000023120000}"/>
    <cellStyle name="Nuovo 22 2 3" xfId="4403" xr:uid="{00000000-0005-0000-0000-000024120000}"/>
    <cellStyle name="Nuovo 22 3" xfId="946" xr:uid="{00000000-0005-0000-0000-000025120000}"/>
    <cellStyle name="Nuovo 22 3 2" xfId="947" xr:uid="{00000000-0005-0000-0000-000026120000}"/>
    <cellStyle name="Nuovo 22 3 2 2" xfId="4026" xr:uid="{00000000-0005-0000-0000-000027120000}"/>
    <cellStyle name="Nuovo 22 3 2 3" xfId="3195" xr:uid="{00000000-0005-0000-0000-000028120000}"/>
    <cellStyle name="Nuovo 22 3 2 3 2" xfId="5985" xr:uid="{00000000-0005-0000-0000-000029120000}"/>
    <cellStyle name="Nuovo 22 3 3" xfId="2280" xr:uid="{00000000-0005-0000-0000-00002A120000}"/>
    <cellStyle name="Nuovo 22 3 3 2" xfId="5086" xr:uid="{00000000-0005-0000-0000-00002B120000}"/>
    <cellStyle name="Nuovo 22 3 4" xfId="2686" xr:uid="{00000000-0005-0000-0000-00002C120000}"/>
    <cellStyle name="Nuovo 22 3 4 2" xfId="5581" xr:uid="{00000000-0005-0000-0000-00002D120000}"/>
    <cellStyle name="Nuovo 22 3 5" xfId="1654" xr:uid="{00000000-0005-0000-0000-00002E120000}"/>
    <cellStyle name="Nuovo 22 4" xfId="948" xr:uid="{00000000-0005-0000-0000-00002F120000}"/>
    <cellStyle name="Nuovo 22 4 2" xfId="5087" xr:uid="{00000000-0005-0000-0000-000030120000}"/>
    <cellStyle name="Nuovo 22 5" xfId="949" xr:uid="{00000000-0005-0000-0000-000031120000}"/>
    <cellStyle name="Nuovo 22 6" xfId="2278" xr:uid="{00000000-0005-0000-0000-000032120000}"/>
    <cellStyle name="Nuovo 22 6 2" xfId="5084" xr:uid="{00000000-0005-0000-0000-000033120000}"/>
    <cellStyle name="Nuovo 23" xfId="950" xr:uid="{00000000-0005-0000-0000-000034120000}"/>
    <cellStyle name="Nuovo 23 2" xfId="951" xr:uid="{00000000-0005-0000-0000-000035120000}"/>
    <cellStyle name="Nuovo 23 2 2" xfId="2282" xr:uid="{00000000-0005-0000-0000-000036120000}"/>
    <cellStyle name="Nuovo 23 2 2 2" xfId="5089" xr:uid="{00000000-0005-0000-0000-000037120000}"/>
    <cellStyle name="Nuovo 23 2 3" xfId="4404" xr:uid="{00000000-0005-0000-0000-000038120000}"/>
    <cellStyle name="Nuovo 23 3" xfId="952" xr:uid="{00000000-0005-0000-0000-000039120000}"/>
    <cellStyle name="Nuovo 23 3 2" xfId="953" xr:uid="{00000000-0005-0000-0000-00003A120000}"/>
    <cellStyle name="Nuovo 23 3 2 2" xfId="4027" xr:uid="{00000000-0005-0000-0000-00003B120000}"/>
    <cellStyle name="Nuovo 23 3 2 3" xfId="3196" xr:uid="{00000000-0005-0000-0000-00003C120000}"/>
    <cellStyle name="Nuovo 23 3 2 3 2" xfId="5986" xr:uid="{00000000-0005-0000-0000-00003D120000}"/>
    <cellStyle name="Nuovo 23 3 3" xfId="2283" xr:uid="{00000000-0005-0000-0000-00003E120000}"/>
    <cellStyle name="Nuovo 23 3 3 2" xfId="5090" xr:uid="{00000000-0005-0000-0000-00003F120000}"/>
    <cellStyle name="Nuovo 23 3 4" xfId="2687" xr:uid="{00000000-0005-0000-0000-000040120000}"/>
    <cellStyle name="Nuovo 23 3 4 2" xfId="5582" xr:uid="{00000000-0005-0000-0000-000041120000}"/>
    <cellStyle name="Nuovo 23 3 5" xfId="1655" xr:uid="{00000000-0005-0000-0000-000042120000}"/>
    <cellStyle name="Nuovo 23 4" xfId="954" xr:uid="{00000000-0005-0000-0000-000043120000}"/>
    <cellStyle name="Nuovo 23 4 2" xfId="5091" xr:uid="{00000000-0005-0000-0000-000044120000}"/>
    <cellStyle name="Nuovo 23 5" xfId="955" xr:uid="{00000000-0005-0000-0000-000045120000}"/>
    <cellStyle name="Nuovo 23 6" xfId="2281" xr:uid="{00000000-0005-0000-0000-000046120000}"/>
    <cellStyle name="Nuovo 23 6 2" xfId="5088" xr:uid="{00000000-0005-0000-0000-000047120000}"/>
    <cellStyle name="Nuovo 24" xfId="956" xr:uid="{00000000-0005-0000-0000-000048120000}"/>
    <cellStyle name="Nuovo 24 2" xfId="957" xr:uid="{00000000-0005-0000-0000-000049120000}"/>
    <cellStyle name="Nuovo 24 2 2" xfId="2285" xr:uid="{00000000-0005-0000-0000-00004A120000}"/>
    <cellStyle name="Nuovo 24 2 2 2" xfId="5093" xr:uid="{00000000-0005-0000-0000-00004B120000}"/>
    <cellStyle name="Nuovo 24 2 3" xfId="4405" xr:uid="{00000000-0005-0000-0000-00004C120000}"/>
    <cellStyle name="Nuovo 24 3" xfId="958" xr:uid="{00000000-0005-0000-0000-00004D120000}"/>
    <cellStyle name="Nuovo 24 3 2" xfId="959" xr:uid="{00000000-0005-0000-0000-00004E120000}"/>
    <cellStyle name="Nuovo 24 3 2 2" xfId="4028" xr:uid="{00000000-0005-0000-0000-00004F120000}"/>
    <cellStyle name="Nuovo 24 3 2 3" xfId="3197" xr:uid="{00000000-0005-0000-0000-000050120000}"/>
    <cellStyle name="Nuovo 24 3 2 3 2" xfId="5987" xr:uid="{00000000-0005-0000-0000-000051120000}"/>
    <cellStyle name="Nuovo 24 3 3" xfId="2286" xr:uid="{00000000-0005-0000-0000-000052120000}"/>
    <cellStyle name="Nuovo 24 3 3 2" xfId="5094" xr:uid="{00000000-0005-0000-0000-000053120000}"/>
    <cellStyle name="Nuovo 24 3 4" xfId="2688" xr:uid="{00000000-0005-0000-0000-000054120000}"/>
    <cellStyle name="Nuovo 24 3 4 2" xfId="5583" xr:uid="{00000000-0005-0000-0000-000055120000}"/>
    <cellStyle name="Nuovo 24 3 5" xfId="1656" xr:uid="{00000000-0005-0000-0000-000056120000}"/>
    <cellStyle name="Nuovo 24 4" xfId="960" xr:uid="{00000000-0005-0000-0000-000057120000}"/>
    <cellStyle name="Nuovo 24 4 2" xfId="5095" xr:uid="{00000000-0005-0000-0000-000058120000}"/>
    <cellStyle name="Nuovo 24 5" xfId="961" xr:uid="{00000000-0005-0000-0000-000059120000}"/>
    <cellStyle name="Nuovo 24 6" xfId="2284" xr:uid="{00000000-0005-0000-0000-00005A120000}"/>
    <cellStyle name="Nuovo 24 6 2" xfId="5092" xr:uid="{00000000-0005-0000-0000-00005B120000}"/>
    <cellStyle name="Nuovo 25" xfId="962" xr:uid="{00000000-0005-0000-0000-00005C120000}"/>
    <cellStyle name="Nuovo 25 2" xfId="963" xr:uid="{00000000-0005-0000-0000-00005D120000}"/>
    <cellStyle name="Nuovo 25 2 2" xfId="2288" xr:uid="{00000000-0005-0000-0000-00005E120000}"/>
    <cellStyle name="Nuovo 25 2 2 2" xfId="5097" xr:uid="{00000000-0005-0000-0000-00005F120000}"/>
    <cellStyle name="Nuovo 25 2 3" xfId="4406" xr:uid="{00000000-0005-0000-0000-000060120000}"/>
    <cellStyle name="Nuovo 25 3" xfId="964" xr:uid="{00000000-0005-0000-0000-000061120000}"/>
    <cellStyle name="Nuovo 25 3 2" xfId="965" xr:uid="{00000000-0005-0000-0000-000062120000}"/>
    <cellStyle name="Nuovo 25 3 2 2" xfId="4029" xr:uid="{00000000-0005-0000-0000-000063120000}"/>
    <cellStyle name="Nuovo 25 3 2 3" xfId="3198" xr:uid="{00000000-0005-0000-0000-000064120000}"/>
    <cellStyle name="Nuovo 25 3 2 3 2" xfId="5988" xr:uid="{00000000-0005-0000-0000-000065120000}"/>
    <cellStyle name="Nuovo 25 3 3" xfId="2289" xr:uid="{00000000-0005-0000-0000-000066120000}"/>
    <cellStyle name="Nuovo 25 3 3 2" xfId="5098" xr:uid="{00000000-0005-0000-0000-000067120000}"/>
    <cellStyle name="Nuovo 25 3 4" xfId="2689" xr:uid="{00000000-0005-0000-0000-000068120000}"/>
    <cellStyle name="Nuovo 25 3 4 2" xfId="5584" xr:uid="{00000000-0005-0000-0000-000069120000}"/>
    <cellStyle name="Nuovo 25 3 5" xfId="1657" xr:uid="{00000000-0005-0000-0000-00006A120000}"/>
    <cellStyle name="Nuovo 25 4" xfId="966" xr:uid="{00000000-0005-0000-0000-00006B120000}"/>
    <cellStyle name="Nuovo 25 4 2" xfId="5099" xr:uid="{00000000-0005-0000-0000-00006C120000}"/>
    <cellStyle name="Nuovo 25 5" xfId="967" xr:uid="{00000000-0005-0000-0000-00006D120000}"/>
    <cellStyle name="Nuovo 25 6" xfId="2287" xr:uid="{00000000-0005-0000-0000-00006E120000}"/>
    <cellStyle name="Nuovo 25 6 2" xfId="5096" xr:uid="{00000000-0005-0000-0000-00006F120000}"/>
    <cellStyle name="Nuovo 26" xfId="968" xr:uid="{00000000-0005-0000-0000-000070120000}"/>
    <cellStyle name="Nuovo 26 2" xfId="969" xr:uid="{00000000-0005-0000-0000-000071120000}"/>
    <cellStyle name="Nuovo 26 2 2" xfId="2291" xr:uid="{00000000-0005-0000-0000-000072120000}"/>
    <cellStyle name="Nuovo 26 2 2 2" xfId="5101" xr:uid="{00000000-0005-0000-0000-000073120000}"/>
    <cellStyle name="Nuovo 26 2 3" xfId="4407" xr:uid="{00000000-0005-0000-0000-000074120000}"/>
    <cellStyle name="Nuovo 26 3" xfId="970" xr:uid="{00000000-0005-0000-0000-000075120000}"/>
    <cellStyle name="Nuovo 26 3 2" xfId="971" xr:uid="{00000000-0005-0000-0000-000076120000}"/>
    <cellStyle name="Nuovo 26 3 2 2" xfId="4030" xr:uid="{00000000-0005-0000-0000-000077120000}"/>
    <cellStyle name="Nuovo 26 3 2 3" xfId="3199" xr:uid="{00000000-0005-0000-0000-000078120000}"/>
    <cellStyle name="Nuovo 26 3 2 3 2" xfId="5989" xr:uid="{00000000-0005-0000-0000-000079120000}"/>
    <cellStyle name="Nuovo 26 3 3" xfId="2292" xr:uid="{00000000-0005-0000-0000-00007A120000}"/>
    <cellStyle name="Nuovo 26 3 3 2" xfId="5102" xr:uid="{00000000-0005-0000-0000-00007B120000}"/>
    <cellStyle name="Nuovo 26 3 4" xfId="2690" xr:uid="{00000000-0005-0000-0000-00007C120000}"/>
    <cellStyle name="Nuovo 26 3 4 2" xfId="5585" xr:uid="{00000000-0005-0000-0000-00007D120000}"/>
    <cellStyle name="Nuovo 26 3 5" xfId="1658" xr:uid="{00000000-0005-0000-0000-00007E120000}"/>
    <cellStyle name="Nuovo 26 4" xfId="972" xr:uid="{00000000-0005-0000-0000-00007F120000}"/>
    <cellStyle name="Nuovo 26 4 2" xfId="5103" xr:uid="{00000000-0005-0000-0000-000080120000}"/>
    <cellStyle name="Nuovo 26 5" xfId="973" xr:uid="{00000000-0005-0000-0000-000081120000}"/>
    <cellStyle name="Nuovo 26 6" xfId="2290" xr:uid="{00000000-0005-0000-0000-000082120000}"/>
    <cellStyle name="Nuovo 26 6 2" xfId="5100" xr:uid="{00000000-0005-0000-0000-000083120000}"/>
    <cellStyle name="Nuovo 27" xfId="974" xr:uid="{00000000-0005-0000-0000-000084120000}"/>
    <cellStyle name="Nuovo 27 2" xfId="975" xr:uid="{00000000-0005-0000-0000-000085120000}"/>
    <cellStyle name="Nuovo 27 2 2" xfId="2294" xr:uid="{00000000-0005-0000-0000-000086120000}"/>
    <cellStyle name="Nuovo 27 2 2 2" xfId="5105" xr:uid="{00000000-0005-0000-0000-000087120000}"/>
    <cellStyle name="Nuovo 27 2 3" xfId="4408" xr:uid="{00000000-0005-0000-0000-000088120000}"/>
    <cellStyle name="Nuovo 27 3" xfId="976" xr:uid="{00000000-0005-0000-0000-000089120000}"/>
    <cellStyle name="Nuovo 27 3 2" xfId="977" xr:uid="{00000000-0005-0000-0000-00008A120000}"/>
    <cellStyle name="Nuovo 27 3 2 2" xfId="4031" xr:uid="{00000000-0005-0000-0000-00008B120000}"/>
    <cellStyle name="Nuovo 27 3 2 3" xfId="3200" xr:uid="{00000000-0005-0000-0000-00008C120000}"/>
    <cellStyle name="Nuovo 27 3 2 3 2" xfId="5990" xr:uid="{00000000-0005-0000-0000-00008D120000}"/>
    <cellStyle name="Nuovo 27 3 3" xfId="2295" xr:uid="{00000000-0005-0000-0000-00008E120000}"/>
    <cellStyle name="Nuovo 27 3 3 2" xfId="5106" xr:uid="{00000000-0005-0000-0000-00008F120000}"/>
    <cellStyle name="Nuovo 27 3 4" xfId="2691" xr:uid="{00000000-0005-0000-0000-000090120000}"/>
    <cellStyle name="Nuovo 27 3 4 2" xfId="5586" xr:uid="{00000000-0005-0000-0000-000091120000}"/>
    <cellStyle name="Nuovo 27 3 5" xfId="1659" xr:uid="{00000000-0005-0000-0000-000092120000}"/>
    <cellStyle name="Nuovo 27 4" xfId="978" xr:uid="{00000000-0005-0000-0000-000093120000}"/>
    <cellStyle name="Nuovo 27 4 2" xfId="5107" xr:uid="{00000000-0005-0000-0000-000094120000}"/>
    <cellStyle name="Nuovo 27 5" xfId="979" xr:uid="{00000000-0005-0000-0000-000095120000}"/>
    <cellStyle name="Nuovo 27 6" xfId="2293" xr:uid="{00000000-0005-0000-0000-000096120000}"/>
    <cellStyle name="Nuovo 27 6 2" xfId="5104" xr:uid="{00000000-0005-0000-0000-000097120000}"/>
    <cellStyle name="Nuovo 28" xfId="980" xr:uid="{00000000-0005-0000-0000-000098120000}"/>
    <cellStyle name="Nuovo 28 2" xfId="981" xr:uid="{00000000-0005-0000-0000-000099120000}"/>
    <cellStyle name="Nuovo 28 2 2" xfId="2297" xr:uid="{00000000-0005-0000-0000-00009A120000}"/>
    <cellStyle name="Nuovo 28 2 2 2" xfId="5109" xr:uid="{00000000-0005-0000-0000-00009B120000}"/>
    <cellStyle name="Nuovo 28 2 3" xfId="4409" xr:uid="{00000000-0005-0000-0000-00009C120000}"/>
    <cellStyle name="Nuovo 28 3" xfId="982" xr:uid="{00000000-0005-0000-0000-00009D120000}"/>
    <cellStyle name="Nuovo 28 3 2" xfId="983" xr:uid="{00000000-0005-0000-0000-00009E120000}"/>
    <cellStyle name="Nuovo 28 3 2 2" xfId="4032" xr:uid="{00000000-0005-0000-0000-00009F120000}"/>
    <cellStyle name="Nuovo 28 3 2 3" xfId="3201" xr:uid="{00000000-0005-0000-0000-0000A0120000}"/>
    <cellStyle name="Nuovo 28 3 2 3 2" xfId="5991" xr:uid="{00000000-0005-0000-0000-0000A1120000}"/>
    <cellStyle name="Nuovo 28 3 3" xfId="2298" xr:uid="{00000000-0005-0000-0000-0000A2120000}"/>
    <cellStyle name="Nuovo 28 3 3 2" xfId="5110" xr:uid="{00000000-0005-0000-0000-0000A3120000}"/>
    <cellStyle name="Nuovo 28 3 4" xfId="2692" xr:uid="{00000000-0005-0000-0000-0000A4120000}"/>
    <cellStyle name="Nuovo 28 3 4 2" xfId="5587" xr:uid="{00000000-0005-0000-0000-0000A5120000}"/>
    <cellStyle name="Nuovo 28 3 5" xfId="1660" xr:uid="{00000000-0005-0000-0000-0000A6120000}"/>
    <cellStyle name="Nuovo 28 4" xfId="984" xr:uid="{00000000-0005-0000-0000-0000A7120000}"/>
    <cellStyle name="Nuovo 28 4 2" xfId="5111" xr:uid="{00000000-0005-0000-0000-0000A8120000}"/>
    <cellStyle name="Nuovo 28 5" xfId="985" xr:uid="{00000000-0005-0000-0000-0000A9120000}"/>
    <cellStyle name="Nuovo 28 6" xfId="2296" xr:uid="{00000000-0005-0000-0000-0000AA120000}"/>
    <cellStyle name="Nuovo 28 6 2" xfId="5108" xr:uid="{00000000-0005-0000-0000-0000AB120000}"/>
    <cellStyle name="Nuovo 29" xfId="986" xr:uid="{00000000-0005-0000-0000-0000AC120000}"/>
    <cellStyle name="Nuovo 29 2" xfId="987" xr:uid="{00000000-0005-0000-0000-0000AD120000}"/>
    <cellStyle name="Nuovo 29 2 2" xfId="2300" xr:uid="{00000000-0005-0000-0000-0000AE120000}"/>
    <cellStyle name="Nuovo 29 2 2 2" xfId="5113" xr:uid="{00000000-0005-0000-0000-0000AF120000}"/>
    <cellStyle name="Nuovo 29 2 3" xfId="4410" xr:uid="{00000000-0005-0000-0000-0000B0120000}"/>
    <cellStyle name="Nuovo 29 3" xfId="988" xr:uid="{00000000-0005-0000-0000-0000B1120000}"/>
    <cellStyle name="Nuovo 29 3 2" xfId="989" xr:uid="{00000000-0005-0000-0000-0000B2120000}"/>
    <cellStyle name="Nuovo 29 3 2 2" xfId="4033" xr:uid="{00000000-0005-0000-0000-0000B3120000}"/>
    <cellStyle name="Nuovo 29 3 2 3" xfId="3202" xr:uid="{00000000-0005-0000-0000-0000B4120000}"/>
    <cellStyle name="Nuovo 29 3 2 3 2" xfId="5992" xr:uid="{00000000-0005-0000-0000-0000B5120000}"/>
    <cellStyle name="Nuovo 29 3 3" xfId="2301" xr:uid="{00000000-0005-0000-0000-0000B6120000}"/>
    <cellStyle name="Nuovo 29 3 3 2" xfId="5114" xr:uid="{00000000-0005-0000-0000-0000B7120000}"/>
    <cellStyle name="Nuovo 29 3 4" xfId="2693" xr:uid="{00000000-0005-0000-0000-0000B8120000}"/>
    <cellStyle name="Nuovo 29 3 4 2" xfId="5588" xr:uid="{00000000-0005-0000-0000-0000B9120000}"/>
    <cellStyle name="Nuovo 29 3 5" xfId="1661" xr:uid="{00000000-0005-0000-0000-0000BA120000}"/>
    <cellStyle name="Nuovo 29 4" xfId="990" xr:uid="{00000000-0005-0000-0000-0000BB120000}"/>
    <cellStyle name="Nuovo 29 4 2" xfId="5115" xr:uid="{00000000-0005-0000-0000-0000BC120000}"/>
    <cellStyle name="Nuovo 29 5" xfId="991" xr:uid="{00000000-0005-0000-0000-0000BD120000}"/>
    <cellStyle name="Nuovo 29 6" xfId="2299" xr:uid="{00000000-0005-0000-0000-0000BE120000}"/>
    <cellStyle name="Nuovo 29 6 2" xfId="5112" xr:uid="{00000000-0005-0000-0000-0000BF120000}"/>
    <cellStyle name="Nuovo 3" xfId="992" xr:uid="{00000000-0005-0000-0000-0000C0120000}"/>
    <cellStyle name="Nuovo 3 2" xfId="993" xr:uid="{00000000-0005-0000-0000-0000C1120000}"/>
    <cellStyle name="Nuovo 3 2 2" xfId="2303" xr:uid="{00000000-0005-0000-0000-0000C2120000}"/>
    <cellStyle name="Nuovo 3 2 2 2" xfId="5117" xr:uid="{00000000-0005-0000-0000-0000C3120000}"/>
    <cellStyle name="Nuovo 3 2 3" xfId="4411" xr:uid="{00000000-0005-0000-0000-0000C4120000}"/>
    <cellStyle name="Nuovo 3 3" xfId="994" xr:uid="{00000000-0005-0000-0000-0000C5120000}"/>
    <cellStyle name="Nuovo 3 3 2" xfId="995" xr:uid="{00000000-0005-0000-0000-0000C6120000}"/>
    <cellStyle name="Nuovo 3 3 2 2" xfId="4034" xr:uid="{00000000-0005-0000-0000-0000C7120000}"/>
    <cellStyle name="Nuovo 3 3 2 3" xfId="3203" xr:uid="{00000000-0005-0000-0000-0000C8120000}"/>
    <cellStyle name="Nuovo 3 3 2 3 2" xfId="5993" xr:uid="{00000000-0005-0000-0000-0000C9120000}"/>
    <cellStyle name="Nuovo 3 3 3" xfId="2304" xr:uid="{00000000-0005-0000-0000-0000CA120000}"/>
    <cellStyle name="Nuovo 3 3 3 2" xfId="5118" xr:uid="{00000000-0005-0000-0000-0000CB120000}"/>
    <cellStyle name="Nuovo 3 3 4" xfId="2694" xr:uid="{00000000-0005-0000-0000-0000CC120000}"/>
    <cellStyle name="Nuovo 3 3 4 2" xfId="5589" xr:uid="{00000000-0005-0000-0000-0000CD120000}"/>
    <cellStyle name="Nuovo 3 3 5" xfId="1662" xr:uid="{00000000-0005-0000-0000-0000CE120000}"/>
    <cellStyle name="Nuovo 3 4" xfId="996" xr:uid="{00000000-0005-0000-0000-0000CF120000}"/>
    <cellStyle name="Nuovo 3 4 2" xfId="5119" xr:uid="{00000000-0005-0000-0000-0000D0120000}"/>
    <cellStyle name="Nuovo 3 5" xfId="997" xr:uid="{00000000-0005-0000-0000-0000D1120000}"/>
    <cellStyle name="Nuovo 3 6" xfId="2302" xr:uid="{00000000-0005-0000-0000-0000D2120000}"/>
    <cellStyle name="Nuovo 3 6 2" xfId="5116" xr:uid="{00000000-0005-0000-0000-0000D3120000}"/>
    <cellStyle name="Nuovo 30" xfId="998" xr:uid="{00000000-0005-0000-0000-0000D4120000}"/>
    <cellStyle name="Nuovo 30 2" xfId="999" xr:uid="{00000000-0005-0000-0000-0000D5120000}"/>
    <cellStyle name="Nuovo 30 2 2" xfId="2306" xr:uid="{00000000-0005-0000-0000-0000D6120000}"/>
    <cellStyle name="Nuovo 30 2 2 2" xfId="5121" xr:uid="{00000000-0005-0000-0000-0000D7120000}"/>
    <cellStyle name="Nuovo 30 2 3" xfId="4412" xr:uid="{00000000-0005-0000-0000-0000D8120000}"/>
    <cellStyle name="Nuovo 30 3" xfId="1000" xr:uid="{00000000-0005-0000-0000-0000D9120000}"/>
    <cellStyle name="Nuovo 30 3 2" xfId="1001" xr:uid="{00000000-0005-0000-0000-0000DA120000}"/>
    <cellStyle name="Nuovo 30 3 2 2" xfId="4035" xr:uid="{00000000-0005-0000-0000-0000DB120000}"/>
    <cellStyle name="Nuovo 30 3 2 3" xfId="3204" xr:uid="{00000000-0005-0000-0000-0000DC120000}"/>
    <cellStyle name="Nuovo 30 3 2 3 2" xfId="5994" xr:uid="{00000000-0005-0000-0000-0000DD120000}"/>
    <cellStyle name="Nuovo 30 3 3" xfId="2307" xr:uid="{00000000-0005-0000-0000-0000DE120000}"/>
    <cellStyle name="Nuovo 30 3 3 2" xfId="5122" xr:uid="{00000000-0005-0000-0000-0000DF120000}"/>
    <cellStyle name="Nuovo 30 3 4" xfId="2695" xr:uid="{00000000-0005-0000-0000-0000E0120000}"/>
    <cellStyle name="Nuovo 30 3 4 2" xfId="5590" xr:uid="{00000000-0005-0000-0000-0000E1120000}"/>
    <cellStyle name="Nuovo 30 3 5" xfId="1663" xr:uid="{00000000-0005-0000-0000-0000E2120000}"/>
    <cellStyle name="Nuovo 30 4" xfId="1002" xr:uid="{00000000-0005-0000-0000-0000E3120000}"/>
    <cellStyle name="Nuovo 30 4 2" xfId="5123" xr:uid="{00000000-0005-0000-0000-0000E4120000}"/>
    <cellStyle name="Nuovo 30 5" xfId="1003" xr:uid="{00000000-0005-0000-0000-0000E5120000}"/>
    <cellStyle name="Nuovo 30 6" xfId="2305" xr:uid="{00000000-0005-0000-0000-0000E6120000}"/>
    <cellStyle name="Nuovo 30 6 2" xfId="5120" xr:uid="{00000000-0005-0000-0000-0000E7120000}"/>
    <cellStyle name="Nuovo 31" xfId="1004" xr:uid="{00000000-0005-0000-0000-0000E8120000}"/>
    <cellStyle name="Nuovo 31 2" xfId="1005" xr:uid="{00000000-0005-0000-0000-0000E9120000}"/>
    <cellStyle name="Nuovo 31 2 2" xfId="2309" xr:uid="{00000000-0005-0000-0000-0000EA120000}"/>
    <cellStyle name="Nuovo 31 2 2 2" xfId="5125" xr:uid="{00000000-0005-0000-0000-0000EB120000}"/>
    <cellStyle name="Nuovo 31 2 3" xfId="4413" xr:uid="{00000000-0005-0000-0000-0000EC120000}"/>
    <cellStyle name="Nuovo 31 3" xfId="1006" xr:uid="{00000000-0005-0000-0000-0000ED120000}"/>
    <cellStyle name="Nuovo 31 3 2" xfId="1007" xr:uid="{00000000-0005-0000-0000-0000EE120000}"/>
    <cellStyle name="Nuovo 31 3 2 2" xfId="4036" xr:uid="{00000000-0005-0000-0000-0000EF120000}"/>
    <cellStyle name="Nuovo 31 3 2 3" xfId="3205" xr:uid="{00000000-0005-0000-0000-0000F0120000}"/>
    <cellStyle name="Nuovo 31 3 2 3 2" xfId="5995" xr:uid="{00000000-0005-0000-0000-0000F1120000}"/>
    <cellStyle name="Nuovo 31 3 3" xfId="2310" xr:uid="{00000000-0005-0000-0000-0000F2120000}"/>
    <cellStyle name="Nuovo 31 3 3 2" xfId="5126" xr:uid="{00000000-0005-0000-0000-0000F3120000}"/>
    <cellStyle name="Nuovo 31 3 4" xfId="2696" xr:uid="{00000000-0005-0000-0000-0000F4120000}"/>
    <cellStyle name="Nuovo 31 3 4 2" xfId="5591" xr:uid="{00000000-0005-0000-0000-0000F5120000}"/>
    <cellStyle name="Nuovo 31 3 5" xfId="1664" xr:uid="{00000000-0005-0000-0000-0000F6120000}"/>
    <cellStyle name="Nuovo 31 4" xfId="1008" xr:uid="{00000000-0005-0000-0000-0000F7120000}"/>
    <cellStyle name="Nuovo 31 4 2" xfId="5127" xr:uid="{00000000-0005-0000-0000-0000F8120000}"/>
    <cellStyle name="Nuovo 31 5" xfId="1009" xr:uid="{00000000-0005-0000-0000-0000F9120000}"/>
    <cellStyle name="Nuovo 31 6" xfId="2308" xr:uid="{00000000-0005-0000-0000-0000FA120000}"/>
    <cellStyle name="Nuovo 31 6 2" xfId="5124" xr:uid="{00000000-0005-0000-0000-0000FB120000}"/>
    <cellStyle name="Nuovo 32" xfId="1010" xr:uid="{00000000-0005-0000-0000-0000FC120000}"/>
    <cellStyle name="Nuovo 32 2" xfId="1011" xr:uid="{00000000-0005-0000-0000-0000FD120000}"/>
    <cellStyle name="Nuovo 32 2 2" xfId="2312" xr:uid="{00000000-0005-0000-0000-0000FE120000}"/>
    <cellStyle name="Nuovo 32 2 2 2" xfId="5129" xr:uid="{00000000-0005-0000-0000-0000FF120000}"/>
    <cellStyle name="Nuovo 32 2 3" xfId="4414" xr:uid="{00000000-0005-0000-0000-000000130000}"/>
    <cellStyle name="Nuovo 32 3" xfId="1012" xr:uid="{00000000-0005-0000-0000-000001130000}"/>
    <cellStyle name="Nuovo 32 3 2" xfId="1013" xr:uid="{00000000-0005-0000-0000-000002130000}"/>
    <cellStyle name="Nuovo 32 3 2 2" xfId="4037" xr:uid="{00000000-0005-0000-0000-000003130000}"/>
    <cellStyle name="Nuovo 32 3 2 3" xfId="3206" xr:uid="{00000000-0005-0000-0000-000004130000}"/>
    <cellStyle name="Nuovo 32 3 2 3 2" xfId="5996" xr:uid="{00000000-0005-0000-0000-000005130000}"/>
    <cellStyle name="Nuovo 32 3 3" xfId="2313" xr:uid="{00000000-0005-0000-0000-000006130000}"/>
    <cellStyle name="Nuovo 32 3 3 2" xfId="5130" xr:uid="{00000000-0005-0000-0000-000007130000}"/>
    <cellStyle name="Nuovo 32 3 4" xfId="2697" xr:uid="{00000000-0005-0000-0000-000008130000}"/>
    <cellStyle name="Nuovo 32 3 4 2" xfId="5592" xr:uid="{00000000-0005-0000-0000-000009130000}"/>
    <cellStyle name="Nuovo 32 3 5" xfId="1665" xr:uid="{00000000-0005-0000-0000-00000A130000}"/>
    <cellStyle name="Nuovo 32 4" xfId="1014" xr:uid="{00000000-0005-0000-0000-00000B130000}"/>
    <cellStyle name="Nuovo 32 4 2" xfId="5131" xr:uid="{00000000-0005-0000-0000-00000C130000}"/>
    <cellStyle name="Nuovo 32 5" xfId="1015" xr:uid="{00000000-0005-0000-0000-00000D130000}"/>
    <cellStyle name="Nuovo 32 6" xfId="2311" xr:uid="{00000000-0005-0000-0000-00000E130000}"/>
    <cellStyle name="Nuovo 32 6 2" xfId="5128" xr:uid="{00000000-0005-0000-0000-00000F130000}"/>
    <cellStyle name="Nuovo 33" xfId="1016" xr:uid="{00000000-0005-0000-0000-000010130000}"/>
    <cellStyle name="Nuovo 33 2" xfId="1017" xr:uid="{00000000-0005-0000-0000-000011130000}"/>
    <cellStyle name="Nuovo 33 2 2" xfId="2315" xr:uid="{00000000-0005-0000-0000-000012130000}"/>
    <cellStyle name="Nuovo 33 2 2 2" xfId="5133" xr:uid="{00000000-0005-0000-0000-000013130000}"/>
    <cellStyle name="Nuovo 33 2 3" xfId="4415" xr:uid="{00000000-0005-0000-0000-000014130000}"/>
    <cellStyle name="Nuovo 33 3" xfId="1018" xr:uid="{00000000-0005-0000-0000-000015130000}"/>
    <cellStyle name="Nuovo 33 3 2" xfId="1019" xr:uid="{00000000-0005-0000-0000-000016130000}"/>
    <cellStyle name="Nuovo 33 3 2 2" xfId="4038" xr:uid="{00000000-0005-0000-0000-000017130000}"/>
    <cellStyle name="Nuovo 33 3 2 3" xfId="3207" xr:uid="{00000000-0005-0000-0000-000018130000}"/>
    <cellStyle name="Nuovo 33 3 2 3 2" xfId="5997" xr:uid="{00000000-0005-0000-0000-000019130000}"/>
    <cellStyle name="Nuovo 33 3 3" xfId="2316" xr:uid="{00000000-0005-0000-0000-00001A130000}"/>
    <cellStyle name="Nuovo 33 3 3 2" xfId="5134" xr:uid="{00000000-0005-0000-0000-00001B130000}"/>
    <cellStyle name="Nuovo 33 3 4" xfId="2698" xr:uid="{00000000-0005-0000-0000-00001C130000}"/>
    <cellStyle name="Nuovo 33 3 4 2" xfId="5593" xr:uid="{00000000-0005-0000-0000-00001D130000}"/>
    <cellStyle name="Nuovo 33 3 5" xfId="1666" xr:uid="{00000000-0005-0000-0000-00001E130000}"/>
    <cellStyle name="Nuovo 33 4" xfId="1020" xr:uid="{00000000-0005-0000-0000-00001F130000}"/>
    <cellStyle name="Nuovo 33 4 2" xfId="5135" xr:uid="{00000000-0005-0000-0000-000020130000}"/>
    <cellStyle name="Nuovo 33 5" xfId="1021" xr:uid="{00000000-0005-0000-0000-000021130000}"/>
    <cellStyle name="Nuovo 33 6" xfId="2314" xr:uid="{00000000-0005-0000-0000-000022130000}"/>
    <cellStyle name="Nuovo 33 6 2" xfId="5132" xr:uid="{00000000-0005-0000-0000-000023130000}"/>
    <cellStyle name="Nuovo 34" xfId="1022" xr:uid="{00000000-0005-0000-0000-000024130000}"/>
    <cellStyle name="Nuovo 34 2" xfId="1023" xr:uid="{00000000-0005-0000-0000-000025130000}"/>
    <cellStyle name="Nuovo 34 2 2" xfId="2318" xr:uid="{00000000-0005-0000-0000-000026130000}"/>
    <cellStyle name="Nuovo 34 2 2 2" xfId="5137" xr:uid="{00000000-0005-0000-0000-000027130000}"/>
    <cellStyle name="Nuovo 34 2 3" xfId="4416" xr:uid="{00000000-0005-0000-0000-000028130000}"/>
    <cellStyle name="Nuovo 34 3" xfId="1024" xr:uid="{00000000-0005-0000-0000-000029130000}"/>
    <cellStyle name="Nuovo 34 3 2" xfId="1025" xr:uid="{00000000-0005-0000-0000-00002A130000}"/>
    <cellStyle name="Nuovo 34 3 2 2" xfId="4039" xr:uid="{00000000-0005-0000-0000-00002B130000}"/>
    <cellStyle name="Nuovo 34 3 2 3" xfId="3208" xr:uid="{00000000-0005-0000-0000-00002C130000}"/>
    <cellStyle name="Nuovo 34 3 2 3 2" xfId="5998" xr:uid="{00000000-0005-0000-0000-00002D130000}"/>
    <cellStyle name="Nuovo 34 3 3" xfId="2319" xr:uid="{00000000-0005-0000-0000-00002E130000}"/>
    <cellStyle name="Nuovo 34 3 3 2" xfId="5138" xr:uid="{00000000-0005-0000-0000-00002F130000}"/>
    <cellStyle name="Nuovo 34 3 4" xfId="2699" xr:uid="{00000000-0005-0000-0000-000030130000}"/>
    <cellStyle name="Nuovo 34 3 4 2" xfId="5594" xr:uid="{00000000-0005-0000-0000-000031130000}"/>
    <cellStyle name="Nuovo 34 3 5" xfId="1667" xr:uid="{00000000-0005-0000-0000-000032130000}"/>
    <cellStyle name="Nuovo 34 4" xfId="1026" xr:uid="{00000000-0005-0000-0000-000033130000}"/>
    <cellStyle name="Nuovo 34 4 2" xfId="5139" xr:uid="{00000000-0005-0000-0000-000034130000}"/>
    <cellStyle name="Nuovo 34 5" xfId="1027" xr:uid="{00000000-0005-0000-0000-000035130000}"/>
    <cellStyle name="Nuovo 34 6" xfId="2317" xr:uid="{00000000-0005-0000-0000-000036130000}"/>
    <cellStyle name="Nuovo 34 6 2" xfId="5136" xr:uid="{00000000-0005-0000-0000-000037130000}"/>
    <cellStyle name="Nuovo 35" xfId="1028" xr:uid="{00000000-0005-0000-0000-000038130000}"/>
    <cellStyle name="Nuovo 35 2" xfId="1029" xr:uid="{00000000-0005-0000-0000-000039130000}"/>
    <cellStyle name="Nuovo 35 2 2" xfId="2321" xr:uid="{00000000-0005-0000-0000-00003A130000}"/>
    <cellStyle name="Nuovo 35 2 2 2" xfId="5141" xr:uid="{00000000-0005-0000-0000-00003B130000}"/>
    <cellStyle name="Nuovo 35 2 3" xfId="4417" xr:uid="{00000000-0005-0000-0000-00003C130000}"/>
    <cellStyle name="Nuovo 35 3" xfId="1030" xr:uid="{00000000-0005-0000-0000-00003D130000}"/>
    <cellStyle name="Nuovo 35 3 2" xfId="1031" xr:uid="{00000000-0005-0000-0000-00003E130000}"/>
    <cellStyle name="Nuovo 35 3 2 2" xfId="4040" xr:uid="{00000000-0005-0000-0000-00003F130000}"/>
    <cellStyle name="Nuovo 35 3 2 3" xfId="3209" xr:uid="{00000000-0005-0000-0000-000040130000}"/>
    <cellStyle name="Nuovo 35 3 2 3 2" xfId="5999" xr:uid="{00000000-0005-0000-0000-000041130000}"/>
    <cellStyle name="Nuovo 35 3 3" xfId="2322" xr:uid="{00000000-0005-0000-0000-000042130000}"/>
    <cellStyle name="Nuovo 35 3 3 2" xfId="5142" xr:uid="{00000000-0005-0000-0000-000043130000}"/>
    <cellStyle name="Nuovo 35 3 4" xfId="2700" xr:uid="{00000000-0005-0000-0000-000044130000}"/>
    <cellStyle name="Nuovo 35 3 4 2" xfId="5595" xr:uid="{00000000-0005-0000-0000-000045130000}"/>
    <cellStyle name="Nuovo 35 3 5" xfId="1668" xr:uid="{00000000-0005-0000-0000-000046130000}"/>
    <cellStyle name="Nuovo 35 4" xfId="1032" xr:uid="{00000000-0005-0000-0000-000047130000}"/>
    <cellStyle name="Nuovo 35 4 2" xfId="5143" xr:uid="{00000000-0005-0000-0000-000048130000}"/>
    <cellStyle name="Nuovo 35 5" xfId="1033" xr:uid="{00000000-0005-0000-0000-000049130000}"/>
    <cellStyle name="Nuovo 35 6" xfId="2320" xr:uid="{00000000-0005-0000-0000-00004A130000}"/>
    <cellStyle name="Nuovo 35 6 2" xfId="5140" xr:uid="{00000000-0005-0000-0000-00004B130000}"/>
    <cellStyle name="Nuovo 36" xfId="1034" xr:uid="{00000000-0005-0000-0000-00004C130000}"/>
    <cellStyle name="Nuovo 36 2" xfId="1035" xr:uid="{00000000-0005-0000-0000-00004D130000}"/>
    <cellStyle name="Nuovo 36 2 2" xfId="2324" xr:uid="{00000000-0005-0000-0000-00004E130000}"/>
    <cellStyle name="Nuovo 36 2 2 2" xfId="5145" xr:uid="{00000000-0005-0000-0000-00004F130000}"/>
    <cellStyle name="Nuovo 36 2 3" xfId="4418" xr:uid="{00000000-0005-0000-0000-000050130000}"/>
    <cellStyle name="Nuovo 36 3" xfId="1036" xr:uid="{00000000-0005-0000-0000-000051130000}"/>
    <cellStyle name="Nuovo 36 3 2" xfId="1037" xr:uid="{00000000-0005-0000-0000-000052130000}"/>
    <cellStyle name="Nuovo 36 3 2 2" xfId="4041" xr:uid="{00000000-0005-0000-0000-000053130000}"/>
    <cellStyle name="Nuovo 36 3 2 3" xfId="3210" xr:uid="{00000000-0005-0000-0000-000054130000}"/>
    <cellStyle name="Nuovo 36 3 2 3 2" xfId="6000" xr:uid="{00000000-0005-0000-0000-000055130000}"/>
    <cellStyle name="Nuovo 36 3 3" xfId="2325" xr:uid="{00000000-0005-0000-0000-000056130000}"/>
    <cellStyle name="Nuovo 36 3 3 2" xfId="5146" xr:uid="{00000000-0005-0000-0000-000057130000}"/>
    <cellStyle name="Nuovo 36 3 4" xfId="2701" xr:uid="{00000000-0005-0000-0000-000058130000}"/>
    <cellStyle name="Nuovo 36 3 4 2" xfId="5596" xr:uid="{00000000-0005-0000-0000-000059130000}"/>
    <cellStyle name="Nuovo 36 3 5" xfId="1669" xr:uid="{00000000-0005-0000-0000-00005A130000}"/>
    <cellStyle name="Nuovo 36 4" xfId="1038" xr:uid="{00000000-0005-0000-0000-00005B130000}"/>
    <cellStyle name="Nuovo 36 4 2" xfId="5147" xr:uid="{00000000-0005-0000-0000-00005C130000}"/>
    <cellStyle name="Nuovo 36 5" xfId="1039" xr:uid="{00000000-0005-0000-0000-00005D130000}"/>
    <cellStyle name="Nuovo 36 6" xfId="2323" xr:uid="{00000000-0005-0000-0000-00005E130000}"/>
    <cellStyle name="Nuovo 36 6 2" xfId="5144" xr:uid="{00000000-0005-0000-0000-00005F130000}"/>
    <cellStyle name="Nuovo 37" xfId="1040" xr:uid="{00000000-0005-0000-0000-000060130000}"/>
    <cellStyle name="Nuovo 37 2" xfId="1041" xr:uid="{00000000-0005-0000-0000-000061130000}"/>
    <cellStyle name="Nuovo 37 2 2" xfId="2327" xr:uid="{00000000-0005-0000-0000-000062130000}"/>
    <cellStyle name="Nuovo 37 2 2 2" xfId="5149" xr:uid="{00000000-0005-0000-0000-000063130000}"/>
    <cellStyle name="Nuovo 37 2 3" xfId="4419" xr:uid="{00000000-0005-0000-0000-000064130000}"/>
    <cellStyle name="Nuovo 37 3" xfId="1042" xr:uid="{00000000-0005-0000-0000-000065130000}"/>
    <cellStyle name="Nuovo 37 3 2" xfId="1043" xr:uid="{00000000-0005-0000-0000-000066130000}"/>
    <cellStyle name="Nuovo 37 3 2 2" xfId="4042" xr:uid="{00000000-0005-0000-0000-000067130000}"/>
    <cellStyle name="Nuovo 37 3 2 3" xfId="3211" xr:uid="{00000000-0005-0000-0000-000068130000}"/>
    <cellStyle name="Nuovo 37 3 2 3 2" xfId="6001" xr:uid="{00000000-0005-0000-0000-000069130000}"/>
    <cellStyle name="Nuovo 37 3 3" xfId="2328" xr:uid="{00000000-0005-0000-0000-00006A130000}"/>
    <cellStyle name="Nuovo 37 3 3 2" xfId="5150" xr:uid="{00000000-0005-0000-0000-00006B130000}"/>
    <cellStyle name="Nuovo 37 3 4" xfId="2702" xr:uid="{00000000-0005-0000-0000-00006C130000}"/>
    <cellStyle name="Nuovo 37 3 4 2" xfId="5597" xr:uid="{00000000-0005-0000-0000-00006D130000}"/>
    <cellStyle name="Nuovo 37 3 5" xfId="1670" xr:uid="{00000000-0005-0000-0000-00006E130000}"/>
    <cellStyle name="Nuovo 37 4" xfId="1044" xr:uid="{00000000-0005-0000-0000-00006F130000}"/>
    <cellStyle name="Nuovo 37 4 2" xfId="5151" xr:uid="{00000000-0005-0000-0000-000070130000}"/>
    <cellStyle name="Nuovo 37 5" xfId="1045" xr:uid="{00000000-0005-0000-0000-000071130000}"/>
    <cellStyle name="Nuovo 37 6" xfId="2326" xr:uid="{00000000-0005-0000-0000-000072130000}"/>
    <cellStyle name="Nuovo 37 6 2" xfId="5148" xr:uid="{00000000-0005-0000-0000-000073130000}"/>
    <cellStyle name="Nuovo 38" xfId="1046" xr:uid="{00000000-0005-0000-0000-000074130000}"/>
    <cellStyle name="Nuovo 38 2" xfId="1047" xr:uid="{00000000-0005-0000-0000-000075130000}"/>
    <cellStyle name="Nuovo 38 2 2" xfId="2330" xr:uid="{00000000-0005-0000-0000-000076130000}"/>
    <cellStyle name="Nuovo 38 2 2 2" xfId="5153" xr:uid="{00000000-0005-0000-0000-000077130000}"/>
    <cellStyle name="Nuovo 38 2 3" xfId="4420" xr:uid="{00000000-0005-0000-0000-000078130000}"/>
    <cellStyle name="Nuovo 38 3" xfId="1048" xr:uid="{00000000-0005-0000-0000-000079130000}"/>
    <cellStyle name="Nuovo 38 3 2" xfId="1049" xr:uid="{00000000-0005-0000-0000-00007A130000}"/>
    <cellStyle name="Nuovo 38 3 2 2" xfId="4043" xr:uid="{00000000-0005-0000-0000-00007B130000}"/>
    <cellStyle name="Nuovo 38 3 2 3" xfId="3212" xr:uid="{00000000-0005-0000-0000-00007C130000}"/>
    <cellStyle name="Nuovo 38 3 2 3 2" xfId="6002" xr:uid="{00000000-0005-0000-0000-00007D130000}"/>
    <cellStyle name="Nuovo 38 3 3" xfId="2331" xr:uid="{00000000-0005-0000-0000-00007E130000}"/>
    <cellStyle name="Nuovo 38 3 3 2" xfId="5154" xr:uid="{00000000-0005-0000-0000-00007F130000}"/>
    <cellStyle name="Nuovo 38 3 4" xfId="2703" xr:uid="{00000000-0005-0000-0000-000080130000}"/>
    <cellStyle name="Nuovo 38 3 4 2" xfId="5598" xr:uid="{00000000-0005-0000-0000-000081130000}"/>
    <cellStyle name="Nuovo 38 3 5" xfId="1671" xr:uid="{00000000-0005-0000-0000-000082130000}"/>
    <cellStyle name="Nuovo 38 4" xfId="1050" xr:uid="{00000000-0005-0000-0000-000083130000}"/>
    <cellStyle name="Nuovo 38 4 2" xfId="5155" xr:uid="{00000000-0005-0000-0000-000084130000}"/>
    <cellStyle name="Nuovo 38 5" xfId="1051" xr:uid="{00000000-0005-0000-0000-000085130000}"/>
    <cellStyle name="Nuovo 38 6" xfId="2329" xr:uid="{00000000-0005-0000-0000-000086130000}"/>
    <cellStyle name="Nuovo 38 6 2" xfId="5152" xr:uid="{00000000-0005-0000-0000-000087130000}"/>
    <cellStyle name="Nuovo 39" xfId="1052" xr:uid="{00000000-0005-0000-0000-000088130000}"/>
    <cellStyle name="Nuovo 39 2" xfId="1053" xr:uid="{00000000-0005-0000-0000-000089130000}"/>
    <cellStyle name="Nuovo 39 2 2" xfId="2333" xr:uid="{00000000-0005-0000-0000-00008A130000}"/>
    <cellStyle name="Nuovo 39 2 2 2" xfId="5157" xr:uid="{00000000-0005-0000-0000-00008B130000}"/>
    <cellStyle name="Nuovo 39 2 3" xfId="4421" xr:uid="{00000000-0005-0000-0000-00008C130000}"/>
    <cellStyle name="Nuovo 39 3" xfId="1054" xr:uid="{00000000-0005-0000-0000-00008D130000}"/>
    <cellStyle name="Nuovo 39 3 2" xfId="1055" xr:uid="{00000000-0005-0000-0000-00008E130000}"/>
    <cellStyle name="Nuovo 39 3 2 2" xfId="4044" xr:uid="{00000000-0005-0000-0000-00008F130000}"/>
    <cellStyle name="Nuovo 39 3 2 3" xfId="3213" xr:uid="{00000000-0005-0000-0000-000090130000}"/>
    <cellStyle name="Nuovo 39 3 2 3 2" xfId="6003" xr:uid="{00000000-0005-0000-0000-000091130000}"/>
    <cellStyle name="Nuovo 39 3 3" xfId="2334" xr:uid="{00000000-0005-0000-0000-000092130000}"/>
    <cellStyle name="Nuovo 39 3 3 2" xfId="5158" xr:uid="{00000000-0005-0000-0000-000093130000}"/>
    <cellStyle name="Nuovo 39 3 4" xfId="2704" xr:uid="{00000000-0005-0000-0000-000094130000}"/>
    <cellStyle name="Nuovo 39 3 4 2" xfId="5599" xr:uid="{00000000-0005-0000-0000-000095130000}"/>
    <cellStyle name="Nuovo 39 3 5" xfId="1672" xr:uid="{00000000-0005-0000-0000-000096130000}"/>
    <cellStyle name="Nuovo 39 4" xfId="1056" xr:uid="{00000000-0005-0000-0000-000097130000}"/>
    <cellStyle name="Nuovo 39 4 2" xfId="5159" xr:uid="{00000000-0005-0000-0000-000098130000}"/>
    <cellStyle name="Nuovo 39 5" xfId="1057" xr:uid="{00000000-0005-0000-0000-000099130000}"/>
    <cellStyle name="Nuovo 39 6" xfId="2332" xr:uid="{00000000-0005-0000-0000-00009A130000}"/>
    <cellStyle name="Nuovo 39 6 2" xfId="5156" xr:uid="{00000000-0005-0000-0000-00009B130000}"/>
    <cellStyle name="Nuovo 4" xfId="1058" xr:uid="{00000000-0005-0000-0000-00009C130000}"/>
    <cellStyle name="Nuovo 4 2" xfId="1059" xr:uid="{00000000-0005-0000-0000-00009D130000}"/>
    <cellStyle name="Nuovo 4 2 2" xfId="2336" xr:uid="{00000000-0005-0000-0000-00009E130000}"/>
    <cellStyle name="Nuovo 4 2 2 2" xfId="5161" xr:uid="{00000000-0005-0000-0000-00009F130000}"/>
    <cellStyle name="Nuovo 4 2 3" xfId="4422" xr:uid="{00000000-0005-0000-0000-0000A0130000}"/>
    <cellStyle name="Nuovo 4 3" xfId="1060" xr:uid="{00000000-0005-0000-0000-0000A1130000}"/>
    <cellStyle name="Nuovo 4 3 2" xfId="1061" xr:uid="{00000000-0005-0000-0000-0000A2130000}"/>
    <cellStyle name="Nuovo 4 3 2 2" xfId="4045" xr:uid="{00000000-0005-0000-0000-0000A3130000}"/>
    <cellStyle name="Nuovo 4 3 2 3" xfId="3214" xr:uid="{00000000-0005-0000-0000-0000A4130000}"/>
    <cellStyle name="Nuovo 4 3 2 3 2" xfId="6004" xr:uid="{00000000-0005-0000-0000-0000A5130000}"/>
    <cellStyle name="Nuovo 4 3 3" xfId="2337" xr:uid="{00000000-0005-0000-0000-0000A6130000}"/>
    <cellStyle name="Nuovo 4 3 3 2" xfId="5162" xr:uid="{00000000-0005-0000-0000-0000A7130000}"/>
    <cellStyle name="Nuovo 4 3 4" xfId="2705" xr:uid="{00000000-0005-0000-0000-0000A8130000}"/>
    <cellStyle name="Nuovo 4 3 4 2" xfId="5600" xr:uid="{00000000-0005-0000-0000-0000A9130000}"/>
    <cellStyle name="Nuovo 4 3 5" xfId="1673" xr:uid="{00000000-0005-0000-0000-0000AA130000}"/>
    <cellStyle name="Nuovo 4 4" xfId="1062" xr:uid="{00000000-0005-0000-0000-0000AB130000}"/>
    <cellStyle name="Nuovo 4 4 2" xfId="5163" xr:uid="{00000000-0005-0000-0000-0000AC130000}"/>
    <cellStyle name="Nuovo 4 5" xfId="1063" xr:uid="{00000000-0005-0000-0000-0000AD130000}"/>
    <cellStyle name="Nuovo 4 6" xfId="2335" xr:uid="{00000000-0005-0000-0000-0000AE130000}"/>
    <cellStyle name="Nuovo 4 6 2" xfId="5160" xr:uid="{00000000-0005-0000-0000-0000AF130000}"/>
    <cellStyle name="Nuovo 40" xfId="1064" xr:uid="{00000000-0005-0000-0000-0000B0130000}"/>
    <cellStyle name="Nuovo 40 2" xfId="1065" xr:uid="{00000000-0005-0000-0000-0000B1130000}"/>
    <cellStyle name="Nuovo 40 2 2" xfId="2339" xr:uid="{00000000-0005-0000-0000-0000B2130000}"/>
    <cellStyle name="Nuovo 40 2 2 2" xfId="5165" xr:uid="{00000000-0005-0000-0000-0000B3130000}"/>
    <cellStyle name="Nuovo 40 2 3" xfId="4423" xr:uid="{00000000-0005-0000-0000-0000B4130000}"/>
    <cellStyle name="Nuovo 40 3" xfId="1066" xr:uid="{00000000-0005-0000-0000-0000B5130000}"/>
    <cellStyle name="Nuovo 40 3 2" xfId="1067" xr:uid="{00000000-0005-0000-0000-0000B6130000}"/>
    <cellStyle name="Nuovo 40 3 2 2" xfId="4046" xr:uid="{00000000-0005-0000-0000-0000B7130000}"/>
    <cellStyle name="Nuovo 40 3 2 3" xfId="3215" xr:uid="{00000000-0005-0000-0000-0000B8130000}"/>
    <cellStyle name="Nuovo 40 3 2 3 2" xfId="6005" xr:uid="{00000000-0005-0000-0000-0000B9130000}"/>
    <cellStyle name="Nuovo 40 3 3" xfId="2340" xr:uid="{00000000-0005-0000-0000-0000BA130000}"/>
    <cellStyle name="Nuovo 40 3 3 2" xfId="5166" xr:uid="{00000000-0005-0000-0000-0000BB130000}"/>
    <cellStyle name="Nuovo 40 3 4" xfId="2706" xr:uid="{00000000-0005-0000-0000-0000BC130000}"/>
    <cellStyle name="Nuovo 40 3 4 2" xfId="5601" xr:uid="{00000000-0005-0000-0000-0000BD130000}"/>
    <cellStyle name="Nuovo 40 3 5" xfId="1674" xr:uid="{00000000-0005-0000-0000-0000BE130000}"/>
    <cellStyle name="Nuovo 40 4" xfId="1068" xr:uid="{00000000-0005-0000-0000-0000BF130000}"/>
    <cellStyle name="Nuovo 40 4 2" xfId="5167" xr:uid="{00000000-0005-0000-0000-0000C0130000}"/>
    <cellStyle name="Nuovo 40 5" xfId="1069" xr:uid="{00000000-0005-0000-0000-0000C1130000}"/>
    <cellStyle name="Nuovo 40 6" xfId="2338" xr:uid="{00000000-0005-0000-0000-0000C2130000}"/>
    <cellStyle name="Nuovo 40 6 2" xfId="5164" xr:uid="{00000000-0005-0000-0000-0000C3130000}"/>
    <cellStyle name="Nuovo 41" xfId="1070" xr:uid="{00000000-0005-0000-0000-0000C4130000}"/>
    <cellStyle name="Nuovo 41 2" xfId="1071" xr:uid="{00000000-0005-0000-0000-0000C5130000}"/>
    <cellStyle name="Nuovo 41 2 2" xfId="2342" xr:uid="{00000000-0005-0000-0000-0000C6130000}"/>
    <cellStyle name="Nuovo 41 2 2 2" xfId="5169" xr:uid="{00000000-0005-0000-0000-0000C7130000}"/>
    <cellStyle name="Nuovo 41 2 3" xfId="4424" xr:uid="{00000000-0005-0000-0000-0000C8130000}"/>
    <cellStyle name="Nuovo 41 3" xfId="1072" xr:uid="{00000000-0005-0000-0000-0000C9130000}"/>
    <cellStyle name="Nuovo 41 3 2" xfId="1073" xr:uid="{00000000-0005-0000-0000-0000CA130000}"/>
    <cellStyle name="Nuovo 41 3 2 2" xfId="4047" xr:uid="{00000000-0005-0000-0000-0000CB130000}"/>
    <cellStyle name="Nuovo 41 3 2 3" xfId="3216" xr:uid="{00000000-0005-0000-0000-0000CC130000}"/>
    <cellStyle name="Nuovo 41 3 2 3 2" xfId="6006" xr:uid="{00000000-0005-0000-0000-0000CD130000}"/>
    <cellStyle name="Nuovo 41 3 3" xfId="2343" xr:uid="{00000000-0005-0000-0000-0000CE130000}"/>
    <cellStyle name="Nuovo 41 3 3 2" xfId="5170" xr:uid="{00000000-0005-0000-0000-0000CF130000}"/>
    <cellStyle name="Nuovo 41 3 4" xfId="2707" xr:uid="{00000000-0005-0000-0000-0000D0130000}"/>
    <cellStyle name="Nuovo 41 3 4 2" xfId="5602" xr:uid="{00000000-0005-0000-0000-0000D1130000}"/>
    <cellStyle name="Nuovo 41 3 5" xfId="1675" xr:uid="{00000000-0005-0000-0000-0000D2130000}"/>
    <cellStyle name="Nuovo 41 4" xfId="1074" xr:uid="{00000000-0005-0000-0000-0000D3130000}"/>
    <cellStyle name="Nuovo 41 4 2" xfId="5171" xr:uid="{00000000-0005-0000-0000-0000D4130000}"/>
    <cellStyle name="Nuovo 41 5" xfId="1075" xr:uid="{00000000-0005-0000-0000-0000D5130000}"/>
    <cellStyle name="Nuovo 41 6" xfId="2341" xr:uid="{00000000-0005-0000-0000-0000D6130000}"/>
    <cellStyle name="Nuovo 41 6 2" xfId="5168" xr:uid="{00000000-0005-0000-0000-0000D7130000}"/>
    <cellStyle name="Nuovo 42" xfId="1076" xr:uid="{00000000-0005-0000-0000-0000D8130000}"/>
    <cellStyle name="Nuovo 42 2" xfId="1077" xr:uid="{00000000-0005-0000-0000-0000D9130000}"/>
    <cellStyle name="Nuovo 42 2 2" xfId="2345" xr:uid="{00000000-0005-0000-0000-0000DA130000}"/>
    <cellStyle name="Nuovo 42 2 2 2" xfId="5173" xr:uid="{00000000-0005-0000-0000-0000DB130000}"/>
    <cellStyle name="Nuovo 42 2 3" xfId="4425" xr:uid="{00000000-0005-0000-0000-0000DC130000}"/>
    <cellStyle name="Nuovo 42 3" xfId="1078" xr:uid="{00000000-0005-0000-0000-0000DD130000}"/>
    <cellStyle name="Nuovo 42 3 2" xfId="1079" xr:uid="{00000000-0005-0000-0000-0000DE130000}"/>
    <cellStyle name="Nuovo 42 3 2 2" xfId="4048" xr:uid="{00000000-0005-0000-0000-0000DF130000}"/>
    <cellStyle name="Nuovo 42 3 2 3" xfId="3217" xr:uid="{00000000-0005-0000-0000-0000E0130000}"/>
    <cellStyle name="Nuovo 42 3 2 3 2" xfId="6007" xr:uid="{00000000-0005-0000-0000-0000E1130000}"/>
    <cellStyle name="Nuovo 42 3 3" xfId="2346" xr:uid="{00000000-0005-0000-0000-0000E2130000}"/>
    <cellStyle name="Nuovo 42 3 3 2" xfId="5174" xr:uid="{00000000-0005-0000-0000-0000E3130000}"/>
    <cellStyle name="Nuovo 42 3 4" xfId="2708" xr:uid="{00000000-0005-0000-0000-0000E4130000}"/>
    <cellStyle name="Nuovo 42 3 4 2" xfId="5603" xr:uid="{00000000-0005-0000-0000-0000E5130000}"/>
    <cellStyle name="Nuovo 42 3 5" xfId="1676" xr:uid="{00000000-0005-0000-0000-0000E6130000}"/>
    <cellStyle name="Nuovo 42 4" xfId="1080" xr:uid="{00000000-0005-0000-0000-0000E7130000}"/>
    <cellStyle name="Nuovo 42 4 2" xfId="5175" xr:uid="{00000000-0005-0000-0000-0000E8130000}"/>
    <cellStyle name="Nuovo 42 5" xfId="1081" xr:uid="{00000000-0005-0000-0000-0000E9130000}"/>
    <cellStyle name="Nuovo 42 6" xfId="2344" xr:uid="{00000000-0005-0000-0000-0000EA130000}"/>
    <cellStyle name="Nuovo 42 6 2" xfId="5172" xr:uid="{00000000-0005-0000-0000-0000EB130000}"/>
    <cellStyle name="Nuovo 43" xfId="1082" xr:uid="{00000000-0005-0000-0000-0000EC130000}"/>
    <cellStyle name="Nuovo 43 2" xfId="1083" xr:uid="{00000000-0005-0000-0000-0000ED130000}"/>
    <cellStyle name="Nuovo 43 2 2" xfId="2348" xr:uid="{00000000-0005-0000-0000-0000EE130000}"/>
    <cellStyle name="Nuovo 43 2 2 2" xfId="5177" xr:uid="{00000000-0005-0000-0000-0000EF130000}"/>
    <cellStyle name="Nuovo 43 2 3" xfId="4426" xr:uid="{00000000-0005-0000-0000-0000F0130000}"/>
    <cellStyle name="Nuovo 43 3" xfId="1084" xr:uid="{00000000-0005-0000-0000-0000F1130000}"/>
    <cellStyle name="Nuovo 43 3 2" xfId="1085" xr:uid="{00000000-0005-0000-0000-0000F2130000}"/>
    <cellStyle name="Nuovo 43 3 2 2" xfId="4049" xr:uid="{00000000-0005-0000-0000-0000F3130000}"/>
    <cellStyle name="Nuovo 43 3 2 3" xfId="3218" xr:uid="{00000000-0005-0000-0000-0000F4130000}"/>
    <cellStyle name="Nuovo 43 3 2 3 2" xfId="6008" xr:uid="{00000000-0005-0000-0000-0000F5130000}"/>
    <cellStyle name="Nuovo 43 3 3" xfId="2349" xr:uid="{00000000-0005-0000-0000-0000F6130000}"/>
    <cellStyle name="Nuovo 43 3 3 2" xfId="5178" xr:uid="{00000000-0005-0000-0000-0000F7130000}"/>
    <cellStyle name="Nuovo 43 3 4" xfId="2709" xr:uid="{00000000-0005-0000-0000-0000F8130000}"/>
    <cellStyle name="Nuovo 43 3 4 2" xfId="5604" xr:uid="{00000000-0005-0000-0000-0000F9130000}"/>
    <cellStyle name="Nuovo 43 3 5" xfId="1677" xr:uid="{00000000-0005-0000-0000-0000FA130000}"/>
    <cellStyle name="Nuovo 43 4" xfId="1086" xr:uid="{00000000-0005-0000-0000-0000FB130000}"/>
    <cellStyle name="Nuovo 43 4 2" xfId="5179" xr:uid="{00000000-0005-0000-0000-0000FC130000}"/>
    <cellStyle name="Nuovo 43 5" xfId="1087" xr:uid="{00000000-0005-0000-0000-0000FD130000}"/>
    <cellStyle name="Nuovo 43 6" xfId="2347" xr:uid="{00000000-0005-0000-0000-0000FE130000}"/>
    <cellStyle name="Nuovo 43 6 2" xfId="5176" xr:uid="{00000000-0005-0000-0000-0000FF130000}"/>
    <cellStyle name="Nuovo 44" xfId="1088" xr:uid="{00000000-0005-0000-0000-000000140000}"/>
    <cellStyle name="Nuovo 44 2" xfId="1089" xr:uid="{00000000-0005-0000-0000-000001140000}"/>
    <cellStyle name="Nuovo 44 2 2" xfId="2351" xr:uid="{00000000-0005-0000-0000-000002140000}"/>
    <cellStyle name="Nuovo 44 2 2 2" xfId="5181" xr:uid="{00000000-0005-0000-0000-000003140000}"/>
    <cellStyle name="Nuovo 44 2 3" xfId="4427" xr:uid="{00000000-0005-0000-0000-000004140000}"/>
    <cellStyle name="Nuovo 44 3" xfId="1090" xr:uid="{00000000-0005-0000-0000-000005140000}"/>
    <cellStyle name="Nuovo 44 3 2" xfId="1091" xr:uid="{00000000-0005-0000-0000-000006140000}"/>
    <cellStyle name="Nuovo 44 3 2 2" xfId="4050" xr:uid="{00000000-0005-0000-0000-000007140000}"/>
    <cellStyle name="Nuovo 44 3 2 3" xfId="3219" xr:uid="{00000000-0005-0000-0000-000008140000}"/>
    <cellStyle name="Nuovo 44 3 2 3 2" xfId="6009" xr:uid="{00000000-0005-0000-0000-000009140000}"/>
    <cellStyle name="Nuovo 44 3 3" xfId="2352" xr:uid="{00000000-0005-0000-0000-00000A140000}"/>
    <cellStyle name="Nuovo 44 3 3 2" xfId="5182" xr:uid="{00000000-0005-0000-0000-00000B140000}"/>
    <cellStyle name="Nuovo 44 3 4" xfId="2710" xr:uid="{00000000-0005-0000-0000-00000C140000}"/>
    <cellStyle name="Nuovo 44 3 4 2" xfId="5605" xr:uid="{00000000-0005-0000-0000-00000D140000}"/>
    <cellStyle name="Nuovo 44 3 5" xfId="1678" xr:uid="{00000000-0005-0000-0000-00000E140000}"/>
    <cellStyle name="Nuovo 44 4" xfId="1092" xr:uid="{00000000-0005-0000-0000-00000F140000}"/>
    <cellStyle name="Nuovo 44 4 2" xfId="5183" xr:uid="{00000000-0005-0000-0000-000010140000}"/>
    <cellStyle name="Nuovo 44 5" xfId="1093" xr:uid="{00000000-0005-0000-0000-000011140000}"/>
    <cellStyle name="Nuovo 44 6" xfId="2350" xr:uid="{00000000-0005-0000-0000-000012140000}"/>
    <cellStyle name="Nuovo 44 6 2" xfId="5180" xr:uid="{00000000-0005-0000-0000-000013140000}"/>
    <cellStyle name="Nuovo 45" xfId="1094" xr:uid="{00000000-0005-0000-0000-000014140000}"/>
    <cellStyle name="Nuovo 45 2" xfId="2353" xr:uid="{00000000-0005-0000-0000-000015140000}"/>
    <cellStyle name="Nuovo 45 2 2" xfId="5184" xr:uid="{00000000-0005-0000-0000-000016140000}"/>
    <cellStyle name="Nuovo 45 3" xfId="4428" xr:uid="{00000000-0005-0000-0000-000017140000}"/>
    <cellStyle name="Nuovo 46" xfId="1095" xr:uid="{00000000-0005-0000-0000-000018140000}"/>
    <cellStyle name="Nuovo 46 2" xfId="1096" xr:uid="{00000000-0005-0000-0000-000019140000}"/>
    <cellStyle name="Nuovo 46 2 2" xfId="4051" xr:uid="{00000000-0005-0000-0000-00001A140000}"/>
    <cellStyle name="Nuovo 46 2 3" xfId="3220" xr:uid="{00000000-0005-0000-0000-00001B140000}"/>
    <cellStyle name="Nuovo 46 2 3 2" xfId="6010" xr:uid="{00000000-0005-0000-0000-00001C140000}"/>
    <cellStyle name="Nuovo 46 3" xfId="2354" xr:uid="{00000000-0005-0000-0000-00001D140000}"/>
    <cellStyle name="Nuovo 46 3 2" xfId="5185" xr:uid="{00000000-0005-0000-0000-00001E140000}"/>
    <cellStyle name="Nuovo 46 4" xfId="2711" xr:uid="{00000000-0005-0000-0000-00001F140000}"/>
    <cellStyle name="Nuovo 46 4 2" xfId="5606" xr:uid="{00000000-0005-0000-0000-000020140000}"/>
    <cellStyle name="Nuovo 46 5" xfId="1679" xr:uid="{00000000-0005-0000-0000-000021140000}"/>
    <cellStyle name="Nuovo 47" xfId="1097" xr:uid="{00000000-0005-0000-0000-000022140000}"/>
    <cellStyle name="Nuovo 47 2" xfId="5186" xr:uid="{00000000-0005-0000-0000-000023140000}"/>
    <cellStyle name="Nuovo 48" xfId="1098" xr:uid="{00000000-0005-0000-0000-000024140000}"/>
    <cellStyle name="Nuovo 49" xfId="2238" xr:uid="{00000000-0005-0000-0000-000025140000}"/>
    <cellStyle name="Nuovo 49 2" xfId="5031" xr:uid="{00000000-0005-0000-0000-000026140000}"/>
    <cellStyle name="Nuovo 5" xfId="1099" xr:uid="{00000000-0005-0000-0000-000027140000}"/>
    <cellStyle name="Nuovo 5 2" xfId="1100" xr:uid="{00000000-0005-0000-0000-000028140000}"/>
    <cellStyle name="Nuovo 5 2 2" xfId="2356" xr:uid="{00000000-0005-0000-0000-000029140000}"/>
    <cellStyle name="Nuovo 5 2 2 2" xfId="5188" xr:uid="{00000000-0005-0000-0000-00002A140000}"/>
    <cellStyle name="Nuovo 5 2 3" xfId="4429" xr:uid="{00000000-0005-0000-0000-00002B140000}"/>
    <cellStyle name="Nuovo 5 3" xfId="1101" xr:uid="{00000000-0005-0000-0000-00002C140000}"/>
    <cellStyle name="Nuovo 5 3 2" xfId="1102" xr:uid="{00000000-0005-0000-0000-00002D140000}"/>
    <cellStyle name="Nuovo 5 3 2 2" xfId="4052" xr:uid="{00000000-0005-0000-0000-00002E140000}"/>
    <cellStyle name="Nuovo 5 3 2 3" xfId="3221" xr:uid="{00000000-0005-0000-0000-00002F140000}"/>
    <cellStyle name="Nuovo 5 3 2 3 2" xfId="6011" xr:uid="{00000000-0005-0000-0000-000030140000}"/>
    <cellStyle name="Nuovo 5 3 3" xfId="2357" xr:uid="{00000000-0005-0000-0000-000031140000}"/>
    <cellStyle name="Nuovo 5 3 3 2" xfId="5189" xr:uid="{00000000-0005-0000-0000-000032140000}"/>
    <cellStyle name="Nuovo 5 3 4" xfId="2712" xr:uid="{00000000-0005-0000-0000-000033140000}"/>
    <cellStyle name="Nuovo 5 3 4 2" xfId="5607" xr:uid="{00000000-0005-0000-0000-000034140000}"/>
    <cellStyle name="Nuovo 5 3 5" xfId="1680" xr:uid="{00000000-0005-0000-0000-000035140000}"/>
    <cellStyle name="Nuovo 5 4" xfId="1103" xr:uid="{00000000-0005-0000-0000-000036140000}"/>
    <cellStyle name="Nuovo 5 4 2" xfId="5190" xr:uid="{00000000-0005-0000-0000-000037140000}"/>
    <cellStyle name="Nuovo 5 5" xfId="1104" xr:uid="{00000000-0005-0000-0000-000038140000}"/>
    <cellStyle name="Nuovo 5 6" xfId="2355" xr:uid="{00000000-0005-0000-0000-000039140000}"/>
    <cellStyle name="Nuovo 5 6 2" xfId="5187" xr:uid="{00000000-0005-0000-0000-00003A140000}"/>
    <cellStyle name="Nuovo 6" xfId="1105" xr:uid="{00000000-0005-0000-0000-00003B140000}"/>
    <cellStyle name="Nuovo 6 2" xfId="1106" xr:uid="{00000000-0005-0000-0000-00003C140000}"/>
    <cellStyle name="Nuovo 6 2 2" xfId="2359" xr:uid="{00000000-0005-0000-0000-00003D140000}"/>
    <cellStyle name="Nuovo 6 2 2 2" xfId="5192" xr:uid="{00000000-0005-0000-0000-00003E140000}"/>
    <cellStyle name="Nuovo 6 2 3" xfId="4430" xr:uid="{00000000-0005-0000-0000-00003F140000}"/>
    <cellStyle name="Nuovo 6 3" xfId="1107" xr:uid="{00000000-0005-0000-0000-000040140000}"/>
    <cellStyle name="Nuovo 6 3 2" xfId="1108" xr:uid="{00000000-0005-0000-0000-000041140000}"/>
    <cellStyle name="Nuovo 6 3 2 2" xfId="4053" xr:uid="{00000000-0005-0000-0000-000042140000}"/>
    <cellStyle name="Nuovo 6 3 2 3" xfId="3222" xr:uid="{00000000-0005-0000-0000-000043140000}"/>
    <cellStyle name="Nuovo 6 3 2 3 2" xfId="6012" xr:uid="{00000000-0005-0000-0000-000044140000}"/>
    <cellStyle name="Nuovo 6 3 3" xfId="2360" xr:uid="{00000000-0005-0000-0000-000045140000}"/>
    <cellStyle name="Nuovo 6 3 3 2" xfId="5193" xr:uid="{00000000-0005-0000-0000-000046140000}"/>
    <cellStyle name="Nuovo 6 3 4" xfId="2713" xr:uid="{00000000-0005-0000-0000-000047140000}"/>
    <cellStyle name="Nuovo 6 3 4 2" xfId="5608" xr:uid="{00000000-0005-0000-0000-000048140000}"/>
    <cellStyle name="Nuovo 6 3 5" xfId="1681" xr:uid="{00000000-0005-0000-0000-000049140000}"/>
    <cellStyle name="Nuovo 6 4" xfId="1109" xr:uid="{00000000-0005-0000-0000-00004A140000}"/>
    <cellStyle name="Nuovo 6 4 2" xfId="5194" xr:uid="{00000000-0005-0000-0000-00004B140000}"/>
    <cellStyle name="Nuovo 6 5" xfId="1110" xr:uid="{00000000-0005-0000-0000-00004C140000}"/>
    <cellStyle name="Nuovo 6 6" xfId="2358" xr:uid="{00000000-0005-0000-0000-00004D140000}"/>
    <cellStyle name="Nuovo 6 6 2" xfId="5191" xr:uid="{00000000-0005-0000-0000-00004E140000}"/>
    <cellStyle name="Nuovo 7" xfId="1111" xr:uid="{00000000-0005-0000-0000-00004F140000}"/>
    <cellStyle name="Nuovo 7 2" xfId="1112" xr:uid="{00000000-0005-0000-0000-000050140000}"/>
    <cellStyle name="Nuovo 7 2 2" xfId="2362" xr:uid="{00000000-0005-0000-0000-000051140000}"/>
    <cellStyle name="Nuovo 7 2 2 2" xfId="5196" xr:uid="{00000000-0005-0000-0000-000052140000}"/>
    <cellStyle name="Nuovo 7 2 3" xfId="4431" xr:uid="{00000000-0005-0000-0000-000053140000}"/>
    <cellStyle name="Nuovo 7 3" xfId="1113" xr:uid="{00000000-0005-0000-0000-000054140000}"/>
    <cellStyle name="Nuovo 7 3 2" xfId="1114" xr:uid="{00000000-0005-0000-0000-000055140000}"/>
    <cellStyle name="Nuovo 7 3 2 2" xfId="4054" xr:uid="{00000000-0005-0000-0000-000056140000}"/>
    <cellStyle name="Nuovo 7 3 2 3" xfId="3223" xr:uid="{00000000-0005-0000-0000-000057140000}"/>
    <cellStyle name="Nuovo 7 3 2 3 2" xfId="6013" xr:uid="{00000000-0005-0000-0000-000058140000}"/>
    <cellStyle name="Nuovo 7 3 3" xfId="2363" xr:uid="{00000000-0005-0000-0000-000059140000}"/>
    <cellStyle name="Nuovo 7 3 3 2" xfId="5197" xr:uid="{00000000-0005-0000-0000-00005A140000}"/>
    <cellStyle name="Nuovo 7 3 4" xfId="2714" xr:uid="{00000000-0005-0000-0000-00005B140000}"/>
    <cellStyle name="Nuovo 7 3 4 2" xfId="5609" xr:uid="{00000000-0005-0000-0000-00005C140000}"/>
    <cellStyle name="Nuovo 7 3 5" xfId="1682" xr:uid="{00000000-0005-0000-0000-00005D140000}"/>
    <cellStyle name="Nuovo 7 4" xfId="1115" xr:uid="{00000000-0005-0000-0000-00005E140000}"/>
    <cellStyle name="Nuovo 7 4 2" xfId="5198" xr:uid="{00000000-0005-0000-0000-00005F140000}"/>
    <cellStyle name="Nuovo 7 5" xfId="1116" xr:uid="{00000000-0005-0000-0000-000060140000}"/>
    <cellStyle name="Nuovo 7 6" xfId="2361" xr:uid="{00000000-0005-0000-0000-000061140000}"/>
    <cellStyle name="Nuovo 7 6 2" xfId="5195" xr:uid="{00000000-0005-0000-0000-000062140000}"/>
    <cellStyle name="Nuovo 8" xfId="1117" xr:uid="{00000000-0005-0000-0000-000063140000}"/>
    <cellStyle name="Nuovo 8 2" xfId="1118" xr:uid="{00000000-0005-0000-0000-000064140000}"/>
    <cellStyle name="Nuovo 8 2 2" xfId="2365" xr:uid="{00000000-0005-0000-0000-000065140000}"/>
    <cellStyle name="Nuovo 8 2 2 2" xfId="5200" xr:uid="{00000000-0005-0000-0000-000066140000}"/>
    <cellStyle name="Nuovo 8 2 3" xfId="4432" xr:uid="{00000000-0005-0000-0000-000067140000}"/>
    <cellStyle name="Nuovo 8 3" xfId="1119" xr:uid="{00000000-0005-0000-0000-000068140000}"/>
    <cellStyle name="Nuovo 8 3 2" xfId="1120" xr:uid="{00000000-0005-0000-0000-000069140000}"/>
    <cellStyle name="Nuovo 8 3 2 2" xfId="4055" xr:uid="{00000000-0005-0000-0000-00006A140000}"/>
    <cellStyle name="Nuovo 8 3 2 3" xfId="3224" xr:uid="{00000000-0005-0000-0000-00006B140000}"/>
    <cellStyle name="Nuovo 8 3 2 3 2" xfId="6014" xr:uid="{00000000-0005-0000-0000-00006C140000}"/>
    <cellStyle name="Nuovo 8 3 3" xfId="2366" xr:uid="{00000000-0005-0000-0000-00006D140000}"/>
    <cellStyle name="Nuovo 8 3 3 2" xfId="5201" xr:uid="{00000000-0005-0000-0000-00006E140000}"/>
    <cellStyle name="Nuovo 8 3 4" xfId="2715" xr:uid="{00000000-0005-0000-0000-00006F140000}"/>
    <cellStyle name="Nuovo 8 3 4 2" xfId="5610" xr:uid="{00000000-0005-0000-0000-000070140000}"/>
    <cellStyle name="Nuovo 8 3 5" xfId="1683" xr:uid="{00000000-0005-0000-0000-000071140000}"/>
    <cellStyle name="Nuovo 8 4" xfId="1121" xr:uid="{00000000-0005-0000-0000-000072140000}"/>
    <cellStyle name="Nuovo 8 4 2" xfId="5202" xr:uid="{00000000-0005-0000-0000-000073140000}"/>
    <cellStyle name="Nuovo 8 5" xfId="1122" xr:uid="{00000000-0005-0000-0000-000074140000}"/>
    <cellStyle name="Nuovo 8 6" xfId="2364" xr:uid="{00000000-0005-0000-0000-000075140000}"/>
    <cellStyle name="Nuovo 8 6 2" xfId="5199" xr:uid="{00000000-0005-0000-0000-000076140000}"/>
    <cellStyle name="Nuovo 9" xfId="1123" xr:uid="{00000000-0005-0000-0000-000077140000}"/>
    <cellStyle name="Nuovo 9 2" xfId="1124" xr:uid="{00000000-0005-0000-0000-000078140000}"/>
    <cellStyle name="Nuovo 9 2 2" xfId="2368" xr:uid="{00000000-0005-0000-0000-000079140000}"/>
    <cellStyle name="Nuovo 9 2 2 2" xfId="5204" xr:uid="{00000000-0005-0000-0000-00007A140000}"/>
    <cellStyle name="Nuovo 9 2 3" xfId="4433" xr:uid="{00000000-0005-0000-0000-00007B140000}"/>
    <cellStyle name="Nuovo 9 3" xfId="1125" xr:uid="{00000000-0005-0000-0000-00007C140000}"/>
    <cellStyle name="Nuovo 9 3 2" xfId="1126" xr:uid="{00000000-0005-0000-0000-00007D140000}"/>
    <cellStyle name="Nuovo 9 3 2 2" xfId="4056" xr:uid="{00000000-0005-0000-0000-00007E140000}"/>
    <cellStyle name="Nuovo 9 3 2 3" xfId="3225" xr:uid="{00000000-0005-0000-0000-00007F140000}"/>
    <cellStyle name="Nuovo 9 3 2 3 2" xfId="6015" xr:uid="{00000000-0005-0000-0000-000080140000}"/>
    <cellStyle name="Nuovo 9 3 3" xfId="2369" xr:uid="{00000000-0005-0000-0000-000081140000}"/>
    <cellStyle name="Nuovo 9 3 3 2" xfId="5205" xr:uid="{00000000-0005-0000-0000-000082140000}"/>
    <cellStyle name="Nuovo 9 3 4" xfId="2716" xr:uid="{00000000-0005-0000-0000-000083140000}"/>
    <cellStyle name="Nuovo 9 3 4 2" xfId="5611" xr:uid="{00000000-0005-0000-0000-000084140000}"/>
    <cellStyle name="Nuovo 9 3 5" xfId="1684" xr:uid="{00000000-0005-0000-0000-000085140000}"/>
    <cellStyle name="Nuovo 9 4" xfId="1127" xr:uid="{00000000-0005-0000-0000-000086140000}"/>
    <cellStyle name="Nuovo 9 4 2" xfId="5206" xr:uid="{00000000-0005-0000-0000-000087140000}"/>
    <cellStyle name="Nuovo 9 5" xfId="1128" xr:uid="{00000000-0005-0000-0000-000088140000}"/>
    <cellStyle name="Nuovo 9 6" xfId="2367" xr:uid="{00000000-0005-0000-0000-000089140000}"/>
    <cellStyle name="Nuovo 9 6 2" xfId="5203" xr:uid="{00000000-0005-0000-0000-00008A140000}"/>
    <cellStyle name="Output 2" xfId="1130" xr:uid="{00000000-0005-0000-0000-00008B140000}"/>
    <cellStyle name="Output 2 2" xfId="3226" xr:uid="{00000000-0005-0000-0000-00008C140000}"/>
    <cellStyle name="Output 3" xfId="1129" xr:uid="{00000000-0005-0000-0000-00008D140000}"/>
    <cellStyle name="Output 3 2" xfId="4183" xr:uid="{00000000-0005-0000-0000-00008E140000}"/>
    <cellStyle name="Output 3 3" xfId="3227" xr:uid="{00000000-0005-0000-0000-00008F140000}"/>
    <cellStyle name="Output 3 4" xfId="2717" xr:uid="{00000000-0005-0000-0000-000090140000}"/>
    <cellStyle name="Percen - Type1" xfId="1131" xr:uid="{00000000-0005-0000-0000-000091140000}"/>
    <cellStyle name="Percent" xfId="6569" builtinId="5"/>
    <cellStyle name="Percent 2" xfId="1132" xr:uid="{00000000-0005-0000-0000-000093140000}"/>
    <cellStyle name="Percent 2 2" xfId="2370" xr:uid="{00000000-0005-0000-0000-000094140000}"/>
    <cellStyle name="Percent 2 2 2" xfId="5207" xr:uid="{00000000-0005-0000-0000-000095140000}"/>
    <cellStyle name="Percent 2 3" xfId="4435" xr:uid="{00000000-0005-0000-0000-000096140000}"/>
    <cellStyle name="Percent 3" xfId="1133" xr:uid="{00000000-0005-0000-0000-000097140000}"/>
    <cellStyle name="Percent 3 2" xfId="1134" xr:uid="{00000000-0005-0000-0000-000098140000}"/>
    <cellStyle name="Percent 3 3" xfId="1135" xr:uid="{00000000-0005-0000-0000-000099140000}"/>
    <cellStyle name="Percent 3 3 2" xfId="1136" xr:uid="{00000000-0005-0000-0000-00009A140000}"/>
    <cellStyle name="Percent 3 3 3" xfId="2371" xr:uid="{00000000-0005-0000-0000-00009B140000}"/>
    <cellStyle name="Percent 3 3 3 2" xfId="5208" xr:uid="{00000000-0005-0000-0000-00009C140000}"/>
    <cellStyle name="Percent 3 3 4" xfId="2718" xr:uid="{00000000-0005-0000-0000-00009D140000}"/>
    <cellStyle name="Percent 3 3 4 2" xfId="5612" xr:uid="{00000000-0005-0000-0000-00009E140000}"/>
    <cellStyle name="Percent 3 3 5" xfId="1685" xr:uid="{00000000-0005-0000-0000-00009F140000}"/>
    <cellStyle name="Percent 3 4" xfId="1137" xr:uid="{00000000-0005-0000-0000-0000A0140000}"/>
    <cellStyle name="Percent 4" xfId="1138" xr:uid="{00000000-0005-0000-0000-0000A1140000}"/>
    <cellStyle name="Percent 4 2" xfId="5209" xr:uid="{00000000-0005-0000-0000-0000A2140000}"/>
    <cellStyle name="Percent 5" xfId="1139" xr:uid="{00000000-0005-0000-0000-0000A3140000}"/>
    <cellStyle name="Percent 6" xfId="3228" xr:uid="{00000000-0005-0000-0000-0000A4140000}"/>
    <cellStyle name="Percentuale 10" xfId="1140" xr:uid="{00000000-0005-0000-0000-0000A5140000}"/>
    <cellStyle name="Percentuale 10 2" xfId="1141" xr:uid="{00000000-0005-0000-0000-0000A6140000}"/>
    <cellStyle name="Percentuale 10 2 2" xfId="2373" xr:uid="{00000000-0005-0000-0000-0000A7140000}"/>
    <cellStyle name="Percentuale 10 2 2 2" xfId="5211" xr:uid="{00000000-0005-0000-0000-0000A8140000}"/>
    <cellStyle name="Percentuale 10 2 3" xfId="4436" xr:uid="{00000000-0005-0000-0000-0000A9140000}"/>
    <cellStyle name="Percentuale 10 3" xfId="1142" xr:uid="{00000000-0005-0000-0000-0000AA140000}"/>
    <cellStyle name="Percentuale 10 3 2" xfId="1143" xr:uid="{00000000-0005-0000-0000-0000AB140000}"/>
    <cellStyle name="Percentuale 10 3 2 2" xfId="4057" xr:uid="{00000000-0005-0000-0000-0000AC140000}"/>
    <cellStyle name="Percentuale 10 3 2 3" xfId="3229" xr:uid="{00000000-0005-0000-0000-0000AD140000}"/>
    <cellStyle name="Percentuale 10 3 2 3 2" xfId="6016" xr:uid="{00000000-0005-0000-0000-0000AE140000}"/>
    <cellStyle name="Percentuale 10 3 3" xfId="2374" xr:uid="{00000000-0005-0000-0000-0000AF140000}"/>
    <cellStyle name="Percentuale 10 3 3 2" xfId="5212" xr:uid="{00000000-0005-0000-0000-0000B0140000}"/>
    <cellStyle name="Percentuale 10 3 4" xfId="2719" xr:uid="{00000000-0005-0000-0000-0000B1140000}"/>
    <cellStyle name="Percentuale 10 3 4 2" xfId="5613" xr:uid="{00000000-0005-0000-0000-0000B2140000}"/>
    <cellStyle name="Percentuale 10 3 5" xfId="1686" xr:uid="{00000000-0005-0000-0000-0000B3140000}"/>
    <cellStyle name="Percentuale 10 4" xfId="1144" xr:uid="{00000000-0005-0000-0000-0000B4140000}"/>
    <cellStyle name="Percentuale 10 4 2" xfId="5213" xr:uid="{00000000-0005-0000-0000-0000B5140000}"/>
    <cellStyle name="Percentuale 10 5" xfId="1145" xr:uid="{00000000-0005-0000-0000-0000B6140000}"/>
    <cellStyle name="Percentuale 10 6" xfId="2372" xr:uid="{00000000-0005-0000-0000-0000B7140000}"/>
    <cellStyle name="Percentuale 10 6 2" xfId="5210" xr:uid="{00000000-0005-0000-0000-0000B8140000}"/>
    <cellStyle name="Percentuale 11" xfId="1146" xr:uid="{00000000-0005-0000-0000-0000B9140000}"/>
    <cellStyle name="Percentuale 11 2" xfId="1147" xr:uid="{00000000-0005-0000-0000-0000BA140000}"/>
    <cellStyle name="Percentuale 11 2 2" xfId="2376" xr:uid="{00000000-0005-0000-0000-0000BB140000}"/>
    <cellStyle name="Percentuale 11 2 2 2" xfId="5215" xr:uid="{00000000-0005-0000-0000-0000BC140000}"/>
    <cellStyle name="Percentuale 11 2 3" xfId="4437" xr:uid="{00000000-0005-0000-0000-0000BD140000}"/>
    <cellStyle name="Percentuale 11 3" xfId="1148" xr:uid="{00000000-0005-0000-0000-0000BE140000}"/>
    <cellStyle name="Percentuale 11 3 2" xfId="1149" xr:uid="{00000000-0005-0000-0000-0000BF140000}"/>
    <cellStyle name="Percentuale 11 3 2 2" xfId="4058" xr:uid="{00000000-0005-0000-0000-0000C0140000}"/>
    <cellStyle name="Percentuale 11 3 2 3" xfId="3230" xr:uid="{00000000-0005-0000-0000-0000C1140000}"/>
    <cellStyle name="Percentuale 11 3 2 3 2" xfId="6017" xr:uid="{00000000-0005-0000-0000-0000C2140000}"/>
    <cellStyle name="Percentuale 11 3 3" xfId="2377" xr:uid="{00000000-0005-0000-0000-0000C3140000}"/>
    <cellStyle name="Percentuale 11 3 3 2" xfId="5216" xr:uid="{00000000-0005-0000-0000-0000C4140000}"/>
    <cellStyle name="Percentuale 11 3 4" xfId="2720" xr:uid="{00000000-0005-0000-0000-0000C5140000}"/>
    <cellStyle name="Percentuale 11 3 4 2" xfId="5614" xr:uid="{00000000-0005-0000-0000-0000C6140000}"/>
    <cellStyle name="Percentuale 11 3 5" xfId="1687" xr:uid="{00000000-0005-0000-0000-0000C7140000}"/>
    <cellStyle name="Percentuale 11 4" xfId="1150" xr:uid="{00000000-0005-0000-0000-0000C8140000}"/>
    <cellStyle name="Percentuale 11 4 2" xfId="5217" xr:uid="{00000000-0005-0000-0000-0000C9140000}"/>
    <cellStyle name="Percentuale 11 5" xfId="1151" xr:uid="{00000000-0005-0000-0000-0000CA140000}"/>
    <cellStyle name="Percentuale 11 6" xfId="2375" xr:uid="{00000000-0005-0000-0000-0000CB140000}"/>
    <cellStyle name="Percentuale 11 6 2" xfId="5214" xr:uid="{00000000-0005-0000-0000-0000CC140000}"/>
    <cellStyle name="Percentuale 12" xfId="1152" xr:uid="{00000000-0005-0000-0000-0000CD140000}"/>
    <cellStyle name="Percentuale 12 2" xfId="1153" xr:uid="{00000000-0005-0000-0000-0000CE140000}"/>
    <cellStyle name="Percentuale 12 2 2" xfId="2379" xr:uid="{00000000-0005-0000-0000-0000CF140000}"/>
    <cellStyle name="Percentuale 12 2 2 2" xfId="5219" xr:uid="{00000000-0005-0000-0000-0000D0140000}"/>
    <cellStyle name="Percentuale 12 2 3" xfId="4438" xr:uid="{00000000-0005-0000-0000-0000D1140000}"/>
    <cellStyle name="Percentuale 12 3" xfId="1154" xr:uid="{00000000-0005-0000-0000-0000D2140000}"/>
    <cellStyle name="Percentuale 12 3 2" xfId="1155" xr:uid="{00000000-0005-0000-0000-0000D3140000}"/>
    <cellStyle name="Percentuale 12 3 2 2" xfId="4059" xr:uid="{00000000-0005-0000-0000-0000D4140000}"/>
    <cellStyle name="Percentuale 12 3 2 3" xfId="3231" xr:uid="{00000000-0005-0000-0000-0000D5140000}"/>
    <cellStyle name="Percentuale 12 3 2 3 2" xfId="6018" xr:uid="{00000000-0005-0000-0000-0000D6140000}"/>
    <cellStyle name="Percentuale 12 3 3" xfId="2380" xr:uid="{00000000-0005-0000-0000-0000D7140000}"/>
    <cellStyle name="Percentuale 12 3 3 2" xfId="5220" xr:uid="{00000000-0005-0000-0000-0000D8140000}"/>
    <cellStyle name="Percentuale 12 3 4" xfId="2721" xr:uid="{00000000-0005-0000-0000-0000D9140000}"/>
    <cellStyle name="Percentuale 12 3 4 2" xfId="5615" xr:uid="{00000000-0005-0000-0000-0000DA140000}"/>
    <cellStyle name="Percentuale 12 3 5" xfId="1688" xr:uid="{00000000-0005-0000-0000-0000DB140000}"/>
    <cellStyle name="Percentuale 12 4" xfId="1156" xr:uid="{00000000-0005-0000-0000-0000DC140000}"/>
    <cellStyle name="Percentuale 12 4 2" xfId="5221" xr:uid="{00000000-0005-0000-0000-0000DD140000}"/>
    <cellStyle name="Percentuale 12 5" xfId="1157" xr:uid="{00000000-0005-0000-0000-0000DE140000}"/>
    <cellStyle name="Percentuale 12 6" xfId="2378" xr:uid="{00000000-0005-0000-0000-0000DF140000}"/>
    <cellStyle name="Percentuale 12 6 2" xfId="5218" xr:uid="{00000000-0005-0000-0000-0000E0140000}"/>
    <cellStyle name="Percentuale 13" xfId="1158" xr:uid="{00000000-0005-0000-0000-0000E1140000}"/>
    <cellStyle name="Percentuale 13 2" xfId="1159" xr:uid="{00000000-0005-0000-0000-0000E2140000}"/>
    <cellStyle name="Percentuale 13 2 2" xfId="2382" xr:uid="{00000000-0005-0000-0000-0000E3140000}"/>
    <cellStyle name="Percentuale 13 2 2 2" xfId="5223" xr:uid="{00000000-0005-0000-0000-0000E4140000}"/>
    <cellStyle name="Percentuale 13 2 3" xfId="4439" xr:uid="{00000000-0005-0000-0000-0000E5140000}"/>
    <cellStyle name="Percentuale 13 3" xfId="1160" xr:uid="{00000000-0005-0000-0000-0000E6140000}"/>
    <cellStyle name="Percentuale 13 3 2" xfId="1161" xr:uid="{00000000-0005-0000-0000-0000E7140000}"/>
    <cellStyle name="Percentuale 13 3 2 2" xfId="4060" xr:uid="{00000000-0005-0000-0000-0000E8140000}"/>
    <cellStyle name="Percentuale 13 3 2 3" xfId="3232" xr:uid="{00000000-0005-0000-0000-0000E9140000}"/>
    <cellStyle name="Percentuale 13 3 2 3 2" xfId="6019" xr:uid="{00000000-0005-0000-0000-0000EA140000}"/>
    <cellStyle name="Percentuale 13 3 3" xfId="2383" xr:uid="{00000000-0005-0000-0000-0000EB140000}"/>
    <cellStyle name="Percentuale 13 3 3 2" xfId="5224" xr:uid="{00000000-0005-0000-0000-0000EC140000}"/>
    <cellStyle name="Percentuale 13 3 4" xfId="2722" xr:uid="{00000000-0005-0000-0000-0000ED140000}"/>
    <cellStyle name="Percentuale 13 3 4 2" xfId="5616" xr:uid="{00000000-0005-0000-0000-0000EE140000}"/>
    <cellStyle name="Percentuale 13 3 5" xfId="1689" xr:uid="{00000000-0005-0000-0000-0000EF140000}"/>
    <cellStyle name="Percentuale 13 4" xfId="1162" xr:uid="{00000000-0005-0000-0000-0000F0140000}"/>
    <cellStyle name="Percentuale 13 4 2" xfId="5225" xr:uid="{00000000-0005-0000-0000-0000F1140000}"/>
    <cellStyle name="Percentuale 13 5" xfId="1163" xr:uid="{00000000-0005-0000-0000-0000F2140000}"/>
    <cellStyle name="Percentuale 13 6" xfId="2381" xr:uid="{00000000-0005-0000-0000-0000F3140000}"/>
    <cellStyle name="Percentuale 13 6 2" xfId="5222" xr:uid="{00000000-0005-0000-0000-0000F4140000}"/>
    <cellStyle name="Percentuale 14" xfId="1164" xr:uid="{00000000-0005-0000-0000-0000F5140000}"/>
    <cellStyle name="Percentuale 14 2" xfId="1165" xr:uid="{00000000-0005-0000-0000-0000F6140000}"/>
    <cellStyle name="Percentuale 14 2 2" xfId="2385" xr:uid="{00000000-0005-0000-0000-0000F7140000}"/>
    <cellStyle name="Percentuale 14 2 2 2" xfId="5227" xr:uid="{00000000-0005-0000-0000-0000F8140000}"/>
    <cellStyle name="Percentuale 14 2 3" xfId="4440" xr:uid="{00000000-0005-0000-0000-0000F9140000}"/>
    <cellStyle name="Percentuale 14 3" xfId="1166" xr:uid="{00000000-0005-0000-0000-0000FA140000}"/>
    <cellStyle name="Percentuale 14 3 2" xfId="1167" xr:uid="{00000000-0005-0000-0000-0000FB140000}"/>
    <cellStyle name="Percentuale 14 3 2 2" xfId="4061" xr:uid="{00000000-0005-0000-0000-0000FC140000}"/>
    <cellStyle name="Percentuale 14 3 2 3" xfId="3233" xr:uid="{00000000-0005-0000-0000-0000FD140000}"/>
    <cellStyle name="Percentuale 14 3 2 3 2" xfId="6020" xr:uid="{00000000-0005-0000-0000-0000FE140000}"/>
    <cellStyle name="Percentuale 14 3 3" xfId="2386" xr:uid="{00000000-0005-0000-0000-0000FF140000}"/>
    <cellStyle name="Percentuale 14 3 3 2" xfId="5228" xr:uid="{00000000-0005-0000-0000-000000150000}"/>
    <cellStyle name="Percentuale 14 3 4" xfId="2723" xr:uid="{00000000-0005-0000-0000-000001150000}"/>
    <cellStyle name="Percentuale 14 3 4 2" xfId="5617" xr:uid="{00000000-0005-0000-0000-000002150000}"/>
    <cellStyle name="Percentuale 14 3 5" xfId="1690" xr:uid="{00000000-0005-0000-0000-000003150000}"/>
    <cellStyle name="Percentuale 14 4" xfId="1168" xr:uid="{00000000-0005-0000-0000-000004150000}"/>
    <cellStyle name="Percentuale 14 4 2" xfId="5229" xr:uid="{00000000-0005-0000-0000-000005150000}"/>
    <cellStyle name="Percentuale 14 5" xfId="1169" xr:uid="{00000000-0005-0000-0000-000006150000}"/>
    <cellStyle name="Percentuale 14 6" xfId="2384" xr:uid="{00000000-0005-0000-0000-000007150000}"/>
    <cellStyle name="Percentuale 14 6 2" xfId="5226" xr:uid="{00000000-0005-0000-0000-000008150000}"/>
    <cellStyle name="Percentuale 15" xfId="1170" xr:uid="{00000000-0005-0000-0000-000009150000}"/>
    <cellStyle name="Percentuale 15 2" xfId="1171" xr:uid="{00000000-0005-0000-0000-00000A150000}"/>
    <cellStyle name="Percentuale 15 2 2" xfId="2388" xr:uid="{00000000-0005-0000-0000-00000B150000}"/>
    <cellStyle name="Percentuale 15 2 2 2" xfId="5231" xr:uid="{00000000-0005-0000-0000-00000C150000}"/>
    <cellStyle name="Percentuale 15 2 3" xfId="4441" xr:uid="{00000000-0005-0000-0000-00000D150000}"/>
    <cellStyle name="Percentuale 15 3" xfId="1172" xr:uid="{00000000-0005-0000-0000-00000E150000}"/>
    <cellStyle name="Percentuale 15 3 2" xfId="1173" xr:uid="{00000000-0005-0000-0000-00000F150000}"/>
    <cellStyle name="Percentuale 15 3 2 2" xfId="4062" xr:uid="{00000000-0005-0000-0000-000010150000}"/>
    <cellStyle name="Percentuale 15 3 2 3" xfId="3234" xr:uid="{00000000-0005-0000-0000-000011150000}"/>
    <cellStyle name="Percentuale 15 3 2 3 2" xfId="6021" xr:uid="{00000000-0005-0000-0000-000012150000}"/>
    <cellStyle name="Percentuale 15 3 3" xfId="2389" xr:uid="{00000000-0005-0000-0000-000013150000}"/>
    <cellStyle name="Percentuale 15 3 3 2" xfId="5232" xr:uid="{00000000-0005-0000-0000-000014150000}"/>
    <cellStyle name="Percentuale 15 3 4" xfId="2724" xr:uid="{00000000-0005-0000-0000-000015150000}"/>
    <cellStyle name="Percentuale 15 3 4 2" xfId="5618" xr:uid="{00000000-0005-0000-0000-000016150000}"/>
    <cellStyle name="Percentuale 15 3 5" xfId="1691" xr:uid="{00000000-0005-0000-0000-000017150000}"/>
    <cellStyle name="Percentuale 15 4" xfId="1174" xr:uid="{00000000-0005-0000-0000-000018150000}"/>
    <cellStyle name="Percentuale 15 4 2" xfId="5233" xr:uid="{00000000-0005-0000-0000-000019150000}"/>
    <cellStyle name="Percentuale 15 5" xfId="1175" xr:uid="{00000000-0005-0000-0000-00001A150000}"/>
    <cellStyle name="Percentuale 15 6" xfId="2387" xr:uid="{00000000-0005-0000-0000-00001B150000}"/>
    <cellStyle name="Percentuale 15 6 2" xfId="5230" xr:uid="{00000000-0005-0000-0000-00001C150000}"/>
    <cellStyle name="Percentuale 16" xfId="1176" xr:uid="{00000000-0005-0000-0000-00001D150000}"/>
    <cellStyle name="Percentuale 16 2" xfId="1177" xr:uid="{00000000-0005-0000-0000-00001E150000}"/>
    <cellStyle name="Percentuale 16 2 2" xfId="2391" xr:uid="{00000000-0005-0000-0000-00001F150000}"/>
    <cellStyle name="Percentuale 16 2 2 2" xfId="5235" xr:uid="{00000000-0005-0000-0000-000020150000}"/>
    <cellStyle name="Percentuale 16 2 3" xfId="4442" xr:uid="{00000000-0005-0000-0000-000021150000}"/>
    <cellStyle name="Percentuale 16 3" xfId="1178" xr:uid="{00000000-0005-0000-0000-000022150000}"/>
    <cellStyle name="Percentuale 16 3 2" xfId="1179" xr:uid="{00000000-0005-0000-0000-000023150000}"/>
    <cellStyle name="Percentuale 16 3 2 2" xfId="4063" xr:uid="{00000000-0005-0000-0000-000024150000}"/>
    <cellStyle name="Percentuale 16 3 2 3" xfId="3235" xr:uid="{00000000-0005-0000-0000-000025150000}"/>
    <cellStyle name="Percentuale 16 3 2 3 2" xfId="6022" xr:uid="{00000000-0005-0000-0000-000026150000}"/>
    <cellStyle name="Percentuale 16 3 3" xfId="2392" xr:uid="{00000000-0005-0000-0000-000027150000}"/>
    <cellStyle name="Percentuale 16 3 3 2" xfId="5236" xr:uid="{00000000-0005-0000-0000-000028150000}"/>
    <cellStyle name="Percentuale 16 3 4" xfId="2725" xr:uid="{00000000-0005-0000-0000-000029150000}"/>
    <cellStyle name="Percentuale 16 3 4 2" xfId="5619" xr:uid="{00000000-0005-0000-0000-00002A150000}"/>
    <cellStyle name="Percentuale 16 3 5" xfId="1692" xr:uid="{00000000-0005-0000-0000-00002B150000}"/>
    <cellStyle name="Percentuale 16 4" xfId="1180" xr:uid="{00000000-0005-0000-0000-00002C150000}"/>
    <cellStyle name="Percentuale 16 4 2" xfId="5237" xr:uid="{00000000-0005-0000-0000-00002D150000}"/>
    <cellStyle name="Percentuale 16 5" xfId="1181" xr:uid="{00000000-0005-0000-0000-00002E150000}"/>
    <cellStyle name="Percentuale 16 6" xfId="2390" xr:uid="{00000000-0005-0000-0000-00002F150000}"/>
    <cellStyle name="Percentuale 16 6 2" xfId="5234" xr:uid="{00000000-0005-0000-0000-000030150000}"/>
    <cellStyle name="Percentuale 17" xfId="1182" xr:uid="{00000000-0005-0000-0000-000031150000}"/>
    <cellStyle name="Percentuale 17 2" xfId="1183" xr:uid="{00000000-0005-0000-0000-000032150000}"/>
    <cellStyle name="Percentuale 17 2 2" xfId="2394" xr:uid="{00000000-0005-0000-0000-000033150000}"/>
    <cellStyle name="Percentuale 17 2 2 2" xfId="5239" xr:uid="{00000000-0005-0000-0000-000034150000}"/>
    <cellStyle name="Percentuale 17 2 3" xfId="4443" xr:uid="{00000000-0005-0000-0000-000035150000}"/>
    <cellStyle name="Percentuale 17 3" xfId="1184" xr:uid="{00000000-0005-0000-0000-000036150000}"/>
    <cellStyle name="Percentuale 17 3 2" xfId="1185" xr:uid="{00000000-0005-0000-0000-000037150000}"/>
    <cellStyle name="Percentuale 17 3 2 2" xfId="4064" xr:uid="{00000000-0005-0000-0000-000038150000}"/>
    <cellStyle name="Percentuale 17 3 2 3" xfId="3236" xr:uid="{00000000-0005-0000-0000-000039150000}"/>
    <cellStyle name="Percentuale 17 3 2 3 2" xfId="6023" xr:uid="{00000000-0005-0000-0000-00003A150000}"/>
    <cellStyle name="Percentuale 17 3 3" xfId="2395" xr:uid="{00000000-0005-0000-0000-00003B150000}"/>
    <cellStyle name="Percentuale 17 3 3 2" xfId="5240" xr:uid="{00000000-0005-0000-0000-00003C150000}"/>
    <cellStyle name="Percentuale 17 3 4" xfId="2726" xr:uid="{00000000-0005-0000-0000-00003D150000}"/>
    <cellStyle name="Percentuale 17 3 4 2" xfId="5620" xr:uid="{00000000-0005-0000-0000-00003E150000}"/>
    <cellStyle name="Percentuale 17 3 5" xfId="1693" xr:uid="{00000000-0005-0000-0000-00003F150000}"/>
    <cellStyle name="Percentuale 17 4" xfId="1186" xr:uid="{00000000-0005-0000-0000-000040150000}"/>
    <cellStyle name="Percentuale 17 4 2" xfId="5241" xr:uid="{00000000-0005-0000-0000-000041150000}"/>
    <cellStyle name="Percentuale 17 5" xfId="1187" xr:uid="{00000000-0005-0000-0000-000042150000}"/>
    <cellStyle name="Percentuale 17 6" xfId="2393" xr:uid="{00000000-0005-0000-0000-000043150000}"/>
    <cellStyle name="Percentuale 17 6 2" xfId="5238" xr:uid="{00000000-0005-0000-0000-000044150000}"/>
    <cellStyle name="Percentuale 18" xfId="1188" xr:uid="{00000000-0005-0000-0000-000045150000}"/>
    <cellStyle name="Percentuale 18 2" xfId="1189" xr:uid="{00000000-0005-0000-0000-000046150000}"/>
    <cellStyle name="Percentuale 18 2 2" xfId="2397" xr:uid="{00000000-0005-0000-0000-000047150000}"/>
    <cellStyle name="Percentuale 18 2 2 2" xfId="5243" xr:uid="{00000000-0005-0000-0000-000048150000}"/>
    <cellStyle name="Percentuale 18 2 3" xfId="4444" xr:uid="{00000000-0005-0000-0000-000049150000}"/>
    <cellStyle name="Percentuale 18 3" xfId="1190" xr:uid="{00000000-0005-0000-0000-00004A150000}"/>
    <cellStyle name="Percentuale 18 3 2" xfId="1191" xr:uid="{00000000-0005-0000-0000-00004B150000}"/>
    <cellStyle name="Percentuale 18 3 2 2" xfId="4065" xr:uid="{00000000-0005-0000-0000-00004C150000}"/>
    <cellStyle name="Percentuale 18 3 2 3" xfId="3237" xr:uid="{00000000-0005-0000-0000-00004D150000}"/>
    <cellStyle name="Percentuale 18 3 2 3 2" xfId="6024" xr:uid="{00000000-0005-0000-0000-00004E150000}"/>
    <cellStyle name="Percentuale 18 3 3" xfId="2398" xr:uid="{00000000-0005-0000-0000-00004F150000}"/>
    <cellStyle name="Percentuale 18 3 3 2" xfId="5244" xr:uid="{00000000-0005-0000-0000-000050150000}"/>
    <cellStyle name="Percentuale 18 3 4" xfId="2727" xr:uid="{00000000-0005-0000-0000-000051150000}"/>
    <cellStyle name="Percentuale 18 3 4 2" xfId="5621" xr:uid="{00000000-0005-0000-0000-000052150000}"/>
    <cellStyle name="Percentuale 18 3 5" xfId="1694" xr:uid="{00000000-0005-0000-0000-000053150000}"/>
    <cellStyle name="Percentuale 18 4" xfId="1192" xr:uid="{00000000-0005-0000-0000-000054150000}"/>
    <cellStyle name="Percentuale 18 4 2" xfId="5245" xr:uid="{00000000-0005-0000-0000-000055150000}"/>
    <cellStyle name="Percentuale 18 5" xfId="1193" xr:uid="{00000000-0005-0000-0000-000056150000}"/>
    <cellStyle name="Percentuale 18 6" xfId="2396" xr:uid="{00000000-0005-0000-0000-000057150000}"/>
    <cellStyle name="Percentuale 18 6 2" xfId="5242" xr:uid="{00000000-0005-0000-0000-000058150000}"/>
    <cellStyle name="Percentuale 19" xfId="1194" xr:uid="{00000000-0005-0000-0000-000059150000}"/>
    <cellStyle name="Percentuale 19 2" xfId="1195" xr:uid="{00000000-0005-0000-0000-00005A150000}"/>
    <cellStyle name="Percentuale 19 2 2" xfId="2400" xr:uid="{00000000-0005-0000-0000-00005B150000}"/>
    <cellStyle name="Percentuale 19 2 2 2" xfId="5247" xr:uid="{00000000-0005-0000-0000-00005C150000}"/>
    <cellStyle name="Percentuale 19 2 3" xfId="4445" xr:uid="{00000000-0005-0000-0000-00005D150000}"/>
    <cellStyle name="Percentuale 19 3" xfId="1196" xr:uid="{00000000-0005-0000-0000-00005E150000}"/>
    <cellStyle name="Percentuale 19 3 2" xfId="1197" xr:uid="{00000000-0005-0000-0000-00005F150000}"/>
    <cellStyle name="Percentuale 19 3 2 2" xfId="4066" xr:uid="{00000000-0005-0000-0000-000060150000}"/>
    <cellStyle name="Percentuale 19 3 2 3" xfId="3238" xr:uid="{00000000-0005-0000-0000-000061150000}"/>
    <cellStyle name="Percentuale 19 3 2 3 2" xfId="6025" xr:uid="{00000000-0005-0000-0000-000062150000}"/>
    <cellStyle name="Percentuale 19 3 3" xfId="2401" xr:uid="{00000000-0005-0000-0000-000063150000}"/>
    <cellStyle name="Percentuale 19 3 3 2" xfId="5248" xr:uid="{00000000-0005-0000-0000-000064150000}"/>
    <cellStyle name="Percentuale 19 3 4" xfId="2728" xr:uid="{00000000-0005-0000-0000-000065150000}"/>
    <cellStyle name="Percentuale 19 3 4 2" xfId="5622" xr:uid="{00000000-0005-0000-0000-000066150000}"/>
    <cellStyle name="Percentuale 19 3 5" xfId="1695" xr:uid="{00000000-0005-0000-0000-000067150000}"/>
    <cellStyle name="Percentuale 19 4" xfId="1198" xr:uid="{00000000-0005-0000-0000-000068150000}"/>
    <cellStyle name="Percentuale 19 4 2" xfId="5249" xr:uid="{00000000-0005-0000-0000-000069150000}"/>
    <cellStyle name="Percentuale 19 5" xfId="1199" xr:uid="{00000000-0005-0000-0000-00006A150000}"/>
    <cellStyle name="Percentuale 19 6" xfId="2399" xr:uid="{00000000-0005-0000-0000-00006B150000}"/>
    <cellStyle name="Percentuale 19 6 2" xfId="5246" xr:uid="{00000000-0005-0000-0000-00006C150000}"/>
    <cellStyle name="Percentuale 2" xfId="1200" xr:uid="{00000000-0005-0000-0000-00006D150000}"/>
    <cellStyle name="Percentuale 2 2" xfId="1201" xr:uid="{00000000-0005-0000-0000-00006E150000}"/>
    <cellStyle name="Percentuale 2 2 2" xfId="2403" xr:uid="{00000000-0005-0000-0000-00006F150000}"/>
    <cellStyle name="Percentuale 2 2 2 2" xfId="5251" xr:uid="{00000000-0005-0000-0000-000070150000}"/>
    <cellStyle name="Percentuale 2 2 3" xfId="4446" xr:uid="{00000000-0005-0000-0000-000071150000}"/>
    <cellStyle name="Percentuale 2 3" xfId="1202" xr:uid="{00000000-0005-0000-0000-000072150000}"/>
    <cellStyle name="Percentuale 2 3 2" xfId="1203" xr:uid="{00000000-0005-0000-0000-000073150000}"/>
    <cellStyle name="Percentuale 2 3 2 2" xfId="4067" xr:uid="{00000000-0005-0000-0000-000074150000}"/>
    <cellStyle name="Percentuale 2 3 2 3" xfId="3239" xr:uid="{00000000-0005-0000-0000-000075150000}"/>
    <cellStyle name="Percentuale 2 3 2 3 2" xfId="6026" xr:uid="{00000000-0005-0000-0000-000076150000}"/>
    <cellStyle name="Percentuale 2 3 3" xfId="2404" xr:uid="{00000000-0005-0000-0000-000077150000}"/>
    <cellStyle name="Percentuale 2 3 3 2" xfId="5252" xr:uid="{00000000-0005-0000-0000-000078150000}"/>
    <cellStyle name="Percentuale 2 3 4" xfId="2729" xr:uid="{00000000-0005-0000-0000-000079150000}"/>
    <cellStyle name="Percentuale 2 3 4 2" xfId="5623" xr:uid="{00000000-0005-0000-0000-00007A150000}"/>
    <cellStyle name="Percentuale 2 3 5" xfId="1696" xr:uid="{00000000-0005-0000-0000-00007B150000}"/>
    <cellStyle name="Percentuale 2 4" xfId="1204" xr:uid="{00000000-0005-0000-0000-00007C150000}"/>
    <cellStyle name="Percentuale 2 4 2" xfId="5253" xr:uid="{00000000-0005-0000-0000-00007D150000}"/>
    <cellStyle name="Percentuale 2 5" xfId="1205" xr:uid="{00000000-0005-0000-0000-00007E150000}"/>
    <cellStyle name="Percentuale 2 6" xfId="2402" xr:uid="{00000000-0005-0000-0000-00007F150000}"/>
    <cellStyle name="Percentuale 2 6 2" xfId="5250" xr:uid="{00000000-0005-0000-0000-000080150000}"/>
    <cellStyle name="Percentuale 20" xfId="1206" xr:uid="{00000000-0005-0000-0000-000081150000}"/>
    <cellStyle name="Percentuale 20 2" xfId="1207" xr:uid="{00000000-0005-0000-0000-000082150000}"/>
    <cellStyle name="Percentuale 20 2 2" xfId="2406" xr:uid="{00000000-0005-0000-0000-000083150000}"/>
    <cellStyle name="Percentuale 20 2 2 2" xfId="5255" xr:uid="{00000000-0005-0000-0000-000084150000}"/>
    <cellStyle name="Percentuale 20 2 3" xfId="4447" xr:uid="{00000000-0005-0000-0000-000085150000}"/>
    <cellStyle name="Percentuale 20 3" xfId="1208" xr:uid="{00000000-0005-0000-0000-000086150000}"/>
    <cellStyle name="Percentuale 20 3 2" xfId="1209" xr:uid="{00000000-0005-0000-0000-000087150000}"/>
    <cellStyle name="Percentuale 20 3 2 2" xfId="4068" xr:uid="{00000000-0005-0000-0000-000088150000}"/>
    <cellStyle name="Percentuale 20 3 2 3" xfId="3240" xr:uid="{00000000-0005-0000-0000-000089150000}"/>
    <cellStyle name="Percentuale 20 3 2 3 2" xfId="6027" xr:uid="{00000000-0005-0000-0000-00008A150000}"/>
    <cellStyle name="Percentuale 20 3 3" xfId="2407" xr:uid="{00000000-0005-0000-0000-00008B150000}"/>
    <cellStyle name="Percentuale 20 3 3 2" xfId="5256" xr:uid="{00000000-0005-0000-0000-00008C150000}"/>
    <cellStyle name="Percentuale 20 3 4" xfId="2730" xr:uid="{00000000-0005-0000-0000-00008D150000}"/>
    <cellStyle name="Percentuale 20 3 4 2" xfId="5624" xr:uid="{00000000-0005-0000-0000-00008E150000}"/>
    <cellStyle name="Percentuale 20 3 5" xfId="1697" xr:uid="{00000000-0005-0000-0000-00008F150000}"/>
    <cellStyle name="Percentuale 20 4" xfId="1210" xr:uid="{00000000-0005-0000-0000-000090150000}"/>
    <cellStyle name="Percentuale 20 4 2" xfId="5257" xr:uid="{00000000-0005-0000-0000-000091150000}"/>
    <cellStyle name="Percentuale 20 5" xfId="1211" xr:uid="{00000000-0005-0000-0000-000092150000}"/>
    <cellStyle name="Percentuale 20 6" xfId="2405" xr:uid="{00000000-0005-0000-0000-000093150000}"/>
    <cellStyle name="Percentuale 20 6 2" xfId="5254" xr:uid="{00000000-0005-0000-0000-000094150000}"/>
    <cellStyle name="Percentuale 21" xfId="1212" xr:uid="{00000000-0005-0000-0000-000095150000}"/>
    <cellStyle name="Percentuale 21 2" xfId="1213" xr:uid="{00000000-0005-0000-0000-000096150000}"/>
    <cellStyle name="Percentuale 21 2 2" xfId="2409" xr:uid="{00000000-0005-0000-0000-000097150000}"/>
    <cellStyle name="Percentuale 21 2 2 2" xfId="5259" xr:uid="{00000000-0005-0000-0000-000098150000}"/>
    <cellStyle name="Percentuale 21 2 3" xfId="4448" xr:uid="{00000000-0005-0000-0000-000099150000}"/>
    <cellStyle name="Percentuale 21 3" xfId="1214" xr:uid="{00000000-0005-0000-0000-00009A150000}"/>
    <cellStyle name="Percentuale 21 3 2" xfId="1215" xr:uid="{00000000-0005-0000-0000-00009B150000}"/>
    <cellStyle name="Percentuale 21 3 2 2" xfId="4069" xr:uid="{00000000-0005-0000-0000-00009C150000}"/>
    <cellStyle name="Percentuale 21 3 2 3" xfId="3241" xr:uid="{00000000-0005-0000-0000-00009D150000}"/>
    <cellStyle name="Percentuale 21 3 2 3 2" xfId="6028" xr:uid="{00000000-0005-0000-0000-00009E150000}"/>
    <cellStyle name="Percentuale 21 3 3" xfId="2410" xr:uid="{00000000-0005-0000-0000-00009F150000}"/>
    <cellStyle name="Percentuale 21 3 3 2" xfId="5260" xr:uid="{00000000-0005-0000-0000-0000A0150000}"/>
    <cellStyle name="Percentuale 21 3 4" xfId="2731" xr:uid="{00000000-0005-0000-0000-0000A1150000}"/>
    <cellStyle name="Percentuale 21 3 4 2" xfId="5625" xr:uid="{00000000-0005-0000-0000-0000A2150000}"/>
    <cellStyle name="Percentuale 21 3 5" xfId="1698" xr:uid="{00000000-0005-0000-0000-0000A3150000}"/>
    <cellStyle name="Percentuale 21 4" xfId="1216" xr:uid="{00000000-0005-0000-0000-0000A4150000}"/>
    <cellStyle name="Percentuale 21 4 2" xfId="5261" xr:uid="{00000000-0005-0000-0000-0000A5150000}"/>
    <cellStyle name="Percentuale 21 5" xfId="1217" xr:uid="{00000000-0005-0000-0000-0000A6150000}"/>
    <cellStyle name="Percentuale 21 6" xfId="2408" xr:uid="{00000000-0005-0000-0000-0000A7150000}"/>
    <cellStyle name="Percentuale 21 6 2" xfId="5258" xr:uid="{00000000-0005-0000-0000-0000A8150000}"/>
    <cellStyle name="Percentuale 22" xfId="1218" xr:uid="{00000000-0005-0000-0000-0000A9150000}"/>
    <cellStyle name="Percentuale 22 2" xfId="1219" xr:uid="{00000000-0005-0000-0000-0000AA150000}"/>
    <cellStyle name="Percentuale 22 2 2" xfId="2412" xr:uid="{00000000-0005-0000-0000-0000AB150000}"/>
    <cellStyle name="Percentuale 22 2 2 2" xfId="5263" xr:uid="{00000000-0005-0000-0000-0000AC150000}"/>
    <cellStyle name="Percentuale 22 2 3" xfId="4449" xr:uid="{00000000-0005-0000-0000-0000AD150000}"/>
    <cellStyle name="Percentuale 22 3" xfId="1220" xr:uid="{00000000-0005-0000-0000-0000AE150000}"/>
    <cellStyle name="Percentuale 22 3 2" xfId="1221" xr:uid="{00000000-0005-0000-0000-0000AF150000}"/>
    <cellStyle name="Percentuale 22 3 2 2" xfId="4070" xr:uid="{00000000-0005-0000-0000-0000B0150000}"/>
    <cellStyle name="Percentuale 22 3 2 3" xfId="3242" xr:uid="{00000000-0005-0000-0000-0000B1150000}"/>
    <cellStyle name="Percentuale 22 3 2 3 2" xfId="6029" xr:uid="{00000000-0005-0000-0000-0000B2150000}"/>
    <cellStyle name="Percentuale 22 3 3" xfId="2413" xr:uid="{00000000-0005-0000-0000-0000B3150000}"/>
    <cellStyle name="Percentuale 22 3 3 2" xfId="5264" xr:uid="{00000000-0005-0000-0000-0000B4150000}"/>
    <cellStyle name="Percentuale 22 3 4" xfId="2732" xr:uid="{00000000-0005-0000-0000-0000B5150000}"/>
    <cellStyle name="Percentuale 22 3 4 2" xfId="5626" xr:uid="{00000000-0005-0000-0000-0000B6150000}"/>
    <cellStyle name="Percentuale 22 3 5" xfId="1699" xr:uid="{00000000-0005-0000-0000-0000B7150000}"/>
    <cellStyle name="Percentuale 22 4" xfId="1222" xr:uid="{00000000-0005-0000-0000-0000B8150000}"/>
    <cellStyle name="Percentuale 22 4 2" xfId="5265" xr:uid="{00000000-0005-0000-0000-0000B9150000}"/>
    <cellStyle name="Percentuale 22 5" xfId="1223" xr:uid="{00000000-0005-0000-0000-0000BA150000}"/>
    <cellStyle name="Percentuale 22 6" xfId="2411" xr:uid="{00000000-0005-0000-0000-0000BB150000}"/>
    <cellStyle name="Percentuale 22 6 2" xfId="5262" xr:uid="{00000000-0005-0000-0000-0000BC150000}"/>
    <cellStyle name="Percentuale 23" xfId="1224" xr:uid="{00000000-0005-0000-0000-0000BD150000}"/>
    <cellStyle name="Percentuale 23 2" xfId="1225" xr:uid="{00000000-0005-0000-0000-0000BE150000}"/>
    <cellStyle name="Percentuale 23 2 2" xfId="2415" xr:uid="{00000000-0005-0000-0000-0000BF150000}"/>
    <cellStyle name="Percentuale 23 2 2 2" xfId="5267" xr:uid="{00000000-0005-0000-0000-0000C0150000}"/>
    <cellStyle name="Percentuale 23 2 3" xfId="4450" xr:uid="{00000000-0005-0000-0000-0000C1150000}"/>
    <cellStyle name="Percentuale 23 3" xfId="1226" xr:uid="{00000000-0005-0000-0000-0000C2150000}"/>
    <cellStyle name="Percentuale 23 3 2" xfId="1227" xr:uid="{00000000-0005-0000-0000-0000C3150000}"/>
    <cellStyle name="Percentuale 23 3 2 2" xfId="4071" xr:uid="{00000000-0005-0000-0000-0000C4150000}"/>
    <cellStyle name="Percentuale 23 3 2 3" xfId="3243" xr:uid="{00000000-0005-0000-0000-0000C5150000}"/>
    <cellStyle name="Percentuale 23 3 2 3 2" xfId="6030" xr:uid="{00000000-0005-0000-0000-0000C6150000}"/>
    <cellStyle name="Percentuale 23 3 3" xfId="2416" xr:uid="{00000000-0005-0000-0000-0000C7150000}"/>
    <cellStyle name="Percentuale 23 3 3 2" xfId="5268" xr:uid="{00000000-0005-0000-0000-0000C8150000}"/>
    <cellStyle name="Percentuale 23 3 4" xfId="2733" xr:uid="{00000000-0005-0000-0000-0000C9150000}"/>
    <cellStyle name="Percentuale 23 3 4 2" xfId="5627" xr:uid="{00000000-0005-0000-0000-0000CA150000}"/>
    <cellStyle name="Percentuale 23 3 5" xfId="1700" xr:uid="{00000000-0005-0000-0000-0000CB150000}"/>
    <cellStyle name="Percentuale 23 4" xfId="1228" xr:uid="{00000000-0005-0000-0000-0000CC150000}"/>
    <cellStyle name="Percentuale 23 4 2" xfId="5269" xr:uid="{00000000-0005-0000-0000-0000CD150000}"/>
    <cellStyle name="Percentuale 23 5" xfId="1229" xr:uid="{00000000-0005-0000-0000-0000CE150000}"/>
    <cellStyle name="Percentuale 23 6" xfId="2414" xr:uid="{00000000-0005-0000-0000-0000CF150000}"/>
    <cellStyle name="Percentuale 23 6 2" xfId="5266" xr:uid="{00000000-0005-0000-0000-0000D0150000}"/>
    <cellStyle name="Percentuale 24" xfId="1230" xr:uid="{00000000-0005-0000-0000-0000D1150000}"/>
    <cellStyle name="Percentuale 24 2" xfId="1231" xr:uid="{00000000-0005-0000-0000-0000D2150000}"/>
    <cellStyle name="Percentuale 24 2 2" xfId="2418" xr:uid="{00000000-0005-0000-0000-0000D3150000}"/>
    <cellStyle name="Percentuale 24 2 2 2" xfId="5271" xr:uid="{00000000-0005-0000-0000-0000D4150000}"/>
    <cellStyle name="Percentuale 24 2 3" xfId="4451" xr:uid="{00000000-0005-0000-0000-0000D5150000}"/>
    <cellStyle name="Percentuale 24 3" xfId="1232" xr:uid="{00000000-0005-0000-0000-0000D6150000}"/>
    <cellStyle name="Percentuale 24 3 2" xfId="1233" xr:uid="{00000000-0005-0000-0000-0000D7150000}"/>
    <cellStyle name="Percentuale 24 3 2 2" xfId="4072" xr:uid="{00000000-0005-0000-0000-0000D8150000}"/>
    <cellStyle name="Percentuale 24 3 2 3" xfId="3244" xr:uid="{00000000-0005-0000-0000-0000D9150000}"/>
    <cellStyle name="Percentuale 24 3 2 3 2" xfId="6031" xr:uid="{00000000-0005-0000-0000-0000DA150000}"/>
    <cellStyle name="Percentuale 24 3 3" xfId="2419" xr:uid="{00000000-0005-0000-0000-0000DB150000}"/>
    <cellStyle name="Percentuale 24 3 3 2" xfId="5272" xr:uid="{00000000-0005-0000-0000-0000DC150000}"/>
    <cellStyle name="Percentuale 24 3 4" xfId="2734" xr:uid="{00000000-0005-0000-0000-0000DD150000}"/>
    <cellStyle name="Percentuale 24 3 4 2" xfId="5628" xr:uid="{00000000-0005-0000-0000-0000DE150000}"/>
    <cellStyle name="Percentuale 24 3 5" xfId="1701" xr:uid="{00000000-0005-0000-0000-0000DF150000}"/>
    <cellStyle name="Percentuale 24 4" xfId="1234" xr:uid="{00000000-0005-0000-0000-0000E0150000}"/>
    <cellStyle name="Percentuale 24 4 2" xfId="5273" xr:uid="{00000000-0005-0000-0000-0000E1150000}"/>
    <cellStyle name="Percentuale 24 5" xfId="1235" xr:uid="{00000000-0005-0000-0000-0000E2150000}"/>
    <cellStyle name="Percentuale 24 6" xfId="2417" xr:uid="{00000000-0005-0000-0000-0000E3150000}"/>
    <cellStyle name="Percentuale 24 6 2" xfId="5270" xr:uid="{00000000-0005-0000-0000-0000E4150000}"/>
    <cellStyle name="Percentuale 25" xfId="1236" xr:uid="{00000000-0005-0000-0000-0000E5150000}"/>
    <cellStyle name="Percentuale 25 2" xfId="1237" xr:uid="{00000000-0005-0000-0000-0000E6150000}"/>
    <cellStyle name="Percentuale 25 2 2" xfId="2421" xr:uid="{00000000-0005-0000-0000-0000E7150000}"/>
    <cellStyle name="Percentuale 25 2 2 2" xfId="5275" xr:uid="{00000000-0005-0000-0000-0000E8150000}"/>
    <cellStyle name="Percentuale 25 2 3" xfId="4452" xr:uid="{00000000-0005-0000-0000-0000E9150000}"/>
    <cellStyle name="Percentuale 25 3" xfId="1238" xr:uid="{00000000-0005-0000-0000-0000EA150000}"/>
    <cellStyle name="Percentuale 25 3 2" xfId="1239" xr:uid="{00000000-0005-0000-0000-0000EB150000}"/>
    <cellStyle name="Percentuale 25 3 2 2" xfId="4073" xr:uid="{00000000-0005-0000-0000-0000EC150000}"/>
    <cellStyle name="Percentuale 25 3 2 3" xfId="3245" xr:uid="{00000000-0005-0000-0000-0000ED150000}"/>
    <cellStyle name="Percentuale 25 3 2 3 2" xfId="6032" xr:uid="{00000000-0005-0000-0000-0000EE150000}"/>
    <cellStyle name="Percentuale 25 3 3" xfId="2422" xr:uid="{00000000-0005-0000-0000-0000EF150000}"/>
    <cellStyle name="Percentuale 25 3 3 2" xfId="5276" xr:uid="{00000000-0005-0000-0000-0000F0150000}"/>
    <cellStyle name="Percentuale 25 3 4" xfId="2735" xr:uid="{00000000-0005-0000-0000-0000F1150000}"/>
    <cellStyle name="Percentuale 25 3 4 2" xfId="5629" xr:uid="{00000000-0005-0000-0000-0000F2150000}"/>
    <cellStyle name="Percentuale 25 3 5" xfId="1702" xr:uid="{00000000-0005-0000-0000-0000F3150000}"/>
    <cellStyle name="Percentuale 25 4" xfId="1240" xr:uid="{00000000-0005-0000-0000-0000F4150000}"/>
    <cellStyle name="Percentuale 25 4 2" xfId="5277" xr:uid="{00000000-0005-0000-0000-0000F5150000}"/>
    <cellStyle name="Percentuale 25 5" xfId="1241" xr:uid="{00000000-0005-0000-0000-0000F6150000}"/>
    <cellStyle name="Percentuale 25 6" xfId="2420" xr:uid="{00000000-0005-0000-0000-0000F7150000}"/>
    <cellStyle name="Percentuale 25 6 2" xfId="5274" xr:uid="{00000000-0005-0000-0000-0000F8150000}"/>
    <cellStyle name="Percentuale 26" xfId="1242" xr:uid="{00000000-0005-0000-0000-0000F9150000}"/>
    <cellStyle name="Percentuale 26 2" xfId="1243" xr:uid="{00000000-0005-0000-0000-0000FA150000}"/>
    <cellStyle name="Percentuale 26 2 2" xfId="2424" xr:uid="{00000000-0005-0000-0000-0000FB150000}"/>
    <cellStyle name="Percentuale 26 2 2 2" xfId="5279" xr:uid="{00000000-0005-0000-0000-0000FC150000}"/>
    <cellStyle name="Percentuale 26 2 3" xfId="4453" xr:uid="{00000000-0005-0000-0000-0000FD150000}"/>
    <cellStyle name="Percentuale 26 3" xfId="1244" xr:uid="{00000000-0005-0000-0000-0000FE150000}"/>
    <cellStyle name="Percentuale 26 3 2" xfId="1245" xr:uid="{00000000-0005-0000-0000-0000FF150000}"/>
    <cellStyle name="Percentuale 26 3 2 2" xfId="4074" xr:uid="{00000000-0005-0000-0000-000000160000}"/>
    <cellStyle name="Percentuale 26 3 2 3" xfId="3246" xr:uid="{00000000-0005-0000-0000-000001160000}"/>
    <cellStyle name="Percentuale 26 3 2 3 2" xfId="6033" xr:uid="{00000000-0005-0000-0000-000002160000}"/>
    <cellStyle name="Percentuale 26 3 3" xfId="2425" xr:uid="{00000000-0005-0000-0000-000003160000}"/>
    <cellStyle name="Percentuale 26 3 3 2" xfId="5280" xr:uid="{00000000-0005-0000-0000-000004160000}"/>
    <cellStyle name="Percentuale 26 3 4" xfId="2736" xr:uid="{00000000-0005-0000-0000-000005160000}"/>
    <cellStyle name="Percentuale 26 3 4 2" xfId="5630" xr:uid="{00000000-0005-0000-0000-000006160000}"/>
    <cellStyle name="Percentuale 26 3 5" xfId="1703" xr:uid="{00000000-0005-0000-0000-000007160000}"/>
    <cellStyle name="Percentuale 26 4" xfId="1246" xr:uid="{00000000-0005-0000-0000-000008160000}"/>
    <cellStyle name="Percentuale 26 4 2" xfId="5281" xr:uid="{00000000-0005-0000-0000-000009160000}"/>
    <cellStyle name="Percentuale 26 5" xfId="1247" xr:uid="{00000000-0005-0000-0000-00000A160000}"/>
    <cellStyle name="Percentuale 26 6" xfId="2423" xr:uid="{00000000-0005-0000-0000-00000B160000}"/>
    <cellStyle name="Percentuale 26 6 2" xfId="5278" xr:uid="{00000000-0005-0000-0000-00000C160000}"/>
    <cellStyle name="Percentuale 27" xfId="1248" xr:uid="{00000000-0005-0000-0000-00000D160000}"/>
    <cellStyle name="Percentuale 27 2" xfId="1249" xr:uid="{00000000-0005-0000-0000-00000E160000}"/>
    <cellStyle name="Percentuale 27 2 2" xfId="2427" xr:uid="{00000000-0005-0000-0000-00000F160000}"/>
    <cellStyle name="Percentuale 27 2 2 2" xfId="5283" xr:uid="{00000000-0005-0000-0000-000010160000}"/>
    <cellStyle name="Percentuale 27 2 3" xfId="4454" xr:uid="{00000000-0005-0000-0000-000011160000}"/>
    <cellStyle name="Percentuale 27 3" xfId="1250" xr:uid="{00000000-0005-0000-0000-000012160000}"/>
    <cellStyle name="Percentuale 27 3 2" xfId="1251" xr:uid="{00000000-0005-0000-0000-000013160000}"/>
    <cellStyle name="Percentuale 27 3 2 2" xfId="4075" xr:uid="{00000000-0005-0000-0000-000014160000}"/>
    <cellStyle name="Percentuale 27 3 2 3" xfId="3247" xr:uid="{00000000-0005-0000-0000-000015160000}"/>
    <cellStyle name="Percentuale 27 3 2 3 2" xfId="6034" xr:uid="{00000000-0005-0000-0000-000016160000}"/>
    <cellStyle name="Percentuale 27 3 3" xfId="2428" xr:uid="{00000000-0005-0000-0000-000017160000}"/>
    <cellStyle name="Percentuale 27 3 3 2" xfId="5284" xr:uid="{00000000-0005-0000-0000-000018160000}"/>
    <cellStyle name="Percentuale 27 3 4" xfId="2737" xr:uid="{00000000-0005-0000-0000-000019160000}"/>
    <cellStyle name="Percentuale 27 3 4 2" xfId="5631" xr:uid="{00000000-0005-0000-0000-00001A160000}"/>
    <cellStyle name="Percentuale 27 3 5" xfId="1704" xr:uid="{00000000-0005-0000-0000-00001B160000}"/>
    <cellStyle name="Percentuale 27 4" xfId="1252" xr:uid="{00000000-0005-0000-0000-00001C160000}"/>
    <cellStyle name="Percentuale 27 4 2" xfId="5285" xr:uid="{00000000-0005-0000-0000-00001D160000}"/>
    <cellStyle name="Percentuale 27 5" xfId="1253" xr:uid="{00000000-0005-0000-0000-00001E160000}"/>
    <cellStyle name="Percentuale 27 6" xfId="2426" xr:uid="{00000000-0005-0000-0000-00001F160000}"/>
    <cellStyle name="Percentuale 27 6 2" xfId="5282" xr:uid="{00000000-0005-0000-0000-000020160000}"/>
    <cellStyle name="Percentuale 28" xfId="1254" xr:uid="{00000000-0005-0000-0000-000021160000}"/>
    <cellStyle name="Percentuale 28 2" xfId="1255" xr:uid="{00000000-0005-0000-0000-000022160000}"/>
    <cellStyle name="Percentuale 28 2 2" xfId="2430" xr:uid="{00000000-0005-0000-0000-000023160000}"/>
    <cellStyle name="Percentuale 28 2 2 2" xfId="5287" xr:uid="{00000000-0005-0000-0000-000024160000}"/>
    <cellStyle name="Percentuale 28 2 3" xfId="4455" xr:uid="{00000000-0005-0000-0000-000025160000}"/>
    <cellStyle name="Percentuale 28 3" xfId="1256" xr:uid="{00000000-0005-0000-0000-000026160000}"/>
    <cellStyle name="Percentuale 28 3 2" xfId="1257" xr:uid="{00000000-0005-0000-0000-000027160000}"/>
    <cellStyle name="Percentuale 28 3 2 2" xfId="4076" xr:uid="{00000000-0005-0000-0000-000028160000}"/>
    <cellStyle name="Percentuale 28 3 2 3" xfId="3248" xr:uid="{00000000-0005-0000-0000-000029160000}"/>
    <cellStyle name="Percentuale 28 3 2 3 2" xfId="6035" xr:uid="{00000000-0005-0000-0000-00002A160000}"/>
    <cellStyle name="Percentuale 28 3 3" xfId="2431" xr:uid="{00000000-0005-0000-0000-00002B160000}"/>
    <cellStyle name="Percentuale 28 3 3 2" xfId="5288" xr:uid="{00000000-0005-0000-0000-00002C160000}"/>
    <cellStyle name="Percentuale 28 3 4" xfId="2738" xr:uid="{00000000-0005-0000-0000-00002D160000}"/>
    <cellStyle name="Percentuale 28 3 4 2" xfId="5632" xr:uid="{00000000-0005-0000-0000-00002E160000}"/>
    <cellStyle name="Percentuale 28 3 5" xfId="1705" xr:uid="{00000000-0005-0000-0000-00002F160000}"/>
    <cellStyle name="Percentuale 28 4" xfId="1258" xr:uid="{00000000-0005-0000-0000-000030160000}"/>
    <cellStyle name="Percentuale 28 4 2" xfId="5289" xr:uid="{00000000-0005-0000-0000-000031160000}"/>
    <cellStyle name="Percentuale 28 5" xfId="1259" xr:uid="{00000000-0005-0000-0000-000032160000}"/>
    <cellStyle name="Percentuale 28 6" xfId="2429" xr:uid="{00000000-0005-0000-0000-000033160000}"/>
    <cellStyle name="Percentuale 28 6 2" xfId="5286" xr:uid="{00000000-0005-0000-0000-000034160000}"/>
    <cellStyle name="Percentuale 29" xfId="1260" xr:uid="{00000000-0005-0000-0000-000035160000}"/>
    <cellStyle name="Percentuale 29 2" xfId="1261" xr:uid="{00000000-0005-0000-0000-000036160000}"/>
    <cellStyle name="Percentuale 29 2 2" xfId="2433" xr:uid="{00000000-0005-0000-0000-000037160000}"/>
    <cellStyle name="Percentuale 29 2 2 2" xfId="5291" xr:uid="{00000000-0005-0000-0000-000038160000}"/>
    <cellStyle name="Percentuale 29 2 3" xfId="4456" xr:uid="{00000000-0005-0000-0000-000039160000}"/>
    <cellStyle name="Percentuale 29 3" xfId="1262" xr:uid="{00000000-0005-0000-0000-00003A160000}"/>
    <cellStyle name="Percentuale 29 3 2" xfId="1263" xr:uid="{00000000-0005-0000-0000-00003B160000}"/>
    <cellStyle name="Percentuale 29 3 2 2" xfId="4077" xr:uid="{00000000-0005-0000-0000-00003C160000}"/>
    <cellStyle name="Percentuale 29 3 2 3" xfId="3249" xr:uid="{00000000-0005-0000-0000-00003D160000}"/>
    <cellStyle name="Percentuale 29 3 2 3 2" xfId="6036" xr:uid="{00000000-0005-0000-0000-00003E160000}"/>
    <cellStyle name="Percentuale 29 3 3" xfId="2434" xr:uid="{00000000-0005-0000-0000-00003F160000}"/>
    <cellStyle name="Percentuale 29 3 3 2" xfId="5292" xr:uid="{00000000-0005-0000-0000-000040160000}"/>
    <cellStyle name="Percentuale 29 3 4" xfId="2739" xr:uid="{00000000-0005-0000-0000-000041160000}"/>
    <cellStyle name="Percentuale 29 3 4 2" xfId="5633" xr:uid="{00000000-0005-0000-0000-000042160000}"/>
    <cellStyle name="Percentuale 29 3 5" xfId="1706" xr:uid="{00000000-0005-0000-0000-000043160000}"/>
    <cellStyle name="Percentuale 29 4" xfId="1264" xr:uid="{00000000-0005-0000-0000-000044160000}"/>
    <cellStyle name="Percentuale 29 4 2" xfId="5293" xr:uid="{00000000-0005-0000-0000-000045160000}"/>
    <cellStyle name="Percentuale 29 5" xfId="1265" xr:uid="{00000000-0005-0000-0000-000046160000}"/>
    <cellStyle name="Percentuale 29 6" xfId="2432" xr:uid="{00000000-0005-0000-0000-000047160000}"/>
    <cellStyle name="Percentuale 29 6 2" xfId="5290" xr:uid="{00000000-0005-0000-0000-000048160000}"/>
    <cellStyle name="Percentuale 3" xfId="1266" xr:uid="{00000000-0005-0000-0000-000049160000}"/>
    <cellStyle name="Percentuale 3 2" xfId="1267" xr:uid="{00000000-0005-0000-0000-00004A160000}"/>
    <cellStyle name="Percentuale 3 2 2" xfId="2436" xr:uid="{00000000-0005-0000-0000-00004B160000}"/>
    <cellStyle name="Percentuale 3 2 2 2" xfId="5295" xr:uid="{00000000-0005-0000-0000-00004C160000}"/>
    <cellStyle name="Percentuale 3 2 3" xfId="4457" xr:uid="{00000000-0005-0000-0000-00004D160000}"/>
    <cellStyle name="Percentuale 3 3" xfId="1268" xr:uid="{00000000-0005-0000-0000-00004E160000}"/>
    <cellStyle name="Percentuale 3 3 2" xfId="1269" xr:uid="{00000000-0005-0000-0000-00004F160000}"/>
    <cellStyle name="Percentuale 3 3 2 2" xfId="4078" xr:uid="{00000000-0005-0000-0000-000050160000}"/>
    <cellStyle name="Percentuale 3 3 2 3" xfId="3250" xr:uid="{00000000-0005-0000-0000-000051160000}"/>
    <cellStyle name="Percentuale 3 3 2 3 2" xfId="6037" xr:uid="{00000000-0005-0000-0000-000052160000}"/>
    <cellStyle name="Percentuale 3 3 3" xfId="2437" xr:uid="{00000000-0005-0000-0000-000053160000}"/>
    <cellStyle name="Percentuale 3 3 3 2" xfId="5296" xr:uid="{00000000-0005-0000-0000-000054160000}"/>
    <cellStyle name="Percentuale 3 3 4" xfId="2740" xr:uid="{00000000-0005-0000-0000-000055160000}"/>
    <cellStyle name="Percentuale 3 3 4 2" xfId="5634" xr:uid="{00000000-0005-0000-0000-000056160000}"/>
    <cellStyle name="Percentuale 3 3 5" xfId="1707" xr:uid="{00000000-0005-0000-0000-000057160000}"/>
    <cellStyle name="Percentuale 3 4" xfId="1270" xr:uid="{00000000-0005-0000-0000-000058160000}"/>
    <cellStyle name="Percentuale 3 4 2" xfId="5297" xr:uid="{00000000-0005-0000-0000-000059160000}"/>
    <cellStyle name="Percentuale 3 5" xfId="1271" xr:uid="{00000000-0005-0000-0000-00005A160000}"/>
    <cellStyle name="Percentuale 3 6" xfId="2435" xr:uid="{00000000-0005-0000-0000-00005B160000}"/>
    <cellStyle name="Percentuale 3 6 2" xfId="5294" xr:uid="{00000000-0005-0000-0000-00005C160000}"/>
    <cellStyle name="Percentuale 30" xfId="1272" xr:uid="{00000000-0005-0000-0000-00005D160000}"/>
    <cellStyle name="Percentuale 30 2" xfId="1273" xr:uid="{00000000-0005-0000-0000-00005E160000}"/>
    <cellStyle name="Percentuale 30 2 2" xfId="2439" xr:uid="{00000000-0005-0000-0000-00005F160000}"/>
    <cellStyle name="Percentuale 30 2 2 2" xfId="5299" xr:uid="{00000000-0005-0000-0000-000060160000}"/>
    <cellStyle name="Percentuale 30 2 3" xfId="4458" xr:uid="{00000000-0005-0000-0000-000061160000}"/>
    <cellStyle name="Percentuale 30 3" xfId="1274" xr:uid="{00000000-0005-0000-0000-000062160000}"/>
    <cellStyle name="Percentuale 30 3 2" xfId="1275" xr:uid="{00000000-0005-0000-0000-000063160000}"/>
    <cellStyle name="Percentuale 30 3 2 2" xfId="4079" xr:uid="{00000000-0005-0000-0000-000064160000}"/>
    <cellStyle name="Percentuale 30 3 2 3" xfId="3251" xr:uid="{00000000-0005-0000-0000-000065160000}"/>
    <cellStyle name="Percentuale 30 3 2 3 2" xfId="6038" xr:uid="{00000000-0005-0000-0000-000066160000}"/>
    <cellStyle name="Percentuale 30 3 3" xfId="2440" xr:uid="{00000000-0005-0000-0000-000067160000}"/>
    <cellStyle name="Percentuale 30 3 3 2" xfId="5300" xr:uid="{00000000-0005-0000-0000-000068160000}"/>
    <cellStyle name="Percentuale 30 3 4" xfId="2741" xr:uid="{00000000-0005-0000-0000-000069160000}"/>
    <cellStyle name="Percentuale 30 3 4 2" xfId="5635" xr:uid="{00000000-0005-0000-0000-00006A160000}"/>
    <cellStyle name="Percentuale 30 3 5" xfId="1708" xr:uid="{00000000-0005-0000-0000-00006B160000}"/>
    <cellStyle name="Percentuale 30 4" xfId="1276" xr:uid="{00000000-0005-0000-0000-00006C160000}"/>
    <cellStyle name="Percentuale 30 4 2" xfId="5301" xr:uid="{00000000-0005-0000-0000-00006D160000}"/>
    <cellStyle name="Percentuale 30 5" xfId="1277" xr:uid="{00000000-0005-0000-0000-00006E160000}"/>
    <cellStyle name="Percentuale 30 6" xfId="2438" xr:uid="{00000000-0005-0000-0000-00006F160000}"/>
    <cellStyle name="Percentuale 30 6 2" xfId="5298" xr:uid="{00000000-0005-0000-0000-000070160000}"/>
    <cellStyle name="Percentuale 31" xfId="1278" xr:uid="{00000000-0005-0000-0000-000071160000}"/>
    <cellStyle name="Percentuale 31 2" xfId="1279" xr:uid="{00000000-0005-0000-0000-000072160000}"/>
    <cellStyle name="Percentuale 31 2 2" xfId="2442" xr:uid="{00000000-0005-0000-0000-000073160000}"/>
    <cellStyle name="Percentuale 31 2 2 2" xfId="5303" xr:uid="{00000000-0005-0000-0000-000074160000}"/>
    <cellStyle name="Percentuale 31 2 3" xfId="4459" xr:uid="{00000000-0005-0000-0000-000075160000}"/>
    <cellStyle name="Percentuale 31 3" xfId="1280" xr:uid="{00000000-0005-0000-0000-000076160000}"/>
    <cellStyle name="Percentuale 31 3 2" xfId="1281" xr:uid="{00000000-0005-0000-0000-000077160000}"/>
    <cellStyle name="Percentuale 31 3 2 2" xfId="4080" xr:uid="{00000000-0005-0000-0000-000078160000}"/>
    <cellStyle name="Percentuale 31 3 2 3" xfId="3252" xr:uid="{00000000-0005-0000-0000-000079160000}"/>
    <cellStyle name="Percentuale 31 3 2 3 2" xfId="6039" xr:uid="{00000000-0005-0000-0000-00007A160000}"/>
    <cellStyle name="Percentuale 31 3 3" xfId="2443" xr:uid="{00000000-0005-0000-0000-00007B160000}"/>
    <cellStyle name="Percentuale 31 3 3 2" xfId="5304" xr:uid="{00000000-0005-0000-0000-00007C160000}"/>
    <cellStyle name="Percentuale 31 3 4" xfId="2742" xr:uid="{00000000-0005-0000-0000-00007D160000}"/>
    <cellStyle name="Percentuale 31 3 4 2" xfId="5636" xr:uid="{00000000-0005-0000-0000-00007E160000}"/>
    <cellStyle name="Percentuale 31 3 5" xfId="1709" xr:uid="{00000000-0005-0000-0000-00007F160000}"/>
    <cellStyle name="Percentuale 31 4" xfId="1282" xr:uid="{00000000-0005-0000-0000-000080160000}"/>
    <cellStyle name="Percentuale 31 4 2" xfId="5305" xr:uid="{00000000-0005-0000-0000-000081160000}"/>
    <cellStyle name="Percentuale 31 5" xfId="1283" xr:uid="{00000000-0005-0000-0000-000082160000}"/>
    <cellStyle name="Percentuale 31 6" xfId="2441" xr:uid="{00000000-0005-0000-0000-000083160000}"/>
    <cellStyle name="Percentuale 31 6 2" xfId="5302" xr:uid="{00000000-0005-0000-0000-000084160000}"/>
    <cellStyle name="Percentuale 32" xfId="1284" xr:uid="{00000000-0005-0000-0000-000085160000}"/>
    <cellStyle name="Percentuale 32 2" xfId="1285" xr:uid="{00000000-0005-0000-0000-000086160000}"/>
    <cellStyle name="Percentuale 32 2 2" xfId="2445" xr:uid="{00000000-0005-0000-0000-000087160000}"/>
    <cellStyle name="Percentuale 32 2 2 2" xfId="5307" xr:uid="{00000000-0005-0000-0000-000088160000}"/>
    <cellStyle name="Percentuale 32 2 3" xfId="4460" xr:uid="{00000000-0005-0000-0000-000089160000}"/>
    <cellStyle name="Percentuale 32 3" xfId="1286" xr:uid="{00000000-0005-0000-0000-00008A160000}"/>
    <cellStyle name="Percentuale 32 3 2" xfId="1287" xr:uid="{00000000-0005-0000-0000-00008B160000}"/>
    <cellStyle name="Percentuale 32 3 2 2" xfId="4081" xr:uid="{00000000-0005-0000-0000-00008C160000}"/>
    <cellStyle name="Percentuale 32 3 2 3" xfId="3253" xr:uid="{00000000-0005-0000-0000-00008D160000}"/>
    <cellStyle name="Percentuale 32 3 2 3 2" xfId="6040" xr:uid="{00000000-0005-0000-0000-00008E160000}"/>
    <cellStyle name="Percentuale 32 3 3" xfId="2446" xr:uid="{00000000-0005-0000-0000-00008F160000}"/>
    <cellStyle name="Percentuale 32 3 3 2" xfId="5308" xr:uid="{00000000-0005-0000-0000-000090160000}"/>
    <cellStyle name="Percentuale 32 3 4" xfId="2743" xr:uid="{00000000-0005-0000-0000-000091160000}"/>
    <cellStyle name="Percentuale 32 3 4 2" xfId="5637" xr:uid="{00000000-0005-0000-0000-000092160000}"/>
    <cellStyle name="Percentuale 32 3 5" xfId="1710" xr:uid="{00000000-0005-0000-0000-000093160000}"/>
    <cellStyle name="Percentuale 32 4" xfId="1288" xr:uid="{00000000-0005-0000-0000-000094160000}"/>
    <cellStyle name="Percentuale 32 4 2" xfId="5309" xr:uid="{00000000-0005-0000-0000-000095160000}"/>
    <cellStyle name="Percentuale 32 5" xfId="1289" xr:uid="{00000000-0005-0000-0000-000096160000}"/>
    <cellStyle name="Percentuale 32 6" xfId="2444" xr:uid="{00000000-0005-0000-0000-000097160000}"/>
    <cellStyle name="Percentuale 32 6 2" xfId="5306" xr:uid="{00000000-0005-0000-0000-000098160000}"/>
    <cellStyle name="Percentuale 33" xfId="1290" xr:uid="{00000000-0005-0000-0000-000099160000}"/>
    <cellStyle name="Percentuale 33 2" xfId="1291" xr:uid="{00000000-0005-0000-0000-00009A160000}"/>
    <cellStyle name="Percentuale 33 2 2" xfId="2448" xr:uid="{00000000-0005-0000-0000-00009B160000}"/>
    <cellStyle name="Percentuale 33 2 2 2" xfId="5311" xr:uid="{00000000-0005-0000-0000-00009C160000}"/>
    <cellStyle name="Percentuale 33 2 3" xfId="4461" xr:uid="{00000000-0005-0000-0000-00009D160000}"/>
    <cellStyle name="Percentuale 33 3" xfId="1292" xr:uid="{00000000-0005-0000-0000-00009E160000}"/>
    <cellStyle name="Percentuale 33 3 2" xfId="1293" xr:uid="{00000000-0005-0000-0000-00009F160000}"/>
    <cellStyle name="Percentuale 33 3 2 2" xfId="4082" xr:uid="{00000000-0005-0000-0000-0000A0160000}"/>
    <cellStyle name="Percentuale 33 3 2 3" xfId="3254" xr:uid="{00000000-0005-0000-0000-0000A1160000}"/>
    <cellStyle name="Percentuale 33 3 2 3 2" xfId="6041" xr:uid="{00000000-0005-0000-0000-0000A2160000}"/>
    <cellStyle name="Percentuale 33 3 3" xfId="2449" xr:uid="{00000000-0005-0000-0000-0000A3160000}"/>
    <cellStyle name="Percentuale 33 3 3 2" xfId="5312" xr:uid="{00000000-0005-0000-0000-0000A4160000}"/>
    <cellStyle name="Percentuale 33 3 4" xfId="2744" xr:uid="{00000000-0005-0000-0000-0000A5160000}"/>
    <cellStyle name="Percentuale 33 3 4 2" xfId="5638" xr:uid="{00000000-0005-0000-0000-0000A6160000}"/>
    <cellStyle name="Percentuale 33 3 5" xfId="1711" xr:uid="{00000000-0005-0000-0000-0000A7160000}"/>
    <cellStyle name="Percentuale 33 4" xfId="1294" xr:uid="{00000000-0005-0000-0000-0000A8160000}"/>
    <cellStyle name="Percentuale 33 4 2" xfId="5313" xr:uid="{00000000-0005-0000-0000-0000A9160000}"/>
    <cellStyle name="Percentuale 33 5" xfId="1295" xr:uid="{00000000-0005-0000-0000-0000AA160000}"/>
    <cellStyle name="Percentuale 33 6" xfId="2447" xr:uid="{00000000-0005-0000-0000-0000AB160000}"/>
    <cellStyle name="Percentuale 33 6 2" xfId="5310" xr:uid="{00000000-0005-0000-0000-0000AC160000}"/>
    <cellStyle name="Percentuale 34" xfId="1296" xr:uid="{00000000-0005-0000-0000-0000AD160000}"/>
    <cellStyle name="Percentuale 34 2" xfId="1297" xr:uid="{00000000-0005-0000-0000-0000AE160000}"/>
    <cellStyle name="Percentuale 34 2 2" xfId="2451" xr:uid="{00000000-0005-0000-0000-0000AF160000}"/>
    <cellStyle name="Percentuale 34 2 2 2" xfId="5315" xr:uid="{00000000-0005-0000-0000-0000B0160000}"/>
    <cellStyle name="Percentuale 34 2 3" xfId="4462" xr:uid="{00000000-0005-0000-0000-0000B1160000}"/>
    <cellStyle name="Percentuale 34 3" xfId="1298" xr:uid="{00000000-0005-0000-0000-0000B2160000}"/>
    <cellStyle name="Percentuale 34 3 2" xfId="1299" xr:uid="{00000000-0005-0000-0000-0000B3160000}"/>
    <cellStyle name="Percentuale 34 3 2 2" xfId="4083" xr:uid="{00000000-0005-0000-0000-0000B4160000}"/>
    <cellStyle name="Percentuale 34 3 2 3" xfId="3255" xr:uid="{00000000-0005-0000-0000-0000B5160000}"/>
    <cellStyle name="Percentuale 34 3 2 3 2" xfId="6042" xr:uid="{00000000-0005-0000-0000-0000B6160000}"/>
    <cellStyle name="Percentuale 34 3 3" xfId="2452" xr:uid="{00000000-0005-0000-0000-0000B7160000}"/>
    <cellStyle name="Percentuale 34 3 3 2" xfId="5316" xr:uid="{00000000-0005-0000-0000-0000B8160000}"/>
    <cellStyle name="Percentuale 34 3 4" xfId="2745" xr:uid="{00000000-0005-0000-0000-0000B9160000}"/>
    <cellStyle name="Percentuale 34 3 4 2" xfId="5639" xr:uid="{00000000-0005-0000-0000-0000BA160000}"/>
    <cellStyle name="Percentuale 34 3 5" xfId="1712" xr:uid="{00000000-0005-0000-0000-0000BB160000}"/>
    <cellStyle name="Percentuale 34 4" xfId="1300" xr:uid="{00000000-0005-0000-0000-0000BC160000}"/>
    <cellStyle name="Percentuale 34 4 2" xfId="5317" xr:uid="{00000000-0005-0000-0000-0000BD160000}"/>
    <cellStyle name="Percentuale 34 5" xfId="1301" xr:uid="{00000000-0005-0000-0000-0000BE160000}"/>
    <cellStyle name="Percentuale 34 6" xfId="2450" xr:uid="{00000000-0005-0000-0000-0000BF160000}"/>
    <cellStyle name="Percentuale 34 6 2" xfId="5314" xr:uid="{00000000-0005-0000-0000-0000C0160000}"/>
    <cellStyle name="Percentuale 35" xfId="1302" xr:uid="{00000000-0005-0000-0000-0000C1160000}"/>
    <cellStyle name="Percentuale 35 2" xfId="1303" xr:uid="{00000000-0005-0000-0000-0000C2160000}"/>
    <cellStyle name="Percentuale 35 2 2" xfId="2454" xr:uid="{00000000-0005-0000-0000-0000C3160000}"/>
    <cellStyle name="Percentuale 35 2 2 2" xfId="5319" xr:uid="{00000000-0005-0000-0000-0000C4160000}"/>
    <cellStyle name="Percentuale 35 2 3" xfId="4463" xr:uid="{00000000-0005-0000-0000-0000C5160000}"/>
    <cellStyle name="Percentuale 35 3" xfId="1304" xr:uid="{00000000-0005-0000-0000-0000C6160000}"/>
    <cellStyle name="Percentuale 35 3 2" xfId="1305" xr:uid="{00000000-0005-0000-0000-0000C7160000}"/>
    <cellStyle name="Percentuale 35 3 2 2" xfId="4084" xr:uid="{00000000-0005-0000-0000-0000C8160000}"/>
    <cellStyle name="Percentuale 35 3 2 3" xfId="3256" xr:uid="{00000000-0005-0000-0000-0000C9160000}"/>
    <cellStyle name="Percentuale 35 3 2 3 2" xfId="6043" xr:uid="{00000000-0005-0000-0000-0000CA160000}"/>
    <cellStyle name="Percentuale 35 3 3" xfId="2455" xr:uid="{00000000-0005-0000-0000-0000CB160000}"/>
    <cellStyle name="Percentuale 35 3 3 2" xfId="5320" xr:uid="{00000000-0005-0000-0000-0000CC160000}"/>
    <cellStyle name="Percentuale 35 3 4" xfId="2746" xr:uid="{00000000-0005-0000-0000-0000CD160000}"/>
    <cellStyle name="Percentuale 35 3 4 2" xfId="5640" xr:uid="{00000000-0005-0000-0000-0000CE160000}"/>
    <cellStyle name="Percentuale 35 3 5" xfId="1713" xr:uid="{00000000-0005-0000-0000-0000CF160000}"/>
    <cellStyle name="Percentuale 35 4" xfId="1306" xr:uid="{00000000-0005-0000-0000-0000D0160000}"/>
    <cellStyle name="Percentuale 35 4 2" xfId="5321" xr:uid="{00000000-0005-0000-0000-0000D1160000}"/>
    <cellStyle name="Percentuale 35 5" xfId="1307" xr:uid="{00000000-0005-0000-0000-0000D2160000}"/>
    <cellStyle name="Percentuale 35 6" xfId="2453" xr:uid="{00000000-0005-0000-0000-0000D3160000}"/>
    <cellStyle name="Percentuale 35 6 2" xfId="5318" xr:uid="{00000000-0005-0000-0000-0000D4160000}"/>
    <cellStyle name="Percentuale 36" xfId="1308" xr:uid="{00000000-0005-0000-0000-0000D5160000}"/>
    <cellStyle name="Percentuale 36 2" xfId="1309" xr:uid="{00000000-0005-0000-0000-0000D6160000}"/>
    <cellStyle name="Percentuale 36 2 2" xfId="2457" xr:uid="{00000000-0005-0000-0000-0000D7160000}"/>
    <cellStyle name="Percentuale 36 2 2 2" xfId="5323" xr:uid="{00000000-0005-0000-0000-0000D8160000}"/>
    <cellStyle name="Percentuale 36 2 3" xfId="4464" xr:uid="{00000000-0005-0000-0000-0000D9160000}"/>
    <cellStyle name="Percentuale 36 3" xfId="1310" xr:uid="{00000000-0005-0000-0000-0000DA160000}"/>
    <cellStyle name="Percentuale 36 3 2" xfId="1311" xr:uid="{00000000-0005-0000-0000-0000DB160000}"/>
    <cellStyle name="Percentuale 36 3 2 2" xfId="4085" xr:uid="{00000000-0005-0000-0000-0000DC160000}"/>
    <cellStyle name="Percentuale 36 3 2 3" xfId="3257" xr:uid="{00000000-0005-0000-0000-0000DD160000}"/>
    <cellStyle name="Percentuale 36 3 2 3 2" xfId="6044" xr:uid="{00000000-0005-0000-0000-0000DE160000}"/>
    <cellStyle name="Percentuale 36 3 3" xfId="2458" xr:uid="{00000000-0005-0000-0000-0000DF160000}"/>
    <cellStyle name="Percentuale 36 3 3 2" xfId="5324" xr:uid="{00000000-0005-0000-0000-0000E0160000}"/>
    <cellStyle name="Percentuale 36 3 4" xfId="2747" xr:uid="{00000000-0005-0000-0000-0000E1160000}"/>
    <cellStyle name="Percentuale 36 3 4 2" xfId="5641" xr:uid="{00000000-0005-0000-0000-0000E2160000}"/>
    <cellStyle name="Percentuale 36 3 5" xfId="1714" xr:uid="{00000000-0005-0000-0000-0000E3160000}"/>
    <cellStyle name="Percentuale 36 4" xfId="1312" xr:uid="{00000000-0005-0000-0000-0000E4160000}"/>
    <cellStyle name="Percentuale 36 4 2" xfId="5325" xr:uid="{00000000-0005-0000-0000-0000E5160000}"/>
    <cellStyle name="Percentuale 36 5" xfId="1313" xr:uid="{00000000-0005-0000-0000-0000E6160000}"/>
    <cellStyle name="Percentuale 36 6" xfId="2456" xr:uid="{00000000-0005-0000-0000-0000E7160000}"/>
    <cellStyle name="Percentuale 36 6 2" xfId="5322" xr:uid="{00000000-0005-0000-0000-0000E8160000}"/>
    <cellStyle name="Percentuale 37" xfId="1314" xr:uid="{00000000-0005-0000-0000-0000E9160000}"/>
    <cellStyle name="Percentuale 37 2" xfId="1315" xr:uid="{00000000-0005-0000-0000-0000EA160000}"/>
    <cellStyle name="Percentuale 37 2 2" xfId="2460" xr:uid="{00000000-0005-0000-0000-0000EB160000}"/>
    <cellStyle name="Percentuale 37 2 2 2" xfId="5327" xr:uid="{00000000-0005-0000-0000-0000EC160000}"/>
    <cellStyle name="Percentuale 37 2 3" xfId="4465" xr:uid="{00000000-0005-0000-0000-0000ED160000}"/>
    <cellStyle name="Percentuale 37 3" xfId="1316" xr:uid="{00000000-0005-0000-0000-0000EE160000}"/>
    <cellStyle name="Percentuale 37 3 2" xfId="1317" xr:uid="{00000000-0005-0000-0000-0000EF160000}"/>
    <cellStyle name="Percentuale 37 3 2 2" xfId="4086" xr:uid="{00000000-0005-0000-0000-0000F0160000}"/>
    <cellStyle name="Percentuale 37 3 2 3" xfId="3258" xr:uid="{00000000-0005-0000-0000-0000F1160000}"/>
    <cellStyle name="Percentuale 37 3 2 3 2" xfId="6045" xr:uid="{00000000-0005-0000-0000-0000F2160000}"/>
    <cellStyle name="Percentuale 37 3 3" xfId="2461" xr:uid="{00000000-0005-0000-0000-0000F3160000}"/>
    <cellStyle name="Percentuale 37 3 3 2" xfId="5328" xr:uid="{00000000-0005-0000-0000-0000F4160000}"/>
    <cellStyle name="Percentuale 37 3 4" xfId="2748" xr:uid="{00000000-0005-0000-0000-0000F5160000}"/>
    <cellStyle name="Percentuale 37 3 4 2" xfId="5642" xr:uid="{00000000-0005-0000-0000-0000F6160000}"/>
    <cellStyle name="Percentuale 37 3 5" xfId="1715" xr:uid="{00000000-0005-0000-0000-0000F7160000}"/>
    <cellStyle name="Percentuale 37 4" xfId="1318" xr:uid="{00000000-0005-0000-0000-0000F8160000}"/>
    <cellStyle name="Percentuale 37 4 2" xfId="5329" xr:uid="{00000000-0005-0000-0000-0000F9160000}"/>
    <cellStyle name="Percentuale 37 5" xfId="1319" xr:uid="{00000000-0005-0000-0000-0000FA160000}"/>
    <cellStyle name="Percentuale 37 6" xfId="2459" xr:uid="{00000000-0005-0000-0000-0000FB160000}"/>
    <cellStyle name="Percentuale 37 6 2" xfId="5326" xr:uid="{00000000-0005-0000-0000-0000FC160000}"/>
    <cellStyle name="Percentuale 38" xfId="1320" xr:uid="{00000000-0005-0000-0000-0000FD160000}"/>
    <cellStyle name="Percentuale 38 2" xfId="1321" xr:uid="{00000000-0005-0000-0000-0000FE160000}"/>
    <cellStyle name="Percentuale 38 2 2" xfId="2463" xr:uid="{00000000-0005-0000-0000-0000FF160000}"/>
    <cellStyle name="Percentuale 38 2 2 2" xfId="5331" xr:uid="{00000000-0005-0000-0000-000000170000}"/>
    <cellStyle name="Percentuale 38 2 3" xfId="4466" xr:uid="{00000000-0005-0000-0000-000001170000}"/>
    <cellStyle name="Percentuale 38 3" xfId="1322" xr:uid="{00000000-0005-0000-0000-000002170000}"/>
    <cellStyle name="Percentuale 38 3 2" xfId="1323" xr:uid="{00000000-0005-0000-0000-000003170000}"/>
    <cellStyle name="Percentuale 38 3 2 2" xfId="4087" xr:uid="{00000000-0005-0000-0000-000004170000}"/>
    <cellStyle name="Percentuale 38 3 2 3" xfId="3259" xr:uid="{00000000-0005-0000-0000-000005170000}"/>
    <cellStyle name="Percentuale 38 3 2 3 2" xfId="6046" xr:uid="{00000000-0005-0000-0000-000006170000}"/>
    <cellStyle name="Percentuale 38 3 3" xfId="2464" xr:uid="{00000000-0005-0000-0000-000007170000}"/>
    <cellStyle name="Percentuale 38 3 3 2" xfId="5332" xr:uid="{00000000-0005-0000-0000-000008170000}"/>
    <cellStyle name="Percentuale 38 3 4" xfId="2749" xr:uid="{00000000-0005-0000-0000-000009170000}"/>
    <cellStyle name="Percentuale 38 3 4 2" xfId="5643" xr:uid="{00000000-0005-0000-0000-00000A170000}"/>
    <cellStyle name="Percentuale 38 3 5" xfId="1716" xr:uid="{00000000-0005-0000-0000-00000B170000}"/>
    <cellStyle name="Percentuale 38 4" xfId="1324" xr:uid="{00000000-0005-0000-0000-00000C170000}"/>
    <cellStyle name="Percentuale 38 4 2" xfId="5333" xr:uid="{00000000-0005-0000-0000-00000D170000}"/>
    <cellStyle name="Percentuale 38 5" xfId="1325" xr:uid="{00000000-0005-0000-0000-00000E170000}"/>
    <cellStyle name="Percentuale 38 6" xfId="2462" xr:uid="{00000000-0005-0000-0000-00000F170000}"/>
    <cellStyle name="Percentuale 38 6 2" xfId="5330" xr:uid="{00000000-0005-0000-0000-000010170000}"/>
    <cellStyle name="Percentuale 39" xfId="1326" xr:uid="{00000000-0005-0000-0000-000011170000}"/>
    <cellStyle name="Percentuale 39 2" xfId="1327" xr:uid="{00000000-0005-0000-0000-000012170000}"/>
    <cellStyle name="Percentuale 39 2 2" xfId="2466" xr:uid="{00000000-0005-0000-0000-000013170000}"/>
    <cellStyle name="Percentuale 39 2 2 2" xfId="5335" xr:uid="{00000000-0005-0000-0000-000014170000}"/>
    <cellStyle name="Percentuale 39 2 3" xfId="4467" xr:uid="{00000000-0005-0000-0000-000015170000}"/>
    <cellStyle name="Percentuale 39 3" xfId="1328" xr:uid="{00000000-0005-0000-0000-000016170000}"/>
    <cellStyle name="Percentuale 39 3 2" xfId="1329" xr:uid="{00000000-0005-0000-0000-000017170000}"/>
    <cellStyle name="Percentuale 39 3 2 2" xfId="4088" xr:uid="{00000000-0005-0000-0000-000018170000}"/>
    <cellStyle name="Percentuale 39 3 2 3" xfId="3260" xr:uid="{00000000-0005-0000-0000-000019170000}"/>
    <cellStyle name="Percentuale 39 3 2 3 2" xfId="6047" xr:uid="{00000000-0005-0000-0000-00001A170000}"/>
    <cellStyle name="Percentuale 39 3 3" xfId="2467" xr:uid="{00000000-0005-0000-0000-00001B170000}"/>
    <cellStyle name="Percentuale 39 3 3 2" xfId="5336" xr:uid="{00000000-0005-0000-0000-00001C170000}"/>
    <cellStyle name="Percentuale 39 3 4" xfId="2750" xr:uid="{00000000-0005-0000-0000-00001D170000}"/>
    <cellStyle name="Percentuale 39 3 4 2" xfId="5644" xr:uid="{00000000-0005-0000-0000-00001E170000}"/>
    <cellStyle name="Percentuale 39 3 5" xfId="1717" xr:uid="{00000000-0005-0000-0000-00001F170000}"/>
    <cellStyle name="Percentuale 39 4" xfId="1330" xr:uid="{00000000-0005-0000-0000-000020170000}"/>
    <cellStyle name="Percentuale 39 4 2" xfId="5337" xr:uid="{00000000-0005-0000-0000-000021170000}"/>
    <cellStyle name="Percentuale 39 5" xfId="1331" xr:uid="{00000000-0005-0000-0000-000022170000}"/>
    <cellStyle name="Percentuale 39 6" xfId="2465" xr:uid="{00000000-0005-0000-0000-000023170000}"/>
    <cellStyle name="Percentuale 39 6 2" xfId="5334" xr:uid="{00000000-0005-0000-0000-000024170000}"/>
    <cellStyle name="Percentuale 4" xfId="1332" xr:uid="{00000000-0005-0000-0000-000025170000}"/>
    <cellStyle name="Percentuale 4 2" xfId="1333" xr:uid="{00000000-0005-0000-0000-000026170000}"/>
    <cellStyle name="Percentuale 4 2 2" xfId="2469" xr:uid="{00000000-0005-0000-0000-000027170000}"/>
    <cellStyle name="Percentuale 4 2 2 2" xfId="5339" xr:uid="{00000000-0005-0000-0000-000028170000}"/>
    <cellStyle name="Percentuale 4 2 3" xfId="4468" xr:uid="{00000000-0005-0000-0000-000029170000}"/>
    <cellStyle name="Percentuale 4 3" xfId="1334" xr:uid="{00000000-0005-0000-0000-00002A170000}"/>
    <cellStyle name="Percentuale 4 3 2" xfId="1335" xr:uid="{00000000-0005-0000-0000-00002B170000}"/>
    <cellStyle name="Percentuale 4 3 2 2" xfId="4089" xr:uid="{00000000-0005-0000-0000-00002C170000}"/>
    <cellStyle name="Percentuale 4 3 2 3" xfId="3261" xr:uid="{00000000-0005-0000-0000-00002D170000}"/>
    <cellStyle name="Percentuale 4 3 2 3 2" xfId="6048" xr:uid="{00000000-0005-0000-0000-00002E170000}"/>
    <cellStyle name="Percentuale 4 3 3" xfId="2470" xr:uid="{00000000-0005-0000-0000-00002F170000}"/>
    <cellStyle name="Percentuale 4 3 3 2" xfId="5340" xr:uid="{00000000-0005-0000-0000-000030170000}"/>
    <cellStyle name="Percentuale 4 3 4" xfId="2751" xr:uid="{00000000-0005-0000-0000-000031170000}"/>
    <cellStyle name="Percentuale 4 3 4 2" xfId="5645" xr:uid="{00000000-0005-0000-0000-000032170000}"/>
    <cellStyle name="Percentuale 4 3 5" xfId="1718" xr:uid="{00000000-0005-0000-0000-000033170000}"/>
    <cellStyle name="Percentuale 4 4" xfId="1336" xr:uid="{00000000-0005-0000-0000-000034170000}"/>
    <cellStyle name="Percentuale 4 4 2" xfId="5341" xr:uid="{00000000-0005-0000-0000-000035170000}"/>
    <cellStyle name="Percentuale 4 5" xfId="1337" xr:uid="{00000000-0005-0000-0000-000036170000}"/>
    <cellStyle name="Percentuale 4 6" xfId="2468" xr:uid="{00000000-0005-0000-0000-000037170000}"/>
    <cellStyle name="Percentuale 4 6 2" xfId="5338" xr:uid="{00000000-0005-0000-0000-000038170000}"/>
    <cellStyle name="Percentuale 40" xfId="1338" xr:uid="{00000000-0005-0000-0000-000039170000}"/>
    <cellStyle name="Percentuale 40 2" xfId="1339" xr:uid="{00000000-0005-0000-0000-00003A170000}"/>
    <cellStyle name="Percentuale 40 2 2" xfId="2472" xr:uid="{00000000-0005-0000-0000-00003B170000}"/>
    <cellStyle name="Percentuale 40 2 2 2" xfId="5343" xr:uid="{00000000-0005-0000-0000-00003C170000}"/>
    <cellStyle name="Percentuale 40 2 3" xfId="4469" xr:uid="{00000000-0005-0000-0000-00003D170000}"/>
    <cellStyle name="Percentuale 40 3" xfId="1340" xr:uid="{00000000-0005-0000-0000-00003E170000}"/>
    <cellStyle name="Percentuale 40 3 2" xfId="1341" xr:uid="{00000000-0005-0000-0000-00003F170000}"/>
    <cellStyle name="Percentuale 40 3 2 2" xfId="4090" xr:uid="{00000000-0005-0000-0000-000040170000}"/>
    <cellStyle name="Percentuale 40 3 2 3" xfId="3262" xr:uid="{00000000-0005-0000-0000-000041170000}"/>
    <cellStyle name="Percentuale 40 3 2 3 2" xfId="6049" xr:uid="{00000000-0005-0000-0000-000042170000}"/>
    <cellStyle name="Percentuale 40 3 3" xfId="2473" xr:uid="{00000000-0005-0000-0000-000043170000}"/>
    <cellStyle name="Percentuale 40 3 3 2" xfId="5344" xr:uid="{00000000-0005-0000-0000-000044170000}"/>
    <cellStyle name="Percentuale 40 3 4" xfId="2752" xr:uid="{00000000-0005-0000-0000-000045170000}"/>
    <cellStyle name="Percentuale 40 3 4 2" xfId="5646" xr:uid="{00000000-0005-0000-0000-000046170000}"/>
    <cellStyle name="Percentuale 40 3 5" xfId="1719" xr:uid="{00000000-0005-0000-0000-000047170000}"/>
    <cellStyle name="Percentuale 40 4" xfId="1342" xr:uid="{00000000-0005-0000-0000-000048170000}"/>
    <cellStyle name="Percentuale 40 4 2" xfId="5345" xr:uid="{00000000-0005-0000-0000-000049170000}"/>
    <cellStyle name="Percentuale 40 5" xfId="1343" xr:uid="{00000000-0005-0000-0000-00004A170000}"/>
    <cellStyle name="Percentuale 40 6" xfId="2471" xr:uid="{00000000-0005-0000-0000-00004B170000}"/>
    <cellStyle name="Percentuale 40 6 2" xfId="5342" xr:uid="{00000000-0005-0000-0000-00004C170000}"/>
    <cellStyle name="Percentuale 41" xfId="1344" xr:uid="{00000000-0005-0000-0000-00004D170000}"/>
    <cellStyle name="Percentuale 41 2" xfId="1345" xr:uid="{00000000-0005-0000-0000-00004E170000}"/>
    <cellStyle name="Percentuale 41 2 2" xfId="2475" xr:uid="{00000000-0005-0000-0000-00004F170000}"/>
    <cellStyle name="Percentuale 41 2 2 2" xfId="5347" xr:uid="{00000000-0005-0000-0000-000050170000}"/>
    <cellStyle name="Percentuale 41 2 3" xfId="4470" xr:uid="{00000000-0005-0000-0000-000051170000}"/>
    <cellStyle name="Percentuale 41 3" xfId="1346" xr:uid="{00000000-0005-0000-0000-000052170000}"/>
    <cellStyle name="Percentuale 41 3 2" xfId="1347" xr:uid="{00000000-0005-0000-0000-000053170000}"/>
    <cellStyle name="Percentuale 41 3 2 2" xfId="4091" xr:uid="{00000000-0005-0000-0000-000054170000}"/>
    <cellStyle name="Percentuale 41 3 2 3" xfId="3263" xr:uid="{00000000-0005-0000-0000-000055170000}"/>
    <cellStyle name="Percentuale 41 3 2 3 2" xfId="6050" xr:uid="{00000000-0005-0000-0000-000056170000}"/>
    <cellStyle name="Percentuale 41 3 3" xfId="2476" xr:uid="{00000000-0005-0000-0000-000057170000}"/>
    <cellStyle name="Percentuale 41 3 3 2" xfId="5348" xr:uid="{00000000-0005-0000-0000-000058170000}"/>
    <cellStyle name="Percentuale 41 3 4" xfId="2753" xr:uid="{00000000-0005-0000-0000-000059170000}"/>
    <cellStyle name="Percentuale 41 3 4 2" xfId="5647" xr:uid="{00000000-0005-0000-0000-00005A170000}"/>
    <cellStyle name="Percentuale 41 3 5" xfId="1720" xr:uid="{00000000-0005-0000-0000-00005B170000}"/>
    <cellStyle name="Percentuale 41 4" xfId="1348" xr:uid="{00000000-0005-0000-0000-00005C170000}"/>
    <cellStyle name="Percentuale 41 4 2" xfId="5349" xr:uid="{00000000-0005-0000-0000-00005D170000}"/>
    <cellStyle name="Percentuale 41 5" xfId="1349" xr:uid="{00000000-0005-0000-0000-00005E170000}"/>
    <cellStyle name="Percentuale 41 6" xfId="2474" xr:uid="{00000000-0005-0000-0000-00005F170000}"/>
    <cellStyle name="Percentuale 41 6 2" xfId="5346" xr:uid="{00000000-0005-0000-0000-000060170000}"/>
    <cellStyle name="Percentuale 42" xfId="1350" xr:uid="{00000000-0005-0000-0000-000061170000}"/>
    <cellStyle name="Percentuale 42 2" xfId="1351" xr:uid="{00000000-0005-0000-0000-000062170000}"/>
    <cellStyle name="Percentuale 42 2 2" xfId="2478" xr:uid="{00000000-0005-0000-0000-000063170000}"/>
    <cellStyle name="Percentuale 42 2 2 2" xfId="5351" xr:uid="{00000000-0005-0000-0000-000064170000}"/>
    <cellStyle name="Percentuale 42 2 3" xfId="4471" xr:uid="{00000000-0005-0000-0000-000065170000}"/>
    <cellStyle name="Percentuale 42 3" xfId="1352" xr:uid="{00000000-0005-0000-0000-000066170000}"/>
    <cellStyle name="Percentuale 42 3 2" xfId="1353" xr:uid="{00000000-0005-0000-0000-000067170000}"/>
    <cellStyle name="Percentuale 42 3 2 2" xfId="4092" xr:uid="{00000000-0005-0000-0000-000068170000}"/>
    <cellStyle name="Percentuale 42 3 2 3" xfId="3264" xr:uid="{00000000-0005-0000-0000-000069170000}"/>
    <cellStyle name="Percentuale 42 3 2 3 2" xfId="6051" xr:uid="{00000000-0005-0000-0000-00006A170000}"/>
    <cellStyle name="Percentuale 42 3 3" xfId="2479" xr:uid="{00000000-0005-0000-0000-00006B170000}"/>
    <cellStyle name="Percentuale 42 3 3 2" xfId="5352" xr:uid="{00000000-0005-0000-0000-00006C170000}"/>
    <cellStyle name="Percentuale 42 3 4" xfId="2754" xr:uid="{00000000-0005-0000-0000-00006D170000}"/>
    <cellStyle name="Percentuale 42 3 4 2" xfId="5648" xr:uid="{00000000-0005-0000-0000-00006E170000}"/>
    <cellStyle name="Percentuale 42 3 5" xfId="1721" xr:uid="{00000000-0005-0000-0000-00006F170000}"/>
    <cellStyle name="Percentuale 42 4" xfId="1354" xr:uid="{00000000-0005-0000-0000-000070170000}"/>
    <cellStyle name="Percentuale 42 4 2" xfId="5353" xr:uid="{00000000-0005-0000-0000-000071170000}"/>
    <cellStyle name="Percentuale 42 5" xfId="1355" xr:uid="{00000000-0005-0000-0000-000072170000}"/>
    <cellStyle name="Percentuale 42 6" xfId="2477" xr:uid="{00000000-0005-0000-0000-000073170000}"/>
    <cellStyle name="Percentuale 42 6 2" xfId="5350" xr:uid="{00000000-0005-0000-0000-000074170000}"/>
    <cellStyle name="Percentuale 43" xfId="1356" xr:uid="{00000000-0005-0000-0000-000075170000}"/>
    <cellStyle name="Percentuale 43 2" xfId="1357" xr:uid="{00000000-0005-0000-0000-000076170000}"/>
    <cellStyle name="Percentuale 43 2 2" xfId="2481" xr:uid="{00000000-0005-0000-0000-000077170000}"/>
    <cellStyle name="Percentuale 43 2 2 2" xfId="5355" xr:uid="{00000000-0005-0000-0000-000078170000}"/>
    <cellStyle name="Percentuale 43 2 3" xfId="4472" xr:uid="{00000000-0005-0000-0000-000079170000}"/>
    <cellStyle name="Percentuale 43 3" xfId="1358" xr:uid="{00000000-0005-0000-0000-00007A170000}"/>
    <cellStyle name="Percentuale 43 3 2" xfId="1359" xr:uid="{00000000-0005-0000-0000-00007B170000}"/>
    <cellStyle name="Percentuale 43 3 2 2" xfId="4093" xr:uid="{00000000-0005-0000-0000-00007C170000}"/>
    <cellStyle name="Percentuale 43 3 2 3" xfId="3265" xr:uid="{00000000-0005-0000-0000-00007D170000}"/>
    <cellStyle name="Percentuale 43 3 2 3 2" xfId="6052" xr:uid="{00000000-0005-0000-0000-00007E170000}"/>
    <cellStyle name="Percentuale 43 3 3" xfId="2482" xr:uid="{00000000-0005-0000-0000-00007F170000}"/>
    <cellStyle name="Percentuale 43 3 3 2" xfId="5356" xr:uid="{00000000-0005-0000-0000-000080170000}"/>
    <cellStyle name="Percentuale 43 3 4" xfId="2755" xr:uid="{00000000-0005-0000-0000-000081170000}"/>
    <cellStyle name="Percentuale 43 3 4 2" xfId="5649" xr:uid="{00000000-0005-0000-0000-000082170000}"/>
    <cellStyle name="Percentuale 43 3 5" xfId="1722" xr:uid="{00000000-0005-0000-0000-000083170000}"/>
    <cellStyle name="Percentuale 43 4" xfId="1360" xr:uid="{00000000-0005-0000-0000-000084170000}"/>
    <cellStyle name="Percentuale 43 4 2" xfId="5357" xr:uid="{00000000-0005-0000-0000-000085170000}"/>
    <cellStyle name="Percentuale 43 5" xfId="1361" xr:uid="{00000000-0005-0000-0000-000086170000}"/>
    <cellStyle name="Percentuale 43 6" xfId="2480" xr:uid="{00000000-0005-0000-0000-000087170000}"/>
    <cellStyle name="Percentuale 43 6 2" xfId="5354" xr:uid="{00000000-0005-0000-0000-000088170000}"/>
    <cellStyle name="Percentuale 44" xfId="1362" xr:uid="{00000000-0005-0000-0000-000089170000}"/>
    <cellStyle name="Percentuale 44 2" xfId="1363" xr:uid="{00000000-0005-0000-0000-00008A170000}"/>
    <cellStyle name="Percentuale 44 2 2" xfId="2484" xr:uid="{00000000-0005-0000-0000-00008B170000}"/>
    <cellStyle name="Percentuale 44 2 2 2" xfId="5359" xr:uid="{00000000-0005-0000-0000-00008C170000}"/>
    <cellStyle name="Percentuale 44 2 3" xfId="4473" xr:uid="{00000000-0005-0000-0000-00008D170000}"/>
    <cellStyle name="Percentuale 44 3" xfId="1364" xr:uid="{00000000-0005-0000-0000-00008E170000}"/>
    <cellStyle name="Percentuale 44 3 2" xfId="1365" xr:uid="{00000000-0005-0000-0000-00008F170000}"/>
    <cellStyle name="Percentuale 44 3 2 2" xfId="4094" xr:uid="{00000000-0005-0000-0000-000090170000}"/>
    <cellStyle name="Percentuale 44 3 2 3" xfId="3266" xr:uid="{00000000-0005-0000-0000-000091170000}"/>
    <cellStyle name="Percentuale 44 3 2 3 2" xfId="6053" xr:uid="{00000000-0005-0000-0000-000092170000}"/>
    <cellStyle name="Percentuale 44 3 3" xfId="2485" xr:uid="{00000000-0005-0000-0000-000093170000}"/>
    <cellStyle name="Percentuale 44 3 3 2" xfId="5360" xr:uid="{00000000-0005-0000-0000-000094170000}"/>
    <cellStyle name="Percentuale 44 3 4" xfId="2756" xr:uid="{00000000-0005-0000-0000-000095170000}"/>
    <cellStyle name="Percentuale 44 3 4 2" xfId="5650" xr:uid="{00000000-0005-0000-0000-000096170000}"/>
    <cellStyle name="Percentuale 44 3 5" xfId="1723" xr:uid="{00000000-0005-0000-0000-000097170000}"/>
    <cellStyle name="Percentuale 44 4" xfId="1366" xr:uid="{00000000-0005-0000-0000-000098170000}"/>
    <cellStyle name="Percentuale 44 4 2" xfId="5361" xr:uid="{00000000-0005-0000-0000-000099170000}"/>
    <cellStyle name="Percentuale 44 5" xfId="1367" xr:uid="{00000000-0005-0000-0000-00009A170000}"/>
    <cellStyle name="Percentuale 44 6" xfId="2483" xr:uid="{00000000-0005-0000-0000-00009B170000}"/>
    <cellStyle name="Percentuale 44 6 2" xfId="5358" xr:uid="{00000000-0005-0000-0000-00009C170000}"/>
    <cellStyle name="Percentuale 45" xfId="1368" xr:uid="{00000000-0005-0000-0000-00009D170000}"/>
    <cellStyle name="Percentuale 45 2" xfId="1369" xr:uid="{00000000-0005-0000-0000-00009E170000}"/>
    <cellStyle name="Percentuale 45 2 2" xfId="2487" xr:uid="{00000000-0005-0000-0000-00009F170000}"/>
    <cellStyle name="Percentuale 45 2 2 2" xfId="5363" xr:uid="{00000000-0005-0000-0000-0000A0170000}"/>
    <cellStyle name="Percentuale 45 2 3" xfId="4474" xr:uid="{00000000-0005-0000-0000-0000A1170000}"/>
    <cellStyle name="Percentuale 45 3" xfId="1370" xr:uid="{00000000-0005-0000-0000-0000A2170000}"/>
    <cellStyle name="Percentuale 45 3 2" xfId="1371" xr:uid="{00000000-0005-0000-0000-0000A3170000}"/>
    <cellStyle name="Percentuale 45 3 2 2" xfId="4095" xr:uid="{00000000-0005-0000-0000-0000A4170000}"/>
    <cellStyle name="Percentuale 45 3 2 3" xfId="3267" xr:uid="{00000000-0005-0000-0000-0000A5170000}"/>
    <cellStyle name="Percentuale 45 3 2 3 2" xfId="6054" xr:uid="{00000000-0005-0000-0000-0000A6170000}"/>
    <cellStyle name="Percentuale 45 3 3" xfId="2488" xr:uid="{00000000-0005-0000-0000-0000A7170000}"/>
    <cellStyle name="Percentuale 45 3 3 2" xfId="5364" xr:uid="{00000000-0005-0000-0000-0000A8170000}"/>
    <cellStyle name="Percentuale 45 3 4" xfId="2757" xr:uid="{00000000-0005-0000-0000-0000A9170000}"/>
    <cellStyle name="Percentuale 45 3 4 2" xfId="5651" xr:uid="{00000000-0005-0000-0000-0000AA170000}"/>
    <cellStyle name="Percentuale 45 3 5" xfId="1724" xr:uid="{00000000-0005-0000-0000-0000AB170000}"/>
    <cellStyle name="Percentuale 45 4" xfId="1372" xr:uid="{00000000-0005-0000-0000-0000AC170000}"/>
    <cellStyle name="Percentuale 45 4 2" xfId="5365" xr:uid="{00000000-0005-0000-0000-0000AD170000}"/>
    <cellStyle name="Percentuale 45 5" xfId="1373" xr:uid="{00000000-0005-0000-0000-0000AE170000}"/>
    <cellStyle name="Percentuale 45 6" xfId="2486" xr:uid="{00000000-0005-0000-0000-0000AF170000}"/>
    <cellStyle name="Percentuale 45 6 2" xfId="5362" xr:uid="{00000000-0005-0000-0000-0000B0170000}"/>
    <cellStyle name="Percentuale 46" xfId="1374" xr:uid="{00000000-0005-0000-0000-0000B1170000}"/>
    <cellStyle name="Percentuale 46 2" xfId="1375" xr:uid="{00000000-0005-0000-0000-0000B2170000}"/>
    <cellStyle name="Percentuale 46 2 2" xfId="2490" xr:uid="{00000000-0005-0000-0000-0000B3170000}"/>
    <cellStyle name="Percentuale 46 2 2 2" xfId="5367" xr:uid="{00000000-0005-0000-0000-0000B4170000}"/>
    <cellStyle name="Percentuale 46 2 3" xfId="4475" xr:uid="{00000000-0005-0000-0000-0000B5170000}"/>
    <cellStyle name="Percentuale 46 3" xfId="1376" xr:uid="{00000000-0005-0000-0000-0000B6170000}"/>
    <cellStyle name="Percentuale 46 3 2" xfId="1377" xr:uid="{00000000-0005-0000-0000-0000B7170000}"/>
    <cellStyle name="Percentuale 46 3 2 2" xfId="4096" xr:uid="{00000000-0005-0000-0000-0000B8170000}"/>
    <cellStyle name="Percentuale 46 3 2 3" xfId="3268" xr:uid="{00000000-0005-0000-0000-0000B9170000}"/>
    <cellStyle name="Percentuale 46 3 2 3 2" xfId="6055" xr:uid="{00000000-0005-0000-0000-0000BA170000}"/>
    <cellStyle name="Percentuale 46 3 3" xfId="2491" xr:uid="{00000000-0005-0000-0000-0000BB170000}"/>
    <cellStyle name="Percentuale 46 3 3 2" xfId="5368" xr:uid="{00000000-0005-0000-0000-0000BC170000}"/>
    <cellStyle name="Percentuale 46 3 4" xfId="2758" xr:uid="{00000000-0005-0000-0000-0000BD170000}"/>
    <cellStyle name="Percentuale 46 3 4 2" xfId="5652" xr:uid="{00000000-0005-0000-0000-0000BE170000}"/>
    <cellStyle name="Percentuale 46 3 5" xfId="1725" xr:uid="{00000000-0005-0000-0000-0000BF170000}"/>
    <cellStyle name="Percentuale 46 4" xfId="1378" xr:uid="{00000000-0005-0000-0000-0000C0170000}"/>
    <cellStyle name="Percentuale 46 4 2" xfId="5369" xr:uid="{00000000-0005-0000-0000-0000C1170000}"/>
    <cellStyle name="Percentuale 46 5" xfId="1379" xr:uid="{00000000-0005-0000-0000-0000C2170000}"/>
    <cellStyle name="Percentuale 46 6" xfId="2489" xr:uid="{00000000-0005-0000-0000-0000C3170000}"/>
    <cellStyle name="Percentuale 46 6 2" xfId="5366" xr:uid="{00000000-0005-0000-0000-0000C4170000}"/>
    <cellStyle name="Percentuale 47" xfId="1380" xr:uid="{00000000-0005-0000-0000-0000C5170000}"/>
    <cellStyle name="Percentuale 47 2" xfId="1381" xr:uid="{00000000-0005-0000-0000-0000C6170000}"/>
    <cellStyle name="Percentuale 47 2 2" xfId="2493" xr:uid="{00000000-0005-0000-0000-0000C7170000}"/>
    <cellStyle name="Percentuale 47 2 2 2" xfId="5371" xr:uid="{00000000-0005-0000-0000-0000C8170000}"/>
    <cellStyle name="Percentuale 47 2 3" xfId="4476" xr:uid="{00000000-0005-0000-0000-0000C9170000}"/>
    <cellStyle name="Percentuale 47 3" xfId="1382" xr:uid="{00000000-0005-0000-0000-0000CA170000}"/>
    <cellStyle name="Percentuale 47 3 2" xfId="1383" xr:uid="{00000000-0005-0000-0000-0000CB170000}"/>
    <cellStyle name="Percentuale 47 3 2 2" xfId="4097" xr:uid="{00000000-0005-0000-0000-0000CC170000}"/>
    <cellStyle name="Percentuale 47 3 2 3" xfId="3269" xr:uid="{00000000-0005-0000-0000-0000CD170000}"/>
    <cellStyle name="Percentuale 47 3 2 3 2" xfId="6056" xr:uid="{00000000-0005-0000-0000-0000CE170000}"/>
    <cellStyle name="Percentuale 47 3 3" xfId="2494" xr:uid="{00000000-0005-0000-0000-0000CF170000}"/>
    <cellStyle name="Percentuale 47 3 3 2" xfId="5372" xr:uid="{00000000-0005-0000-0000-0000D0170000}"/>
    <cellStyle name="Percentuale 47 3 4" xfId="2759" xr:uid="{00000000-0005-0000-0000-0000D1170000}"/>
    <cellStyle name="Percentuale 47 3 4 2" xfId="5653" xr:uid="{00000000-0005-0000-0000-0000D2170000}"/>
    <cellStyle name="Percentuale 47 3 5" xfId="1726" xr:uid="{00000000-0005-0000-0000-0000D3170000}"/>
    <cellStyle name="Percentuale 47 4" xfId="1384" xr:uid="{00000000-0005-0000-0000-0000D4170000}"/>
    <cellStyle name="Percentuale 47 4 2" xfId="5373" xr:uid="{00000000-0005-0000-0000-0000D5170000}"/>
    <cellStyle name="Percentuale 47 5" xfId="1385" xr:uid="{00000000-0005-0000-0000-0000D6170000}"/>
    <cellStyle name="Percentuale 47 6" xfId="2492" xr:uid="{00000000-0005-0000-0000-0000D7170000}"/>
    <cellStyle name="Percentuale 47 6 2" xfId="5370" xr:uid="{00000000-0005-0000-0000-0000D8170000}"/>
    <cellStyle name="Percentuale 48" xfId="1386" xr:uid="{00000000-0005-0000-0000-0000D9170000}"/>
    <cellStyle name="Percentuale 48 2" xfId="1387" xr:uid="{00000000-0005-0000-0000-0000DA170000}"/>
    <cellStyle name="Percentuale 48 2 2" xfId="2496" xr:uid="{00000000-0005-0000-0000-0000DB170000}"/>
    <cellStyle name="Percentuale 48 2 2 2" xfId="5375" xr:uid="{00000000-0005-0000-0000-0000DC170000}"/>
    <cellStyle name="Percentuale 48 2 3" xfId="4477" xr:uid="{00000000-0005-0000-0000-0000DD170000}"/>
    <cellStyle name="Percentuale 48 3" xfId="1388" xr:uid="{00000000-0005-0000-0000-0000DE170000}"/>
    <cellStyle name="Percentuale 48 3 2" xfId="1389" xr:uid="{00000000-0005-0000-0000-0000DF170000}"/>
    <cellStyle name="Percentuale 48 3 2 2" xfId="4098" xr:uid="{00000000-0005-0000-0000-0000E0170000}"/>
    <cellStyle name="Percentuale 48 3 2 3" xfId="3270" xr:uid="{00000000-0005-0000-0000-0000E1170000}"/>
    <cellStyle name="Percentuale 48 3 2 3 2" xfId="6057" xr:uid="{00000000-0005-0000-0000-0000E2170000}"/>
    <cellStyle name="Percentuale 48 3 3" xfId="2497" xr:uid="{00000000-0005-0000-0000-0000E3170000}"/>
    <cellStyle name="Percentuale 48 3 3 2" xfId="5376" xr:uid="{00000000-0005-0000-0000-0000E4170000}"/>
    <cellStyle name="Percentuale 48 3 4" xfId="2760" xr:uid="{00000000-0005-0000-0000-0000E5170000}"/>
    <cellStyle name="Percentuale 48 3 4 2" xfId="5654" xr:uid="{00000000-0005-0000-0000-0000E6170000}"/>
    <cellStyle name="Percentuale 48 3 5" xfId="1727" xr:uid="{00000000-0005-0000-0000-0000E7170000}"/>
    <cellStyle name="Percentuale 48 4" xfId="1390" xr:uid="{00000000-0005-0000-0000-0000E8170000}"/>
    <cellStyle name="Percentuale 48 4 2" xfId="5377" xr:uid="{00000000-0005-0000-0000-0000E9170000}"/>
    <cellStyle name="Percentuale 48 5" xfId="1391" xr:uid="{00000000-0005-0000-0000-0000EA170000}"/>
    <cellStyle name="Percentuale 48 6" xfId="2495" xr:uid="{00000000-0005-0000-0000-0000EB170000}"/>
    <cellStyle name="Percentuale 48 6 2" xfId="5374" xr:uid="{00000000-0005-0000-0000-0000EC170000}"/>
    <cellStyle name="Percentuale 49" xfId="1392" xr:uid="{00000000-0005-0000-0000-0000ED170000}"/>
    <cellStyle name="Percentuale 49 2" xfId="1393" xr:uid="{00000000-0005-0000-0000-0000EE170000}"/>
    <cellStyle name="Percentuale 49 2 2" xfId="2499" xr:uid="{00000000-0005-0000-0000-0000EF170000}"/>
    <cellStyle name="Percentuale 49 2 2 2" xfId="5379" xr:uid="{00000000-0005-0000-0000-0000F0170000}"/>
    <cellStyle name="Percentuale 49 2 3" xfId="4478" xr:uid="{00000000-0005-0000-0000-0000F1170000}"/>
    <cellStyle name="Percentuale 49 3" xfId="1394" xr:uid="{00000000-0005-0000-0000-0000F2170000}"/>
    <cellStyle name="Percentuale 49 3 2" xfId="1395" xr:uid="{00000000-0005-0000-0000-0000F3170000}"/>
    <cellStyle name="Percentuale 49 3 2 2" xfId="4099" xr:uid="{00000000-0005-0000-0000-0000F4170000}"/>
    <cellStyle name="Percentuale 49 3 2 3" xfId="3271" xr:uid="{00000000-0005-0000-0000-0000F5170000}"/>
    <cellStyle name="Percentuale 49 3 2 3 2" xfId="6058" xr:uid="{00000000-0005-0000-0000-0000F6170000}"/>
    <cellStyle name="Percentuale 49 3 3" xfId="2500" xr:uid="{00000000-0005-0000-0000-0000F7170000}"/>
    <cellStyle name="Percentuale 49 3 3 2" xfId="5380" xr:uid="{00000000-0005-0000-0000-0000F8170000}"/>
    <cellStyle name="Percentuale 49 3 4" xfId="2761" xr:uid="{00000000-0005-0000-0000-0000F9170000}"/>
    <cellStyle name="Percentuale 49 3 4 2" xfId="5655" xr:uid="{00000000-0005-0000-0000-0000FA170000}"/>
    <cellStyle name="Percentuale 49 3 5" xfId="1728" xr:uid="{00000000-0005-0000-0000-0000FB170000}"/>
    <cellStyle name="Percentuale 49 4" xfId="1396" xr:uid="{00000000-0005-0000-0000-0000FC170000}"/>
    <cellStyle name="Percentuale 49 4 2" xfId="5381" xr:uid="{00000000-0005-0000-0000-0000FD170000}"/>
    <cellStyle name="Percentuale 49 5" xfId="1397" xr:uid="{00000000-0005-0000-0000-0000FE170000}"/>
    <cellStyle name="Percentuale 49 6" xfId="2498" xr:uid="{00000000-0005-0000-0000-0000FF170000}"/>
    <cellStyle name="Percentuale 49 6 2" xfId="5378" xr:uid="{00000000-0005-0000-0000-000000180000}"/>
    <cellStyle name="Percentuale 5" xfId="1398" xr:uid="{00000000-0005-0000-0000-000001180000}"/>
    <cellStyle name="Percentuale 5 2" xfId="1399" xr:uid="{00000000-0005-0000-0000-000002180000}"/>
    <cellStyle name="Percentuale 5 2 2" xfId="2502" xr:uid="{00000000-0005-0000-0000-000003180000}"/>
    <cellStyle name="Percentuale 5 2 2 2" xfId="5383" xr:uid="{00000000-0005-0000-0000-000004180000}"/>
    <cellStyle name="Percentuale 5 2 3" xfId="4479" xr:uid="{00000000-0005-0000-0000-000005180000}"/>
    <cellStyle name="Percentuale 5 3" xfId="1400" xr:uid="{00000000-0005-0000-0000-000006180000}"/>
    <cellStyle name="Percentuale 5 3 2" xfId="1401" xr:uid="{00000000-0005-0000-0000-000007180000}"/>
    <cellStyle name="Percentuale 5 3 2 2" xfId="4100" xr:uid="{00000000-0005-0000-0000-000008180000}"/>
    <cellStyle name="Percentuale 5 3 2 3" xfId="3272" xr:uid="{00000000-0005-0000-0000-000009180000}"/>
    <cellStyle name="Percentuale 5 3 2 3 2" xfId="6059" xr:uid="{00000000-0005-0000-0000-00000A180000}"/>
    <cellStyle name="Percentuale 5 3 3" xfId="2503" xr:uid="{00000000-0005-0000-0000-00000B180000}"/>
    <cellStyle name="Percentuale 5 3 3 2" xfId="5384" xr:uid="{00000000-0005-0000-0000-00000C180000}"/>
    <cellStyle name="Percentuale 5 3 4" xfId="2762" xr:uid="{00000000-0005-0000-0000-00000D180000}"/>
    <cellStyle name="Percentuale 5 3 4 2" xfId="5656" xr:uid="{00000000-0005-0000-0000-00000E180000}"/>
    <cellStyle name="Percentuale 5 3 5" xfId="1729" xr:uid="{00000000-0005-0000-0000-00000F180000}"/>
    <cellStyle name="Percentuale 5 4" xfId="1402" xr:uid="{00000000-0005-0000-0000-000010180000}"/>
    <cellStyle name="Percentuale 5 4 2" xfId="5385" xr:uid="{00000000-0005-0000-0000-000011180000}"/>
    <cellStyle name="Percentuale 5 5" xfId="1403" xr:uid="{00000000-0005-0000-0000-000012180000}"/>
    <cellStyle name="Percentuale 5 6" xfId="2501" xr:uid="{00000000-0005-0000-0000-000013180000}"/>
    <cellStyle name="Percentuale 5 6 2" xfId="5382" xr:uid="{00000000-0005-0000-0000-000014180000}"/>
    <cellStyle name="Percentuale 50" xfId="1404" xr:uid="{00000000-0005-0000-0000-000015180000}"/>
    <cellStyle name="Percentuale 50 2" xfId="1405" xr:uid="{00000000-0005-0000-0000-000016180000}"/>
    <cellStyle name="Percentuale 50 2 2" xfId="2505" xr:uid="{00000000-0005-0000-0000-000017180000}"/>
    <cellStyle name="Percentuale 50 2 2 2" xfId="5387" xr:uid="{00000000-0005-0000-0000-000018180000}"/>
    <cellStyle name="Percentuale 50 2 3" xfId="4480" xr:uid="{00000000-0005-0000-0000-000019180000}"/>
    <cellStyle name="Percentuale 50 3" xfId="1406" xr:uid="{00000000-0005-0000-0000-00001A180000}"/>
    <cellStyle name="Percentuale 50 3 2" xfId="1407" xr:uid="{00000000-0005-0000-0000-00001B180000}"/>
    <cellStyle name="Percentuale 50 3 2 2" xfId="4101" xr:uid="{00000000-0005-0000-0000-00001C180000}"/>
    <cellStyle name="Percentuale 50 3 2 3" xfId="3273" xr:uid="{00000000-0005-0000-0000-00001D180000}"/>
    <cellStyle name="Percentuale 50 3 2 3 2" xfId="6060" xr:uid="{00000000-0005-0000-0000-00001E180000}"/>
    <cellStyle name="Percentuale 50 3 3" xfId="2506" xr:uid="{00000000-0005-0000-0000-00001F180000}"/>
    <cellStyle name="Percentuale 50 3 3 2" xfId="5388" xr:uid="{00000000-0005-0000-0000-000020180000}"/>
    <cellStyle name="Percentuale 50 3 4" xfId="2763" xr:uid="{00000000-0005-0000-0000-000021180000}"/>
    <cellStyle name="Percentuale 50 3 4 2" xfId="5657" xr:uid="{00000000-0005-0000-0000-000022180000}"/>
    <cellStyle name="Percentuale 50 3 5" xfId="1730" xr:uid="{00000000-0005-0000-0000-000023180000}"/>
    <cellStyle name="Percentuale 50 4" xfId="1408" xr:uid="{00000000-0005-0000-0000-000024180000}"/>
    <cellStyle name="Percentuale 50 4 2" xfId="5389" xr:uid="{00000000-0005-0000-0000-000025180000}"/>
    <cellStyle name="Percentuale 50 5" xfId="1409" xr:uid="{00000000-0005-0000-0000-000026180000}"/>
    <cellStyle name="Percentuale 50 6" xfId="2504" xr:uid="{00000000-0005-0000-0000-000027180000}"/>
    <cellStyle name="Percentuale 50 6 2" xfId="5386" xr:uid="{00000000-0005-0000-0000-000028180000}"/>
    <cellStyle name="Percentuale 51" xfId="1410" xr:uid="{00000000-0005-0000-0000-000029180000}"/>
    <cellStyle name="Percentuale 51 2" xfId="1411" xr:uid="{00000000-0005-0000-0000-00002A180000}"/>
    <cellStyle name="Percentuale 51 2 2" xfId="2508" xr:uid="{00000000-0005-0000-0000-00002B180000}"/>
    <cellStyle name="Percentuale 51 2 2 2" xfId="5391" xr:uid="{00000000-0005-0000-0000-00002C180000}"/>
    <cellStyle name="Percentuale 51 2 3" xfId="4481" xr:uid="{00000000-0005-0000-0000-00002D180000}"/>
    <cellStyle name="Percentuale 51 3" xfId="1412" xr:uid="{00000000-0005-0000-0000-00002E180000}"/>
    <cellStyle name="Percentuale 51 3 2" xfId="1413" xr:uid="{00000000-0005-0000-0000-00002F180000}"/>
    <cellStyle name="Percentuale 51 3 2 2" xfId="4102" xr:uid="{00000000-0005-0000-0000-000030180000}"/>
    <cellStyle name="Percentuale 51 3 2 3" xfId="3274" xr:uid="{00000000-0005-0000-0000-000031180000}"/>
    <cellStyle name="Percentuale 51 3 2 3 2" xfId="6061" xr:uid="{00000000-0005-0000-0000-000032180000}"/>
    <cellStyle name="Percentuale 51 3 3" xfId="2509" xr:uid="{00000000-0005-0000-0000-000033180000}"/>
    <cellStyle name="Percentuale 51 3 3 2" xfId="5392" xr:uid="{00000000-0005-0000-0000-000034180000}"/>
    <cellStyle name="Percentuale 51 3 4" xfId="2764" xr:uid="{00000000-0005-0000-0000-000035180000}"/>
    <cellStyle name="Percentuale 51 3 4 2" xfId="5658" xr:uid="{00000000-0005-0000-0000-000036180000}"/>
    <cellStyle name="Percentuale 51 3 5" xfId="1731" xr:uid="{00000000-0005-0000-0000-000037180000}"/>
    <cellStyle name="Percentuale 51 4" xfId="1414" xr:uid="{00000000-0005-0000-0000-000038180000}"/>
    <cellStyle name="Percentuale 51 4 2" xfId="5393" xr:uid="{00000000-0005-0000-0000-000039180000}"/>
    <cellStyle name="Percentuale 51 5" xfId="1415" xr:uid="{00000000-0005-0000-0000-00003A180000}"/>
    <cellStyle name="Percentuale 51 6" xfId="2507" xr:uid="{00000000-0005-0000-0000-00003B180000}"/>
    <cellStyle name="Percentuale 51 6 2" xfId="5390" xr:uid="{00000000-0005-0000-0000-00003C180000}"/>
    <cellStyle name="Percentuale 52" xfId="1416" xr:uid="{00000000-0005-0000-0000-00003D180000}"/>
    <cellStyle name="Percentuale 52 2" xfId="1417" xr:uid="{00000000-0005-0000-0000-00003E180000}"/>
    <cellStyle name="Percentuale 52 2 2" xfId="2511" xr:uid="{00000000-0005-0000-0000-00003F180000}"/>
    <cellStyle name="Percentuale 52 2 2 2" xfId="5395" xr:uid="{00000000-0005-0000-0000-000040180000}"/>
    <cellStyle name="Percentuale 52 2 3" xfId="4482" xr:uid="{00000000-0005-0000-0000-000041180000}"/>
    <cellStyle name="Percentuale 52 3" xfId="1418" xr:uid="{00000000-0005-0000-0000-000042180000}"/>
    <cellStyle name="Percentuale 52 3 2" xfId="1419" xr:uid="{00000000-0005-0000-0000-000043180000}"/>
    <cellStyle name="Percentuale 52 3 2 2" xfId="4103" xr:uid="{00000000-0005-0000-0000-000044180000}"/>
    <cellStyle name="Percentuale 52 3 2 3" xfId="3275" xr:uid="{00000000-0005-0000-0000-000045180000}"/>
    <cellStyle name="Percentuale 52 3 2 3 2" xfId="6062" xr:uid="{00000000-0005-0000-0000-000046180000}"/>
    <cellStyle name="Percentuale 52 3 3" xfId="2512" xr:uid="{00000000-0005-0000-0000-000047180000}"/>
    <cellStyle name="Percentuale 52 3 3 2" xfId="5396" xr:uid="{00000000-0005-0000-0000-000048180000}"/>
    <cellStyle name="Percentuale 52 3 4" xfId="2765" xr:uid="{00000000-0005-0000-0000-000049180000}"/>
    <cellStyle name="Percentuale 52 3 4 2" xfId="5659" xr:uid="{00000000-0005-0000-0000-00004A180000}"/>
    <cellStyle name="Percentuale 52 3 5" xfId="1732" xr:uid="{00000000-0005-0000-0000-00004B180000}"/>
    <cellStyle name="Percentuale 52 4" xfId="1420" xr:uid="{00000000-0005-0000-0000-00004C180000}"/>
    <cellStyle name="Percentuale 52 4 2" xfId="5397" xr:uid="{00000000-0005-0000-0000-00004D180000}"/>
    <cellStyle name="Percentuale 52 5" xfId="1421" xr:uid="{00000000-0005-0000-0000-00004E180000}"/>
    <cellStyle name="Percentuale 52 6" xfId="2510" xr:uid="{00000000-0005-0000-0000-00004F180000}"/>
    <cellStyle name="Percentuale 52 6 2" xfId="5394" xr:uid="{00000000-0005-0000-0000-000050180000}"/>
    <cellStyle name="Percentuale 53" xfId="1422" xr:uid="{00000000-0005-0000-0000-000051180000}"/>
    <cellStyle name="Percentuale 53 2" xfId="1423" xr:uid="{00000000-0005-0000-0000-000052180000}"/>
    <cellStyle name="Percentuale 53 2 2" xfId="2514" xr:uid="{00000000-0005-0000-0000-000053180000}"/>
    <cellStyle name="Percentuale 53 2 2 2" xfId="5399" xr:uid="{00000000-0005-0000-0000-000054180000}"/>
    <cellStyle name="Percentuale 53 2 3" xfId="4483" xr:uid="{00000000-0005-0000-0000-000055180000}"/>
    <cellStyle name="Percentuale 53 3" xfId="1424" xr:uid="{00000000-0005-0000-0000-000056180000}"/>
    <cellStyle name="Percentuale 53 3 2" xfId="1425" xr:uid="{00000000-0005-0000-0000-000057180000}"/>
    <cellStyle name="Percentuale 53 3 2 2" xfId="4104" xr:uid="{00000000-0005-0000-0000-000058180000}"/>
    <cellStyle name="Percentuale 53 3 2 3" xfId="3276" xr:uid="{00000000-0005-0000-0000-000059180000}"/>
    <cellStyle name="Percentuale 53 3 2 3 2" xfId="6063" xr:uid="{00000000-0005-0000-0000-00005A180000}"/>
    <cellStyle name="Percentuale 53 3 3" xfId="2515" xr:uid="{00000000-0005-0000-0000-00005B180000}"/>
    <cellStyle name="Percentuale 53 3 3 2" xfId="5400" xr:uid="{00000000-0005-0000-0000-00005C180000}"/>
    <cellStyle name="Percentuale 53 3 4" xfId="2766" xr:uid="{00000000-0005-0000-0000-00005D180000}"/>
    <cellStyle name="Percentuale 53 3 4 2" xfId="5660" xr:uid="{00000000-0005-0000-0000-00005E180000}"/>
    <cellStyle name="Percentuale 53 3 5" xfId="1733" xr:uid="{00000000-0005-0000-0000-00005F180000}"/>
    <cellStyle name="Percentuale 53 4" xfId="1426" xr:uid="{00000000-0005-0000-0000-000060180000}"/>
    <cellStyle name="Percentuale 53 4 2" xfId="5401" xr:uid="{00000000-0005-0000-0000-000061180000}"/>
    <cellStyle name="Percentuale 53 5" xfId="1427" xr:uid="{00000000-0005-0000-0000-000062180000}"/>
    <cellStyle name="Percentuale 53 6" xfId="2513" xr:uid="{00000000-0005-0000-0000-000063180000}"/>
    <cellStyle name="Percentuale 53 6 2" xfId="5398" xr:uid="{00000000-0005-0000-0000-000064180000}"/>
    <cellStyle name="Percentuale 54" xfId="1428" xr:uid="{00000000-0005-0000-0000-000065180000}"/>
    <cellStyle name="Percentuale 54 2" xfId="1429" xr:uid="{00000000-0005-0000-0000-000066180000}"/>
    <cellStyle name="Percentuale 54 2 2" xfId="2517" xr:uid="{00000000-0005-0000-0000-000067180000}"/>
    <cellStyle name="Percentuale 54 2 2 2" xfId="5403" xr:uid="{00000000-0005-0000-0000-000068180000}"/>
    <cellStyle name="Percentuale 54 2 3" xfId="4484" xr:uid="{00000000-0005-0000-0000-000069180000}"/>
    <cellStyle name="Percentuale 54 3" xfId="1430" xr:uid="{00000000-0005-0000-0000-00006A180000}"/>
    <cellStyle name="Percentuale 54 3 2" xfId="1431" xr:uid="{00000000-0005-0000-0000-00006B180000}"/>
    <cellStyle name="Percentuale 54 3 2 2" xfId="4105" xr:uid="{00000000-0005-0000-0000-00006C180000}"/>
    <cellStyle name="Percentuale 54 3 2 3" xfId="3277" xr:uid="{00000000-0005-0000-0000-00006D180000}"/>
    <cellStyle name="Percentuale 54 3 2 3 2" xfId="6064" xr:uid="{00000000-0005-0000-0000-00006E180000}"/>
    <cellStyle name="Percentuale 54 3 3" xfId="2518" xr:uid="{00000000-0005-0000-0000-00006F180000}"/>
    <cellStyle name="Percentuale 54 3 3 2" xfId="5404" xr:uid="{00000000-0005-0000-0000-000070180000}"/>
    <cellStyle name="Percentuale 54 3 4" xfId="2767" xr:uid="{00000000-0005-0000-0000-000071180000}"/>
    <cellStyle name="Percentuale 54 3 4 2" xfId="5661" xr:uid="{00000000-0005-0000-0000-000072180000}"/>
    <cellStyle name="Percentuale 54 3 5" xfId="1734" xr:uid="{00000000-0005-0000-0000-000073180000}"/>
    <cellStyle name="Percentuale 54 4" xfId="1432" xr:uid="{00000000-0005-0000-0000-000074180000}"/>
    <cellStyle name="Percentuale 54 4 2" xfId="5405" xr:uid="{00000000-0005-0000-0000-000075180000}"/>
    <cellStyle name="Percentuale 54 5" xfId="1433" xr:uid="{00000000-0005-0000-0000-000076180000}"/>
    <cellStyle name="Percentuale 54 6" xfId="2516" xr:uid="{00000000-0005-0000-0000-000077180000}"/>
    <cellStyle name="Percentuale 54 6 2" xfId="5402" xr:uid="{00000000-0005-0000-0000-000078180000}"/>
    <cellStyle name="Percentuale 55" xfId="1434" xr:uid="{00000000-0005-0000-0000-000079180000}"/>
    <cellStyle name="Percentuale 55 2" xfId="1435" xr:uid="{00000000-0005-0000-0000-00007A180000}"/>
    <cellStyle name="Percentuale 55 2 2" xfId="2520" xr:uid="{00000000-0005-0000-0000-00007B180000}"/>
    <cellStyle name="Percentuale 55 2 2 2" xfId="5407" xr:uid="{00000000-0005-0000-0000-00007C180000}"/>
    <cellStyle name="Percentuale 55 2 3" xfId="4485" xr:uid="{00000000-0005-0000-0000-00007D180000}"/>
    <cellStyle name="Percentuale 55 3" xfId="1436" xr:uid="{00000000-0005-0000-0000-00007E180000}"/>
    <cellStyle name="Percentuale 55 3 2" xfId="1437" xr:uid="{00000000-0005-0000-0000-00007F180000}"/>
    <cellStyle name="Percentuale 55 3 2 2" xfId="4106" xr:uid="{00000000-0005-0000-0000-000080180000}"/>
    <cellStyle name="Percentuale 55 3 2 3" xfId="3278" xr:uid="{00000000-0005-0000-0000-000081180000}"/>
    <cellStyle name="Percentuale 55 3 2 3 2" xfId="6065" xr:uid="{00000000-0005-0000-0000-000082180000}"/>
    <cellStyle name="Percentuale 55 3 3" xfId="2521" xr:uid="{00000000-0005-0000-0000-000083180000}"/>
    <cellStyle name="Percentuale 55 3 3 2" xfId="5408" xr:uid="{00000000-0005-0000-0000-000084180000}"/>
    <cellStyle name="Percentuale 55 3 4" xfId="2768" xr:uid="{00000000-0005-0000-0000-000085180000}"/>
    <cellStyle name="Percentuale 55 3 4 2" xfId="5662" xr:uid="{00000000-0005-0000-0000-000086180000}"/>
    <cellStyle name="Percentuale 55 3 5" xfId="1735" xr:uid="{00000000-0005-0000-0000-000087180000}"/>
    <cellStyle name="Percentuale 55 4" xfId="1438" xr:uid="{00000000-0005-0000-0000-000088180000}"/>
    <cellStyle name="Percentuale 55 4 2" xfId="5409" xr:uid="{00000000-0005-0000-0000-000089180000}"/>
    <cellStyle name="Percentuale 55 5" xfId="1439" xr:uid="{00000000-0005-0000-0000-00008A180000}"/>
    <cellStyle name="Percentuale 55 6" xfId="2519" xr:uid="{00000000-0005-0000-0000-00008B180000}"/>
    <cellStyle name="Percentuale 55 6 2" xfId="5406" xr:uid="{00000000-0005-0000-0000-00008C180000}"/>
    <cellStyle name="Percentuale 56" xfId="1440" xr:uid="{00000000-0005-0000-0000-00008D180000}"/>
    <cellStyle name="Percentuale 56 2" xfId="1441" xr:uid="{00000000-0005-0000-0000-00008E180000}"/>
    <cellStyle name="Percentuale 56 2 2" xfId="2523" xr:uid="{00000000-0005-0000-0000-00008F180000}"/>
    <cellStyle name="Percentuale 56 2 2 2" xfId="5411" xr:uid="{00000000-0005-0000-0000-000090180000}"/>
    <cellStyle name="Percentuale 56 2 3" xfId="4486" xr:uid="{00000000-0005-0000-0000-000091180000}"/>
    <cellStyle name="Percentuale 56 3" xfId="1442" xr:uid="{00000000-0005-0000-0000-000092180000}"/>
    <cellStyle name="Percentuale 56 3 2" xfId="1443" xr:uid="{00000000-0005-0000-0000-000093180000}"/>
    <cellStyle name="Percentuale 56 3 2 2" xfId="4107" xr:uid="{00000000-0005-0000-0000-000094180000}"/>
    <cellStyle name="Percentuale 56 3 2 3" xfId="3279" xr:uid="{00000000-0005-0000-0000-000095180000}"/>
    <cellStyle name="Percentuale 56 3 2 3 2" xfId="6066" xr:uid="{00000000-0005-0000-0000-000096180000}"/>
    <cellStyle name="Percentuale 56 3 3" xfId="2524" xr:uid="{00000000-0005-0000-0000-000097180000}"/>
    <cellStyle name="Percentuale 56 3 3 2" xfId="5412" xr:uid="{00000000-0005-0000-0000-000098180000}"/>
    <cellStyle name="Percentuale 56 3 4" xfId="2769" xr:uid="{00000000-0005-0000-0000-000099180000}"/>
    <cellStyle name="Percentuale 56 3 4 2" xfId="5663" xr:uid="{00000000-0005-0000-0000-00009A180000}"/>
    <cellStyle name="Percentuale 56 3 5" xfId="1736" xr:uid="{00000000-0005-0000-0000-00009B180000}"/>
    <cellStyle name="Percentuale 56 4" xfId="1444" xr:uid="{00000000-0005-0000-0000-00009C180000}"/>
    <cellStyle name="Percentuale 56 4 2" xfId="5413" xr:uid="{00000000-0005-0000-0000-00009D180000}"/>
    <cellStyle name="Percentuale 56 5" xfId="1445" xr:uid="{00000000-0005-0000-0000-00009E180000}"/>
    <cellStyle name="Percentuale 56 6" xfId="2522" xr:uid="{00000000-0005-0000-0000-00009F180000}"/>
    <cellStyle name="Percentuale 56 6 2" xfId="5410" xr:uid="{00000000-0005-0000-0000-0000A0180000}"/>
    <cellStyle name="Percentuale 57" xfId="1446" xr:uid="{00000000-0005-0000-0000-0000A1180000}"/>
    <cellStyle name="Percentuale 57 2" xfId="1447" xr:uid="{00000000-0005-0000-0000-0000A2180000}"/>
    <cellStyle name="Percentuale 57 2 2" xfId="2526" xr:uid="{00000000-0005-0000-0000-0000A3180000}"/>
    <cellStyle name="Percentuale 57 2 2 2" xfId="5415" xr:uid="{00000000-0005-0000-0000-0000A4180000}"/>
    <cellStyle name="Percentuale 57 2 3" xfId="4487" xr:uid="{00000000-0005-0000-0000-0000A5180000}"/>
    <cellStyle name="Percentuale 57 3" xfId="1448" xr:uid="{00000000-0005-0000-0000-0000A6180000}"/>
    <cellStyle name="Percentuale 57 3 2" xfId="1449" xr:uid="{00000000-0005-0000-0000-0000A7180000}"/>
    <cellStyle name="Percentuale 57 3 2 2" xfId="4108" xr:uid="{00000000-0005-0000-0000-0000A8180000}"/>
    <cellStyle name="Percentuale 57 3 2 3" xfId="3280" xr:uid="{00000000-0005-0000-0000-0000A9180000}"/>
    <cellStyle name="Percentuale 57 3 2 3 2" xfId="6067" xr:uid="{00000000-0005-0000-0000-0000AA180000}"/>
    <cellStyle name="Percentuale 57 3 3" xfId="2527" xr:uid="{00000000-0005-0000-0000-0000AB180000}"/>
    <cellStyle name="Percentuale 57 3 3 2" xfId="5416" xr:uid="{00000000-0005-0000-0000-0000AC180000}"/>
    <cellStyle name="Percentuale 57 3 4" xfId="2770" xr:uid="{00000000-0005-0000-0000-0000AD180000}"/>
    <cellStyle name="Percentuale 57 3 4 2" xfId="5664" xr:uid="{00000000-0005-0000-0000-0000AE180000}"/>
    <cellStyle name="Percentuale 57 3 5" xfId="1737" xr:uid="{00000000-0005-0000-0000-0000AF180000}"/>
    <cellStyle name="Percentuale 57 4" xfId="1450" xr:uid="{00000000-0005-0000-0000-0000B0180000}"/>
    <cellStyle name="Percentuale 57 4 2" xfId="5417" xr:uid="{00000000-0005-0000-0000-0000B1180000}"/>
    <cellStyle name="Percentuale 57 5" xfId="1451" xr:uid="{00000000-0005-0000-0000-0000B2180000}"/>
    <cellStyle name="Percentuale 57 6" xfId="2525" xr:uid="{00000000-0005-0000-0000-0000B3180000}"/>
    <cellStyle name="Percentuale 57 6 2" xfId="5414" xr:uid="{00000000-0005-0000-0000-0000B4180000}"/>
    <cellStyle name="Percentuale 58" xfId="1452" xr:uid="{00000000-0005-0000-0000-0000B5180000}"/>
    <cellStyle name="Percentuale 58 2" xfId="1453" xr:uid="{00000000-0005-0000-0000-0000B6180000}"/>
    <cellStyle name="Percentuale 58 2 2" xfId="2529" xr:uid="{00000000-0005-0000-0000-0000B7180000}"/>
    <cellStyle name="Percentuale 58 2 2 2" xfId="5419" xr:uid="{00000000-0005-0000-0000-0000B8180000}"/>
    <cellStyle name="Percentuale 58 2 3" xfId="4488" xr:uid="{00000000-0005-0000-0000-0000B9180000}"/>
    <cellStyle name="Percentuale 58 3" xfId="1454" xr:uid="{00000000-0005-0000-0000-0000BA180000}"/>
    <cellStyle name="Percentuale 58 3 2" xfId="1455" xr:uid="{00000000-0005-0000-0000-0000BB180000}"/>
    <cellStyle name="Percentuale 58 3 2 2" xfId="4109" xr:uid="{00000000-0005-0000-0000-0000BC180000}"/>
    <cellStyle name="Percentuale 58 3 2 3" xfId="3281" xr:uid="{00000000-0005-0000-0000-0000BD180000}"/>
    <cellStyle name="Percentuale 58 3 2 3 2" xfId="6068" xr:uid="{00000000-0005-0000-0000-0000BE180000}"/>
    <cellStyle name="Percentuale 58 3 3" xfId="2530" xr:uid="{00000000-0005-0000-0000-0000BF180000}"/>
    <cellStyle name="Percentuale 58 3 3 2" xfId="5420" xr:uid="{00000000-0005-0000-0000-0000C0180000}"/>
    <cellStyle name="Percentuale 58 3 4" xfId="2771" xr:uid="{00000000-0005-0000-0000-0000C1180000}"/>
    <cellStyle name="Percentuale 58 3 4 2" xfId="5665" xr:uid="{00000000-0005-0000-0000-0000C2180000}"/>
    <cellStyle name="Percentuale 58 3 5" xfId="1738" xr:uid="{00000000-0005-0000-0000-0000C3180000}"/>
    <cellStyle name="Percentuale 58 4" xfId="1456" xr:uid="{00000000-0005-0000-0000-0000C4180000}"/>
    <cellStyle name="Percentuale 58 4 2" xfId="5421" xr:uid="{00000000-0005-0000-0000-0000C5180000}"/>
    <cellStyle name="Percentuale 58 5" xfId="1457" xr:uid="{00000000-0005-0000-0000-0000C6180000}"/>
    <cellStyle name="Percentuale 58 6" xfId="2528" xr:uid="{00000000-0005-0000-0000-0000C7180000}"/>
    <cellStyle name="Percentuale 58 6 2" xfId="5418" xr:uid="{00000000-0005-0000-0000-0000C8180000}"/>
    <cellStyle name="Percentuale 59" xfId="1458" xr:uid="{00000000-0005-0000-0000-0000C9180000}"/>
    <cellStyle name="Percentuale 59 2" xfId="1459" xr:uid="{00000000-0005-0000-0000-0000CA180000}"/>
    <cellStyle name="Percentuale 59 2 2" xfId="2532" xr:uid="{00000000-0005-0000-0000-0000CB180000}"/>
    <cellStyle name="Percentuale 59 2 2 2" xfId="5423" xr:uid="{00000000-0005-0000-0000-0000CC180000}"/>
    <cellStyle name="Percentuale 59 2 3" xfId="4489" xr:uid="{00000000-0005-0000-0000-0000CD180000}"/>
    <cellStyle name="Percentuale 59 3" xfId="1460" xr:uid="{00000000-0005-0000-0000-0000CE180000}"/>
    <cellStyle name="Percentuale 59 3 2" xfId="1461" xr:uid="{00000000-0005-0000-0000-0000CF180000}"/>
    <cellStyle name="Percentuale 59 3 2 2" xfId="4110" xr:uid="{00000000-0005-0000-0000-0000D0180000}"/>
    <cellStyle name="Percentuale 59 3 2 3" xfId="3282" xr:uid="{00000000-0005-0000-0000-0000D1180000}"/>
    <cellStyle name="Percentuale 59 3 2 3 2" xfId="6069" xr:uid="{00000000-0005-0000-0000-0000D2180000}"/>
    <cellStyle name="Percentuale 59 3 3" xfId="2533" xr:uid="{00000000-0005-0000-0000-0000D3180000}"/>
    <cellStyle name="Percentuale 59 3 3 2" xfId="5424" xr:uid="{00000000-0005-0000-0000-0000D4180000}"/>
    <cellStyle name="Percentuale 59 3 4" xfId="2772" xr:uid="{00000000-0005-0000-0000-0000D5180000}"/>
    <cellStyle name="Percentuale 59 3 4 2" xfId="5666" xr:uid="{00000000-0005-0000-0000-0000D6180000}"/>
    <cellStyle name="Percentuale 59 3 5" xfId="1739" xr:uid="{00000000-0005-0000-0000-0000D7180000}"/>
    <cellStyle name="Percentuale 59 4" xfId="1462" xr:uid="{00000000-0005-0000-0000-0000D8180000}"/>
    <cellStyle name="Percentuale 59 4 2" xfId="5425" xr:uid="{00000000-0005-0000-0000-0000D9180000}"/>
    <cellStyle name="Percentuale 59 5" xfId="1463" xr:uid="{00000000-0005-0000-0000-0000DA180000}"/>
    <cellStyle name="Percentuale 59 6" xfId="2531" xr:uid="{00000000-0005-0000-0000-0000DB180000}"/>
    <cellStyle name="Percentuale 59 6 2" xfId="5422" xr:uid="{00000000-0005-0000-0000-0000DC180000}"/>
    <cellStyle name="Percentuale 6" xfId="1464" xr:uid="{00000000-0005-0000-0000-0000DD180000}"/>
    <cellStyle name="Percentuale 6 2" xfId="1465" xr:uid="{00000000-0005-0000-0000-0000DE180000}"/>
    <cellStyle name="Percentuale 6 2 2" xfId="2535" xr:uid="{00000000-0005-0000-0000-0000DF180000}"/>
    <cellStyle name="Percentuale 6 2 2 2" xfId="5427" xr:uid="{00000000-0005-0000-0000-0000E0180000}"/>
    <cellStyle name="Percentuale 6 2 3" xfId="4490" xr:uid="{00000000-0005-0000-0000-0000E1180000}"/>
    <cellStyle name="Percentuale 6 3" xfId="1466" xr:uid="{00000000-0005-0000-0000-0000E2180000}"/>
    <cellStyle name="Percentuale 6 3 2" xfId="1467" xr:uid="{00000000-0005-0000-0000-0000E3180000}"/>
    <cellStyle name="Percentuale 6 3 2 2" xfId="4111" xr:uid="{00000000-0005-0000-0000-0000E4180000}"/>
    <cellStyle name="Percentuale 6 3 2 3" xfId="3283" xr:uid="{00000000-0005-0000-0000-0000E5180000}"/>
    <cellStyle name="Percentuale 6 3 2 3 2" xfId="6070" xr:uid="{00000000-0005-0000-0000-0000E6180000}"/>
    <cellStyle name="Percentuale 6 3 3" xfId="2536" xr:uid="{00000000-0005-0000-0000-0000E7180000}"/>
    <cellStyle name="Percentuale 6 3 3 2" xfId="5428" xr:uid="{00000000-0005-0000-0000-0000E8180000}"/>
    <cellStyle name="Percentuale 6 3 4" xfId="2773" xr:uid="{00000000-0005-0000-0000-0000E9180000}"/>
    <cellStyle name="Percentuale 6 3 4 2" xfId="5667" xr:uid="{00000000-0005-0000-0000-0000EA180000}"/>
    <cellStyle name="Percentuale 6 3 5" xfId="1740" xr:uid="{00000000-0005-0000-0000-0000EB180000}"/>
    <cellStyle name="Percentuale 6 4" xfId="1468" xr:uid="{00000000-0005-0000-0000-0000EC180000}"/>
    <cellStyle name="Percentuale 6 4 2" xfId="5429" xr:uid="{00000000-0005-0000-0000-0000ED180000}"/>
    <cellStyle name="Percentuale 6 5" xfId="1469" xr:uid="{00000000-0005-0000-0000-0000EE180000}"/>
    <cellStyle name="Percentuale 6 6" xfId="2534" xr:uid="{00000000-0005-0000-0000-0000EF180000}"/>
    <cellStyle name="Percentuale 6 6 2" xfId="5426" xr:uid="{00000000-0005-0000-0000-0000F0180000}"/>
    <cellStyle name="Percentuale 60" xfId="1470" xr:uid="{00000000-0005-0000-0000-0000F1180000}"/>
    <cellStyle name="Percentuale 60 2" xfId="1471" xr:uid="{00000000-0005-0000-0000-0000F2180000}"/>
    <cellStyle name="Percentuale 60 2 2" xfId="2538" xr:uid="{00000000-0005-0000-0000-0000F3180000}"/>
    <cellStyle name="Percentuale 60 2 2 2" xfId="5431" xr:uid="{00000000-0005-0000-0000-0000F4180000}"/>
    <cellStyle name="Percentuale 60 2 3" xfId="4491" xr:uid="{00000000-0005-0000-0000-0000F5180000}"/>
    <cellStyle name="Percentuale 60 3" xfId="1472" xr:uid="{00000000-0005-0000-0000-0000F6180000}"/>
    <cellStyle name="Percentuale 60 3 2" xfId="1473" xr:uid="{00000000-0005-0000-0000-0000F7180000}"/>
    <cellStyle name="Percentuale 60 3 2 2" xfId="4112" xr:uid="{00000000-0005-0000-0000-0000F8180000}"/>
    <cellStyle name="Percentuale 60 3 2 3" xfId="3284" xr:uid="{00000000-0005-0000-0000-0000F9180000}"/>
    <cellStyle name="Percentuale 60 3 2 3 2" xfId="6071" xr:uid="{00000000-0005-0000-0000-0000FA180000}"/>
    <cellStyle name="Percentuale 60 3 3" xfId="2539" xr:uid="{00000000-0005-0000-0000-0000FB180000}"/>
    <cellStyle name="Percentuale 60 3 3 2" xfId="5432" xr:uid="{00000000-0005-0000-0000-0000FC180000}"/>
    <cellStyle name="Percentuale 60 3 4" xfId="2774" xr:uid="{00000000-0005-0000-0000-0000FD180000}"/>
    <cellStyle name="Percentuale 60 3 4 2" xfId="5668" xr:uid="{00000000-0005-0000-0000-0000FE180000}"/>
    <cellStyle name="Percentuale 60 3 5" xfId="1741" xr:uid="{00000000-0005-0000-0000-0000FF180000}"/>
    <cellStyle name="Percentuale 60 4" xfId="1474" xr:uid="{00000000-0005-0000-0000-000000190000}"/>
    <cellStyle name="Percentuale 60 4 2" xfId="5433" xr:uid="{00000000-0005-0000-0000-000001190000}"/>
    <cellStyle name="Percentuale 60 5" xfId="1475" xr:uid="{00000000-0005-0000-0000-000002190000}"/>
    <cellStyle name="Percentuale 60 6" xfId="2537" xr:uid="{00000000-0005-0000-0000-000003190000}"/>
    <cellStyle name="Percentuale 60 6 2" xfId="5430" xr:uid="{00000000-0005-0000-0000-000004190000}"/>
    <cellStyle name="Percentuale 61" xfId="1476" xr:uid="{00000000-0005-0000-0000-000005190000}"/>
    <cellStyle name="Percentuale 61 2" xfId="1477" xr:uid="{00000000-0005-0000-0000-000006190000}"/>
    <cellStyle name="Percentuale 61 2 2" xfId="2541" xr:uid="{00000000-0005-0000-0000-000007190000}"/>
    <cellStyle name="Percentuale 61 2 2 2" xfId="5435" xr:uid="{00000000-0005-0000-0000-000008190000}"/>
    <cellStyle name="Percentuale 61 2 3" xfId="4492" xr:uid="{00000000-0005-0000-0000-000009190000}"/>
    <cellStyle name="Percentuale 61 3" xfId="1478" xr:uid="{00000000-0005-0000-0000-00000A190000}"/>
    <cellStyle name="Percentuale 61 3 2" xfId="1479" xr:uid="{00000000-0005-0000-0000-00000B190000}"/>
    <cellStyle name="Percentuale 61 3 2 2" xfId="4113" xr:uid="{00000000-0005-0000-0000-00000C190000}"/>
    <cellStyle name="Percentuale 61 3 2 3" xfId="3285" xr:uid="{00000000-0005-0000-0000-00000D190000}"/>
    <cellStyle name="Percentuale 61 3 2 3 2" xfId="6072" xr:uid="{00000000-0005-0000-0000-00000E190000}"/>
    <cellStyle name="Percentuale 61 3 3" xfId="2542" xr:uid="{00000000-0005-0000-0000-00000F190000}"/>
    <cellStyle name="Percentuale 61 3 3 2" xfId="5436" xr:uid="{00000000-0005-0000-0000-000010190000}"/>
    <cellStyle name="Percentuale 61 3 4" xfId="2775" xr:uid="{00000000-0005-0000-0000-000011190000}"/>
    <cellStyle name="Percentuale 61 3 4 2" xfId="5669" xr:uid="{00000000-0005-0000-0000-000012190000}"/>
    <cellStyle name="Percentuale 61 3 5" xfId="1742" xr:uid="{00000000-0005-0000-0000-000013190000}"/>
    <cellStyle name="Percentuale 61 4" xfId="1480" xr:uid="{00000000-0005-0000-0000-000014190000}"/>
    <cellStyle name="Percentuale 61 4 2" xfId="5437" xr:uid="{00000000-0005-0000-0000-000015190000}"/>
    <cellStyle name="Percentuale 61 5" xfId="1481" xr:uid="{00000000-0005-0000-0000-000016190000}"/>
    <cellStyle name="Percentuale 61 6" xfId="2540" xr:uid="{00000000-0005-0000-0000-000017190000}"/>
    <cellStyle name="Percentuale 61 6 2" xfId="5434" xr:uid="{00000000-0005-0000-0000-000018190000}"/>
    <cellStyle name="Percentuale 62" xfId="1482" xr:uid="{00000000-0005-0000-0000-000019190000}"/>
    <cellStyle name="Percentuale 62 2" xfId="2543" xr:uid="{00000000-0005-0000-0000-00001A190000}"/>
    <cellStyle name="Percentuale 62 2 2" xfId="5438" xr:uid="{00000000-0005-0000-0000-00001B190000}"/>
    <cellStyle name="Percentuale 62 3" xfId="4493" xr:uid="{00000000-0005-0000-0000-00001C190000}"/>
    <cellStyle name="Percentuale 63" xfId="1483" xr:uid="{00000000-0005-0000-0000-00001D190000}"/>
    <cellStyle name="Percentuale 63 2" xfId="2544" xr:uid="{00000000-0005-0000-0000-00001E190000}"/>
    <cellStyle name="Percentuale 63 2 2" xfId="5439" xr:uid="{00000000-0005-0000-0000-00001F190000}"/>
    <cellStyle name="Percentuale 63 3" xfId="4494" xr:uid="{00000000-0005-0000-0000-000020190000}"/>
    <cellStyle name="Percentuale 64" xfId="1484" xr:uid="{00000000-0005-0000-0000-000021190000}"/>
    <cellStyle name="Percentuale 64 2" xfId="2545" xr:uid="{00000000-0005-0000-0000-000022190000}"/>
    <cellStyle name="Percentuale 64 2 2" xfId="5440" xr:uid="{00000000-0005-0000-0000-000023190000}"/>
    <cellStyle name="Percentuale 64 3" xfId="4495" xr:uid="{00000000-0005-0000-0000-000024190000}"/>
    <cellStyle name="Percentuale 65" xfId="1485" xr:uid="{00000000-0005-0000-0000-000025190000}"/>
    <cellStyle name="Percentuale 65 2" xfId="2546" xr:uid="{00000000-0005-0000-0000-000026190000}"/>
    <cellStyle name="Percentuale 65 2 2" xfId="5441" xr:uid="{00000000-0005-0000-0000-000027190000}"/>
    <cellStyle name="Percentuale 65 3" xfId="4496" xr:uid="{00000000-0005-0000-0000-000028190000}"/>
    <cellStyle name="Percentuale 66" xfId="1486" xr:uid="{00000000-0005-0000-0000-000029190000}"/>
    <cellStyle name="Percentuale 66 2" xfId="2547" xr:uid="{00000000-0005-0000-0000-00002A190000}"/>
    <cellStyle name="Percentuale 66 2 2" xfId="5442" xr:uid="{00000000-0005-0000-0000-00002B190000}"/>
    <cellStyle name="Percentuale 66 3" xfId="4497" xr:uid="{00000000-0005-0000-0000-00002C190000}"/>
    <cellStyle name="Percentuale 67" xfId="1487" xr:uid="{00000000-0005-0000-0000-00002D190000}"/>
    <cellStyle name="Percentuale 67 2" xfId="2548" xr:uid="{00000000-0005-0000-0000-00002E190000}"/>
    <cellStyle name="Percentuale 67 2 2" xfId="5443" xr:uid="{00000000-0005-0000-0000-00002F190000}"/>
    <cellStyle name="Percentuale 67 3" xfId="4498" xr:uid="{00000000-0005-0000-0000-000030190000}"/>
    <cellStyle name="Percentuale 68" xfId="1488" xr:uid="{00000000-0005-0000-0000-000031190000}"/>
    <cellStyle name="Percentuale 68 2" xfId="1489" xr:uid="{00000000-0005-0000-0000-000032190000}"/>
    <cellStyle name="Percentuale 68 2 2" xfId="2550" xr:uid="{00000000-0005-0000-0000-000033190000}"/>
    <cellStyle name="Percentuale 68 2 2 2" xfId="5445" xr:uid="{00000000-0005-0000-0000-000034190000}"/>
    <cellStyle name="Percentuale 68 2 3" xfId="4499" xr:uid="{00000000-0005-0000-0000-000035190000}"/>
    <cellStyle name="Percentuale 68 3" xfId="1490" xr:uid="{00000000-0005-0000-0000-000036190000}"/>
    <cellStyle name="Percentuale 68 3 2" xfId="1491" xr:uid="{00000000-0005-0000-0000-000037190000}"/>
    <cellStyle name="Percentuale 68 3 2 2" xfId="4114" xr:uid="{00000000-0005-0000-0000-000038190000}"/>
    <cellStyle name="Percentuale 68 3 2 3" xfId="3286" xr:uid="{00000000-0005-0000-0000-000039190000}"/>
    <cellStyle name="Percentuale 68 3 2 3 2" xfId="6073" xr:uid="{00000000-0005-0000-0000-00003A190000}"/>
    <cellStyle name="Percentuale 68 3 3" xfId="2551" xr:uid="{00000000-0005-0000-0000-00003B190000}"/>
    <cellStyle name="Percentuale 68 3 3 2" xfId="5446" xr:uid="{00000000-0005-0000-0000-00003C190000}"/>
    <cellStyle name="Percentuale 68 3 4" xfId="2776" xr:uid="{00000000-0005-0000-0000-00003D190000}"/>
    <cellStyle name="Percentuale 68 3 4 2" xfId="5670" xr:uid="{00000000-0005-0000-0000-00003E190000}"/>
    <cellStyle name="Percentuale 68 3 5" xfId="1743" xr:uid="{00000000-0005-0000-0000-00003F190000}"/>
    <cellStyle name="Percentuale 68 4" xfId="1492" xr:uid="{00000000-0005-0000-0000-000040190000}"/>
    <cellStyle name="Percentuale 68 4 2" xfId="5447" xr:uid="{00000000-0005-0000-0000-000041190000}"/>
    <cellStyle name="Percentuale 68 5" xfId="1493" xr:uid="{00000000-0005-0000-0000-000042190000}"/>
    <cellStyle name="Percentuale 68 6" xfId="2549" xr:uid="{00000000-0005-0000-0000-000043190000}"/>
    <cellStyle name="Percentuale 68 6 2" xfId="5444" xr:uid="{00000000-0005-0000-0000-000044190000}"/>
    <cellStyle name="Percentuale 69" xfId="1494" xr:uid="{00000000-0005-0000-0000-000045190000}"/>
    <cellStyle name="Percentuale 69 2" xfId="1495" xr:uid="{00000000-0005-0000-0000-000046190000}"/>
    <cellStyle name="Percentuale 69 2 2" xfId="2553" xr:uid="{00000000-0005-0000-0000-000047190000}"/>
    <cellStyle name="Percentuale 69 2 2 2" xfId="5449" xr:uid="{00000000-0005-0000-0000-000048190000}"/>
    <cellStyle name="Percentuale 69 2 3" xfId="4500" xr:uid="{00000000-0005-0000-0000-000049190000}"/>
    <cellStyle name="Percentuale 69 3" xfId="1496" xr:uid="{00000000-0005-0000-0000-00004A190000}"/>
    <cellStyle name="Percentuale 69 3 2" xfId="1497" xr:uid="{00000000-0005-0000-0000-00004B190000}"/>
    <cellStyle name="Percentuale 69 3 2 2" xfId="4115" xr:uid="{00000000-0005-0000-0000-00004C190000}"/>
    <cellStyle name="Percentuale 69 3 2 3" xfId="3287" xr:uid="{00000000-0005-0000-0000-00004D190000}"/>
    <cellStyle name="Percentuale 69 3 2 3 2" xfId="6074" xr:uid="{00000000-0005-0000-0000-00004E190000}"/>
    <cellStyle name="Percentuale 69 3 3" xfId="2554" xr:uid="{00000000-0005-0000-0000-00004F190000}"/>
    <cellStyle name="Percentuale 69 3 3 2" xfId="5450" xr:uid="{00000000-0005-0000-0000-000050190000}"/>
    <cellStyle name="Percentuale 69 3 4" xfId="2777" xr:uid="{00000000-0005-0000-0000-000051190000}"/>
    <cellStyle name="Percentuale 69 3 4 2" xfId="5671" xr:uid="{00000000-0005-0000-0000-000052190000}"/>
    <cellStyle name="Percentuale 69 3 5" xfId="1744" xr:uid="{00000000-0005-0000-0000-000053190000}"/>
    <cellStyle name="Percentuale 69 4" xfId="1498" xr:uid="{00000000-0005-0000-0000-000054190000}"/>
    <cellStyle name="Percentuale 69 4 2" xfId="5451" xr:uid="{00000000-0005-0000-0000-000055190000}"/>
    <cellStyle name="Percentuale 69 5" xfId="1499" xr:uid="{00000000-0005-0000-0000-000056190000}"/>
    <cellStyle name="Percentuale 69 6" xfId="2552" xr:uid="{00000000-0005-0000-0000-000057190000}"/>
    <cellStyle name="Percentuale 69 6 2" xfId="5448" xr:uid="{00000000-0005-0000-0000-000058190000}"/>
    <cellStyle name="Percentuale 7" xfId="1500" xr:uid="{00000000-0005-0000-0000-000059190000}"/>
    <cellStyle name="Percentuale 7 2" xfId="1501" xr:uid="{00000000-0005-0000-0000-00005A190000}"/>
    <cellStyle name="Percentuale 7 2 2" xfId="2556" xr:uid="{00000000-0005-0000-0000-00005B190000}"/>
    <cellStyle name="Percentuale 7 2 2 2" xfId="5453" xr:uid="{00000000-0005-0000-0000-00005C190000}"/>
    <cellStyle name="Percentuale 7 2 3" xfId="4501" xr:uid="{00000000-0005-0000-0000-00005D190000}"/>
    <cellStyle name="Percentuale 7 3" xfId="1502" xr:uid="{00000000-0005-0000-0000-00005E190000}"/>
    <cellStyle name="Percentuale 7 3 2" xfId="1503" xr:uid="{00000000-0005-0000-0000-00005F190000}"/>
    <cellStyle name="Percentuale 7 3 2 2" xfId="4116" xr:uid="{00000000-0005-0000-0000-000060190000}"/>
    <cellStyle name="Percentuale 7 3 2 3" xfId="3288" xr:uid="{00000000-0005-0000-0000-000061190000}"/>
    <cellStyle name="Percentuale 7 3 2 3 2" xfId="6075" xr:uid="{00000000-0005-0000-0000-000062190000}"/>
    <cellStyle name="Percentuale 7 3 3" xfId="2557" xr:uid="{00000000-0005-0000-0000-000063190000}"/>
    <cellStyle name="Percentuale 7 3 3 2" xfId="5454" xr:uid="{00000000-0005-0000-0000-000064190000}"/>
    <cellStyle name="Percentuale 7 3 4" xfId="2778" xr:uid="{00000000-0005-0000-0000-000065190000}"/>
    <cellStyle name="Percentuale 7 3 4 2" xfId="5672" xr:uid="{00000000-0005-0000-0000-000066190000}"/>
    <cellStyle name="Percentuale 7 3 5" xfId="1745" xr:uid="{00000000-0005-0000-0000-000067190000}"/>
    <cellStyle name="Percentuale 7 4" xfId="1504" xr:uid="{00000000-0005-0000-0000-000068190000}"/>
    <cellStyle name="Percentuale 7 4 2" xfId="5455" xr:uid="{00000000-0005-0000-0000-000069190000}"/>
    <cellStyle name="Percentuale 7 5" xfId="1505" xr:uid="{00000000-0005-0000-0000-00006A190000}"/>
    <cellStyle name="Percentuale 7 6" xfId="2555" xr:uid="{00000000-0005-0000-0000-00006B190000}"/>
    <cellStyle name="Percentuale 7 6 2" xfId="5452" xr:uid="{00000000-0005-0000-0000-00006C190000}"/>
    <cellStyle name="Percentuale 8" xfId="1506" xr:uid="{00000000-0005-0000-0000-00006D190000}"/>
    <cellStyle name="Percentuale 8 2" xfId="1507" xr:uid="{00000000-0005-0000-0000-00006E190000}"/>
    <cellStyle name="Percentuale 8 2 2" xfId="2559" xr:uid="{00000000-0005-0000-0000-00006F190000}"/>
    <cellStyle name="Percentuale 8 2 2 2" xfId="5457" xr:uid="{00000000-0005-0000-0000-000070190000}"/>
    <cellStyle name="Percentuale 8 2 3" xfId="4502" xr:uid="{00000000-0005-0000-0000-000071190000}"/>
    <cellStyle name="Percentuale 8 3" xfId="1508" xr:uid="{00000000-0005-0000-0000-000072190000}"/>
    <cellStyle name="Percentuale 8 3 2" xfId="1509" xr:uid="{00000000-0005-0000-0000-000073190000}"/>
    <cellStyle name="Percentuale 8 3 2 2" xfId="4117" xr:uid="{00000000-0005-0000-0000-000074190000}"/>
    <cellStyle name="Percentuale 8 3 2 3" xfId="3289" xr:uid="{00000000-0005-0000-0000-000075190000}"/>
    <cellStyle name="Percentuale 8 3 2 3 2" xfId="6076" xr:uid="{00000000-0005-0000-0000-000076190000}"/>
    <cellStyle name="Percentuale 8 3 3" xfId="2560" xr:uid="{00000000-0005-0000-0000-000077190000}"/>
    <cellStyle name="Percentuale 8 3 3 2" xfId="5458" xr:uid="{00000000-0005-0000-0000-000078190000}"/>
    <cellStyle name="Percentuale 8 3 4" xfId="2779" xr:uid="{00000000-0005-0000-0000-000079190000}"/>
    <cellStyle name="Percentuale 8 3 4 2" xfId="5673" xr:uid="{00000000-0005-0000-0000-00007A190000}"/>
    <cellStyle name="Percentuale 8 3 5" xfId="1746" xr:uid="{00000000-0005-0000-0000-00007B190000}"/>
    <cellStyle name="Percentuale 8 4" xfId="1510" xr:uid="{00000000-0005-0000-0000-00007C190000}"/>
    <cellStyle name="Percentuale 8 4 2" xfId="5459" xr:uid="{00000000-0005-0000-0000-00007D190000}"/>
    <cellStyle name="Percentuale 8 5" xfId="1511" xr:uid="{00000000-0005-0000-0000-00007E190000}"/>
    <cellStyle name="Percentuale 8 6" xfId="2558" xr:uid="{00000000-0005-0000-0000-00007F190000}"/>
    <cellStyle name="Percentuale 8 6 2" xfId="5456" xr:uid="{00000000-0005-0000-0000-000080190000}"/>
    <cellStyle name="Percentuale 9" xfId="1512" xr:uid="{00000000-0005-0000-0000-000081190000}"/>
    <cellStyle name="Percentuale 9 2" xfId="1513" xr:uid="{00000000-0005-0000-0000-000082190000}"/>
    <cellStyle name="Percentuale 9 2 2" xfId="2562" xr:uid="{00000000-0005-0000-0000-000083190000}"/>
    <cellStyle name="Percentuale 9 2 2 2" xfId="5461" xr:uid="{00000000-0005-0000-0000-000084190000}"/>
    <cellStyle name="Percentuale 9 2 3" xfId="4503" xr:uid="{00000000-0005-0000-0000-000085190000}"/>
    <cellStyle name="Percentuale 9 3" xfId="1514" xr:uid="{00000000-0005-0000-0000-000086190000}"/>
    <cellStyle name="Percentuale 9 3 2" xfId="1515" xr:uid="{00000000-0005-0000-0000-000087190000}"/>
    <cellStyle name="Percentuale 9 3 2 2" xfId="4118" xr:uid="{00000000-0005-0000-0000-000088190000}"/>
    <cellStyle name="Percentuale 9 3 2 3" xfId="3290" xr:uid="{00000000-0005-0000-0000-000089190000}"/>
    <cellStyle name="Percentuale 9 3 2 3 2" xfId="6077" xr:uid="{00000000-0005-0000-0000-00008A190000}"/>
    <cellStyle name="Percentuale 9 3 3" xfId="2563" xr:uid="{00000000-0005-0000-0000-00008B190000}"/>
    <cellStyle name="Percentuale 9 3 3 2" xfId="5462" xr:uid="{00000000-0005-0000-0000-00008C190000}"/>
    <cellStyle name="Percentuale 9 3 4" xfId="2780" xr:uid="{00000000-0005-0000-0000-00008D190000}"/>
    <cellStyle name="Percentuale 9 3 4 2" xfId="5674" xr:uid="{00000000-0005-0000-0000-00008E190000}"/>
    <cellStyle name="Percentuale 9 3 5" xfId="1747" xr:uid="{00000000-0005-0000-0000-00008F190000}"/>
    <cellStyle name="Percentuale 9 4" xfId="1516" xr:uid="{00000000-0005-0000-0000-000090190000}"/>
    <cellStyle name="Percentuale 9 4 2" xfId="5463" xr:uid="{00000000-0005-0000-0000-000091190000}"/>
    <cellStyle name="Percentuale 9 5" xfId="1517" xr:uid="{00000000-0005-0000-0000-000092190000}"/>
    <cellStyle name="Percentuale 9 6" xfId="2561" xr:uid="{00000000-0005-0000-0000-000093190000}"/>
    <cellStyle name="Percentuale 9 6 2" xfId="5460" xr:uid="{00000000-0005-0000-0000-000094190000}"/>
    <cellStyle name="Procent 2" xfId="1518" xr:uid="{00000000-0005-0000-0000-000095190000}"/>
    <cellStyle name="Procent 2 2" xfId="5464" xr:uid="{00000000-0005-0000-0000-000096190000}"/>
    <cellStyle name="Procent 3" xfId="2781" xr:uid="{00000000-0005-0000-0000-000097190000}"/>
    <cellStyle name="Procent 4" xfId="4434" xr:uid="{00000000-0005-0000-0000-000098190000}"/>
    <cellStyle name="Standard_Sce_D_Extraction" xfId="1519" xr:uid="{00000000-0005-0000-0000-000099190000}"/>
    <cellStyle name="Testo avviso" xfId="1520" xr:uid="{00000000-0005-0000-0000-00009A190000}"/>
    <cellStyle name="Testo descrittivo" xfId="1521" xr:uid="{00000000-0005-0000-0000-00009B190000}"/>
    <cellStyle name="Titolo" xfId="1522" xr:uid="{00000000-0005-0000-0000-00009C190000}"/>
    <cellStyle name="Titolo 1" xfId="1523" xr:uid="{00000000-0005-0000-0000-00009D190000}"/>
    <cellStyle name="Titolo 1 2" xfId="3291" xr:uid="{00000000-0005-0000-0000-00009E190000}"/>
    <cellStyle name="Titolo 2" xfId="1524" xr:uid="{00000000-0005-0000-0000-00009F190000}"/>
    <cellStyle name="Titolo 2 2" xfId="3292" xr:uid="{00000000-0005-0000-0000-0000A0190000}"/>
    <cellStyle name="Titolo 3" xfId="1525" xr:uid="{00000000-0005-0000-0000-0000A1190000}"/>
    <cellStyle name="Titolo 3 2" xfId="3293" xr:uid="{00000000-0005-0000-0000-0000A2190000}"/>
    <cellStyle name="Titolo 4" xfId="1526" xr:uid="{00000000-0005-0000-0000-0000A3190000}"/>
    <cellStyle name="Totale" xfId="1527" xr:uid="{00000000-0005-0000-0000-0000A4190000}"/>
    <cellStyle name="Totale 2" xfId="3294" xr:uid="{00000000-0005-0000-0000-0000A5190000}"/>
    <cellStyle name="Totale 3" xfId="3295" xr:uid="{00000000-0005-0000-0000-0000A6190000}"/>
    <cellStyle name="Valore non valido" xfId="1528" xr:uid="{00000000-0005-0000-0000-0000A7190000}"/>
    <cellStyle name="Valore valido" xfId="1529" xr:uid="{00000000-0005-0000-0000-0000A8190000}"/>
    <cellStyle name="Обычный_CRF2002 (1)" xfId="1530" xr:uid="{00000000-0005-0000-0000-0000A919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3:E20"/>
  <sheetViews>
    <sheetView workbookViewId="0">
      <selection activeCell="A3" sqref="A3"/>
    </sheetView>
  </sheetViews>
  <sheetFormatPr defaultRowHeight="15"/>
  <cols>
    <col min="1" max="1" width="13.5703125" customWidth="1"/>
    <col min="2" max="2" width="18.28515625" bestFit="1" customWidth="1"/>
    <col min="3" max="3" width="19.5703125" customWidth="1"/>
    <col min="4" max="4" width="18.140625" customWidth="1"/>
    <col min="5" max="5" width="139.7109375" customWidth="1"/>
    <col min="9" max="9" width="13" customWidth="1"/>
    <col min="10" max="10" width="14.5703125" bestFit="1" customWidth="1"/>
    <col min="257" max="257" width="11" bestFit="1" customWidth="1"/>
    <col min="258" max="258" width="8.5703125" bestFit="1" customWidth="1"/>
    <col min="259" max="259" width="12.7109375" bestFit="1" customWidth="1"/>
    <col min="260" max="260" width="17.85546875" bestFit="1" customWidth="1"/>
    <col min="261" max="261" width="60.7109375" bestFit="1" customWidth="1"/>
    <col min="265" max="265" width="13" customWidth="1"/>
    <col min="266" max="266" width="14.5703125" bestFit="1" customWidth="1"/>
    <col min="513" max="513" width="11" bestFit="1" customWidth="1"/>
    <col min="514" max="514" width="8.5703125" bestFit="1" customWidth="1"/>
    <col min="515" max="515" width="12.7109375" bestFit="1" customWidth="1"/>
    <col min="516" max="516" width="17.85546875" bestFit="1" customWidth="1"/>
    <col min="517" max="517" width="60.7109375" bestFit="1" customWidth="1"/>
    <col min="521" max="521" width="13" customWidth="1"/>
    <col min="522" max="522" width="14.5703125" bestFit="1" customWidth="1"/>
    <col min="769" max="769" width="11" bestFit="1" customWidth="1"/>
    <col min="770" max="770" width="8.5703125" bestFit="1" customWidth="1"/>
    <col min="771" max="771" width="12.7109375" bestFit="1" customWidth="1"/>
    <col min="772" max="772" width="17.85546875" bestFit="1" customWidth="1"/>
    <col min="773" max="773" width="60.7109375" bestFit="1" customWidth="1"/>
    <col min="777" max="777" width="13" customWidth="1"/>
    <col min="778" max="778" width="14.5703125" bestFit="1" customWidth="1"/>
    <col min="1025" max="1025" width="11" bestFit="1" customWidth="1"/>
    <col min="1026" max="1026" width="8.5703125" bestFit="1" customWidth="1"/>
    <col min="1027" max="1027" width="12.7109375" bestFit="1" customWidth="1"/>
    <col min="1028" max="1028" width="17.85546875" bestFit="1" customWidth="1"/>
    <col min="1029" max="1029" width="60.7109375" bestFit="1" customWidth="1"/>
    <col min="1033" max="1033" width="13" customWidth="1"/>
    <col min="1034" max="1034" width="14.5703125" bestFit="1" customWidth="1"/>
    <col min="1281" max="1281" width="11" bestFit="1" customWidth="1"/>
    <col min="1282" max="1282" width="8.5703125" bestFit="1" customWidth="1"/>
    <col min="1283" max="1283" width="12.7109375" bestFit="1" customWidth="1"/>
    <col min="1284" max="1284" width="17.85546875" bestFit="1" customWidth="1"/>
    <col min="1285" max="1285" width="60.7109375" bestFit="1" customWidth="1"/>
    <col min="1289" max="1289" width="13" customWidth="1"/>
    <col min="1290" max="1290" width="14.5703125" bestFit="1" customWidth="1"/>
    <col min="1537" max="1537" width="11" bestFit="1" customWidth="1"/>
    <col min="1538" max="1538" width="8.5703125" bestFit="1" customWidth="1"/>
    <col min="1539" max="1539" width="12.7109375" bestFit="1" customWidth="1"/>
    <col min="1540" max="1540" width="17.85546875" bestFit="1" customWidth="1"/>
    <col min="1541" max="1541" width="60.7109375" bestFit="1" customWidth="1"/>
    <col min="1545" max="1545" width="13" customWidth="1"/>
    <col min="1546" max="1546" width="14.5703125" bestFit="1" customWidth="1"/>
    <col min="1793" max="1793" width="11" bestFit="1" customWidth="1"/>
    <col min="1794" max="1794" width="8.5703125" bestFit="1" customWidth="1"/>
    <col min="1795" max="1795" width="12.7109375" bestFit="1" customWidth="1"/>
    <col min="1796" max="1796" width="17.85546875" bestFit="1" customWidth="1"/>
    <col min="1797" max="1797" width="60.7109375" bestFit="1" customWidth="1"/>
    <col min="1801" max="1801" width="13" customWidth="1"/>
    <col min="1802" max="1802" width="14.5703125" bestFit="1" customWidth="1"/>
    <col min="2049" max="2049" width="11" bestFit="1" customWidth="1"/>
    <col min="2050" max="2050" width="8.5703125" bestFit="1" customWidth="1"/>
    <col min="2051" max="2051" width="12.7109375" bestFit="1" customWidth="1"/>
    <col min="2052" max="2052" width="17.85546875" bestFit="1" customWidth="1"/>
    <col min="2053" max="2053" width="60.7109375" bestFit="1" customWidth="1"/>
    <col min="2057" max="2057" width="13" customWidth="1"/>
    <col min="2058" max="2058" width="14.5703125" bestFit="1" customWidth="1"/>
    <col min="2305" max="2305" width="11" bestFit="1" customWidth="1"/>
    <col min="2306" max="2306" width="8.5703125" bestFit="1" customWidth="1"/>
    <col min="2307" max="2307" width="12.7109375" bestFit="1" customWidth="1"/>
    <col min="2308" max="2308" width="17.85546875" bestFit="1" customWidth="1"/>
    <col min="2309" max="2309" width="60.7109375" bestFit="1" customWidth="1"/>
    <col min="2313" max="2313" width="13" customWidth="1"/>
    <col min="2314" max="2314" width="14.5703125" bestFit="1" customWidth="1"/>
    <col min="2561" max="2561" width="11" bestFit="1" customWidth="1"/>
    <col min="2562" max="2562" width="8.5703125" bestFit="1" customWidth="1"/>
    <col min="2563" max="2563" width="12.7109375" bestFit="1" customWidth="1"/>
    <col min="2564" max="2564" width="17.85546875" bestFit="1" customWidth="1"/>
    <col min="2565" max="2565" width="60.7109375" bestFit="1" customWidth="1"/>
    <col min="2569" max="2569" width="13" customWidth="1"/>
    <col min="2570" max="2570" width="14.5703125" bestFit="1" customWidth="1"/>
    <col min="2817" max="2817" width="11" bestFit="1" customWidth="1"/>
    <col min="2818" max="2818" width="8.5703125" bestFit="1" customWidth="1"/>
    <col min="2819" max="2819" width="12.7109375" bestFit="1" customWidth="1"/>
    <col min="2820" max="2820" width="17.85546875" bestFit="1" customWidth="1"/>
    <col min="2821" max="2821" width="60.7109375" bestFit="1" customWidth="1"/>
    <col min="2825" max="2825" width="13" customWidth="1"/>
    <col min="2826" max="2826" width="14.5703125" bestFit="1" customWidth="1"/>
    <col min="3073" max="3073" width="11" bestFit="1" customWidth="1"/>
    <col min="3074" max="3074" width="8.5703125" bestFit="1" customWidth="1"/>
    <col min="3075" max="3075" width="12.7109375" bestFit="1" customWidth="1"/>
    <col min="3076" max="3076" width="17.85546875" bestFit="1" customWidth="1"/>
    <col min="3077" max="3077" width="60.7109375" bestFit="1" customWidth="1"/>
    <col min="3081" max="3081" width="13" customWidth="1"/>
    <col min="3082" max="3082" width="14.5703125" bestFit="1" customWidth="1"/>
    <col min="3329" max="3329" width="11" bestFit="1" customWidth="1"/>
    <col min="3330" max="3330" width="8.5703125" bestFit="1" customWidth="1"/>
    <col min="3331" max="3331" width="12.7109375" bestFit="1" customWidth="1"/>
    <col min="3332" max="3332" width="17.85546875" bestFit="1" customWidth="1"/>
    <col min="3333" max="3333" width="60.7109375" bestFit="1" customWidth="1"/>
    <col min="3337" max="3337" width="13" customWidth="1"/>
    <col min="3338" max="3338" width="14.5703125" bestFit="1" customWidth="1"/>
    <col min="3585" max="3585" width="11" bestFit="1" customWidth="1"/>
    <col min="3586" max="3586" width="8.5703125" bestFit="1" customWidth="1"/>
    <col min="3587" max="3587" width="12.7109375" bestFit="1" customWidth="1"/>
    <col min="3588" max="3588" width="17.85546875" bestFit="1" customWidth="1"/>
    <col min="3589" max="3589" width="60.7109375" bestFit="1" customWidth="1"/>
    <col min="3593" max="3593" width="13" customWidth="1"/>
    <col min="3594" max="3594" width="14.5703125" bestFit="1" customWidth="1"/>
    <col min="3841" max="3841" width="11" bestFit="1" customWidth="1"/>
    <col min="3842" max="3842" width="8.5703125" bestFit="1" customWidth="1"/>
    <col min="3843" max="3843" width="12.7109375" bestFit="1" customWidth="1"/>
    <col min="3844" max="3844" width="17.85546875" bestFit="1" customWidth="1"/>
    <col min="3845" max="3845" width="60.7109375" bestFit="1" customWidth="1"/>
    <col min="3849" max="3849" width="13" customWidth="1"/>
    <col min="3850" max="3850" width="14.5703125" bestFit="1" customWidth="1"/>
    <col min="4097" max="4097" width="11" bestFit="1" customWidth="1"/>
    <col min="4098" max="4098" width="8.5703125" bestFit="1" customWidth="1"/>
    <col min="4099" max="4099" width="12.7109375" bestFit="1" customWidth="1"/>
    <col min="4100" max="4100" width="17.85546875" bestFit="1" customWidth="1"/>
    <col min="4101" max="4101" width="60.7109375" bestFit="1" customWidth="1"/>
    <col min="4105" max="4105" width="13" customWidth="1"/>
    <col min="4106" max="4106" width="14.5703125" bestFit="1" customWidth="1"/>
    <col min="4353" max="4353" width="11" bestFit="1" customWidth="1"/>
    <col min="4354" max="4354" width="8.5703125" bestFit="1" customWidth="1"/>
    <col min="4355" max="4355" width="12.7109375" bestFit="1" customWidth="1"/>
    <col min="4356" max="4356" width="17.85546875" bestFit="1" customWidth="1"/>
    <col min="4357" max="4357" width="60.7109375" bestFit="1" customWidth="1"/>
    <col min="4361" max="4361" width="13" customWidth="1"/>
    <col min="4362" max="4362" width="14.5703125" bestFit="1" customWidth="1"/>
    <col min="4609" max="4609" width="11" bestFit="1" customWidth="1"/>
    <col min="4610" max="4610" width="8.5703125" bestFit="1" customWidth="1"/>
    <col min="4611" max="4611" width="12.7109375" bestFit="1" customWidth="1"/>
    <col min="4612" max="4612" width="17.85546875" bestFit="1" customWidth="1"/>
    <col min="4613" max="4613" width="60.7109375" bestFit="1" customWidth="1"/>
    <col min="4617" max="4617" width="13" customWidth="1"/>
    <col min="4618" max="4618" width="14.5703125" bestFit="1" customWidth="1"/>
    <col min="4865" max="4865" width="11" bestFit="1" customWidth="1"/>
    <col min="4866" max="4866" width="8.5703125" bestFit="1" customWidth="1"/>
    <col min="4867" max="4867" width="12.7109375" bestFit="1" customWidth="1"/>
    <col min="4868" max="4868" width="17.85546875" bestFit="1" customWidth="1"/>
    <col min="4869" max="4869" width="60.7109375" bestFit="1" customWidth="1"/>
    <col min="4873" max="4873" width="13" customWidth="1"/>
    <col min="4874" max="4874" width="14.5703125" bestFit="1" customWidth="1"/>
    <col min="5121" max="5121" width="11" bestFit="1" customWidth="1"/>
    <col min="5122" max="5122" width="8.5703125" bestFit="1" customWidth="1"/>
    <col min="5123" max="5123" width="12.7109375" bestFit="1" customWidth="1"/>
    <col min="5124" max="5124" width="17.85546875" bestFit="1" customWidth="1"/>
    <col min="5125" max="5125" width="60.7109375" bestFit="1" customWidth="1"/>
    <col min="5129" max="5129" width="13" customWidth="1"/>
    <col min="5130" max="5130" width="14.5703125" bestFit="1" customWidth="1"/>
    <col min="5377" max="5377" width="11" bestFit="1" customWidth="1"/>
    <col min="5378" max="5378" width="8.5703125" bestFit="1" customWidth="1"/>
    <col min="5379" max="5379" width="12.7109375" bestFit="1" customWidth="1"/>
    <col min="5380" max="5380" width="17.85546875" bestFit="1" customWidth="1"/>
    <col min="5381" max="5381" width="60.7109375" bestFit="1" customWidth="1"/>
    <col min="5385" max="5385" width="13" customWidth="1"/>
    <col min="5386" max="5386" width="14.5703125" bestFit="1" customWidth="1"/>
    <col min="5633" max="5633" width="11" bestFit="1" customWidth="1"/>
    <col min="5634" max="5634" width="8.5703125" bestFit="1" customWidth="1"/>
    <col min="5635" max="5635" width="12.7109375" bestFit="1" customWidth="1"/>
    <col min="5636" max="5636" width="17.85546875" bestFit="1" customWidth="1"/>
    <col min="5637" max="5637" width="60.7109375" bestFit="1" customWidth="1"/>
    <col min="5641" max="5641" width="13" customWidth="1"/>
    <col min="5642" max="5642" width="14.5703125" bestFit="1" customWidth="1"/>
    <col min="5889" max="5889" width="11" bestFit="1" customWidth="1"/>
    <col min="5890" max="5890" width="8.5703125" bestFit="1" customWidth="1"/>
    <col min="5891" max="5891" width="12.7109375" bestFit="1" customWidth="1"/>
    <col min="5892" max="5892" width="17.85546875" bestFit="1" customWidth="1"/>
    <col min="5893" max="5893" width="60.7109375" bestFit="1" customWidth="1"/>
    <col min="5897" max="5897" width="13" customWidth="1"/>
    <col min="5898" max="5898" width="14.5703125" bestFit="1" customWidth="1"/>
    <col min="6145" max="6145" width="11" bestFit="1" customWidth="1"/>
    <col min="6146" max="6146" width="8.5703125" bestFit="1" customWidth="1"/>
    <col min="6147" max="6147" width="12.7109375" bestFit="1" customWidth="1"/>
    <col min="6148" max="6148" width="17.85546875" bestFit="1" customWidth="1"/>
    <col min="6149" max="6149" width="60.7109375" bestFit="1" customWidth="1"/>
    <col min="6153" max="6153" width="13" customWidth="1"/>
    <col min="6154" max="6154" width="14.5703125" bestFit="1" customWidth="1"/>
    <col min="6401" max="6401" width="11" bestFit="1" customWidth="1"/>
    <col min="6402" max="6402" width="8.5703125" bestFit="1" customWidth="1"/>
    <col min="6403" max="6403" width="12.7109375" bestFit="1" customWidth="1"/>
    <col min="6404" max="6404" width="17.85546875" bestFit="1" customWidth="1"/>
    <col min="6405" max="6405" width="60.7109375" bestFit="1" customWidth="1"/>
    <col min="6409" max="6409" width="13" customWidth="1"/>
    <col min="6410" max="6410" width="14.5703125" bestFit="1" customWidth="1"/>
    <col min="6657" max="6657" width="11" bestFit="1" customWidth="1"/>
    <col min="6658" max="6658" width="8.5703125" bestFit="1" customWidth="1"/>
    <col min="6659" max="6659" width="12.7109375" bestFit="1" customWidth="1"/>
    <col min="6660" max="6660" width="17.85546875" bestFit="1" customWidth="1"/>
    <col min="6661" max="6661" width="60.7109375" bestFit="1" customWidth="1"/>
    <col min="6665" max="6665" width="13" customWidth="1"/>
    <col min="6666" max="6666" width="14.5703125" bestFit="1" customWidth="1"/>
    <col min="6913" max="6913" width="11" bestFit="1" customWidth="1"/>
    <col min="6914" max="6914" width="8.5703125" bestFit="1" customWidth="1"/>
    <col min="6915" max="6915" width="12.7109375" bestFit="1" customWidth="1"/>
    <col min="6916" max="6916" width="17.85546875" bestFit="1" customWidth="1"/>
    <col min="6917" max="6917" width="60.7109375" bestFit="1" customWidth="1"/>
    <col min="6921" max="6921" width="13" customWidth="1"/>
    <col min="6922" max="6922" width="14.5703125" bestFit="1" customWidth="1"/>
    <col min="7169" max="7169" width="11" bestFit="1" customWidth="1"/>
    <col min="7170" max="7170" width="8.5703125" bestFit="1" customWidth="1"/>
    <col min="7171" max="7171" width="12.7109375" bestFit="1" customWidth="1"/>
    <col min="7172" max="7172" width="17.85546875" bestFit="1" customWidth="1"/>
    <col min="7173" max="7173" width="60.7109375" bestFit="1" customWidth="1"/>
    <col min="7177" max="7177" width="13" customWidth="1"/>
    <col min="7178" max="7178" width="14.5703125" bestFit="1" customWidth="1"/>
    <col min="7425" max="7425" width="11" bestFit="1" customWidth="1"/>
    <col min="7426" max="7426" width="8.5703125" bestFit="1" customWidth="1"/>
    <col min="7427" max="7427" width="12.7109375" bestFit="1" customWidth="1"/>
    <col min="7428" max="7428" width="17.85546875" bestFit="1" customWidth="1"/>
    <col min="7429" max="7429" width="60.7109375" bestFit="1" customWidth="1"/>
    <col min="7433" max="7433" width="13" customWidth="1"/>
    <col min="7434" max="7434" width="14.5703125" bestFit="1" customWidth="1"/>
    <col min="7681" max="7681" width="11" bestFit="1" customWidth="1"/>
    <col min="7682" max="7682" width="8.5703125" bestFit="1" customWidth="1"/>
    <col min="7683" max="7683" width="12.7109375" bestFit="1" customWidth="1"/>
    <col min="7684" max="7684" width="17.85546875" bestFit="1" customWidth="1"/>
    <col min="7685" max="7685" width="60.7109375" bestFit="1" customWidth="1"/>
    <col min="7689" max="7689" width="13" customWidth="1"/>
    <col min="7690" max="7690" width="14.5703125" bestFit="1" customWidth="1"/>
    <col min="7937" max="7937" width="11" bestFit="1" customWidth="1"/>
    <col min="7938" max="7938" width="8.5703125" bestFit="1" customWidth="1"/>
    <col min="7939" max="7939" width="12.7109375" bestFit="1" customWidth="1"/>
    <col min="7940" max="7940" width="17.85546875" bestFit="1" customWidth="1"/>
    <col min="7941" max="7941" width="60.7109375" bestFit="1" customWidth="1"/>
    <col min="7945" max="7945" width="13" customWidth="1"/>
    <col min="7946" max="7946" width="14.5703125" bestFit="1" customWidth="1"/>
    <col min="8193" max="8193" width="11" bestFit="1" customWidth="1"/>
    <col min="8194" max="8194" width="8.5703125" bestFit="1" customWidth="1"/>
    <col min="8195" max="8195" width="12.7109375" bestFit="1" customWidth="1"/>
    <col min="8196" max="8196" width="17.85546875" bestFit="1" customWidth="1"/>
    <col min="8197" max="8197" width="60.7109375" bestFit="1" customWidth="1"/>
    <col min="8201" max="8201" width="13" customWidth="1"/>
    <col min="8202" max="8202" width="14.5703125" bestFit="1" customWidth="1"/>
    <col min="8449" max="8449" width="11" bestFit="1" customWidth="1"/>
    <col min="8450" max="8450" width="8.5703125" bestFit="1" customWidth="1"/>
    <col min="8451" max="8451" width="12.7109375" bestFit="1" customWidth="1"/>
    <col min="8452" max="8452" width="17.85546875" bestFit="1" customWidth="1"/>
    <col min="8453" max="8453" width="60.7109375" bestFit="1" customWidth="1"/>
    <col min="8457" max="8457" width="13" customWidth="1"/>
    <col min="8458" max="8458" width="14.5703125" bestFit="1" customWidth="1"/>
    <col min="8705" max="8705" width="11" bestFit="1" customWidth="1"/>
    <col min="8706" max="8706" width="8.5703125" bestFit="1" customWidth="1"/>
    <col min="8707" max="8707" width="12.7109375" bestFit="1" customWidth="1"/>
    <col min="8708" max="8708" width="17.85546875" bestFit="1" customWidth="1"/>
    <col min="8709" max="8709" width="60.7109375" bestFit="1" customWidth="1"/>
    <col min="8713" max="8713" width="13" customWidth="1"/>
    <col min="8714" max="8714" width="14.5703125" bestFit="1" customWidth="1"/>
    <col min="8961" max="8961" width="11" bestFit="1" customWidth="1"/>
    <col min="8962" max="8962" width="8.5703125" bestFit="1" customWidth="1"/>
    <col min="8963" max="8963" width="12.7109375" bestFit="1" customWidth="1"/>
    <col min="8964" max="8964" width="17.85546875" bestFit="1" customWidth="1"/>
    <col min="8965" max="8965" width="60.7109375" bestFit="1" customWidth="1"/>
    <col min="8969" max="8969" width="13" customWidth="1"/>
    <col min="8970" max="8970" width="14.5703125" bestFit="1" customWidth="1"/>
    <col min="9217" max="9217" width="11" bestFit="1" customWidth="1"/>
    <col min="9218" max="9218" width="8.5703125" bestFit="1" customWidth="1"/>
    <col min="9219" max="9219" width="12.7109375" bestFit="1" customWidth="1"/>
    <col min="9220" max="9220" width="17.85546875" bestFit="1" customWidth="1"/>
    <col min="9221" max="9221" width="60.7109375" bestFit="1" customWidth="1"/>
    <col min="9225" max="9225" width="13" customWidth="1"/>
    <col min="9226" max="9226" width="14.5703125" bestFit="1" customWidth="1"/>
    <col min="9473" max="9473" width="11" bestFit="1" customWidth="1"/>
    <col min="9474" max="9474" width="8.5703125" bestFit="1" customWidth="1"/>
    <col min="9475" max="9475" width="12.7109375" bestFit="1" customWidth="1"/>
    <col min="9476" max="9476" width="17.85546875" bestFit="1" customWidth="1"/>
    <col min="9477" max="9477" width="60.7109375" bestFit="1" customWidth="1"/>
    <col min="9481" max="9481" width="13" customWidth="1"/>
    <col min="9482" max="9482" width="14.5703125" bestFit="1" customWidth="1"/>
    <col min="9729" max="9729" width="11" bestFit="1" customWidth="1"/>
    <col min="9730" max="9730" width="8.5703125" bestFit="1" customWidth="1"/>
    <col min="9731" max="9731" width="12.7109375" bestFit="1" customWidth="1"/>
    <col min="9732" max="9732" width="17.85546875" bestFit="1" customWidth="1"/>
    <col min="9733" max="9733" width="60.7109375" bestFit="1" customWidth="1"/>
    <col min="9737" max="9737" width="13" customWidth="1"/>
    <col min="9738" max="9738" width="14.5703125" bestFit="1" customWidth="1"/>
    <col min="9985" max="9985" width="11" bestFit="1" customWidth="1"/>
    <col min="9986" max="9986" width="8.5703125" bestFit="1" customWidth="1"/>
    <col min="9987" max="9987" width="12.7109375" bestFit="1" customWidth="1"/>
    <col min="9988" max="9988" width="17.85546875" bestFit="1" customWidth="1"/>
    <col min="9989" max="9989" width="60.7109375" bestFit="1" customWidth="1"/>
    <col min="9993" max="9993" width="13" customWidth="1"/>
    <col min="9994" max="9994" width="14.5703125" bestFit="1" customWidth="1"/>
    <col min="10241" max="10241" width="11" bestFit="1" customWidth="1"/>
    <col min="10242" max="10242" width="8.5703125" bestFit="1" customWidth="1"/>
    <col min="10243" max="10243" width="12.7109375" bestFit="1" customWidth="1"/>
    <col min="10244" max="10244" width="17.85546875" bestFit="1" customWidth="1"/>
    <col min="10245" max="10245" width="60.7109375" bestFit="1" customWidth="1"/>
    <col min="10249" max="10249" width="13" customWidth="1"/>
    <col min="10250" max="10250" width="14.5703125" bestFit="1" customWidth="1"/>
    <col min="10497" max="10497" width="11" bestFit="1" customWidth="1"/>
    <col min="10498" max="10498" width="8.5703125" bestFit="1" customWidth="1"/>
    <col min="10499" max="10499" width="12.7109375" bestFit="1" customWidth="1"/>
    <col min="10500" max="10500" width="17.85546875" bestFit="1" customWidth="1"/>
    <col min="10501" max="10501" width="60.7109375" bestFit="1" customWidth="1"/>
    <col min="10505" max="10505" width="13" customWidth="1"/>
    <col min="10506" max="10506" width="14.5703125" bestFit="1" customWidth="1"/>
    <col min="10753" max="10753" width="11" bestFit="1" customWidth="1"/>
    <col min="10754" max="10754" width="8.5703125" bestFit="1" customWidth="1"/>
    <col min="10755" max="10755" width="12.7109375" bestFit="1" customWidth="1"/>
    <col min="10756" max="10756" width="17.85546875" bestFit="1" customWidth="1"/>
    <col min="10757" max="10757" width="60.7109375" bestFit="1" customWidth="1"/>
    <col min="10761" max="10761" width="13" customWidth="1"/>
    <col min="10762" max="10762" width="14.5703125" bestFit="1" customWidth="1"/>
    <col min="11009" max="11009" width="11" bestFit="1" customWidth="1"/>
    <col min="11010" max="11010" width="8.5703125" bestFit="1" customWidth="1"/>
    <col min="11011" max="11011" width="12.7109375" bestFit="1" customWidth="1"/>
    <col min="11012" max="11012" width="17.85546875" bestFit="1" customWidth="1"/>
    <col min="11013" max="11013" width="60.7109375" bestFit="1" customWidth="1"/>
    <col min="11017" max="11017" width="13" customWidth="1"/>
    <col min="11018" max="11018" width="14.5703125" bestFit="1" customWidth="1"/>
    <col min="11265" max="11265" width="11" bestFit="1" customWidth="1"/>
    <col min="11266" max="11266" width="8.5703125" bestFit="1" customWidth="1"/>
    <col min="11267" max="11267" width="12.7109375" bestFit="1" customWidth="1"/>
    <col min="11268" max="11268" width="17.85546875" bestFit="1" customWidth="1"/>
    <col min="11269" max="11269" width="60.7109375" bestFit="1" customWidth="1"/>
    <col min="11273" max="11273" width="13" customWidth="1"/>
    <col min="11274" max="11274" width="14.5703125" bestFit="1" customWidth="1"/>
    <col min="11521" max="11521" width="11" bestFit="1" customWidth="1"/>
    <col min="11522" max="11522" width="8.5703125" bestFit="1" customWidth="1"/>
    <col min="11523" max="11523" width="12.7109375" bestFit="1" customWidth="1"/>
    <col min="11524" max="11524" width="17.85546875" bestFit="1" customWidth="1"/>
    <col min="11525" max="11525" width="60.7109375" bestFit="1" customWidth="1"/>
    <col min="11529" max="11529" width="13" customWidth="1"/>
    <col min="11530" max="11530" width="14.5703125" bestFit="1" customWidth="1"/>
    <col min="11777" max="11777" width="11" bestFit="1" customWidth="1"/>
    <col min="11778" max="11778" width="8.5703125" bestFit="1" customWidth="1"/>
    <col min="11779" max="11779" width="12.7109375" bestFit="1" customWidth="1"/>
    <col min="11780" max="11780" width="17.85546875" bestFit="1" customWidth="1"/>
    <col min="11781" max="11781" width="60.7109375" bestFit="1" customWidth="1"/>
    <col min="11785" max="11785" width="13" customWidth="1"/>
    <col min="11786" max="11786" width="14.5703125" bestFit="1" customWidth="1"/>
    <col min="12033" max="12033" width="11" bestFit="1" customWidth="1"/>
    <col min="12034" max="12034" width="8.5703125" bestFit="1" customWidth="1"/>
    <col min="12035" max="12035" width="12.7109375" bestFit="1" customWidth="1"/>
    <col min="12036" max="12036" width="17.85546875" bestFit="1" customWidth="1"/>
    <col min="12037" max="12037" width="60.7109375" bestFit="1" customWidth="1"/>
    <col min="12041" max="12041" width="13" customWidth="1"/>
    <col min="12042" max="12042" width="14.5703125" bestFit="1" customWidth="1"/>
    <col min="12289" max="12289" width="11" bestFit="1" customWidth="1"/>
    <col min="12290" max="12290" width="8.5703125" bestFit="1" customWidth="1"/>
    <col min="12291" max="12291" width="12.7109375" bestFit="1" customWidth="1"/>
    <col min="12292" max="12292" width="17.85546875" bestFit="1" customWidth="1"/>
    <col min="12293" max="12293" width="60.7109375" bestFit="1" customWidth="1"/>
    <col min="12297" max="12297" width="13" customWidth="1"/>
    <col min="12298" max="12298" width="14.5703125" bestFit="1" customWidth="1"/>
    <col min="12545" max="12545" width="11" bestFit="1" customWidth="1"/>
    <col min="12546" max="12546" width="8.5703125" bestFit="1" customWidth="1"/>
    <col min="12547" max="12547" width="12.7109375" bestFit="1" customWidth="1"/>
    <col min="12548" max="12548" width="17.85546875" bestFit="1" customWidth="1"/>
    <col min="12549" max="12549" width="60.7109375" bestFit="1" customWidth="1"/>
    <col min="12553" max="12553" width="13" customWidth="1"/>
    <col min="12554" max="12554" width="14.5703125" bestFit="1" customWidth="1"/>
    <col min="12801" max="12801" width="11" bestFit="1" customWidth="1"/>
    <col min="12802" max="12802" width="8.5703125" bestFit="1" customWidth="1"/>
    <col min="12803" max="12803" width="12.7109375" bestFit="1" customWidth="1"/>
    <col min="12804" max="12804" width="17.85546875" bestFit="1" customWidth="1"/>
    <col min="12805" max="12805" width="60.7109375" bestFit="1" customWidth="1"/>
    <col min="12809" max="12809" width="13" customWidth="1"/>
    <col min="12810" max="12810" width="14.5703125" bestFit="1" customWidth="1"/>
    <col min="13057" max="13057" width="11" bestFit="1" customWidth="1"/>
    <col min="13058" max="13058" width="8.5703125" bestFit="1" customWidth="1"/>
    <col min="13059" max="13059" width="12.7109375" bestFit="1" customWidth="1"/>
    <col min="13060" max="13060" width="17.85546875" bestFit="1" customWidth="1"/>
    <col min="13061" max="13061" width="60.7109375" bestFit="1" customWidth="1"/>
    <col min="13065" max="13065" width="13" customWidth="1"/>
    <col min="13066" max="13066" width="14.5703125" bestFit="1" customWidth="1"/>
    <col min="13313" max="13313" width="11" bestFit="1" customWidth="1"/>
    <col min="13314" max="13314" width="8.5703125" bestFit="1" customWidth="1"/>
    <col min="13315" max="13315" width="12.7109375" bestFit="1" customWidth="1"/>
    <col min="13316" max="13316" width="17.85546875" bestFit="1" customWidth="1"/>
    <col min="13317" max="13317" width="60.7109375" bestFit="1" customWidth="1"/>
    <col min="13321" max="13321" width="13" customWidth="1"/>
    <col min="13322" max="13322" width="14.5703125" bestFit="1" customWidth="1"/>
    <col min="13569" max="13569" width="11" bestFit="1" customWidth="1"/>
    <col min="13570" max="13570" width="8.5703125" bestFit="1" customWidth="1"/>
    <col min="13571" max="13571" width="12.7109375" bestFit="1" customWidth="1"/>
    <col min="13572" max="13572" width="17.85546875" bestFit="1" customWidth="1"/>
    <col min="13573" max="13573" width="60.7109375" bestFit="1" customWidth="1"/>
    <col min="13577" max="13577" width="13" customWidth="1"/>
    <col min="13578" max="13578" width="14.5703125" bestFit="1" customWidth="1"/>
    <col min="13825" max="13825" width="11" bestFit="1" customWidth="1"/>
    <col min="13826" max="13826" width="8.5703125" bestFit="1" customWidth="1"/>
    <col min="13827" max="13827" width="12.7109375" bestFit="1" customWidth="1"/>
    <col min="13828" max="13828" width="17.85546875" bestFit="1" customWidth="1"/>
    <col min="13829" max="13829" width="60.7109375" bestFit="1" customWidth="1"/>
    <col min="13833" max="13833" width="13" customWidth="1"/>
    <col min="13834" max="13834" width="14.5703125" bestFit="1" customWidth="1"/>
    <col min="14081" max="14081" width="11" bestFit="1" customWidth="1"/>
    <col min="14082" max="14082" width="8.5703125" bestFit="1" customWidth="1"/>
    <col min="14083" max="14083" width="12.7109375" bestFit="1" customWidth="1"/>
    <col min="14084" max="14084" width="17.85546875" bestFit="1" customWidth="1"/>
    <col min="14085" max="14085" width="60.7109375" bestFit="1" customWidth="1"/>
    <col min="14089" max="14089" width="13" customWidth="1"/>
    <col min="14090" max="14090" width="14.5703125" bestFit="1" customWidth="1"/>
    <col min="14337" max="14337" width="11" bestFit="1" customWidth="1"/>
    <col min="14338" max="14338" width="8.5703125" bestFit="1" customWidth="1"/>
    <col min="14339" max="14339" width="12.7109375" bestFit="1" customWidth="1"/>
    <col min="14340" max="14340" width="17.85546875" bestFit="1" customWidth="1"/>
    <col min="14341" max="14341" width="60.7109375" bestFit="1" customWidth="1"/>
    <col min="14345" max="14345" width="13" customWidth="1"/>
    <col min="14346" max="14346" width="14.5703125" bestFit="1" customWidth="1"/>
    <col min="14593" max="14593" width="11" bestFit="1" customWidth="1"/>
    <col min="14594" max="14594" width="8.5703125" bestFit="1" customWidth="1"/>
    <col min="14595" max="14595" width="12.7109375" bestFit="1" customWidth="1"/>
    <col min="14596" max="14596" width="17.85546875" bestFit="1" customWidth="1"/>
    <col min="14597" max="14597" width="60.7109375" bestFit="1" customWidth="1"/>
    <col min="14601" max="14601" width="13" customWidth="1"/>
    <col min="14602" max="14602" width="14.5703125" bestFit="1" customWidth="1"/>
    <col min="14849" max="14849" width="11" bestFit="1" customWidth="1"/>
    <col min="14850" max="14850" width="8.5703125" bestFit="1" customWidth="1"/>
    <col min="14851" max="14851" width="12.7109375" bestFit="1" customWidth="1"/>
    <col min="14852" max="14852" width="17.85546875" bestFit="1" customWidth="1"/>
    <col min="14853" max="14853" width="60.7109375" bestFit="1" customWidth="1"/>
    <col min="14857" max="14857" width="13" customWidth="1"/>
    <col min="14858" max="14858" width="14.5703125" bestFit="1" customWidth="1"/>
    <col min="15105" max="15105" width="11" bestFit="1" customWidth="1"/>
    <col min="15106" max="15106" width="8.5703125" bestFit="1" customWidth="1"/>
    <col min="15107" max="15107" width="12.7109375" bestFit="1" customWidth="1"/>
    <col min="15108" max="15108" width="17.85546875" bestFit="1" customWidth="1"/>
    <col min="15109" max="15109" width="60.7109375" bestFit="1" customWidth="1"/>
    <col min="15113" max="15113" width="13" customWidth="1"/>
    <col min="15114" max="15114" width="14.5703125" bestFit="1" customWidth="1"/>
    <col min="15361" max="15361" width="11" bestFit="1" customWidth="1"/>
    <col min="15362" max="15362" width="8.5703125" bestFit="1" customWidth="1"/>
    <col min="15363" max="15363" width="12.7109375" bestFit="1" customWidth="1"/>
    <col min="15364" max="15364" width="17.85546875" bestFit="1" customWidth="1"/>
    <col min="15365" max="15365" width="60.7109375" bestFit="1" customWidth="1"/>
    <col min="15369" max="15369" width="13" customWidth="1"/>
    <col min="15370" max="15370" width="14.5703125" bestFit="1" customWidth="1"/>
    <col min="15617" max="15617" width="11" bestFit="1" customWidth="1"/>
    <col min="15618" max="15618" width="8.5703125" bestFit="1" customWidth="1"/>
    <col min="15619" max="15619" width="12.7109375" bestFit="1" customWidth="1"/>
    <col min="15620" max="15620" width="17.85546875" bestFit="1" customWidth="1"/>
    <col min="15621" max="15621" width="60.7109375" bestFit="1" customWidth="1"/>
    <col min="15625" max="15625" width="13" customWidth="1"/>
    <col min="15626" max="15626" width="14.5703125" bestFit="1" customWidth="1"/>
    <col min="15873" max="15873" width="11" bestFit="1" customWidth="1"/>
    <col min="15874" max="15874" width="8.5703125" bestFit="1" customWidth="1"/>
    <col min="15875" max="15875" width="12.7109375" bestFit="1" customWidth="1"/>
    <col min="15876" max="15876" width="17.85546875" bestFit="1" customWidth="1"/>
    <col min="15877" max="15877" width="60.7109375" bestFit="1" customWidth="1"/>
    <col min="15881" max="15881" width="13" customWidth="1"/>
    <col min="15882" max="15882" width="14.5703125" bestFit="1" customWidth="1"/>
    <col min="16129" max="16129" width="11" bestFit="1" customWidth="1"/>
    <col min="16130" max="16130" width="8.5703125" bestFit="1" customWidth="1"/>
    <col min="16131" max="16131" width="12.7109375" bestFit="1" customWidth="1"/>
    <col min="16132" max="16132" width="17.85546875" bestFit="1" customWidth="1"/>
    <col min="16133" max="16133" width="60.7109375" bestFit="1" customWidth="1"/>
    <col min="16137" max="16137" width="13" customWidth="1"/>
    <col min="16138" max="16138" width="14.5703125" bestFit="1" customWidth="1"/>
  </cols>
  <sheetData>
    <row r="3" spans="1:5">
      <c r="A3" s="1" t="s">
        <v>0</v>
      </c>
      <c r="B3" s="2" t="s">
        <v>1</v>
      </c>
      <c r="C3" s="2" t="s">
        <v>2</v>
      </c>
      <c r="D3" s="2" t="s">
        <v>3</v>
      </c>
      <c r="E3" s="2" t="s">
        <v>4</v>
      </c>
    </row>
    <row r="4" spans="1:5">
      <c r="A4" s="78">
        <v>43524</v>
      </c>
      <c r="B4" s="76" t="s">
        <v>246</v>
      </c>
      <c r="C4" s="76" t="s">
        <v>207</v>
      </c>
      <c r="D4" s="76"/>
      <c r="E4" s="76" t="s">
        <v>247</v>
      </c>
    </row>
    <row r="5" spans="1:5" s="77" customFormat="1">
      <c r="A5" s="78">
        <v>42991</v>
      </c>
      <c r="B5" s="76" t="s">
        <v>210</v>
      </c>
      <c r="C5" s="76" t="s">
        <v>170</v>
      </c>
      <c r="D5" s="76" t="str">
        <f>ADDRESS(ROW(Tax_Agriculture!J5),COLUMN(Tax_Agriculture!J5),4,1)&amp;","&amp;ADDRESS(ROW(Tax_Agriculture!K5),COLUMN(Tax_Agriculture!K5),4,1)</f>
        <v>J5,K5</v>
      </c>
      <c r="E5" s="76" t="s">
        <v>211</v>
      </c>
    </row>
    <row r="6" spans="1:5" s="77" customFormat="1">
      <c r="A6" s="78">
        <v>42991</v>
      </c>
      <c r="B6" s="76" t="s">
        <v>210</v>
      </c>
      <c r="C6" s="76" t="s">
        <v>171</v>
      </c>
      <c r="D6" s="76" t="str">
        <f>ADDRESS(ROW(Tax_not_Agriculture!J5),COLUMN(Tax_not_Agriculture!J5),4,1)&amp;","&amp;ADDRESS(ROW(Tax_not_Agriculture!K5),COLUMN(Tax_not_Agriculture!K5),4,1)</f>
        <v>J5,K5</v>
      </c>
      <c r="E6" s="76" t="s">
        <v>211</v>
      </c>
    </row>
    <row r="7" spans="1:5" s="77" customFormat="1">
      <c r="A7" s="89">
        <v>42954</v>
      </c>
      <c r="B7" s="77" t="s">
        <v>206</v>
      </c>
      <c r="C7" s="77" t="s">
        <v>129</v>
      </c>
      <c r="D7" s="77" t="s">
        <v>207</v>
      </c>
      <c r="E7" s="77" t="s">
        <v>208</v>
      </c>
    </row>
    <row r="8" spans="1:5" s="77" customFormat="1">
      <c r="A8" s="78">
        <v>42696</v>
      </c>
      <c r="B8" s="76" t="s">
        <v>204</v>
      </c>
      <c r="C8" s="76" t="s">
        <v>136</v>
      </c>
      <c r="D8" s="76" t="str">
        <f>ADDRESS(ROW(Tax_Apply_Matrix!D9),COLUMN(Tax_Apply_Matrix!D9),4,1)&amp;":"&amp;ADDRESS(ROW(Tax_Apply_Matrix!O10),COLUMN(Tax_Apply_Matrix!O10),4,1)</f>
        <v>D9:O10</v>
      </c>
      <c r="E8" s="76" t="s">
        <v>205</v>
      </c>
    </row>
    <row r="9" spans="1:5" s="77" customFormat="1">
      <c r="A9" s="78">
        <v>42548</v>
      </c>
      <c r="B9" s="76" t="s">
        <v>189</v>
      </c>
      <c r="C9" s="76" t="s">
        <v>198</v>
      </c>
      <c r="D9" s="76" t="str">
        <f>ADDRESS(ROW(Intro!B28),COLUMN(Intro!B28),4,1)</f>
        <v>B28</v>
      </c>
      <c r="E9" s="76" t="s">
        <v>199</v>
      </c>
    </row>
    <row r="10" spans="1:5" s="77" customFormat="1">
      <c r="A10" s="78">
        <v>42548</v>
      </c>
      <c r="B10" s="76" t="s">
        <v>189</v>
      </c>
      <c r="C10" s="76" t="s">
        <v>129</v>
      </c>
      <c r="D10" s="76" t="str">
        <f>ADDRESS(ROW(Input!D2),COLUMN(Input!D2),4,1)</f>
        <v>D2</v>
      </c>
      <c r="E10" s="76" t="s">
        <v>190</v>
      </c>
    </row>
    <row r="11" spans="1:5">
      <c r="A11" s="72">
        <v>42521</v>
      </c>
      <c r="B11" s="73" t="s">
        <v>157</v>
      </c>
      <c r="C11" s="56" t="s">
        <v>186</v>
      </c>
      <c r="D11" s="2"/>
      <c r="E11" s="56" t="s">
        <v>187</v>
      </c>
    </row>
    <row r="12" spans="1:5">
      <c r="A12" s="72">
        <v>42521</v>
      </c>
      <c r="B12" s="73" t="s">
        <v>157</v>
      </c>
      <c r="C12" s="73" t="s">
        <v>136</v>
      </c>
      <c r="D12" s="73"/>
      <c r="E12" s="73" t="s">
        <v>185</v>
      </c>
    </row>
    <row r="13" spans="1:5">
      <c r="A13" s="72">
        <v>42521</v>
      </c>
      <c r="B13" s="73" t="s">
        <v>157</v>
      </c>
      <c r="C13" s="73" t="s">
        <v>131</v>
      </c>
      <c r="D13" s="73"/>
      <c r="E13" s="73" t="s">
        <v>162</v>
      </c>
    </row>
    <row r="14" spans="1:5">
      <c r="A14" s="72">
        <v>42487</v>
      </c>
      <c r="B14" s="73" t="s">
        <v>157</v>
      </c>
      <c r="C14" s="73" t="s">
        <v>158</v>
      </c>
      <c r="D14" s="74"/>
      <c r="E14" s="73" t="s">
        <v>161</v>
      </c>
    </row>
    <row r="15" spans="1:5">
      <c r="A15" s="72">
        <v>42467</v>
      </c>
      <c r="B15" s="73" t="s">
        <v>157</v>
      </c>
      <c r="C15" s="73" t="s">
        <v>158</v>
      </c>
      <c r="D15" s="73" t="s">
        <v>159</v>
      </c>
      <c r="E15" s="73" t="s">
        <v>160</v>
      </c>
    </row>
    <row r="16" spans="1:5">
      <c r="A16" s="71">
        <v>42404</v>
      </c>
      <c r="B16" t="s">
        <v>128</v>
      </c>
      <c r="C16" t="s">
        <v>131</v>
      </c>
      <c r="E16" t="s">
        <v>156</v>
      </c>
    </row>
    <row r="17" spans="1:5">
      <c r="A17" s="71">
        <v>42403</v>
      </c>
      <c r="B17" t="s">
        <v>139</v>
      </c>
      <c r="C17" t="s">
        <v>129</v>
      </c>
      <c r="E17" t="s">
        <v>140</v>
      </c>
    </row>
    <row r="18" spans="1:5">
      <c r="A18" s="71">
        <v>42402</v>
      </c>
      <c r="B18" t="s">
        <v>128</v>
      </c>
      <c r="C18" t="s">
        <v>131</v>
      </c>
      <c r="D18" t="s">
        <v>136</v>
      </c>
      <c r="E18" t="s">
        <v>135</v>
      </c>
    </row>
    <row r="19" spans="1:5">
      <c r="A19" s="71">
        <v>42402</v>
      </c>
      <c r="B19" t="s">
        <v>128</v>
      </c>
      <c r="C19" t="s">
        <v>131</v>
      </c>
      <c r="D19" t="s">
        <v>132</v>
      </c>
      <c r="E19" t="s">
        <v>133</v>
      </c>
    </row>
    <row r="20" spans="1:5">
      <c r="A20" s="71">
        <v>42401</v>
      </c>
      <c r="B20" t="s">
        <v>128</v>
      </c>
      <c r="C20" t="s">
        <v>129</v>
      </c>
      <c r="D20" t="s">
        <v>130</v>
      </c>
      <c r="E20" t="s">
        <v>134</v>
      </c>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6"/>
  </sheetPr>
  <dimension ref="B1:V323"/>
  <sheetViews>
    <sheetView zoomScaleNormal="100" workbookViewId="0">
      <selection activeCell="J1" sqref="J1"/>
    </sheetView>
  </sheetViews>
  <sheetFormatPr defaultRowHeight="15"/>
  <cols>
    <col min="1" max="1" width="3.5703125" customWidth="1"/>
    <col min="2" max="2" width="10.140625" customWidth="1"/>
    <col min="3" max="3" width="14" customWidth="1"/>
    <col min="4" max="4" width="6" customWidth="1"/>
    <col min="5" max="6" width="9.140625" customWidth="1"/>
    <col min="7" max="7" width="8.85546875" customWidth="1"/>
    <col min="8" max="8" width="13.7109375" customWidth="1"/>
    <col min="9" max="9" width="8" customWidth="1"/>
    <col min="10" max="10" width="12.140625" customWidth="1"/>
    <col min="11" max="11" width="7.140625" customWidth="1"/>
    <col min="12" max="12" width="10.42578125" customWidth="1"/>
    <col min="13" max="13" width="10.140625" customWidth="1"/>
    <col min="14" max="14" width="10.42578125" customWidth="1"/>
    <col min="15" max="15" width="10.5703125" customWidth="1"/>
    <col min="16" max="16" width="3.7109375" customWidth="1"/>
    <col min="17" max="17" width="12.85546875" customWidth="1"/>
    <col min="18" max="18" width="8.7109375" customWidth="1"/>
    <col min="19" max="19" width="3.85546875" customWidth="1"/>
    <col min="20" max="20" width="12.140625" customWidth="1"/>
    <col min="21" max="21" width="39.140625" customWidth="1"/>
    <col min="22" max="22" width="9.5703125" customWidth="1"/>
  </cols>
  <sheetData>
    <row r="1" spans="2:22">
      <c r="B1" s="15"/>
    </row>
    <row r="2" spans="2:22" ht="18.75">
      <c r="B2" s="14" t="s">
        <v>149</v>
      </c>
      <c r="T2" s="22" t="s">
        <v>49</v>
      </c>
      <c r="U2" s="23" t="s">
        <v>47</v>
      </c>
    </row>
    <row r="3" spans="2:22">
      <c r="U3" s="23" t="s">
        <v>48</v>
      </c>
    </row>
    <row r="4" spans="2:22">
      <c r="B4" s="3" t="str">
        <f>IF(Tax_Apply_Matrix!F22="No","~TFM_INS","DEACTIVATE_TFM_INS")</f>
        <v>DEACTIVATE_TFM_INS</v>
      </c>
      <c r="C4" s="4"/>
      <c r="D4" s="4"/>
      <c r="E4" s="4"/>
      <c r="F4" s="4"/>
      <c r="G4" s="4"/>
      <c r="H4" s="4"/>
      <c r="I4" s="4"/>
      <c r="J4" s="4"/>
      <c r="L4" s="30" t="s">
        <v>196</v>
      </c>
      <c r="M4" s="30"/>
      <c r="N4" s="30"/>
      <c r="O4" s="30"/>
    </row>
    <row r="5" spans="2:22" ht="15.75" thickBot="1">
      <c r="B5" s="5" t="s">
        <v>6</v>
      </c>
      <c r="C5" s="5" t="s">
        <v>7</v>
      </c>
      <c r="D5" s="5" t="s">
        <v>8</v>
      </c>
      <c r="E5" s="6" t="s">
        <v>9</v>
      </c>
      <c r="F5" s="6" t="s">
        <v>13</v>
      </c>
      <c r="G5" s="6" t="s">
        <v>14</v>
      </c>
      <c r="H5" s="21" t="s">
        <v>10</v>
      </c>
      <c r="I5" s="11" t="s">
        <v>12</v>
      </c>
      <c r="J5" s="7"/>
      <c r="L5" s="79" t="s">
        <v>193</v>
      </c>
      <c r="M5" s="30" t="s">
        <v>194</v>
      </c>
      <c r="N5" s="30" t="s">
        <v>191</v>
      </c>
      <c r="O5" s="30" t="s">
        <v>192</v>
      </c>
      <c r="T5" s="22" t="s">
        <v>34</v>
      </c>
      <c r="U5" s="22" t="s">
        <v>74</v>
      </c>
      <c r="V5" s="22" t="s">
        <v>79</v>
      </c>
    </row>
    <row r="6" spans="2:22">
      <c r="B6" s="8"/>
      <c r="C6" s="8" t="s">
        <v>11</v>
      </c>
      <c r="D6" s="19">
        <v>2010</v>
      </c>
      <c r="E6" s="8" t="str">
        <f t="shared" ref="E6:E64" si="0">$U$3&amp;"*"</f>
        <v>INDM*</v>
      </c>
      <c r="F6" s="8" t="str">
        <f>H6</f>
        <v>INDNGA</v>
      </c>
      <c r="G6" s="8" t="str">
        <f>R6</f>
        <v>IMDMT</v>
      </c>
      <c r="H6" s="8" t="str">
        <f>Q6</f>
        <v>INDNGA</v>
      </c>
      <c r="I6" s="92" t="s">
        <v>209</v>
      </c>
      <c r="J6" s="50">
        <f ca="1">OFFSET(Input!$A$1,M6+N6+2,O6+1)</f>
        <v>2.4405977753815513</v>
      </c>
      <c r="L6" s="20" t="str">
        <f>VLOOKUP(RIGHT(G6,3),$T$6:$V$12,3,FALSE)</f>
        <v>ProcesTax</v>
      </c>
      <c r="M6" s="20">
        <f>VLOOKUP(L6,Input!$C$2:$D$6,2,FALSE)</f>
        <v>13</v>
      </c>
      <c r="N6" s="20">
        <f>D6-2009</f>
        <v>1</v>
      </c>
      <c r="O6" s="20">
        <f>MATCH(F6,Input!$C$15:$U$15,0)</f>
        <v>1</v>
      </c>
      <c r="Q6" s="16" t="s">
        <v>27</v>
      </c>
      <c r="R6" s="16" t="str">
        <f t="shared" ref="R6:R21" si="1">$U$2&amp;$T$6</f>
        <v>IMDMT</v>
      </c>
      <c r="T6" s="24" t="s">
        <v>65</v>
      </c>
      <c r="U6" s="24" t="s">
        <v>66</v>
      </c>
      <c r="V6" t="str">
        <f>HLOOKUP($T$2,Tax_Apply_Matrix!$D$3:$O$12,4)</f>
        <v>ProcesTax</v>
      </c>
    </row>
    <row r="7" spans="2:22">
      <c r="C7" t="s">
        <v>11</v>
      </c>
      <c r="D7" s="18">
        <v>2010</v>
      </c>
      <c r="E7" t="str">
        <f t="shared" si="0"/>
        <v>INDM*</v>
      </c>
      <c r="F7" t="str">
        <f t="shared" ref="F7:F49" si="2">H7</f>
        <v>INDSNG1</v>
      </c>
      <c r="G7" t="str">
        <f t="shared" ref="G7:G49" si="3">R7</f>
        <v>IMDMT</v>
      </c>
      <c r="H7" t="str">
        <f t="shared" ref="H7:H49" si="4">Q7</f>
        <v>INDSNG1</v>
      </c>
      <c r="I7" s="93" t="s">
        <v>209</v>
      </c>
      <c r="J7" s="51">
        <f ca="1">OFFSET(Input!$A$1,M7+N7+2,O7+1)</f>
        <v>0</v>
      </c>
      <c r="L7" s="10" t="str">
        <f t="shared" ref="L7:L70" si="5">VLOOKUP(RIGHT(G7,3),$T$6:$V$12,3,FALSE)</f>
        <v>ProcesTax</v>
      </c>
      <c r="M7" s="10">
        <f>VLOOKUP(L7,Input!$C$2:$D$6,2,FALSE)</f>
        <v>13</v>
      </c>
      <c r="N7" s="10">
        <f t="shared" ref="N7:N70" si="6">D7-2009</f>
        <v>1</v>
      </c>
      <c r="O7" s="10">
        <f>MATCH(F7,Input!$C$15:$U$15,0)</f>
        <v>15</v>
      </c>
      <c r="Q7" s="16" t="s">
        <v>25</v>
      </c>
      <c r="R7" s="16" t="str">
        <f t="shared" si="1"/>
        <v>IMDMT</v>
      </c>
      <c r="T7" s="24" t="s">
        <v>67</v>
      </c>
      <c r="U7" s="24" t="s">
        <v>68</v>
      </c>
      <c r="V7" t="str">
        <f>HLOOKUP($T$2,Tax_Apply_Matrix!$D$3:$O$12,5)</f>
        <v>ProcesTax</v>
      </c>
    </row>
    <row r="8" spans="2:22">
      <c r="C8" t="s">
        <v>11</v>
      </c>
      <c r="D8" s="18">
        <v>2010</v>
      </c>
      <c r="E8" t="str">
        <f t="shared" si="0"/>
        <v>INDM*</v>
      </c>
      <c r="F8" t="str">
        <f t="shared" si="2"/>
        <v>INDSNG2</v>
      </c>
      <c r="G8" t="str">
        <f t="shared" si="3"/>
        <v>IMDMT</v>
      </c>
      <c r="H8" t="str">
        <f t="shared" si="4"/>
        <v>INDSNG2</v>
      </c>
      <c r="I8" s="10" t="s">
        <v>209</v>
      </c>
      <c r="J8" s="51">
        <f ca="1">OFFSET(Input!$A$1,M8+N8+2,O8+1)</f>
        <v>0</v>
      </c>
      <c r="L8" s="10" t="str">
        <f t="shared" si="5"/>
        <v>ProcesTax</v>
      </c>
      <c r="M8" s="10">
        <f>VLOOKUP(L8,Input!$C$2:$D$6,2,FALSE)</f>
        <v>13</v>
      </c>
      <c r="N8" s="10">
        <f t="shared" si="6"/>
        <v>1</v>
      </c>
      <c r="O8" s="10">
        <f>MATCH(F8,Input!$C$15:$U$15,0)</f>
        <v>16</v>
      </c>
      <c r="Q8" s="16" t="s">
        <v>26</v>
      </c>
      <c r="R8" s="16" t="str">
        <f t="shared" si="1"/>
        <v>IMDMT</v>
      </c>
      <c r="T8" s="24" t="s">
        <v>69</v>
      </c>
      <c r="U8" s="24" t="s">
        <v>70</v>
      </c>
      <c r="V8" t="str">
        <f>HLOOKUP($T$2,Tax_Apply_Matrix!$D$3:$O$12,6)</f>
        <v>HeatTax</v>
      </c>
    </row>
    <row r="9" spans="2:22">
      <c r="C9" t="s">
        <v>11</v>
      </c>
      <c r="D9" s="18">
        <v>2010</v>
      </c>
      <c r="E9" t="str">
        <f t="shared" si="0"/>
        <v>INDM*</v>
      </c>
      <c r="F9" t="str">
        <f t="shared" si="2"/>
        <v>INDCOA</v>
      </c>
      <c r="G9" t="str">
        <f t="shared" si="3"/>
        <v>IMDMT</v>
      </c>
      <c r="H9" t="str">
        <f t="shared" si="4"/>
        <v>INDCOA</v>
      </c>
      <c r="I9" s="10" t="s">
        <v>209</v>
      </c>
      <c r="J9" s="51">
        <f ca="1">OFFSET(Input!$A$1,M9+N9+2,O9+1)</f>
        <v>0</v>
      </c>
      <c r="L9" s="10" t="str">
        <f t="shared" si="5"/>
        <v>ProcesTax</v>
      </c>
      <c r="M9" s="10">
        <f>VLOOKUP(L9,Input!$C$2:$D$6,2,FALSE)</f>
        <v>13</v>
      </c>
      <c r="N9" s="10">
        <f t="shared" si="6"/>
        <v>1</v>
      </c>
      <c r="O9" s="10">
        <f>MATCH(F9,Input!$C$15:$U$15,0)</f>
        <v>2</v>
      </c>
      <c r="Q9" s="16" t="s">
        <v>16</v>
      </c>
      <c r="R9" s="16" t="str">
        <f t="shared" si="1"/>
        <v>IMDMT</v>
      </c>
      <c r="T9" s="24" t="s">
        <v>124</v>
      </c>
      <c r="U9" s="24" t="s">
        <v>71</v>
      </c>
      <c r="V9" t="str">
        <f>HLOOKUP($T$2,Tax_Apply_Matrix!$D$3:$O$12,7)</f>
        <v>FullTax</v>
      </c>
    </row>
    <row r="10" spans="2:22">
      <c r="C10" t="s">
        <v>11</v>
      </c>
      <c r="D10" s="18">
        <v>2010</v>
      </c>
      <c r="E10" t="str">
        <f t="shared" si="0"/>
        <v>INDM*</v>
      </c>
      <c r="F10" t="str">
        <f t="shared" si="2"/>
        <v>INDDSL</v>
      </c>
      <c r="G10" t="str">
        <f t="shared" si="3"/>
        <v>IMDMT</v>
      </c>
      <c r="H10" t="str">
        <f t="shared" si="4"/>
        <v>INDDSL</v>
      </c>
      <c r="I10" s="10" t="s">
        <v>209</v>
      </c>
      <c r="J10" s="51">
        <f ca="1">OFFSET(Input!$A$1,M10+N10+2,O10+1)</f>
        <v>138.56082516920716</v>
      </c>
      <c r="L10" s="10" t="str">
        <f t="shared" si="5"/>
        <v>ProcesTax</v>
      </c>
      <c r="M10" s="10">
        <f>VLOOKUP(L10,Input!$C$2:$D$6,2,FALSE)</f>
        <v>13</v>
      </c>
      <c r="N10" s="10">
        <f t="shared" si="6"/>
        <v>1</v>
      </c>
      <c r="O10" s="10">
        <f>MATCH(F10,Input!$C$15:$U$15,0)</f>
        <v>3</v>
      </c>
      <c r="Q10" s="16" t="s">
        <v>29</v>
      </c>
      <c r="R10" s="16" t="str">
        <f t="shared" si="1"/>
        <v>IMDMT</v>
      </c>
      <c r="T10" s="24" t="s">
        <v>72</v>
      </c>
      <c r="U10" s="24" t="s">
        <v>73</v>
      </c>
      <c r="V10" t="str">
        <f>HLOOKUP($T$2,Tax_Apply_Matrix!$D$3:$O$12,8)</f>
        <v>FullTax</v>
      </c>
    </row>
    <row r="11" spans="2:22">
      <c r="C11" t="s">
        <v>11</v>
      </c>
      <c r="D11" s="18">
        <v>2010</v>
      </c>
      <c r="E11" t="str">
        <f t="shared" si="0"/>
        <v>INDM*</v>
      </c>
      <c r="F11" t="str">
        <f t="shared" si="2"/>
        <v>INDDSB1</v>
      </c>
      <c r="G11" t="str">
        <f t="shared" si="3"/>
        <v>IMDMT</v>
      </c>
      <c r="H11" t="str">
        <f t="shared" si="4"/>
        <v>INDDSB1</v>
      </c>
      <c r="I11" s="10" t="s">
        <v>209</v>
      </c>
      <c r="J11" s="51">
        <f ca="1">OFFSET(Input!$A$1,M11+N11+2,O11+1)</f>
        <v>121.84069514307899</v>
      </c>
      <c r="L11" s="10" t="str">
        <f t="shared" si="5"/>
        <v>ProcesTax</v>
      </c>
      <c r="M11" s="10">
        <f>VLOOKUP(L11,Input!$C$2:$D$6,2,FALSE)</f>
        <v>13</v>
      </c>
      <c r="N11" s="10">
        <f t="shared" si="6"/>
        <v>1</v>
      </c>
      <c r="O11" s="10">
        <f>MATCH(F11,Input!$C$15:$U$15,0)</f>
        <v>13</v>
      </c>
      <c r="Q11" s="16" t="s">
        <v>28</v>
      </c>
      <c r="R11" s="16" t="str">
        <f t="shared" si="1"/>
        <v>IMDMT</v>
      </c>
      <c r="T11" s="24" t="s">
        <v>75</v>
      </c>
      <c r="U11" s="24" t="s">
        <v>77</v>
      </c>
      <c r="V11" t="str">
        <f>HLOOKUP($T$2,Tax_Apply_Matrix!$D$3:$O$12,9)</f>
        <v>FullTax</v>
      </c>
    </row>
    <row r="12" spans="2:22">
      <c r="C12" t="s">
        <v>11</v>
      </c>
      <c r="D12" s="18">
        <v>2010</v>
      </c>
      <c r="E12" t="str">
        <f t="shared" si="0"/>
        <v>INDM*</v>
      </c>
      <c r="F12" t="str">
        <f t="shared" si="2"/>
        <v>INDDSB2</v>
      </c>
      <c r="G12" t="str">
        <f t="shared" si="3"/>
        <v>IMDMT</v>
      </c>
      <c r="H12" t="str">
        <f t="shared" si="4"/>
        <v>INDDSB2</v>
      </c>
      <c r="I12" s="10" t="s">
        <v>209</v>
      </c>
      <c r="J12" s="51">
        <f ca="1">OFFSET(Input!$A$1,M12+N12+2,O12+1)</f>
        <v>121.84069514307899</v>
      </c>
      <c r="L12" s="10" t="str">
        <f t="shared" si="5"/>
        <v>ProcesTax</v>
      </c>
      <c r="M12" s="10">
        <f>VLOOKUP(L12,Input!$C$2:$D$6,2,FALSE)</f>
        <v>13</v>
      </c>
      <c r="N12" s="10">
        <f t="shared" si="6"/>
        <v>1</v>
      </c>
      <c r="O12" s="10">
        <f>MATCH(F12,Input!$C$15:$U$15,0)</f>
        <v>14</v>
      </c>
      <c r="Q12" s="16" t="s">
        <v>30</v>
      </c>
      <c r="R12" s="16" t="str">
        <f t="shared" si="1"/>
        <v>IMDMT</v>
      </c>
      <c r="T12" s="24" t="s">
        <v>76</v>
      </c>
      <c r="U12" s="24" t="s">
        <v>78</v>
      </c>
      <c r="V12" t="str">
        <f>HLOOKUP($T$2,Tax_Apply_Matrix!$D$3:$O$12,10)</f>
        <v>FullTax</v>
      </c>
    </row>
    <row r="13" spans="2:22">
      <c r="C13" t="s">
        <v>11</v>
      </c>
      <c r="D13" s="18">
        <v>2010</v>
      </c>
      <c r="E13" t="str">
        <f t="shared" si="0"/>
        <v>INDM*</v>
      </c>
      <c r="F13" t="str">
        <f t="shared" si="2"/>
        <v>INDWPE</v>
      </c>
      <c r="G13" t="str">
        <f t="shared" si="3"/>
        <v>IMDMT</v>
      </c>
      <c r="H13" t="str">
        <f t="shared" si="4"/>
        <v>INDWPE</v>
      </c>
      <c r="I13" s="10" t="s">
        <v>209</v>
      </c>
      <c r="J13" s="51">
        <f ca="1">OFFSET(Input!$A$1,M13+N13+2,O13+1)</f>
        <v>0</v>
      </c>
      <c r="L13" s="10" t="str">
        <f t="shared" si="5"/>
        <v>ProcesTax</v>
      </c>
      <c r="M13" s="10">
        <f>VLOOKUP(L13,Input!$C$2:$D$6,2,FALSE)</f>
        <v>13</v>
      </c>
      <c r="N13" s="10">
        <f t="shared" si="6"/>
        <v>1</v>
      </c>
      <c r="O13" s="10">
        <f>MATCH(F13,Input!$C$15:$U$15,0)</f>
        <v>4</v>
      </c>
      <c r="Q13" s="16" t="s">
        <v>17</v>
      </c>
      <c r="R13" s="16" t="str">
        <f t="shared" si="1"/>
        <v>IMDMT</v>
      </c>
    </row>
    <row r="14" spans="2:22">
      <c r="C14" t="s">
        <v>11</v>
      </c>
      <c r="D14" s="18">
        <v>2010</v>
      </c>
      <c r="E14" t="str">
        <f t="shared" si="0"/>
        <v>INDM*</v>
      </c>
      <c r="F14" t="str">
        <f t="shared" si="2"/>
        <v>INDWCH</v>
      </c>
      <c r="G14" t="str">
        <f t="shared" si="3"/>
        <v>IMDMT</v>
      </c>
      <c r="H14" t="str">
        <f t="shared" si="4"/>
        <v>INDWCH</v>
      </c>
      <c r="I14" s="10" t="s">
        <v>209</v>
      </c>
      <c r="J14" s="51">
        <f ca="1">OFFSET(Input!$A$1,M14+N14+2,O14+1)</f>
        <v>0</v>
      </c>
      <c r="L14" s="10" t="str">
        <f t="shared" si="5"/>
        <v>ProcesTax</v>
      </c>
      <c r="M14" s="10">
        <f>VLOOKUP(L14,Input!$C$2:$D$6,2,FALSE)</f>
        <v>13</v>
      </c>
      <c r="N14" s="10">
        <f t="shared" si="6"/>
        <v>1</v>
      </c>
      <c r="O14" s="10">
        <f>MATCH(F14,Input!$C$15:$U$15,0)</f>
        <v>5</v>
      </c>
      <c r="Q14" s="16" t="s">
        <v>18</v>
      </c>
      <c r="R14" s="16" t="str">
        <f t="shared" si="1"/>
        <v>IMDMT</v>
      </c>
    </row>
    <row r="15" spans="2:22">
      <c r="C15" t="s">
        <v>11</v>
      </c>
      <c r="D15" s="18">
        <v>2010</v>
      </c>
      <c r="E15" t="str">
        <f t="shared" si="0"/>
        <v>INDM*</v>
      </c>
      <c r="F15" t="str">
        <f t="shared" si="2"/>
        <v>INDBGA</v>
      </c>
      <c r="G15" t="str">
        <f t="shared" si="3"/>
        <v>IMDMT</v>
      </c>
      <c r="H15" t="str">
        <f t="shared" si="4"/>
        <v>INDBGA</v>
      </c>
      <c r="I15" s="10" t="s">
        <v>209</v>
      </c>
      <c r="J15" s="51">
        <f ca="1">OFFSET(Input!$A$1,M15+N15+2,O15+1)</f>
        <v>0</v>
      </c>
      <c r="L15" s="10" t="str">
        <f t="shared" si="5"/>
        <v>ProcesTax</v>
      </c>
      <c r="M15" s="10">
        <f>VLOOKUP(L15,Input!$C$2:$D$6,2,FALSE)</f>
        <v>13</v>
      </c>
      <c r="N15" s="10">
        <f t="shared" si="6"/>
        <v>1</v>
      </c>
      <c r="O15" s="10">
        <f>MATCH(F15,Input!$C$15:$U$15,0)</f>
        <v>6</v>
      </c>
      <c r="Q15" s="16" t="s">
        <v>19</v>
      </c>
      <c r="R15" s="16" t="str">
        <f t="shared" si="1"/>
        <v>IMDMT</v>
      </c>
    </row>
    <row r="16" spans="2:22">
      <c r="C16" t="s">
        <v>11</v>
      </c>
      <c r="D16" s="18">
        <v>2010</v>
      </c>
      <c r="E16" t="str">
        <f t="shared" si="0"/>
        <v>INDM*</v>
      </c>
      <c r="F16" t="str">
        <f t="shared" si="2"/>
        <v>INDHFO</v>
      </c>
      <c r="G16" t="str">
        <f t="shared" si="3"/>
        <v>IMDMT</v>
      </c>
      <c r="H16" t="str">
        <f t="shared" si="4"/>
        <v>INDHFO</v>
      </c>
      <c r="I16" s="10" t="s">
        <v>209</v>
      </c>
      <c r="J16" s="51">
        <f ca="1">OFFSET(Input!$A$1,M16+N16+2,O16+1)</f>
        <v>35.720705191668699</v>
      </c>
      <c r="L16" s="10" t="str">
        <f t="shared" si="5"/>
        <v>ProcesTax</v>
      </c>
      <c r="M16" s="10">
        <f>VLOOKUP(L16,Input!$C$2:$D$6,2,FALSE)</f>
        <v>13</v>
      </c>
      <c r="N16" s="10">
        <f t="shared" si="6"/>
        <v>1</v>
      </c>
      <c r="O16" s="10">
        <f>MATCH(F16,Input!$C$15:$U$15,0)</f>
        <v>7</v>
      </c>
      <c r="Q16" s="16" t="s">
        <v>20</v>
      </c>
      <c r="R16" s="16" t="str">
        <f t="shared" si="1"/>
        <v>IMDMT</v>
      </c>
    </row>
    <row r="17" spans="2:18">
      <c r="C17" t="s">
        <v>11</v>
      </c>
      <c r="D17" s="18">
        <v>2010</v>
      </c>
      <c r="E17" t="str">
        <f t="shared" si="0"/>
        <v>INDM*</v>
      </c>
      <c r="F17" t="str">
        <f t="shared" si="2"/>
        <v>INDLPG</v>
      </c>
      <c r="G17" t="str">
        <f t="shared" si="3"/>
        <v>IMDMT</v>
      </c>
      <c r="H17" t="str">
        <f t="shared" si="4"/>
        <v>INDLPG</v>
      </c>
      <c r="I17" s="10" t="s">
        <v>209</v>
      </c>
      <c r="J17" s="51">
        <f ca="1">OFFSET(Input!$A$1,M17+N17+2,O17+1)</f>
        <v>32.490852038154401</v>
      </c>
      <c r="L17" s="10" t="str">
        <f t="shared" si="5"/>
        <v>ProcesTax</v>
      </c>
      <c r="M17" s="10">
        <f>VLOOKUP(L17,Input!$C$2:$D$6,2,FALSE)</f>
        <v>13</v>
      </c>
      <c r="N17" s="10">
        <f t="shared" si="6"/>
        <v>1</v>
      </c>
      <c r="O17" s="10">
        <f>MATCH(F17,Input!$C$15:$U$15,0)</f>
        <v>8</v>
      </c>
      <c r="Q17" s="16" t="s">
        <v>21</v>
      </c>
      <c r="R17" s="16" t="str">
        <f t="shared" si="1"/>
        <v>IMDMT</v>
      </c>
    </row>
    <row r="18" spans="2:18">
      <c r="C18" t="s">
        <v>11</v>
      </c>
      <c r="D18" s="18">
        <v>2010</v>
      </c>
      <c r="E18" t="str">
        <f t="shared" si="0"/>
        <v>INDM*</v>
      </c>
      <c r="F18" t="str">
        <f t="shared" si="2"/>
        <v>INDWST</v>
      </c>
      <c r="G18" t="str">
        <f t="shared" si="3"/>
        <v>IMDMT</v>
      </c>
      <c r="H18" t="str">
        <f t="shared" si="4"/>
        <v>INDWST</v>
      </c>
      <c r="I18" s="10" t="s">
        <v>209</v>
      </c>
      <c r="J18" s="51">
        <f ca="1">OFFSET(Input!$A$1,M18+N18+2,O18+1)</f>
        <v>31.108262589722298</v>
      </c>
      <c r="L18" s="10" t="str">
        <f t="shared" si="5"/>
        <v>ProcesTax</v>
      </c>
      <c r="M18" s="10">
        <f>VLOOKUP(L18,Input!$C$2:$D$6,2,FALSE)</f>
        <v>13</v>
      </c>
      <c r="N18" s="10">
        <f t="shared" si="6"/>
        <v>1</v>
      </c>
      <c r="O18" s="10">
        <f>MATCH(F18,Input!$C$15:$U$15,0)</f>
        <v>9</v>
      </c>
      <c r="Q18" s="16" t="s">
        <v>22</v>
      </c>
      <c r="R18" s="16" t="str">
        <f t="shared" si="1"/>
        <v>IMDMT</v>
      </c>
    </row>
    <row r="19" spans="2:18">
      <c r="C19" t="s">
        <v>11</v>
      </c>
      <c r="D19" s="18">
        <v>2010</v>
      </c>
      <c r="E19" t="str">
        <f t="shared" si="0"/>
        <v>INDM*</v>
      </c>
      <c r="F19" t="str">
        <f t="shared" si="2"/>
        <v>INDHCE</v>
      </c>
      <c r="G19" t="str">
        <f t="shared" si="3"/>
        <v>IMDMT</v>
      </c>
      <c r="H19" t="str">
        <f t="shared" si="4"/>
        <v>INDHCE</v>
      </c>
      <c r="I19" s="10" t="s">
        <v>209</v>
      </c>
      <c r="J19" s="51">
        <f ca="1">OFFSET(Input!$A$1,M19+N19+2,O19+1)</f>
        <v>30.170076892571945</v>
      </c>
      <c r="L19" s="10" t="str">
        <f t="shared" si="5"/>
        <v>ProcesTax</v>
      </c>
      <c r="M19" s="10">
        <f>VLOOKUP(L19,Input!$C$2:$D$6,2,FALSE)</f>
        <v>13</v>
      </c>
      <c r="N19" s="10">
        <f t="shared" si="6"/>
        <v>1</v>
      </c>
      <c r="O19" s="10">
        <f>MATCH(F19,Input!$C$15:$U$15,0)</f>
        <v>10</v>
      </c>
      <c r="Q19" s="16" t="s">
        <v>23</v>
      </c>
      <c r="R19" s="16" t="str">
        <f t="shared" si="1"/>
        <v>IMDMT</v>
      </c>
    </row>
    <row r="20" spans="2:18">
      <c r="C20" t="s">
        <v>11</v>
      </c>
      <c r="D20" s="18">
        <v>2010</v>
      </c>
      <c r="E20" t="str">
        <f t="shared" si="0"/>
        <v>INDM*</v>
      </c>
      <c r="F20" t="str">
        <f t="shared" si="2"/>
        <v>INDHDE</v>
      </c>
      <c r="G20" t="str">
        <f t="shared" si="3"/>
        <v>IMDMT</v>
      </c>
      <c r="H20" t="str">
        <f t="shared" si="4"/>
        <v>INDHDE</v>
      </c>
      <c r="I20" s="10" t="s">
        <v>209</v>
      </c>
      <c r="J20" s="51">
        <f ca="1">OFFSET(Input!$A$1,M20+N20+2,O20+1)</f>
        <v>30.170076892571945</v>
      </c>
      <c r="L20" s="10" t="str">
        <f t="shared" si="5"/>
        <v>ProcesTax</v>
      </c>
      <c r="M20" s="10">
        <f>VLOOKUP(L20,Input!$C$2:$D$6,2,FALSE)</f>
        <v>13</v>
      </c>
      <c r="N20" s="10">
        <f t="shared" si="6"/>
        <v>1</v>
      </c>
      <c r="O20" s="10">
        <f>MATCH(F20,Input!$C$15:$U$15,0)</f>
        <v>11</v>
      </c>
      <c r="Q20" s="16" t="s">
        <v>24</v>
      </c>
      <c r="R20" s="16" t="str">
        <f t="shared" si="1"/>
        <v>IMDMT</v>
      </c>
    </row>
    <row r="21" spans="2:18">
      <c r="B21" s="9"/>
      <c r="C21" s="9" t="s">
        <v>11</v>
      </c>
      <c r="D21" s="12">
        <v>2010</v>
      </c>
      <c r="E21" s="9" t="str">
        <f t="shared" si="0"/>
        <v>INDM*</v>
      </c>
      <c r="F21" s="9" t="str">
        <f t="shared" si="2"/>
        <v>INDELC</v>
      </c>
      <c r="G21" s="9" t="str">
        <f t="shared" si="3"/>
        <v>IMDMT</v>
      </c>
      <c r="H21" s="9" t="str">
        <f t="shared" si="4"/>
        <v>INDELC</v>
      </c>
      <c r="I21" s="13" t="s">
        <v>209</v>
      </c>
      <c r="J21" s="52">
        <f ca="1">OFFSET(Input!$A$1,M21+N21+2,O21+1)</f>
        <v>1.3054360193901322</v>
      </c>
      <c r="L21" s="13" t="str">
        <f t="shared" si="5"/>
        <v>ProcesTax</v>
      </c>
      <c r="M21" s="13">
        <f>VLOOKUP(L21,Input!$C$2:$D$6,2,FALSE)</f>
        <v>13</v>
      </c>
      <c r="N21" s="13">
        <f t="shared" si="6"/>
        <v>1</v>
      </c>
      <c r="O21" s="13">
        <f>MATCH(F21,Input!$C$15:$U$15,0)</f>
        <v>12</v>
      </c>
      <c r="Q21" s="17" t="s">
        <v>127</v>
      </c>
      <c r="R21" s="17" t="str">
        <f t="shared" si="1"/>
        <v>IMDMT</v>
      </c>
    </row>
    <row r="22" spans="2:18">
      <c r="C22" t="s">
        <v>11</v>
      </c>
      <c r="D22" s="18">
        <v>2010</v>
      </c>
      <c r="E22" t="str">
        <f t="shared" si="0"/>
        <v>INDM*</v>
      </c>
      <c r="F22" t="str">
        <f t="shared" si="2"/>
        <v>INDNGA</v>
      </c>
      <c r="G22" t="str">
        <f t="shared" si="3"/>
        <v>IMDHT</v>
      </c>
      <c r="H22" t="str">
        <f t="shared" si="4"/>
        <v>INDNGA</v>
      </c>
      <c r="I22" s="10" t="s">
        <v>209</v>
      </c>
      <c r="J22" s="51">
        <f ca="1">OFFSET(Input!$A$1,M22+N22+2,O22+1)</f>
        <v>2.4405977753815513</v>
      </c>
      <c r="L22" s="10" t="str">
        <f t="shared" si="5"/>
        <v>ProcesTax</v>
      </c>
      <c r="M22" s="10">
        <f>VLOOKUP(L22,Input!$C$2:$D$6,2,FALSE)</f>
        <v>13</v>
      </c>
      <c r="N22" s="10">
        <f t="shared" si="6"/>
        <v>1</v>
      </c>
      <c r="O22" s="10">
        <f>MATCH(F22,Input!$C$15:$U$15,0)</f>
        <v>1</v>
      </c>
      <c r="Q22" s="16" t="s">
        <v>27</v>
      </c>
      <c r="R22" s="16" t="str">
        <f>$U$2&amp;$T$7</f>
        <v>IMDHT</v>
      </c>
    </row>
    <row r="23" spans="2:18">
      <c r="C23" t="s">
        <v>11</v>
      </c>
      <c r="D23" s="18">
        <v>2010</v>
      </c>
      <c r="E23" t="str">
        <f t="shared" si="0"/>
        <v>INDM*</v>
      </c>
      <c r="F23" t="str">
        <f t="shared" si="2"/>
        <v>INDSNG2</v>
      </c>
      <c r="G23" t="str">
        <f t="shared" si="3"/>
        <v>IMDHT</v>
      </c>
      <c r="H23" t="str">
        <f t="shared" si="4"/>
        <v>INDSNG2</v>
      </c>
      <c r="I23" s="10" t="s">
        <v>209</v>
      </c>
      <c r="J23" s="51">
        <f ca="1">OFFSET(Input!$A$1,M23+N23+2,O23+1)</f>
        <v>0</v>
      </c>
      <c r="L23" s="10" t="str">
        <f t="shared" si="5"/>
        <v>ProcesTax</v>
      </c>
      <c r="M23" s="10">
        <f>VLOOKUP(L23,Input!$C$2:$D$6,2,FALSE)</f>
        <v>13</v>
      </c>
      <c r="N23" s="10">
        <f t="shared" si="6"/>
        <v>1</v>
      </c>
      <c r="O23" s="10">
        <f>MATCH(F23,Input!$C$15:$U$15,0)</f>
        <v>16</v>
      </c>
      <c r="Q23" s="16" t="s">
        <v>26</v>
      </c>
      <c r="R23" s="16" t="str">
        <f>$U$2&amp;$T$7</f>
        <v>IMDHT</v>
      </c>
    </row>
    <row r="24" spans="2:18">
      <c r="C24" t="s">
        <v>11</v>
      </c>
      <c r="D24" s="18">
        <v>2010</v>
      </c>
      <c r="E24" t="str">
        <f t="shared" si="0"/>
        <v>INDM*</v>
      </c>
      <c r="F24" t="str">
        <f t="shared" si="2"/>
        <v>INDSNG1</v>
      </c>
      <c r="G24" t="str">
        <f t="shared" si="3"/>
        <v>IMDHT</v>
      </c>
      <c r="H24" t="str">
        <f t="shared" si="4"/>
        <v>INDSNG1</v>
      </c>
      <c r="I24" s="10" t="s">
        <v>209</v>
      </c>
      <c r="J24" s="51">
        <f ca="1">OFFSET(Input!$A$1,M24+N24+2,O24+1)</f>
        <v>0</v>
      </c>
      <c r="L24" s="10" t="str">
        <f t="shared" si="5"/>
        <v>ProcesTax</v>
      </c>
      <c r="M24" s="10">
        <f>VLOOKUP(L24,Input!$C$2:$D$6,2,FALSE)</f>
        <v>13</v>
      </c>
      <c r="N24" s="10">
        <f t="shared" si="6"/>
        <v>1</v>
      </c>
      <c r="O24" s="10">
        <f>MATCH(F24,Input!$C$15:$U$15,0)</f>
        <v>15</v>
      </c>
      <c r="Q24" s="16" t="s">
        <v>25</v>
      </c>
      <c r="R24" s="16" t="str">
        <f>$U$2&amp;$T$7</f>
        <v>IMDHT</v>
      </c>
    </row>
    <row r="25" spans="2:18">
      <c r="B25" s="9"/>
      <c r="C25" s="9" t="s">
        <v>11</v>
      </c>
      <c r="D25" s="12">
        <v>2010</v>
      </c>
      <c r="E25" s="9" t="str">
        <f t="shared" si="0"/>
        <v>INDM*</v>
      </c>
      <c r="F25" s="9" t="str">
        <f t="shared" si="2"/>
        <v>INDLPG</v>
      </c>
      <c r="G25" s="9" t="str">
        <f t="shared" si="3"/>
        <v>IMDHT</v>
      </c>
      <c r="H25" s="9" t="str">
        <f t="shared" si="4"/>
        <v>INDLPG</v>
      </c>
      <c r="I25" s="13" t="s">
        <v>209</v>
      </c>
      <c r="J25" s="52">
        <f ca="1">OFFSET(Input!$A$1,M25+N25+2,O25+1)</f>
        <v>32.490852038154401</v>
      </c>
      <c r="L25" s="13" t="str">
        <f t="shared" si="5"/>
        <v>ProcesTax</v>
      </c>
      <c r="M25" s="13">
        <f>VLOOKUP(L25,Input!$C$2:$D$6,2,FALSE)</f>
        <v>13</v>
      </c>
      <c r="N25" s="13">
        <f t="shared" si="6"/>
        <v>1</v>
      </c>
      <c r="O25" s="13">
        <f>MATCH(F25,Input!$C$15:$U$15,0)</f>
        <v>8</v>
      </c>
      <c r="Q25" s="17" t="s">
        <v>21</v>
      </c>
      <c r="R25" s="17" t="str">
        <f>$U$2&amp;$T$7</f>
        <v>IMDHT</v>
      </c>
    </row>
    <row r="26" spans="2:18">
      <c r="C26" t="s">
        <v>11</v>
      </c>
      <c r="D26" s="18">
        <v>2010</v>
      </c>
      <c r="E26" t="str">
        <f t="shared" si="0"/>
        <v>INDM*</v>
      </c>
      <c r="F26" t="str">
        <f t="shared" si="2"/>
        <v>INDNGA</v>
      </c>
      <c r="G26" t="str">
        <f t="shared" si="3"/>
        <v>IMDRH</v>
      </c>
      <c r="H26" t="str">
        <f t="shared" si="4"/>
        <v>INDNGA</v>
      </c>
      <c r="I26" s="10" t="s">
        <v>209</v>
      </c>
      <c r="J26" s="51">
        <f ca="1">OFFSET(Input!$A$1,M26+N26+2,O26+1)</f>
        <v>64.443834456701921</v>
      </c>
      <c r="L26" s="10" t="str">
        <f t="shared" si="5"/>
        <v>HeatTax</v>
      </c>
      <c r="M26" s="10">
        <f>VLOOKUP(L26,Input!$C$2:$D$6,2,FALSE)</f>
        <v>63</v>
      </c>
      <c r="N26" s="10">
        <f t="shared" si="6"/>
        <v>1</v>
      </c>
      <c r="O26" s="10">
        <f>MATCH(F26,Input!$C$15:$U$15,0)</f>
        <v>1</v>
      </c>
      <c r="Q26" s="16" t="s">
        <v>27</v>
      </c>
      <c r="R26" s="16" t="str">
        <f t="shared" ref="R26:R41" si="7">$U$2&amp;$T$8</f>
        <v>IMDRH</v>
      </c>
    </row>
    <row r="27" spans="2:18">
      <c r="C27" t="s">
        <v>11</v>
      </c>
      <c r="D27" s="18">
        <v>2010</v>
      </c>
      <c r="E27" t="str">
        <f t="shared" si="0"/>
        <v>INDM*</v>
      </c>
      <c r="F27" t="str">
        <f t="shared" si="2"/>
        <v>INDSNG2</v>
      </c>
      <c r="G27" t="str">
        <f t="shared" si="3"/>
        <v>IMDRH</v>
      </c>
      <c r="H27" t="str">
        <f t="shared" si="4"/>
        <v>INDSNG2</v>
      </c>
      <c r="I27" s="10" t="s">
        <v>209</v>
      </c>
      <c r="J27" s="51">
        <f ca="1">OFFSET(Input!$A$1,M27+N27+2,O27+1)</f>
        <v>0</v>
      </c>
      <c r="L27" s="10" t="str">
        <f t="shared" si="5"/>
        <v>HeatTax</v>
      </c>
      <c r="M27" s="10">
        <f>VLOOKUP(L27,Input!$C$2:$D$6,2,FALSE)</f>
        <v>63</v>
      </c>
      <c r="N27" s="10">
        <f t="shared" si="6"/>
        <v>1</v>
      </c>
      <c r="O27" s="10">
        <f>MATCH(F27,Input!$C$15:$U$15,0)</f>
        <v>16</v>
      </c>
      <c r="Q27" s="16" t="s">
        <v>26</v>
      </c>
      <c r="R27" s="16" t="str">
        <f t="shared" si="7"/>
        <v>IMDRH</v>
      </c>
    </row>
    <row r="28" spans="2:18">
      <c r="C28" t="s">
        <v>11</v>
      </c>
      <c r="D28" s="18">
        <v>2010</v>
      </c>
      <c r="E28" t="str">
        <f t="shared" si="0"/>
        <v>INDM*</v>
      </c>
      <c r="F28" t="str">
        <f t="shared" si="2"/>
        <v>INDSNG1</v>
      </c>
      <c r="G28" t="str">
        <f t="shared" si="3"/>
        <v>IMDRH</v>
      </c>
      <c r="H28" t="str">
        <f t="shared" si="4"/>
        <v>INDSNG1</v>
      </c>
      <c r="I28" s="10" t="s">
        <v>209</v>
      </c>
      <c r="J28" s="51">
        <f ca="1">OFFSET(Input!$A$1,M28+N28+2,O28+1)</f>
        <v>121.84069514307899</v>
      </c>
      <c r="L28" s="10" t="str">
        <f t="shared" si="5"/>
        <v>HeatTax</v>
      </c>
      <c r="M28" s="10">
        <f>VLOOKUP(L28,Input!$C$2:$D$6,2,FALSE)</f>
        <v>63</v>
      </c>
      <c r="N28" s="10">
        <f t="shared" si="6"/>
        <v>1</v>
      </c>
      <c r="O28" s="10">
        <f>MATCH(F28,Input!$C$15:$U$15,0)</f>
        <v>15</v>
      </c>
      <c r="Q28" s="16" t="s">
        <v>25</v>
      </c>
      <c r="R28" s="16" t="str">
        <f t="shared" si="7"/>
        <v>IMDRH</v>
      </c>
    </row>
    <row r="29" spans="2:18">
      <c r="C29" t="s">
        <v>11</v>
      </c>
      <c r="D29" s="18">
        <v>2010</v>
      </c>
      <c r="E29" t="str">
        <f t="shared" si="0"/>
        <v>INDM*</v>
      </c>
      <c r="F29" t="str">
        <f t="shared" si="2"/>
        <v>INDCOA</v>
      </c>
      <c r="G29" t="str">
        <f t="shared" si="3"/>
        <v>IMDRH</v>
      </c>
      <c r="H29" t="str">
        <f t="shared" si="4"/>
        <v>INDCOA</v>
      </c>
      <c r="I29" s="10" t="s">
        <v>209</v>
      </c>
      <c r="J29" s="51">
        <f ca="1">OFFSET(Input!$A$1,M29+N29+2,O29+1)</f>
        <v>0</v>
      </c>
      <c r="L29" s="10" t="str">
        <f t="shared" si="5"/>
        <v>HeatTax</v>
      </c>
      <c r="M29" s="10">
        <f>VLOOKUP(L29,Input!$C$2:$D$6,2,FALSE)</f>
        <v>63</v>
      </c>
      <c r="N29" s="10">
        <f t="shared" si="6"/>
        <v>1</v>
      </c>
      <c r="O29" s="10">
        <f>MATCH(F29,Input!$C$15:$U$15,0)</f>
        <v>2</v>
      </c>
      <c r="Q29" s="16" t="s">
        <v>16</v>
      </c>
      <c r="R29" s="16" t="str">
        <f t="shared" si="7"/>
        <v>IMDRH</v>
      </c>
    </row>
    <row r="30" spans="2:18">
      <c r="C30" t="s">
        <v>11</v>
      </c>
      <c r="D30" s="18">
        <v>2010</v>
      </c>
      <c r="E30" t="str">
        <f t="shared" si="0"/>
        <v>INDM*</v>
      </c>
      <c r="F30" t="str">
        <f t="shared" si="2"/>
        <v>INDDSL</v>
      </c>
      <c r="G30" t="str">
        <f t="shared" si="3"/>
        <v>IMDRH</v>
      </c>
      <c r="H30" t="str">
        <f t="shared" si="4"/>
        <v>INDDSL</v>
      </c>
      <c r="I30" s="10" t="s">
        <v>209</v>
      </c>
      <c r="J30" s="51">
        <f ca="1">OFFSET(Input!$A$1,M30+N30+2,O30+1)</f>
        <v>138.56082516920716</v>
      </c>
      <c r="L30" s="10" t="str">
        <f t="shared" si="5"/>
        <v>HeatTax</v>
      </c>
      <c r="M30" s="10">
        <f>VLOOKUP(L30,Input!$C$2:$D$6,2,FALSE)</f>
        <v>63</v>
      </c>
      <c r="N30" s="10">
        <f t="shared" si="6"/>
        <v>1</v>
      </c>
      <c r="O30" s="10">
        <f>MATCH(F30,Input!$C$15:$U$15,0)</f>
        <v>3</v>
      </c>
      <c r="Q30" s="16" t="s">
        <v>29</v>
      </c>
      <c r="R30" s="16" t="str">
        <f t="shared" si="7"/>
        <v>IMDRH</v>
      </c>
    </row>
    <row r="31" spans="2:18">
      <c r="C31" t="s">
        <v>11</v>
      </c>
      <c r="D31" s="18">
        <v>2010</v>
      </c>
      <c r="E31" t="str">
        <f t="shared" si="0"/>
        <v>INDM*</v>
      </c>
      <c r="F31" t="str">
        <f t="shared" si="2"/>
        <v>INDDSB1</v>
      </c>
      <c r="G31" t="str">
        <f t="shared" si="3"/>
        <v>IMDRH</v>
      </c>
      <c r="H31" t="str">
        <f t="shared" si="4"/>
        <v>INDDSB1</v>
      </c>
      <c r="I31" s="10" t="s">
        <v>209</v>
      </c>
      <c r="J31" s="51">
        <f ca="1">OFFSET(Input!$A$1,M31+N31+2,O31+1)</f>
        <v>32.519861727474179</v>
      </c>
      <c r="L31" s="10" t="str">
        <f t="shared" si="5"/>
        <v>HeatTax</v>
      </c>
      <c r="M31" s="10">
        <f>VLOOKUP(L31,Input!$C$2:$D$6,2,FALSE)</f>
        <v>63</v>
      </c>
      <c r="N31" s="10">
        <f t="shared" si="6"/>
        <v>1</v>
      </c>
      <c r="O31" s="10">
        <f>MATCH(F31,Input!$C$15:$U$15,0)</f>
        <v>13</v>
      </c>
      <c r="Q31" s="16" t="s">
        <v>28</v>
      </c>
      <c r="R31" s="16" t="str">
        <f t="shared" si="7"/>
        <v>IMDRH</v>
      </c>
    </row>
    <row r="32" spans="2:18">
      <c r="C32" t="s">
        <v>11</v>
      </c>
      <c r="D32" s="18">
        <v>2010</v>
      </c>
      <c r="E32" t="str">
        <f t="shared" si="0"/>
        <v>INDM*</v>
      </c>
      <c r="F32" t="str">
        <f t="shared" si="2"/>
        <v>INDDSB2</v>
      </c>
      <c r="G32" t="str">
        <f t="shared" si="3"/>
        <v>IMDRH</v>
      </c>
      <c r="H32" t="str">
        <f t="shared" si="4"/>
        <v>INDDSB2</v>
      </c>
      <c r="I32" s="10" t="s">
        <v>209</v>
      </c>
      <c r="J32" s="51">
        <f ca="1">OFFSET(Input!$A$1,M32+N32+2,O32+1)</f>
        <v>121.84069514307899</v>
      </c>
      <c r="L32" s="10" t="str">
        <f t="shared" si="5"/>
        <v>HeatTax</v>
      </c>
      <c r="M32" s="10">
        <f>VLOOKUP(L32,Input!$C$2:$D$6,2,FALSE)</f>
        <v>63</v>
      </c>
      <c r="N32" s="10">
        <f t="shared" si="6"/>
        <v>1</v>
      </c>
      <c r="O32" s="10">
        <f>MATCH(F32,Input!$C$15:$U$15,0)</f>
        <v>14</v>
      </c>
      <c r="Q32" s="16" t="s">
        <v>30</v>
      </c>
      <c r="R32" s="16" t="str">
        <f t="shared" si="7"/>
        <v>IMDRH</v>
      </c>
    </row>
    <row r="33" spans="2:18">
      <c r="C33" t="s">
        <v>11</v>
      </c>
      <c r="D33" s="18">
        <v>2010</v>
      </c>
      <c r="E33" t="str">
        <f t="shared" si="0"/>
        <v>INDM*</v>
      </c>
      <c r="F33" t="str">
        <f t="shared" si="2"/>
        <v>INDWPE</v>
      </c>
      <c r="G33" t="str">
        <f t="shared" si="3"/>
        <v>IMDRH</v>
      </c>
      <c r="H33" t="str">
        <f t="shared" si="4"/>
        <v>INDWPE</v>
      </c>
      <c r="I33" s="10" t="s">
        <v>209</v>
      </c>
      <c r="J33" s="51">
        <f ca="1">OFFSET(Input!$A$1,M33+N33+2,O33+1)</f>
        <v>0</v>
      </c>
      <c r="L33" s="10" t="str">
        <f t="shared" si="5"/>
        <v>HeatTax</v>
      </c>
      <c r="M33" s="10">
        <f>VLOOKUP(L33,Input!$C$2:$D$6,2,FALSE)</f>
        <v>63</v>
      </c>
      <c r="N33" s="10">
        <f t="shared" si="6"/>
        <v>1</v>
      </c>
      <c r="O33" s="10">
        <f>MATCH(F33,Input!$C$15:$U$15,0)</f>
        <v>4</v>
      </c>
      <c r="Q33" s="16" t="s">
        <v>17</v>
      </c>
      <c r="R33" s="16" t="str">
        <f t="shared" si="7"/>
        <v>IMDRH</v>
      </c>
    </row>
    <row r="34" spans="2:18">
      <c r="C34" t="s">
        <v>11</v>
      </c>
      <c r="D34" s="18">
        <v>2010</v>
      </c>
      <c r="E34" t="str">
        <f t="shared" si="0"/>
        <v>INDM*</v>
      </c>
      <c r="F34" t="str">
        <f t="shared" si="2"/>
        <v>INDWCH</v>
      </c>
      <c r="G34" t="str">
        <f t="shared" si="3"/>
        <v>IMDRH</v>
      </c>
      <c r="H34" t="str">
        <f t="shared" si="4"/>
        <v>INDWCH</v>
      </c>
      <c r="I34" s="10" t="s">
        <v>209</v>
      </c>
      <c r="J34" s="51">
        <f ca="1">OFFSET(Input!$A$1,M34+N34+2,O34+1)</f>
        <v>0</v>
      </c>
      <c r="L34" s="10" t="str">
        <f t="shared" si="5"/>
        <v>HeatTax</v>
      </c>
      <c r="M34" s="10">
        <f>VLOOKUP(L34,Input!$C$2:$D$6,2,FALSE)</f>
        <v>63</v>
      </c>
      <c r="N34" s="10">
        <f t="shared" si="6"/>
        <v>1</v>
      </c>
      <c r="O34" s="10">
        <f>MATCH(F34,Input!$C$15:$U$15,0)</f>
        <v>5</v>
      </c>
      <c r="Q34" s="16" t="s">
        <v>18</v>
      </c>
      <c r="R34" s="16" t="str">
        <f t="shared" si="7"/>
        <v>IMDRH</v>
      </c>
    </row>
    <row r="35" spans="2:18">
      <c r="C35" t="s">
        <v>11</v>
      </c>
      <c r="D35" s="18">
        <v>2010</v>
      </c>
      <c r="E35" t="str">
        <f t="shared" si="0"/>
        <v>INDM*</v>
      </c>
      <c r="F35" t="str">
        <f t="shared" si="2"/>
        <v>INDBGA</v>
      </c>
      <c r="G35" t="str">
        <f t="shared" si="3"/>
        <v>IMDRH</v>
      </c>
      <c r="H35" t="str">
        <f t="shared" si="4"/>
        <v>INDBGA</v>
      </c>
      <c r="I35" s="10" t="s">
        <v>209</v>
      </c>
      <c r="J35" s="51">
        <f ca="1">OFFSET(Input!$A$1,M35+N35+2,O35+1)</f>
        <v>0</v>
      </c>
      <c r="L35" s="10" t="str">
        <f t="shared" si="5"/>
        <v>HeatTax</v>
      </c>
      <c r="M35" s="10">
        <f>VLOOKUP(L35,Input!$C$2:$D$6,2,FALSE)</f>
        <v>63</v>
      </c>
      <c r="N35" s="10">
        <f t="shared" si="6"/>
        <v>1</v>
      </c>
      <c r="O35" s="10">
        <f>MATCH(F35,Input!$C$15:$U$15,0)</f>
        <v>6</v>
      </c>
      <c r="Q35" s="16" t="s">
        <v>19</v>
      </c>
      <c r="R35" s="16" t="str">
        <f t="shared" si="7"/>
        <v>IMDRH</v>
      </c>
    </row>
    <row r="36" spans="2:18">
      <c r="C36" t="s">
        <v>11</v>
      </c>
      <c r="D36" s="18">
        <v>2010</v>
      </c>
      <c r="E36" t="str">
        <f t="shared" si="0"/>
        <v>INDM*</v>
      </c>
      <c r="F36" t="str">
        <f t="shared" si="2"/>
        <v>INDHFO</v>
      </c>
      <c r="G36" t="str">
        <f t="shared" si="3"/>
        <v>IMDRH</v>
      </c>
      <c r="H36" t="str">
        <f t="shared" si="4"/>
        <v>INDHFO</v>
      </c>
      <c r="I36" s="10" t="s">
        <v>209</v>
      </c>
      <c r="J36" s="51">
        <f ca="1">OFFSET(Input!$A$1,M36+N36+2,O36+1)</f>
        <v>35.720705191668699</v>
      </c>
      <c r="L36" s="10" t="str">
        <f t="shared" si="5"/>
        <v>HeatTax</v>
      </c>
      <c r="M36" s="10">
        <f>VLOOKUP(L36,Input!$C$2:$D$6,2,FALSE)</f>
        <v>63</v>
      </c>
      <c r="N36" s="10">
        <f t="shared" si="6"/>
        <v>1</v>
      </c>
      <c r="O36" s="10">
        <f>MATCH(F36,Input!$C$15:$U$15,0)</f>
        <v>7</v>
      </c>
      <c r="Q36" s="16" t="s">
        <v>20</v>
      </c>
      <c r="R36" s="16" t="str">
        <f t="shared" si="7"/>
        <v>IMDRH</v>
      </c>
    </row>
    <row r="37" spans="2:18">
      <c r="C37" t="s">
        <v>11</v>
      </c>
      <c r="D37" s="18">
        <v>2010</v>
      </c>
      <c r="E37" t="str">
        <f t="shared" si="0"/>
        <v>INDM*</v>
      </c>
      <c r="F37" t="str">
        <f t="shared" si="2"/>
        <v>INDLPG</v>
      </c>
      <c r="G37" t="str">
        <f t="shared" si="3"/>
        <v>IMDRH</v>
      </c>
      <c r="H37" t="str">
        <f t="shared" si="4"/>
        <v>INDLPG</v>
      </c>
      <c r="I37" s="10" t="s">
        <v>209</v>
      </c>
      <c r="J37" s="51">
        <f ca="1">OFFSET(Input!$A$1,M37+N37+2,O37+1)</f>
        <v>32.490852038154401</v>
      </c>
      <c r="L37" s="10" t="str">
        <f t="shared" si="5"/>
        <v>HeatTax</v>
      </c>
      <c r="M37" s="10">
        <f>VLOOKUP(L37,Input!$C$2:$D$6,2,FALSE)</f>
        <v>63</v>
      </c>
      <c r="N37" s="10">
        <f t="shared" si="6"/>
        <v>1</v>
      </c>
      <c r="O37" s="10">
        <f>MATCH(F37,Input!$C$15:$U$15,0)</f>
        <v>8</v>
      </c>
      <c r="Q37" s="16" t="s">
        <v>21</v>
      </c>
      <c r="R37" s="16" t="str">
        <f t="shared" si="7"/>
        <v>IMDRH</v>
      </c>
    </row>
    <row r="38" spans="2:18">
      <c r="C38" t="s">
        <v>11</v>
      </c>
      <c r="D38" s="18">
        <v>2010</v>
      </c>
      <c r="E38" t="str">
        <f t="shared" si="0"/>
        <v>INDM*</v>
      </c>
      <c r="F38" t="str">
        <f t="shared" si="2"/>
        <v>INDWST</v>
      </c>
      <c r="G38" t="str">
        <f t="shared" si="3"/>
        <v>IMDRH</v>
      </c>
      <c r="H38" t="str">
        <f t="shared" si="4"/>
        <v>INDWST</v>
      </c>
      <c r="I38" s="10" t="s">
        <v>209</v>
      </c>
      <c r="J38" s="51">
        <f ca="1">OFFSET(Input!$A$1,M38+N38+2,O38+1)</f>
        <v>31.108262589722298</v>
      </c>
      <c r="L38" s="10" t="str">
        <f t="shared" si="5"/>
        <v>HeatTax</v>
      </c>
      <c r="M38" s="10">
        <f>VLOOKUP(L38,Input!$C$2:$D$6,2,FALSE)</f>
        <v>63</v>
      </c>
      <c r="N38" s="10">
        <f t="shared" si="6"/>
        <v>1</v>
      </c>
      <c r="O38" s="10">
        <f>MATCH(F38,Input!$C$15:$U$15,0)</f>
        <v>9</v>
      </c>
      <c r="Q38" s="16" t="s">
        <v>22</v>
      </c>
      <c r="R38" s="16" t="str">
        <f t="shared" si="7"/>
        <v>IMDRH</v>
      </c>
    </row>
    <row r="39" spans="2:18">
      <c r="C39" t="s">
        <v>11</v>
      </c>
      <c r="D39" s="18">
        <v>2010</v>
      </c>
      <c r="E39" t="str">
        <f t="shared" si="0"/>
        <v>INDM*</v>
      </c>
      <c r="F39" t="str">
        <f t="shared" si="2"/>
        <v>INDHCE</v>
      </c>
      <c r="G39" t="str">
        <f t="shared" si="3"/>
        <v>IMDRH</v>
      </c>
      <c r="H39" t="str">
        <f t="shared" si="4"/>
        <v>INDHCE</v>
      </c>
      <c r="I39" s="10" t="s">
        <v>209</v>
      </c>
      <c r="J39" s="51">
        <f ca="1">OFFSET(Input!$A$1,M39+N39+2,O39+1)</f>
        <v>30.170076892571945</v>
      </c>
      <c r="L39" s="10" t="str">
        <f t="shared" si="5"/>
        <v>HeatTax</v>
      </c>
      <c r="M39" s="10">
        <f>VLOOKUP(L39,Input!$C$2:$D$6,2,FALSE)</f>
        <v>63</v>
      </c>
      <c r="N39" s="10">
        <f t="shared" si="6"/>
        <v>1</v>
      </c>
      <c r="O39" s="10">
        <f>MATCH(F39,Input!$C$15:$U$15,0)</f>
        <v>10</v>
      </c>
      <c r="Q39" s="16" t="s">
        <v>23</v>
      </c>
      <c r="R39" s="16" t="str">
        <f t="shared" si="7"/>
        <v>IMDRH</v>
      </c>
    </row>
    <row r="40" spans="2:18">
      <c r="C40" t="s">
        <v>11</v>
      </c>
      <c r="D40" s="18">
        <v>2010</v>
      </c>
      <c r="E40" t="str">
        <f t="shared" si="0"/>
        <v>INDM*</v>
      </c>
      <c r="F40" t="str">
        <f t="shared" si="2"/>
        <v>INDHDE</v>
      </c>
      <c r="G40" t="str">
        <f t="shared" si="3"/>
        <v>IMDRH</v>
      </c>
      <c r="H40" t="str">
        <f t="shared" si="4"/>
        <v>INDHDE</v>
      </c>
      <c r="I40" s="10" t="s">
        <v>209</v>
      </c>
      <c r="J40" s="51">
        <f ca="1">OFFSET(Input!$A$1,M40+N40+2,O40+1)</f>
        <v>30.170076892571945</v>
      </c>
      <c r="L40" s="10" t="str">
        <f t="shared" si="5"/>
        <v>HeatTax</v>
      </c>
      <c r="M40" s="10">
        <f>VLOOKUP(L40,Input!$C$2:$D$6,2,FALSE)</f>
        <v>63</v>
      </c>
      <c r="N40" s="10">
        <f t="shared" si="6"/>
        <v>1</v>
      </c>
      <c r="O40" s="10">
        <f>MATCH(F40,Input!$C$15:$U$15,0)</f>
        <v>11</v>
      </c>
      <c r="Q40" s="16" t="s">
        <v>24</v>
      </c>
      <c r="R40" s="16" t="str">
        <f t="shared" si="7"/>
        <v>IMDRH</v>
      </c>
    </row>
    <row r="41" spans="2:18">
      <c r="B41" s="9"/>
      <c r="C41" s="9" t="s">
        <v>11</v>
      </c>
      <c r="D41" s="12">
        <v>2010</v>
      </c>
      <c r="E41" s="9" t="str">
        <f t="shared" si="0"/>
        <v>INDM*</v>
      </c>
      <c r="F41" s="9" t="str">
        <f t="shared" si="2"/>
        <v>INDELC</v>
      </c>
      <c r="G41" s="9" t="str">
        <f t="shared" si="3"/>
        <v>IMDRH</v>
      </c>
      <c r="H41" s="9" t="str">
        <f t="shared" si="4"/>
        <v>INDELC</v>
      </c>
      <c r="I41" s="13" t="s">
        <v>209</v>
      </c>
      <c r="J41" s="52">
        <f ca="1">OFFSET(Input!$A$1,M41+N41+2,O41+1)</f>
        <v>32.519861727474179</v>
      </c>
      <c r="L41" s="13" t="str">
        <f t="shared" si="5"/>
        <v>HeatTax</v>
      </c>
      <c r="M41" s="13">
        <f>VLOOKUP(L41,Input!$C$2:$D$6,2,FALSE)</f>
        <v>63</v>
      </c>
      <c r="N41" s="13">
        <f t="shared" si="6"/>
        <v>1</v>
      </c>
      <c r="O41" s="13">
        <f>MATCH(F41,Input!$C$15:$U$15,0)</f>
        <v>12</v>
      </c>
      <c r="Q41" s="16" t="s">
        <v>127</v>
      </c>
      <c r="R41" s="16" t="str">
        <f t="shared" si="7"/>
        <v>IMDRH</v>
      </c>
    </row>
    <row r="42" spans="2:18">
      <c r="B42" s="26"/>
      <c r="C42" s="26" t="s">
        <v>11</v>
      </c>
      <c r="D42" s="27">
        <v>2010</v>
      </c>
      <c r="E42" s="26" t="str">
        <f t="shared" si="0"/>
        <v>INDM*</v>
      </c>
      <c r="F42" s="26" t="str">
        <f t="shared" si="2"/>
        <v>INDELC</v>
      </c>
      <c r="G42" s="26" t="str">
        <f t="shared" si="3"/>
        <v>IMDLA</v>
      </c>
      <c r="H42" s="26" t="str">
        <f t="shared" si="4"/>
        <v>INDELC</v>
      </c>
      <c r="I42" s="28" t="s">
        <v>209</v>
      </c>
      <c r="J42" s="53">
        <f ca="1">OFFSET(Input!$A$1,M42+N42+2,O42+1)</f>
        <v>32.519861727474179</v>
      </c>
      <c r="L42" s="28" t="str">
        <f t="shared" si="5"/>
        <v>FullTax</v>
      </c>
      <c r="M42" s="28">
        <f>VLOOKUP(L42,Input!$C$2:$D$6,2,FALSE)</f>
        <v>113</v>
      </c>
      <c r="N42" s="28">
        <f t="shared" si="6"/>
        <v>1</v>
      </c>
      <c r="O42" s="28">
        <f>MATCH(F42,Input!$C$15:$U$15,0)</f>
        <v>12</v>
      </c>
      <c r="Q42" s="25" t="s">
        <v>127</v>
      </c>
      <c r="R42" s="25" t="str">
        <f>$U$2&amp;$T$9</f>
        <v>IMDLA</v>
      </c>
    </row>
    <row r="43" spans="2:18">
      <c r="B43" s="9"/>
      <c r="C43" s="9" t="s">
        <v>11</v>
      </c>
      <c r="D43" s="12">
        <v>2010</v>
      </c>
      <c r="E43" s="9" t="str">
        <f t="shared" si="0"/>
        <v>INDM*</v>
      </c>
      <c r="F43" s="9" t="str">
        <f t="shared" si="2"/>
        <v>INDELC</v>
      </c>
      <c r="G43" s="9" t="str">
        <f t="shared" si="3"/>
        <v>IMDEM</v>
      </c>
      <c r="H43" s="9" t="str">
        <f t="shared" si="4"/>
        <v>INDELC</v>
      </c>
      <c r="I43" s="13" t="s">
        <v>209</v>
      </c>
      <c r="J43" s="52">
        <f ca="1">OFFSET(Input!$A$1,M43+N43+2,O43+1)</f>
        <v>32.519861727474179</v>
      </c>
      <c r="L43" s="13" t="str">
        <f t="shared" si="5"/>
        <v>FullTax</v>
      </c>
      <c r="M43" s="13">
        <f>VLOOKUP(L43,Input!$C$2:$D$6,2,FALSE)</f>
        <v>113</v>
      </c>
      <c r="N43" s="13">
        <f t="shared" si="6"/>
        <v>1</v>
      </c>
      <c r="O43" s="13">
        <f>MATCH(F43,Input!$C$15:$U$15,0)</f>
        <v>12</v>
      </c>
      <c r="Q43" s="17" t="s">
        <v>127</v>
      </c>
      <c r="R43" s="17" t="str">
        <f>$U$2&amp;$T$10</f>
        <v>IMDEM</v>
      </c>
    </row>
    <row r="44" spans="2:18">
      <c r="C44" t="s">
        <v>11</v>
      </c>
      <c r="D44" s="18">
        <v>2010</v>
      </c>
      <c r="E44" t="str">
        <f t="shared" si="0"/>
        <v>INDM*</v>
      </c>
      <c r="F44" t="str">
        <f t="shared" si="2"/>
        <v>INDDSB1</v>
      </c>
      <c r="G44" t="str">
        <f t="shared" si="3"/>
        <v>IMDTF</v>
      </c>
      <c r="H44" t="str">
        <f t="shared" si="4"/>
        <v>INDDSB1</v>
      </c>
      <c r="I44" s="10" t="s">
        <v>209</v>
      </c>
      <c r="J44" s="51">
        <f ca="1">OFFSET(Input!$A$1,M44+N44+2,O44+1)</f>
        <v>32.519861727474179</v>
      </c>
      <c r="L44" s="10" t="str">
        <f t="shared" si="5"/>
        <v>FullTax</v>
      </c>
      <c r="M44" s="10">
        <f>VLOOKUP(L44,Input!$C$2:$D$6,2,FALSE)</f>
        <v>113</v>
      </c>
      <c r="N44" s="10">
        <f t="shared" si="6"/>
        <v>1</v>
      </c>
      <c r="O44" s="10">
        <f>MATCH(F44,Input!$C$15:$U$15,0)</f>
        <v>13</v>
      </c>
      <c r="Q44" s="16" t="s">
        <v>28</v>
      </c>
      <c r="R44" s="16" t="str">
        <f>$U$2&amp;$T$11</f>
        <v>IMDTF</v>
      </c>
    </row>
    <row r="45" spans="2:18">
      <c r="C45" t="s">
        <v>11</v>
      </c>
      <c r="D45" s="18">
        <v>2010</v>
      </c>
      <c r="E45" t="str">
        <f t="shared" si="0"/>
        <v>INDM*</v>
      </c>
      <c r="F45" t="str">
        <f t="shared" si="2"/>
        <v>INDDSB2</v>
      </c>
      <c r="G45" t="str">
        <f t="shared" si="3"/>
        <v>IMDTF</v>
      </c>
      <c r="H45" t="str">
        <f t="shared" si="4"/>
        <v>INDDSB2</v>
      </c>
      <c r="I45" s="10" t="s">
        <v>209</v>
      </c>
      <c r="J45" s="51">
        <f ca="1">OFFSET(Input!$A$1,M45+N45+2,O45+1)</f>
        <v>121.84069514307899</v>
      </c>
      <c r="L45" s="10" t="str">
        <f t="shared" si="5"/>
        <v>FullTax</v>
      </c>
      <c r="M45" s="10">
        <f>VLOOKUP(L45,Input!$C$2:$D$6,2,FALSE)</f>
        <v>113</v>
      </c>
      <c r="N45" s="10">
        <f t="shared" si="6"/>
        <v>1</v>
      </c>
      <c r="O45" s="10">
        <f>MATCH(F45,Input!$C$15:$U$15,0)</f>
        <v>14</v>
      </c>
      <c r="Q45" s="16" t="s">
        <v>30</v>
      </c>
      <c r="R45" s="16" t="str">
        <f t="shared" ref="R45:R46" si="8">$U$2&amp;$T$11</f>
        <v>IMDTF</v>
      </c>
    </row>
    <row r="46" spans="2:18">
      <c r="C46" t="s">
        <v>11</v>
      </c>
      <c r="D46" s="18">
        <v>2010</v>
      </c>
      <c r="E46" t="str">
        <f t="shared" si="0"/>
        <v>INDM*</v>
      </c>
      <c r="F46" t="str">
        <f t="shared" si="2"/>
        <v>INDDSL</v>
      </c>
      <c r="G46" t="str">
        <f t="shared" si="3"/>
        <v>IMDTF</v>
      </c>
      <c r="H46" t="str">
        <f t="shared" si="4"/>
        <v>INDDSL</v>
      </c>
      <c r="I46" s="10" t="s">
        <v>209</v>
      </c>
      <c r="J46" s="51">
        <f ca="1">OFFSET(Input!$A$1,M46+N46+2,O46+1)</f>
        <v>138.56082516920716</v>
      </c>
      <c r="L46" s="10" t="str">
        <f t="shared" si="5"/>
        <v>FullTax</v>
      </c>
      <c r="M46" s="10">
        <f>VLOOKUP(L46,Input!$C$2:$D$6,2,FALSE)</f>
        <v>113</v>
      </c>
      <c r="N46" s="10">
        <f t="shared" si="6"/>
        <v>1</v>
      </c>
      <c r="O46" s="10">
        <f>MATCH(F46,Input!$C$15:$U$15,0)</f>
        <v>3</v>
      </c>
      <c r="Q46" s="16" t="s">
        <v>29</v>
      </c>
      <c r="R46" s="16" t="str">
        <f t="shared" si="8"/>
        <v>IMDTF</v>
      </c>
    </row>
    <row r="47" spans="2:18">
      <c r="C47" t="s">
        <v>11</v>
      </c>
      <c r="D47" s="18">
        <v>2010</v>
      </c>
      <c r="E47" t="str">
        <f t="shared" si="0"/>
        <v>INDM*</v>
      </c>
      <c r="F47" t="str">
        <f t="shared" si="2"/>
        <v>INDLPG</v>
      </c>
      <c r="G47" t="str">
        <f t="shared" si="3"/>
        <v>IMDFL</v>
      </c>
      <c r="H47" t="str">
        <f t="shared" si="4"/>
        <v>INDLPG</v>
      </c>
      <c r="I47" s="10" t="s">
        <v>209</v>
      </c>
      <c r="J47" s="51">
        <f ca="1">OFFSET(Input!$A$1,M47+N47+2,O47+1)</f>
        <v>32.490852038154401</v>
      </c>
      <c r="L47" s="10" t="str">
        <f t="shared" si="5"/>
        <v>FullTax</v>
      </c>
      <c r="M47" s="10">
        <f>VLOOKUP(L47,Input!$C$2:$D$6,2,FALSE)</f>
        <v>113</v>
      </c>
      <c r="N47" s="10">
        <f t="shared" si="6"/>
        <v>1</v>
      </c>
      <c r="O47" s="10">
        <f>MATCH(F47,Input!$C$15:$U$15,0)</f>
        <v>8</v>
      </c>
      <c r="Q47" s="16" t="s">
        <v>21</v>
      </c>
      <c r="R47" s="16" t="str">
        <f>$U$2&amp;$T$12</f>
        <v>IMDFL</v>
      </c>
    </row>
    <row r="48" spans="2:18">
      <c r="C48" t="s">
        <v>11</v>
      </c>
      <c r="D48" s="18">
        <v>2010</v>
      </c>
      <c r="E48" t="str">
        <f t="shared" si="0"/>
        <v>INDM*</v>
      </c>
      <c r="F48" t="str">
        <f t="shared" si="2"/>
        <v>INDSNG1</v>
      </c>
      <c r="G48" t="str">
        <f t="shared" si="3"/>
        <v>IMDFL</v>
      </c>
      <c r="H48" t="str">
        <f t="shared" si="4"/>
        <v>INDSNG1</v>
      </c>
      <c r="I48" s="10" t="s">
        <v>209</v>
      </c>
      <c r="J48" s="51">
        <f ca="1">OFFSET(Input!$A$1,M48+N48+2,O48+1)</f>
        <v>121.84069514307899</v>
      </c>
      <c r="L48" s="10" t="str">
        <f t="shared" si="5"/>
        <v>FullTax</v>
      </c>
      <c r="M48" s="10">
        <f>VLOOKUP(L48,Input!$C$2:$D$6,2,FALSE)</f>
        <v>113</v>
      </c>
      <c r="N48" s="10">
        <f t="shared" si="6"/>
        <v>1</v>
      </c>
      <c r="O48" s="10">
        <f>MATCH(F48,Input!$C$15:$U$15,0)</f>
        <v>15</v>
      </c>
      <c r="Q48" s="16" t="s">
        <v>25</v>
      </c>
      <c r="R48" s="16" t="str">
        <f t="shared" ref="R48:R49" si="9">$U$2&amp;$T$12</f>
        <v>IMDFL</v>
      </c>
    </row>
    <row r="49" spans="2:18" ht="15.75" thickBot="1">
      <c r="B49" s="9"/>
      <c r="C49" s="9" t="s">
        <v>11</v>
      </c>
      <c r="D49" s="12">
        <v>2010</v>
      </c>
      <c r="E49" s="9" t="str">
        <f t="shared" si="0"/>
        <v>INDM*</v>
      </c>
      <c r="F49" s="9" t="str">
        <f t="shared" si="2"/>
        <v>INDSNG2</v>
      </c>
      <c r="G49" s="9" t="str">
        <f t="shared" si="3"/>
        <v>IMDFL</v>
      </c>
      <c r="H49" s="9" t="str">
        <f t="shared" si="4"/>
        <v>INDSNG2</v>
      </c>
      <c r="I49" s="13" t="s">
        <v>209</v>
      </c>
      <c r="J49" s="52">
        <f ca="1">OFFSET(Input!$A$1,M49+N49+2,O49+1)</f>
        <v>0</v>
      </c>
      <c r="L49" s="13" t="str">
        <f t="shared" si="5"/>
        <v>FullTax</v>
      </c>
      <c r="M49" s="13">
        <f>VLOOKUP(L49,Input!$C$2:$D$6,2,FALSE)</f>
        <v>113</v>
      </c>
      <c r="N49" s="13">
        <f t="shared" si="6"/>
        <v>1</v>
      </c>
      <c r="O49" s="13">
        <f>MATCH(F49,Input!$C$15:$U$15,0)</f>
        <v>16</v>
      </c>
      <c r="Q49" s="17" t="s">
        <v>26</v>
      </c>
      <c r="R49" s="17" t="str">
        <f t="shared" si="9"/>
        <v>IMDFL</v>
      </c>
    </row>
    <row r="50" spans="2:18">
      <c r="B50" s="8"/>
      <c r="C50" s="8" t="s">
        <v>11</v>
      </c>
      <c r="D50" s="19">
        <v>2015</v>
      </c>
      <c r="E50" s="8" t="str">
        <f t="shared" si="0"/>
        <v>INDM*</v>
      </c>
      <c r="F50" s="8" t="str">
        <f t="shared" ref="F50:H69" si="10">F6</f>
        <v>INDNGA</v>
      </c>
      <c r="G50" s="8" t="str">
        <f t="shared" si="10"/>
        <v>IMDMT</v>
      </c>
      <c r="H50" s="8" t="str">
        <f t="shared" si="10"/>
        <v>INDNGA</v>
      </c>
      <c r="I50" s="20" t="s">
        <v>209</v>
      </c>
      <c r="J50" s="50">
        <f ca="1">OFFSET(Input!$A$1,M50+N50+2,O50+1)</f>
        <v>2.3923925411292624</v>
      </c>
      <c r="L50" s="20" t="str">
        <f t="shared" si="5"/>
        <v>ProcesTax</v>
      </c>
      <c r="M50" s="20">
        <f>VLOOKUP(L50,Input!$C$2:$D$6,2,FALSE)</f>
        <v>13</v>
      </c>
      <c r="N50" s="20">
        <f t="shared" si="6"/>
        <v>6</v>
      </c>
      <c r="O50" s="20">
        <f>MATCH(F50,Input!$C$15:$U$15,0)</f>
        <v>1</v>
      </c>
    </row>
    <row r="51" spans="2:18">
      <c r="C51" t="s">
        <v>11</v>
      </c>
      <c r="D51" s="18">
        <v>2015</v>
      </c>
      <c r="E51" t="str">
        <f t="shared" si="0"/>
        <v>INDM*</v>
      </c>
      <c r="F51" t="str">
        <f t="shared" si="10"/>
        <v>INDSNG1</v>
      </c>
      <c r="G51" t="str">
        <f t="shared" si="10"/>
        <v>IMDMT</v>
      </c>
      <c r="H51" t="str">
        <f t="shared" si="10"/>
        <v>INDSNG1</v>
      </c>
      <c r="I51" s="10" t="s">
        <v>209</v>
      </c>
      <c r="J51" s="51">
        <f ca="1">OFFSET(Input!$A$1,M51+N51+2,O51+1)</f>
        <v>0</v>
      </c>
      <c r="L51" s="10" t="str">
        <f t="shared" si="5"/>
        <v>ProcesTax</v>
      </c>
      <c r="M51" s="10">
        <f>VLOOKUP(L51,Input!$C$2:$D$6,2,FALSE)</f>
        <v>13</v>
      </c>
      <c r="N51" s="10">
        <f t="shared" si="6"/>
        <v>6</v>
      </c>
      <c r="O51" s="10">
        <f>MATCH(F51,Input!$C$15:$U$15,0)</f>
        <v>15</v>
      </c>
    </row>
    <row r="52" spans="2:18">
      <c r="C52" t="s">
        <v>11</v>
      </c>
      <c r="D52" s="18">
        <v>2015</v>
      </c>
      <c r="E52" t="str">
        <f t="shared" si="0"/>
        <v>INDM*</v>
      </c>
      <c r="F52" t="str">
        <f t="shared" si="10"/>
        <v>INDSNG2</v>
      </c>
      <c r="G52" t="str">
        <f t="shared" si="10"/>
        <v>IMDMT</v>
      </c>
      <c r="H52" t="str">
        <f t="shared" si="10"/>
        <v>INDSNG2</v>
      </c>
      <c r="I52" s="10" t="s">
        <v>209</v>
      </c>
      <c r="J52" s="51">
        <f ca="1">OFFSET(Input!$A$1,M52+N52+2,O52+1)</f>
        <v>0</v>
      </c>
      <c r="L52" s="10" t="str">
        <f t="shared" si="5"/>
        <v>ProcesTax</v>
      </c>
      <c r="M52" s="10">
        <f>VLOOKUP(L52,Input!$C$2:$D$6,2,FALSE)</f>
        <v>13</v>
      </c>
      <c r="N52" s="10">
        <f t="shared" si="6"/>
        <v>6</v>
      </c>
      <c r="O52" s="10">
        <f>MATCH(F52,Input!$C$15:$U$15,0)</f>
        <v>16</v>
      </c>
    </row>
    <row r="53" spans="2:18">
      <c r="C53" t="s">
        <v>11</v>
      </c>
      <c r="D53" s="18">
        <v>2015</v>
      </c>
      <c r="E53" t="str">
        <f t="shared" si="0"/>
        <v>INDM*</v>
      </c>
      <c r="F53" t="str">
        <f t="shared" si="10"/>
        <v>INDCOA</v>
      </c>
      <c r="G53" t="str">
        <f t="shared" si="10"/>
        <v>IMDMT</v>
      </c>
      <c r="H53" t="str">
        <f t="shared" si="10"/>
        <v>INDCOA</v>
      </c>
      <c r="I53" s="10" t="s">
        <v>209</v>
      </c>
      <c r="J53" s="51">
        <f ca="1">OFFSET(Input!$A$1,M53+N53+2,O53+1)</f>
        <v>0</v>
      </c>
      <c r="L53" s="10" t="str">
        <f t="shared" si="5"/>
        <v>ProcesTax</v>
      </c>
      <c r="M53" s="10">
        <f>VLOOKUP(L53,Input!$C$2:$D$6,2,FALSE)</f>
        <v>13</v>
      </c>
      <c r="N53" s="10">
        <f t="shared" si="6"/>
        <v>6</v>
      </c>
      <c r="O53" s="10">
        <f>MATCH(F53,Input!$C$15:$U$15,0)</f>
        <v>2</v>
      </c>
    </row>
    <row r="54" spans="2:18">
      <c r="C54" t="s">
        <v>11</v>
      </c>
      <c r="D54" s="18">
        <v>2015</v>
      </c>
      <c r="E54" t="str">
        <f t="shared" si="0"/>
        <v>INDM*</v>
      </c>
      <c r="F54" t="str">
        <f t="shared" si="10"/>
        <v>INDDSL</v>
      </c>
      <c r="G54" t="str">
        <f t="shared" si="10"/>
        <v>IMDMT</v>
      </c>
      <c r="H54" t="str">
        <f t="shared" si="10"/>
        <v>INDDSL</v>
      </c>
      <c r="I54" s="10" t="s">
        <v>209</v>
      </c>
      <c r="J54" s="51">
        <f ca="1">OFFSET(Input!$A$1,M54+N54+2,O54+1)</f>
        <v>145.72835544314296</v>
      </c>
      <c r="L54" s="10" t="str">
        <f t="shared" si="5"/>
        <v>ProcesTax</v>
      </c>
      <c r="M54" s="10">
        <f>VLOOKUP(L54,Input!$C$2:$D$6,2,FALSE)</f>
        <v>13</v>
      </c>
      <c r="N54" s="10">
        <f t="shared" si="6"/>
        <v>6</v>
      </c>
      <c r="O54" s="10">
        <f>MATCH(F54,Input!$C$15:$U$15,0)</f>
        <v>3</v>
      </c>
    </row>
    <row r="55" spans="2:18">
      <c r="C55" t="s">
        <v>11</v>
      </c>
      <c r="D55" s="18">
        <v>2015</v>
      </c>
      <c r="E55" t="str">
        <f t="shared" si="0"/>
        <v>INDM*</v>
      </c>
      <c r="F55" t="str">
        <f t="shared" si="10"/>
        <v>INDDSB1</v>
      </c>
      <c r="G55" t="str">
        <f t="shared" si="10"/>
        <v>IMDMT</v>
      </c>
      <c r="H55" t="str">
        <f t="shared" si="10"/>
        <v>INDDSB1</v>
      </c>
      <c r="I55" s="10" t="s">
        <v>209</v>
      </c>
      <c r="J55" s="51">
        <f ca="1">OFFSET(Input!$A$1,M55+N55+2,O55+1)</f>
        <v>121.84069514307899</v>
      </c>
      <c r="L55" s="10" t="str">
        <f t="shared" si="5"/>
        <v>ProcesTax</v>
      </c>
      <c r="M55" s="10">
        <f>VLOOKUP(L55,Input!$C$2:$D$6,2,FALSE)</f>
        <v>13</v>
      </c>
      <c r="N55" s="10">
        <f t="shared" si="6"/>
        <v>6</v>
      </c>
      <c r="O55" s="10">
        <f>MATCH(F55,Input!$C$15:$U$15,0)</f>
        <v>13</v>
      </c>
    </row>
    <row r="56" spans="2:18">
      <c r="C56" t="s">
        <v>11</v>
      </c>
      <c r="D56" s="18">
        <v>2015</v>
      </c>
      <c r="E56" t="str">
        <f t="shared" si="0"/>
        <v>INDM*</v>
      </c>
      <c r="F56" t="str">
        <f t="shared" si="10"/>
        <v>INDDSB2</v>
      </c>
      <c r="G56" t="str">
        <f t="shared" si="10"/>
        <v>IMDMT</v>
      </c>
      <c r="H56" t="str">
        <f t="shared" si="10"/>
        <v>INDDSB2</v>
      </c>
      <c r="I56" s="10" t="s">
        <v>209</v>
      </c>
      <c r="J56" s="51">
        <f ca="1">OFFSET(Input!$A$1,M56+N56+2,O56+1)</f>
        <v>121.84069514307899</v>
      </c>
      <c r="L56" s="10" t="str">
        <f t="shared" si="5"/>
        <v>ProcesTax</v>
      </c>
      <c r="M56" s="10">
        <f>VLOOKUP(L56,Input!$C$2:$D$6,2,FALSE)</f>
        <v>13</v>
      </c>
      <c r="N56" s="10">
        <f t="shared" si="6"/>
        <v>6</v>
      </c>
      <c r="O56" s="10">
        <f>MATCH(F56,Input!$C$15:$U$15,0)</f>
        <v>14</v>
      </c>
    </row>
    <row r="57" spans="2:18">
      <c r="C57" t="s">
        <v>11</v>
      </c>
      <c r="D57" s="18">
        <v>2015</v>
      </c>
      <c r="E57" t="str">
        <f t="shared" si="0"/>
        <v>INDM*</v>
      </c>
      <c r="F57" t="str">
        <f t="shared" si="10"/>
        <v>INDWPE</v>
      </c>
      <c r="G57" t="str">
        <f t="shared" si="10"/>
        <v>IMDMT</v>
      </c>
      <c r="H57" t="str">
        <f t="shared" si="10"/>
        <v>INDWPE</v>
      </c>
      <c r="I57" s="10" t="s">
        <v>209</v>
      </c>
      <c r="J57" s="51">
        <f ca="1">OFFSET(Input!$A$1,M57+N57+2,O57+1)</f>
        <v>0</v>
      </c>
      <c r="L57" s="10" t="str">
        <f t="shared" si="5"/>
        <v>ProcesTax</v>
      </c>
      <c r="M57" s="10">
        <f>VLOOKUP(L57,Input!$C$2:$D$6,2,FALSE)</f>
        <v>13</v>
      </c>
      <c r="N57" s="10">
        <f t="shared" si="6"/>
        <v>6</v>
      </c>
      <c r="O57" s="10">
        <f>MATCH(F57,Input!$C$15:$U$15,0)</f>
        <v>4</v>
      </c>
    </row>
    <row r="58" spans="2:18" ht="15.75" thickBot="1">
      <c r="B58" s="80"/>
      <c r="C58" s="80" t="s">
        <v>11</v>
      </c>
      <c r="D58" s="81">
        <v>2015</v>
      </c>
      <c r="E58" s="80" t="str">
        <f t="shared" si="0"/>
        <v>INDM*</v>
      </c>
      <c r="F58" s="80" t="str">
        <f t="shared" si="10"/>
        <v>INDWCH</v>
      </c>
      <c r="G58" s="80" t="str">
        <f t="shared" si="10"/>
        <v>IMDMT</v>
      </c>
      <c r="H58" s="80" t="str">
        <f t="shared" si="10"/>
        <v>INDWCH</v>
      </c>
      <c r="I58" s="82" t="s">
        <v>209</v>
      </c>
      <c r="J58" s="83">
        <f ca="1">OFFSET(Input!$A$1,M58+N58+2,O58+1)</f>
        <v>0</v>
      </c>
      <c r="L58" s="10" t="str">
        <f t="shared" si="5"/>
        <v>ProcesTax</v>
      </c>
      <c r="M58" s="10">
        <f>VLOOKUP(L58,Input!$C$2:$D$6,2,FALSE)</f>
        <v>13</v>
      </c>
      <c r="N58" s="10">
        <f t="shared" si="6"/>
        <v>6</v>
      </c>
      <c r="O58" s="10">
        <f>MATCH(F58,Input!$C$15:$U$15,0)</f>
        <v>5</v>
      </c>
    </row>
    <row r="59" spans="2:18">
      <c r="C59" t="s">
        <v>11</v>
      </c>
      <c r="D59" s="18">
        <v>2015</v>
      </c>
      <c r="E59" t="str">
        <f t="shared" si="0"/>
        <v>INDM*</v>
      </c>
      <c r="F59" t="str">
        <f t="shared" si="10"/>
        <v>INDBGA</v>
      </c>
      <c r="G59" t="str">
        <f t="shared" si="10"/>
        <v>IMDMT</v>
      </c>
      <c r="H59" t="str">
        <f t="shared" si="10"/>
        <v>INDBGA</v>
      </c>
      <c r="I59" s="10" t="s">
        <v>209</v>
      </c>
      <c r="J59" s="51">
        <f ca="1">OFFSET(Input!$A$1,M59+N59+2,O59+1)</f>
        <v>0</v>
      </c>
      <c r="L59" s="10" t="str">
        <f t="shared" si="5"/>
        <v>ProcesTax</v>
      </c>
      <c r="M59" s="10">
        <f>VLOOKUP(L59,Input!$C$2:$D$6,2,FALSE)</f>
        <v>13</v>
      </c>
      <c r="N59" s="10">
        <f t="shared" si="6"/>
        <v>6</v>
      </c>
      <c r="O59" s="10">
        <f>MATCH(F59,Input!$C$15:$U$15,0)</f>
        <v>6</v>
      </c>
    </row>
    <row r="60" spans="2:18">
      <c r="C60" t="s">
        <v>11</v>
      </c>
      <c r="D60" s="18">
        <v>2015</v>
      </c>
      <c r="E60" t="str">
        <f t="shared" si="0"/>
        <v>INDM*</v>
      </c>
      <c r="F60" t="str">
        <f t="shared" si="10"/>
        <v>INDHFO</v>
      </c>
      <c r="G60" t="str">
        <f t="shared" si="10"/>
        <v>IMDMT</v>
      </c>
      <c r="H60" t="str">
        <f t="shared" si="10"/>
        <v>INDHFO</v>
      </c>
      <c r="I60" s="10" t="s">
        <v>209</v>
      </c>
      <c r="J60" s="51">
        <f ca="1">OFFSET(Input!$A$1,M60+N60+2,O60+1)</f>
        <v>49.612420193178153</v>
      </c>
      <c r="L60" s="10" t="str">
        <f t="shared" si="5"/>
        <v>ProcesTax</v>
      </c>
      <c r="M60" s="10">
        <f>VLOOKUP(L60,Input!$C$2:$D$6,2,FALSE)</f>
        <v>13</v>
      </c>
      <c r="N60" s="10">
        <f t="shared" si="6"/>
        <v>6</v>
      </c>
      <c r="O60" s="10">
        <f>MATCH(F60,Input!$C$15:$U$15,0)</f>
        <v>7</v>
      </c>
    </row>
    <row r="61" spans="2:18">
      <c r="C61" t="s">
        <v>11</v>
      </c>
      <c r="D61" s="18">
        <v>2015</v>
      </c>
      <c r="E61" t="str">
        <f t="shared" si="0"/>
        <v>INDM*</v>
      </c>
      <c r="F61" t="str">
        <f t="shared" si="10"/>
        <v>INDLPG</v>
      </c>
      <c r="G61" t="str">
        <f t="shared" si="10"/>
        <v>IMDMT</v>
      </c>
      <c r="H61" t="str">
        <f t="shared" si="10"/>
        <v>INDLPG</v>
      </c>
      <c r="I61" s="10" t="s">
        <v>209</v>
      </c>
      <c r="J61" s="51">
        <f ca="1">OFFSET(Input!$A$1,M61+N61+2,O61+1)</f>
        <v>40.590088951336469</v>
      </c>
      <c r="L61" s="10" t="str">
        <f t="shared" si="5"/>
        <v>ProcesTax</v>
      </c>
      <c r="M61" s="10">
        <f>VLOOKUP(L61,Input!$C$2:$D$6,2,FALSE)</f>
        <v>13</v>
      </c>
      <c r="N61" s="10">
        <f t="shared" si="6"/>
        <v>6</v>
      </c>
      <c r="O61" s="10">
        <f>MATCH(F61,Input!$C$15:$U$15,0)</f>
        <v>8</v>
      </c>
    </row>
    <row r="62" spans="2:18">
      <c r="C62" t="s">
        <v>11</v>
      </c>
      <c r="D62" s="18">
        <v>2015</v>
      </c>
      <c r="E62" t="str">
        <f t="shared" si="0"/>
        <v>INDM*</v>
      </c>
      <c r="F62" t="str">
        <f t="shared" si="10"/>
        <v>INDWST</v>
      </c>
      <c r="G62" t="str">
        <f t="shared" si="10"/>
        <v>IMDMT</v>
      </c>
      <c r="H62" t="str">
        <f t="shared" si="10"/>
        <v>INDWST</v>
      </c>
      <c r="I62" s="10" t="s">
        <v>209</v>
      </c>
      <c r="J62" s="51">
        <f ca="1">OFFSET(Input!$A$1,M62+N62+2,O62+1)</f>
        <v>0</v>
      </c>
      <c r="L62" s="10" t="str">
        <f t="shared" si="5"/>
        <v>ProcesTax</v>
      </c>
      <c r="M62" s="10">
        <f>VLOOKUP(L62,Input!$C$2:$D$6,2,FALSE)</f>
        <v>13</v>
      </c>
      <c r="N62" s="10">
        <f t="shared" si="6"/>
        <v>6</v>
      </c>
      <c r="O62" s="10">
        <f>MATCH(F62,Input!$C$15:$U$15,0)</f>
        <v>9</v>
      </c>
    </row>
    <row r="63" spans="2:18">
      <c r="C63" t="s">
        <v>11</v>
      </c>
      <c r="D63" s="18">
        <v>2015</v>
      </c>
      <c r="E63" t="str">
        <f t="shared" si="0"/>
        <v>INDM*</v>
      </c>
      <c r="F63" t="str">
        <f t="shared" si="10"/>
        <v>INDHCE</v>
      </c>
      <c r="G63" t="str">
        <f t="shared" si="10"/>
        <v>IMDMT</v>
      </c>
      <c r="H63" t="str">
        <f t="shared" si="10"/>
        <v>INDHCE</v>
      </c>
      <c r="I63" s="10" t="s">
        <v>209</v>
      </c>
      <c r="J63" s="51">
        <f ca="1">OFFSET(Input!$A$1,M63+N63+2,O63+1)</f>
        <v>30.170076892571945</v>
      </c>
      <c r="L63" s="10" t="str">
        <f t="shared" si="5"/>
        <v>ProcesTax</v>
      </c>
      <c r="M63" s="10">
        <f>VLOOKUP(L63,Input!$C$2:$D$6,2,FALSE)</f>
        <v>13</v>
      </c>
      <c r="N63" s="10">
        <f t="shared" si="6"/>
        <v>6</v>
      </c>
      <c r="O63" s="10">
        <f>MATCH(F63,Input!$C$15:$U$15,0)</f>
        <v>10</v>
      </c>
    </row>
    <row r="64" spans="2:18">
      <c r="C64" t="s">
        <v>11</v>
      </c>
      <c r="D64" s="18">
        <v>2015</v>
      </c>
      <c r="E64" t="str">
        <f t="shared" si="0"/>
        <v>INDM*</v>
      </c>
      <c r="F64" t="str">
        <f t="shared" si="10"/>
        <v>INDHDE</v>
      </c>
      <c r="G64" t="str">
        <f t="shared" si="10"/>
        <v>IMDMT</v>
      </c>
      <c r="H64" t="str">
        <f t="shared" si="10"/>
        <v>INDHDE</v>
      </c>
      <c r="I64" s="10" t="s">
        <v>209</v>
      </c>
      <c r="J64" s="51">
        <f ca="1">OFFSET(Input!$A$1,M64+N64+2,O64+1)</f>
        <v>30.170076892571945</v>
      </c>
      <c r="L64" s="10" t="str">
        <f t="shared" si="5"/>
        <v>ProcesTax</v>
      </c>
      <c r="M64" s="10">
        <f>VLOOKUP(L64,Input!$C$2:$D$6,2,FALSE)</f>
        <v>13</v>
      </c>
      <c r="N64" s="10">
        <f t="shared" si="6"/>
        <v>6</v>
      </c>
      <c r="O64" s="10">
        <f>MATCH(F64,Input!$C$15:$U$15,0)</f>
        <v>11</v>
      </c>
    </row>
    <row r="65" spans="2:15">
      <c r="B65" s="9"/>
      <c r="C65" s="9" t="s">
        <v>11</v>
      </c>
      <c r="D65" s="12">
        <v>2015</v>
      </c>
      <c r="E65" s="9" t="str">
        <f t="shared" ref="E65:E123" si="11">$U$3&amp;"*"</f>
        <v>INDM*</v>
      </c>
      <c r="F65" s="9" t="str">
        <f t="shared" si="10"/>
        <v>INDELC</v>
      </c>
      <c r="G65" s="9" t="str">
        <f t="shared" si="10"/>
        <v>IMDMT</v>
      </c>
      <c r="H65" s="9" t="str">
        <f t="shared" si="10"/>
        <v>INDELC</v>
      </c>
      <c r="I65" s="13" t="s">
        <v>209</v>
      </c>
      <c r="J65" s="52">
        <f ca="1">OFFSET(Input!$A$1,M65+N65+2,O65+1)</f>
        <v>1.25</v>
      </c>
      <c r="L65" s="13" t="str">
        <f t="shared" si="5"/>
        <v>ProcesTax</v>
      </c>
      <c r="M65" s="13">
        <f>VLOOKUP(L65,Input!$C$2:$D$6,2,FALSE)</f>
        <v>13</v>
      </c>
      <c r="N65" s="13">
        <f t="shared" si="6"/>
        <v>6</v>
      </c>
      <c r="O65" s="13">
        <f>MATCH(F65,Input!$C$15:$U$15,0)</f>
        <v>12</v>
      </c>
    </row>
    <row r="66" spans="2:15">
      <c r="C66" t="s">
        <v>11</v>
      </c>
      <c r="D66" s="18">
        <v>2015</v>
      </c>
      <c r="E66" t="str">
        <f t="shared" si="11"/>
        <v>INDM*</v>
      </c>
      <c r="F66" t="str">
        <f t="shared" si="10"/>
        <v>INDNGA</v>
      </c>
      <c r="G66" t="str">
        <f t="shared" si="10"/>
        <v>IMDHT</v>
      </c>
      <c r="H66" t="str">
        <f t="shared" si="10"/>
        <v>INDNGA</v>
      </c>
      <c r="I66" s="10" t="s">
        <v>209</v>
      </c>
      <c r="J66" s="51">
        <f ca="1">OFFSET(Input!$A$1,M66+N66+2,O66+1)</f>
        <v>2.3923925411292624</v>
      </c>
      <c r="L66" s="10" t="str">
        <f t="shared" si="5"/>
        <v>ProcesTax</v>
      </c>
      <c r="M66" s="10">
        <f>VLOOKUP(L66,Input!$C$2:$D$6,2,FALSE)</f>
        <v>13</v>
      </c>
      <c r="N66" s="10">
        <f t="shared" si="6"/>
        <v>6</v>
      </c>
      <c r="O66" s="10">
        <f>MATCH(F66,Input!$C$15:$U$15,0)</f>
        <v>1</v>
      </c>
    </row>
    <row r="67" spans="2:15">
      <c r="C67" t="s">
        <v>11</v>
      </c>
      <c r="D67" s="18">
        <v>2015</v>
      </c>
      <c r="E67" t="str">
        <f t="shared" si="11"/>
        <v>INDM*</v>
      </c>
      <c r="F67" t="str">
        <f t="shared" si="10"/>
        <v>INDSNG2</v>
      </c>
      <c r="G67" t="str">
        <f t="shared" si="10"/>
        <v>IMDHT</v>
      </c>
      <c r="H67" t="str">
        <f t="shared" si="10"/>
        <v>INDSNG2</v>
      </c>
      <c r="I67" s="10" t="s">
        <v>209</v>
      </c>
      <c r="J67" s="51">
        <f ca="1">OFFSET(Input!$A$1,M67+N67+2,O67+1)</f>
        <v>0</v>
      </c>
      <c r="L67" s="10" t="str">
        <f t="shared" si="5"/>
        <v>ProcesTax</v>
      </c>
      <c r="M67" s="10">
        <f>VLOOKUP(L67,Input!$C$2:$D$6,2,FALSE)</f>
        <v>13</v>
      </c>
      <c r="N67" s="10">
        <f t="shared" si="6"/>
        <v>6</v>
      </c>
      <c r="O67" s="10">
        <f>MATCH(F67,Input!$C$15:$U$15,0)</f>
        <v>16</v>
      </c>
    </row>
    <row r="68" spans="2:15">
      <c r="C68" t="s">
        <v>11</v>
      </c>
      <c r="D68" s="18">
        <v>2015</v>
      </c>
      <c r="E68" t="str">
        <f t="shared" si="11"/>
        <v>INDM*</v>
      </c>
      <c r="F68" t="str">
        <f t="shared" si="10"/>
        <v>INDSNG1</v>
      </c>
      <c r="G68" t="str">
        <f t="shared" si="10"/>
        <v>IMDHT</v>
      </c>
      <c r="H68" t="str">
        <f t="shared" si="10"/>
        <v>INDSNG1</v>
      </c>
      <c r="I68" s="10" t="s">
        <v>209</v>
      </c>
      <c r="J68" s="51">
        <f ca="1">OFFSET(Input!$A$1,M68+N68+2,O68+1)</f>
        <v>0</v>
      </c>
      <c r="L68" s="10" t="str">
        <f t="shared" si="5"/>
        <v>ProcesTax</v>
      </c>
      <c r="M68" s="10">
        <f>VLOOKUP(L68,Input!$C$2:$D$6,2,FALSE)</f>
        <v>13</v>
      </c>
      <c r="N68" s="10">
        <f t="shared" si="6"/>
        <v>6</v>
      </c>
      <c r="O68" s="10">
        <f>MATCH(F68,Input!$C$15:$U$15,0)</f>
        <v>15</v>
      </c>
    </row>
    <row r="69" spans="2:15">
      <c r="B69" s="9"/>
      <c r="C69" s="9" t="s">
        <v>11</v>
      </c>
      <c r="D69" s="12">
        <v>2015</v>
      </c>
      <c r="E69" s="9" t="str">
        <f t="shared" si="11"/>
        <v>INDM*</v>
      </c>
      <c r="F69" s="9" t="str">
        <f t="shared" si="10"/>
        <v>INDLPG</v>
      </c>
      <c r="G69" s="9" t="str">
        <f t="shared" si="10"/>
        <v>IMDHT</v>
      </c>
      <c r="H69" s="9" t="str">
        <f t="shared" si="10"/>
        <v>INDLPG</v>
      </c>
      <c r="I69" s="13" t="s">
        <v>209</v>
      </c>
      <c r="J69" s="52">
        <f ca="1">OFFSET(Input!$A$1,M69+N69+2,O69+1)</f>
        <v>40.590088951336469</v>
      </c>
      <c r="L69" s="13" t="str">
        <f t="shared" si="5"/>
        <v>ProcesTax</v>
      </c>
      <c r="M69" s="13">
        <f>VLOOKUP(L69,Input!$C$2:$D$6,2,FALSE)</f>
        <v>13</v>
      </c>
      <c r="N69" s="13">
        <f t="shared" si="6"/>
        <v>6</v>
      </c>
      <c r="O69" s="13">
        <f>MATCH(F69,Input!$C$15:$U$15,0)</f>
        <v>8</v>
      </c>
    </row>
    <row r="70" spans="2:15">
      <c r="C70" t="s">
        <v>11</v>
      </c>
      <c r="D70" s="18">
        <v>2015</v>
      </c>
      <c r="E70" t="str">
        <f t="shared" si="11"/>
        <v>INDM*</v>
      </c>
      <c r="F70" t="str">
        <f t="shared" ref="F70:H89" si="12">F26</f>
        <v>INDNGA</v>
      </c>
      <c r="G70" t="str">
        <f t="shared" si="12"/>
        <v>IMDRH</v>
      </c>
      <c r="H70" t="str">
        <f t="shared" si="12"/>
        <v>INDNGA</v>
      </c>
      <c r="I70" s="10" t="s">
        <v>209</v>
      </c>
      <c r="J70" s="51">
        <f ca="1">OFFSET(Input!$A$1,M70+N70+2,O70+1)</f>
        <v>70.841601057755838</v>
      </c>
      <c r="L70" s="10" t="str">
        <f t="shared" si="5"/>
        <v>HeatTax</v>
      </c>
      <c r="M70" s="10">
        <f>VLOOKUP(L70,Input!$C$2:$D$6,2,FALSE)</f>
        <v>63</v>
      </c>
      <c r="N70" s="10">
        <f t="shared" si="6"/>
        <v>6</v>
      </c>
      <c r="O70" s="10">
        <f>MATCH(F70,Input!$C$15:$U$15,0)</f>
        <v>1</v>
      </c>
    </row>
    <row r="71" spans="2:15">
      <c r="C71" t="s">
        <v>11</v>
      </c>
      <c r="D71" s="18">
        <v>2015</v>
      </c>
      <c r="E71" t="str">
        <f t="shared" si="11"/>
        <v>INDM*</v>
      </c>
      <c r="F71" t="str">
        <f t="shared" si="12"/>
        <v>INDSNG2</v>
      </c>
      <c r="G71" t="str">
        <f t="shared" si="12"/>
        <v>IMDRH</v>
      </c>
      <c r="H71" t="str">
        <f t="shared" si="12"/>
        <v>INDSNG2</v>
      </c>
      <c r="I71" s="10" t="s">
        <v>209</v>
      </c>
      <c r="J71" s="51">
        <f ca="1">OFFSET(Input!$A$1,M71+N71+2,O71+1)</f>
        <v>0</v>
      </c>
      <c r="L71" s="10" t="str">
        <f t="shared" ref="L71:L134" si="13">VLOOKUP(RIGHT(G71,3),$T$6:$V$12,3,FALSE)</f>
        <v>HeatTax</v>
      </c>
      <c r="M71" s="10">
        <f>VLOOKUP(L71,Input!$C$2:$D$6,2,FALSE)</f>
        <v>63</v>
      </c>
      <c r="N71" s="10">
        <f t="shared" ref="N71:N134" si="14">D71-2009</f>
        <v>6</v>
      </c>
      <c r="O71" s="10">
        <f>MATCH(F71,Input!$C$15:$U$15,0)</f>
        <v>16</v>
      </c>
    </row>
    <row r="72" spans="2:15">
      <c r="C72" t="s">
        <v>11</v>
      </c>
      <c r="D72" s="18">
        <v>2015</v>
      </c>
      <c r="E72" t="str">
        <f t="shared" si="11"/>
        <v>INDM*</v>
      </c>
      <c r="F72" t="str">
        <f t="shared" si="12"/>
        <v>INDSNG1</v>
      </c>
      <c r="G72" t="str">
        <f t="shared" si="12"/>
        <v>IMDRH</v>
      </c>
      <c r="H72" t="str">
        <f t="shared" si="12"/>
        <v>INDSNG1</v>
      </c>
      <c r="I72" s="10" t="s">
        <v>209</v>
      </c>
      <c r="J72" s="51">
        <f ca="1">OFFSET(Input!$A$1,M72+N72+2,O72+1)</f>
        <v>121.84069514307899</v>
      </c>
      <c r="L72" s="10" t="str">
        <f t="shared" si="13"/>
        <v>HeatTax</v>
      </c>
      <c r="M72" s="10">
        <f>VLOOKUP(L72,Input!$C$2:$D$6,2,FALSE)</f>
        <v>63</v>
      </c>
      <c r="N72" s="10">
        <f t="shared" si="14"/>
        <v>6</v>
      </c>
      <c r="O72" s="10">
        <f>MATCH(F72,Input!$C$15:$U$15,0)</f>
        <v>15</v>
      </c>
    </row>
    <row r="73" spans="2:15">
      <c r="C73" t="s">
        <v>11</v>
      </c>
      <c r="D73" s="18">
        <v>2015</v>
      </c>
      <c r="E73" t="str">
        <f t="shared" si="11"/>
        <v>INDM*</v>
      </c>
      <c r="F73" t="str">
        <f t="shared" si="12"/>
        <v>INDCOA</v>
      </c>
      <c r="G73" t="str">
        <f t="shared" si="12"/>
        <v>IMDRH</v>
      </c>
      <c r="H73" t="str">
        <f t="shared" si="12"/>
        <v>INDCOA</v>
      </c>
      <c r="I73" s="10" t="s">
        <v>209</v>
      </c>
      <c r="J73" s="51">
        <f ca="1">OFFSET(Input!$A$1,M73+N73+2,O73+1)</f>
        <v>0</v>
      </c>
      <c r="L73" s="10" t="str">
        <f t="shared" si="13"/>
        <v>HeatTax</v>
      </c>
      <c r="M73" s="10">
        <f>VLOOKUP(L73,Input!$C$2:$D$6,2,FALSE)</f>
        <v>63</v>
      </c>
      <c r="N73" s="10">
        <f t="shared" si="14"/>
        <v>6</v>
      </c>
      <c r="O73" s="10">
        <f>MATCH(F73,Input!$C$15:$U$15,0)</f>
        <v>2</v>
      </c>
    </row>
    <row r="74" spans="2:15">
      <c r="C74" t="s">
        <v>11</v>
      </c>
      <c r="D74" s="18">
        <v>2015</v>
      </c>
      <c r="E74" t="str">
        <f t="shared" si="11"/>
        <v>INDM*</v>
      </c>
      <c r="F74" t="str">
        <f t="shared" si="12"/>
        <v>INDDSL</v>
      </c>
      <c r="G74" t="str">
        <f t="shared" si="12"/>
        <v>IMDRH</v>
      </c>
      <c r="H74" t="str">
        <f t="shared" si="12"/>
        <v>INDDSL</v>
      </c>
      <c r="I74" s="10" t="s">
        <v>209</v>
      </c>
      <c r="J74" s="51">
        <f ca="1">OFFSET(Input!$A$1,M74+N74+2,O74+1)</f>
        <v>145.72835544314296</v>
      </c>
      <c r="L74" s="10" t="str">
        <f t="shared" si="13"/>
        <v>HeatTax</v>
      </c>
      <c r="M74" s="10">
        <f>VLOOKUP(L74,Input!$C$2:$D$6,2,FALSE)</f>
        <v>63</v>
      </c>
      <c r="N74" s="10">
        <f t="shared" si="14"/>
        <v>6</v>
      </c>
      <c r="O74" s="10">
        <f>MATCH(F74,Input!$C$15:$U$15,0)</f>
        <v>3</v>
      </c>
    </row>
    <row r="75" spans="2:15">
      <c r="C75" t="s">
        <v>11</v>
      </c>
      <c r="D75" s="18">
        <v>2015</v>
      </c>
      <c r="E75" t="str">
        <f t="shared" si="11"/>
        <v>INDM*</v>
      </c>
      <c r="F75" t="str">
        <f t="shared" si="12"/>
        <v>INDDSB1</v>
      </c>
      <c r="G75" t="str">
        <f t="shared" si="12"/>
        <v>IMDRH</v>
      </c>
      <c r="H75" t="str">
        <f t="shared" si="12"/>
        <v>INDDSB1</v>
      </c>
      <c r="I75" s="10" t="s">
        <v>209</v>
      </c>
      <c r="J75" s="51">
        <f ca="1">OFFSET(Input!$A$1,M75+N75+2,O75+1)</f>
        <v>37.916666666666671</v>
      </c>
      <c r="L75" s="10" t="str">
        <f t="shared" si="13"/>
        <v>HeatTax</v>
      </c>
      <c r="M75" s="10">
        <f>VLOOKUP(L75,Input!$C$2:$D$6,2,FALSE)</f>
        <v>63</v>
      </c>
      <c r="N75" s="10">
        <f t="shared" si="14"/>
        <v>6</v>
      </c>
      <c r="O75" s="10">
        <f>MATCH(F75,Input!$C$15:$U$15,0)</f>
        <v>13</v>
      </c>
    </row>
    <row r="76" spans="2:15">
      <c r="C76" t="s">
        <v>11</v>
      </c>
      <c r="D76" s="18">
        <v>2015</v>
      </c>
      <c r="E76" t="str">
        <f t="shared" si="11"/>
        <v>INDM*</v>
      </c>
      <c r="F76" t="str">
        <f t="shared" si="12"/>
        <v>INDDSB2</v>
      </c>
      <c r="G76" t="str">
        <f t="shared" si="12"/>
        <v>IMDRH</v>
      </c>
      <c r="H76" t="str">
        <f t="shared" si="12"/>
        <v>INDDSB2</v>
      </c>
      <c r="I76" s="10" t="s">
        <v>209</v>
      </c>
      <c r="J76" s="51">
        <f ca="1">OFFSET(Input!$A$1,M76+N76+2,O76+1)</f>
        <v>121.84069514307899</v>
      </c>
      <c r="L76" s="10" t="str">
        <f t="shared" si="13"/>
        <v>HeatTax</v>
      </c>
      <c r="M76" s="10">
        <f>VLOOKUP(L76,Input!$C$2:$D$6,2,FALSE)</f>
        <v>63</v>
      </c>
      <c r="N76" s="10">
        <f t="shared" si="14"/>
        <v>6</v>
      </c>
      <c r="O76" s="10">
        <f>MATCH(F76,Input!$C$15:$U$15,0)</f>
        <v>14</v>
      </c>
    </row>
    <row r="77" spans="2:15">
      <c r="C77" t="s">
        <v>11</v>
      </c>
      <c r="D77" s="18">
        <v>2015</v>
      </c>
      <c r="E77" t="str">
        <f t="shared" si="11"/>
        <v>INDM*</v>
      </c>
      <c r="F77" t="str">
        <f t="shared" si="12"/>
        <v>INDWPE</v>
      </c>
      <c r="G77" t="str">
        <f t="shared" si="12"/>
        <v>IMDRH</v>
      </c>
      <c r="H77" t="str">
        <f t="shared" si="12"/>
        <v>INDWPE</v>
      </c>
      <c r="I77" s="10" t="s">
        <v>209</v>
      </c>
      <c r="J77" s="51">
        <f ca="1">OFFSET(Input!$A$1,M77+N77+2,O77+1)</f>
        <v>0</v>
      </c>
      <c r="L77" s="10" t="str">
        <f t="shared" si="13"/>
        <v>HeatTax</v>
      </c>
      <c r="M77" s="10">
        <f>VLOOKUP(L77,Input!$C$2:$D$6,2,FALSE)</f>
        <v>63</v>
      </c>
      <c r="N77" s="10">
        <f t="shared" si="14"/>
        <v>6</v>
      </c>
      <c r="O77" s="10">
        <f>MATCH(F77,Input!$C$15:$U$15,0)</f>
        <v>4</v>
      </c>
    </row>
    <row r="78" spans="2:15">
      <c r="C78" t="s">
        <v>11</v>
      </c>
      <c r="D78" s="18">
        <v>2015</v>
      </c>
      <c r="E78" t="str">
        <f t="shared" si="11"/>
        <v>INDM*</v>
      </c>
      <c r="F78" t="str">
        <f t="shared" si="12"/>
        <v>INDWCH</v>
      </c>
      <c r="G78" t="str">
        <f t="shared" si="12"/>
        <v>IMDRH</v>
      </c>
      <c r="H78" t="str">
        <f t="shared" si="12"/>
        <v>INDWCH</v>
      </c>
      <c r="I78" s="10" t="s">
        <v>209</v>
      </c>
      <c r="J78" s="51">
        <f ca="1">OFFSET(Input!$A$1,M78+N78+2,O78+1)</f>
        <v>0</v>
      </c>
      <c r="L78" s="10" t="str">
        <f t="shared" si="13"/>
        <v>HeatTax</v>
      </c>
      <c r="M78" s="10">
        <f>VLOOKUP(L78,Input!$C$2:$D$6,2,FALSE)</f>
        <v>63</v>
      </c>
      <c r="N78" s="10">
        <f t="shared" si="14"/>
        <v>6</v>
      </c>
      <c r="O78" s="10">
        <f>MATCH(F78,Input!$C$15:$U$15,0)</f>
        <v>5</v>
      </c>
    </row>
    <row r="79" spans="2:15">
      <c r="C79" t="s">
        <v>11</v>
      </c>
      <c r="D79" s="18">
        <v>2015</v>
      </c>
      <c r="E79" t="str">
        <f t="shared" si="11"/>
        <v>INDM*</v>
      </c>
      <c r="F79" t="str">
        <f t="shared" si="12"/>
        <v>INDBGA</v>
      </c>
      <c r="G79" t="str">
        <f t="shared" si="12"/>
        <v>IMDRH</v>
      </c>
      <c r="H79" t="str">
        <f t="shared" si="12"/>
        <v>INDBGA</v>
      </c>
      <c r="I79" s="10" t="s">
        <v>209</v>
      </c>
      <c r="J79" s="51">
        <f ca="1">OFFSET(Input!$A$1,M79+N79+2,O79+1)</f>
        <v>0</v>
      </c>
      <c r="L79" s="10" t="str">
        <f t="shared" si="13"/>
        <v>HeatTax</v>
      </c>
      <c r="M79" s="10">
        <f>VLOOKUP(L79,Input!$C$2:$D$6,2,FALSE)</f>
        <v>63</v>
      </c>
      <c r="N79" s="10">
        <f t="shared" si="14"/>
        <v>6</v>
      </c>
      <c r="O79" s="10">
        <f>MATCH(F79,Input!$C$15:$U$15,0)</f>
        <v>6</v>
      </c>
    </row>
    <row r="80" spans="2:15">
      <c r="C80" t="s">
        <v>11</v>
      </c>
      <c r="D80" s="18">
        <v>2015</v>
      </c>
      <c r="E80" t="str">
        <f t="shared" si="11"/>
        <v>INDM*</v>
      </c>
      <c r="F80" t="str">
        <f t="shared" si="12"/>
        <v>INDHFO</v>
      </c>
      <c r="G80" t="str">
        <f t="shared" si="12"/>
        <v>IMDRH</v>
      </c>
      <c r="H80" t="str">
        <f t="shared" si="12"/>
        <v>INDHFO</v>
      </c>
      <c r="I80" s="10" t="s">
        <v>209</v>
      </c>
      <c r="J80" s="51">
        <f ca="1">OFFSET(Input!$A$1,M80+N80+2,O80+1)</f>
        <v>73.544808375756418</v>
      </c>
      <c r="L80" s="10" t="str">
        <f t="shared" si="13"/>
        <v>HeatTax</v>
      </c>
      <c r="M80" s="10">
        <f>VLOOKUP(L80,Input!$C$2:$D$6,2,FALSE)</f>
        <v>63</v>
      </c>
      <c r="N80" s="10">
        <f t="shared" si="14"/>
        <v>6</v>
      </c>
      <c r="O80" s="10">
        <f>MATCH(F80,Input!$C$15:$U$15,0)</f>
        <v>7</v>
      </c>
    </row>
    <row r="81" spans="2:15">
      <c r="C81" t="s">
        <v>11</v>
      </c>
      <c r="D81" s="18">
        <v>2015</v>
      </c>
      <c r="E81" t="str">
        <f t="shared" si="11"/>
        <v>INDM*</v>
      </c>
      <c r="F81" t="str">
        <f t="shared" si="12"/>
        <v>INDLPG</v>
      </c>
      <c r="G81" t="str">
        <f t="shared" si="12"/>
        <v>IMDRH</v>
      </c>
      <c r="H81" t="str">
        <f t="shared" si="12"/>
        <v>INDLPG</v>
      </c>
      <c r="I81" s="10" t="s">
        <v>209</v>
      </c>
      <c r="J81" s="51">
        <f ca="1">OFFSET(Input!$A$1,M81+N81+2,O81+1)</f>
        <v>40.590088951336469</v>
      </c>
      <c r="L81" s="10" t="str">
        <f t="shared" si="13"/>
        <v>HeatTax</v>
      </c>
      <c r="M81" s="10">
        <f>VLOOKUP(L81,Input!$C$2:$D$6,2,FALSE)</f>
        <v>63</v>
      </c>
      <c r="N81" s="10">
        <f t="shared" si="14"/>
        <v>6</v>
      </c>
      <c r="O81" s="10">
        <f>MATCH(F81,Input!$C$15:$U$15,0)</f>
        <v>8</v>
      </c>
    </row>
    <row r="82" spans="2:15">
      <c r="C82" t="s">
        <v>11</v>
      </c>
      <c r="D82" s="18">
        <v>2015</v>
      </c>
      <c r="E82" t="str">
        <f t="shared" si="11"/>
        <v>INDM*</v>
      </c>
      <c r="F82" t="str">
        <f t="shared" si="12"/>
        <v>INDWST</v>
      </c>
      <c r="G82" t="str">
        <f t="shared" si="12"/>
        <v>IMDRH</v>
      </c>
      <c r="H82" t="str">
        <f t="shared" si="12"/>
        <v>INDWST</v>
      </c>
      <c r="I82" s="10" t="s">
        <v>209</v>
      </c>
      <c r="J82" s="51">
        <f ca="1">OFFSET(Input!$A$1,M82+N82+2,O82+1)</f>
        <v>0</v>
      </c>
      <c r="L82" s="10" t="str">
        <f t="shared" si="13"/>
        <v>HeatTax</v>
      </c>
      <c r="M82" s="10">
        <f>VLOOKUP(L82,Input!$C$2:$D$6,2,FALSE)</f>
        <v>63</v>
      </c>
      <c r="N82" s="10">
        <f t="shared" si="14"/>
        <v>6</v>
      </c>
      <c r="O82" s="10">
        <f>MATCH(F82,Input!$C$15:$U$15,0)</f>
        <v>9</v>
      </c>
    </row>
    <row r="83" spans="2:15">
      <c r="C83" t="s">
        <v>11</v>
      </c>
      <c r="D83" s="18">
        <v>2015</v>
      </c>
      <c r="E83" t="str">
        <f t="shared" si="11"/>
        <v>INDM*</v>
      </c>
      <c r="F83" t="str">
        <f t="shared" si="12"/>
        <v>INDHCE</v>
      </c>
      <c r="G83" t="str">
        <f t="shared" si="12"/>
        <v>IMDRH</v>
      </c>
      <c r="H83" t="str">
        <f t="shared" si="12"/>
        <v>INDHCE</v>
      </c>
      <c r="I83" s="10" t="s">
        <v>209</v>
      </c>
      <c r="J83" s="51">
        <f ca="1">OFFSET(Input!$A$1,M83+N83+2,O83+1)</f>
        <v>30.170076892571945</v>
      </c>
      <c r="L83" s="10" t="str">
        <f t="shared" si="13"/>
        <v>HeatTax</v>
      </c>
      <c r="M83" s="10">
        <f>VLOOKUP(L83,Input!$C$2:$D$6,2,FALSE)</f>
        <v>63</v>
      </c>
      <c r="N83" s="10">
        <f t="shared" si="14"/>
        <v>6</v>
      </c>
      <c r="O83" s="10">
        <f>MATCH(F83,Input!$C$15:$U$15,0)</f>
        <v>10</v>
      </c>
    </row>
    <row r="84" spans="2:15">
      <c r="C84" t="s">
        <v>11</v>
      </c>
      <c r="D84" s="18">
        <v>2015</v>
      </c>
      <c r="E84" t="str">
        <f t="shared" si="11"/>
        <v>INDM*</v>
      </c>
      <c r="F84" t="str">
        <f t="shared" si="12"/>
        <v>INDHDE</v>
      </c>
      <c r="G84" t="str">
        <f t="shared" si="12"/>
        <v>IMDRH</v>
      </c>
      <c r="H84" t="str">
        <f t="shared" si="12"/>
        <v>INDHDE</v>
      </c>
      <c r="I84" s="10" t="s">
        <v>209</v>
      </c>
      <c r="J84" s="51">
        <f ca="1">OFFSET(Input!$A$1,M84+N84+2,O84+1)</f>
        <v>30.170076892571945</v>
      </c>
      <c r="L84" s="10" t="str">
        <f t="shared" si="13"/>
        <v>HeatTax</v>
      </c>
      <c r="M84" s="10">
        <f>VLOOKUP(L84,Input!$C$2:$D$6,2,FALSE)</f>
        <v>63</v>
      </c>
      <c r="N84" s="10">
        <f t="shared" si="14"/>
        <v>6</v>
      </c>
      <c r="O84" s="10">
        <f>MATCH(F84,Input!$C$15:$U$15,0)</f>
        <v>11</v>
      </c>
    </row>
    <row r="85" spans="2:15">
      <c r="B85" s="9"/>
      <c r="C85" s="9" t="s">
        <v>11</v>
      </c>
      <c r="D85" s="12">
        <v>2015</v>
      </c>
      <c r="E85" s="9" t="str">
        <f t="shared" si="11"/>
        <v>INDM*</v>
      </c>
      <c r="F85" s="9" t="str">
        <f t="shared" si="12"/>
        <v>INDELC</v>
      </c>
      <c r="G85" s="9" t="str">
        <f t="shared" si="12"/>
        <v>IMDRH</v>
      </c>
      <c r="H85" s="9" t="str">
        <f t="shared" si="12"/>
        <v>INDELC</v>
      </c>
      <c r="I85" s="13" t="s">
        <v>209</v>
      </c>
      <c r="J85" s="52">
        <f ca="1">OFFSET(Input!$A$1,M85+N85+2,O85+1)</f>
        <v>37.916666666666671</v>
      </c>
      <c r="L85" s="13" t="str">
        <f t="shared" si="13"/>
        <v>HeatTax</v>
      </c>
      <c r="M85" s="13">
        <f>VLOOKUP(L85,Input!$C$2:$D$6,2,FALSE)</f>
        <v>63</v>
      </c>
      <c r="N85" s="13">
        <f t="shared" si="14"/>
        <v>6</v>
      </c>
      <c r="O85" s="13">
        <f>MATCH(F85,Input!$C$15:$U$15,0)</f>
        <v>12</v>
      </c>
    </row>
    <row r="86" spans="2:15">
      <c r="B86" s="26"/>
      <c r="C86" s="26" t="s">
        <v>11</v>
      </c>
      <c r="D86" s="27">
        <v>2015</v>
      </c>
      <c r="E86" s="26" t="str">
        <f t="shared" si="11"/>
        <v>INDM*</v>
      </c>
      <c r="F86" s="26" t="str">
        <f t="shared" si="12"/>
        <v>INDELC</v>
      </c>
      <c r="G86" s="26" t="str">
        <f t="shared" si="12"/>
        <v>IMDLA</v>
      </c>
      <c r="H86" s="26" t="str">
        <f t="shared" si="12"/>
        <v>INDELC</v>
      </c>
      <c r="I86" s="28" t="s">
        <v>209</v>
      </c>
      <c r="J86" s="53">
        <f ca="1">OFFSET(Input!$A$1,M86+N86+2,O86+1)</f>
        <v>37.916666666666671</v>
      </c>
      <c r="L86" s="28" t="str">
        <f t="shared" si="13"/>
        <v>FullTax</v>
      </c>
      <c r="M86" s="28">
        <f>VLOOKUP(L86,Input!$C$2:$D$6,2,FALSE)</f>
        <v>113</v>
      </c>
      <c r="N86" s="28">
        <f t="shared" si="14"/>
        <v>6</v>
      </c>
      <c r="O86" s="28">
        <f>MATCH(F86,Input!$C$15:$U$15,0)</f>
        <v>12</v>
      </c>
    </row>
    <row r="87" spans="2:15">
      <c r="B87" s="9"/>
      <c r="C87" s="9" t="s">
        <v>11</v>
      </c>
      <c r="D87" s="12">
        <v>2015</v>
      </c>
      <c r="E87" s="9" t="str">
        <f t="shared" si="11"/>
        <v>INDM*</v>
      </c>
      <c r="F87" s="9" t="str">
        <f t="shared" si="12"/>
        <v>INDELC</v>
      </c>
      <c r="G87" s="9" t="str">
        <f t="shared" si="12"/>
        <v>IMDEM</v>
      </c>
      <c r="H87" s="9" t="str">
        <f t="shared" si="12"/>
        <v>INDELC</v>
      </c>
      <c r="I87" s="13" t="s">
        <v>209</v>
      </c>
      <c r="J87" s="52">
        <f ca="1">OFFSET(Input!$A$1,M87+N87+2,O87+1)</f>
        <v>37.916666666666671</v>
      </c>
      <c r="L87" s="13" t="str">
        <f t="shared" si="13"/>
        <v>FullTax</v>
      </c>
      <c r="M87" s="13">
        <f>VLOOKUP(L87,Input!$C$2:$D$6,2,FALSE)</f>
        <v>113</v>
      </c>
      <c r="N87" s="13">
        <f t="shared" si="14"/>
        <v>6</v>
      </c>
      <c r="O87" s="13">
        <f>MATCH(F87,Input!$C$15:$U$15,0)</f>
        <v>12</v>
      </c>
    </row>
    <row r="88" spans="2:15">
      <c r="C88" t="s">
        <v>11</v>
      </c>
      <c r="D88" s="18">
        <v>2015</v>
      </c>
      <c r="E88" t="str">
        <f t="shared" si="11"/>
        <v>INDM*</v>
      </c>
      <c r="F88" t="str">
        <f t="shared" si="12"/>
        <v>INDDSB1</v>
      </c>
      <c r="G88" t="str">
        <f t="shared" si="12"/>
        <v>IMDTF</v>
      </c>
      <c r="H88" t="str">
        <f t="shared" si="12"/>
        <v>INDDSB1</v>
      </c>
      <c r="I88" s="10" t="s">
        <v>209</v>
      </c>
      <c r="J88" s="51">
        <f ca="1">OFFSET(Input!$A$1,M88+N88+2,O88+1)</f>
        <v>37.916666666666671</v>
      </c>
      <c r="L88" s="10" t="str">
        <f t="shared" si="13"/>
        <v>FullTax</v>
      </c>
      <c r="M88" s="10">
        <f>VLOOKUP(L88,Input!$C$2:$D$6,2,FALSE)</f>
        <v>113</v>
      </c>
      <c r="N88" s="10">
        <f t="shared" si="14"/>
        <v>6</v>
      </c>
      <c r="O88" s="10">
        <f>MATCH(F88,Input!$C$15:$U$15,0)</f>
        <v>13</v>
      </c>
    </row>
    <row r="89" spans="2:15">
      <c r="C89" t="s">
        <v>11</v>
      </c>
      <c r="D89" s="18">
        <v>2015</v>
      </c>
      <c r="E89" t="str">
        <f t="shared" si="11"/>
        <v>INDM*</v>
      </c>
      <c r="F89" t="str">
        <f t="shared" si="12"/>
        <v>INDDSB2</v>
      </c>
      <c r="G89" t="str">
        <f t="shared" si="12"/>
        <v>IMDTF</v>
      </c>
      <c r="H89" t="str">
        <f t="shared" si="12"/>
        <v>INDDSB2</v>
      </c>
      <c r="I89" s="10" t="s">
        <v>209</v>
      </c>
      <c r="J89" s="51">
        <f ca="1">OFFSET(Input!$A$1,M89+N89+2,O89+1)</f>
        <v>121.84069514307899</v>
      </c>
      <c r="L89" s="10" t="str">
        <f t="shared" si="13"/>
        <v>FullTax</v>
      </c>
      <c r="M89" s="10">
        <f>VLOOKUP(L89,Input!$C$2:$D$6,2,FALSE)</f>
        <v>113</v>
      </c>
      <c r="N89" s="10">
        <f t="shared" si="14"/>
        <v>6</v>
      </c>
      <c r="O89" s="10">
        <f>MATCH(F89,Input!$C$15:$U$15,0)</f>
        <v>14</v>
      </c>
    </row>
    <row r="90" spans="2:15">
      <c r="C90" t="s">
        <v>11</v>
      </c>
      <c r="D90" s="18">
        <v>2015</v>
      </c>
      <c r="E90" t="str">
        <f t="shared" si="11"/>
        <v>INDM*</v>
      </c>
      <c r="F90" t="str">
        <f t="shared" ref="F90:H109" si="15">F46</f>
        <v>INDDSL</v>
      </c>
      <c r="G90" t="str">
        <f t="shared" si="15"/>
        <v>IMDTF</v>
      </c>
      <c r="H90" t="str">
        <f t="shared" si="15"/>
        <v>INDDSL</v>
      </c>
      <c r="I90" s="10" t="s">
        <v>209</v>
      </c>
      <c r="J90" s="51">
        <f ca="1">OFFSET(Input!$A$1,M90+N90+2,O90+1)</f>
        <v>145.72835544314296</v>
      </c>
      <c r="L90" s="10" t="str">
        <f t="shared" si="13"/>
        <v>FullTax</v>
      </c>
      <c r="M90" s="10">
        <f>VLOOKUP(L90,Input!$C$2:$D$6,2,FALSE)</f>
        <v>113</v>
      </c>
      <c r="N90" s="10">
        <f t="shared" si="14"/>
        <v>6</v>
      </c>
      <c r="O90" s="10">
        <f>MATCH(F90,Input!$C$15:$U$15,0)</f>
        <v>3</v>
      </c>
    </row>
    <row r="91" spans="2:15">
      <c r="C91" t="s">
        <v>11</v>
      </c>
      <c r="D91" s="18">
        <v>2015</v>
      </c>
      <c r="E91" t="str">
        <f t="shared" si="11"/>
        <v>INDM*</v>
      </c>
      <c r="F91" t="str">
        <f t="shared" si="15"/>
        <v>INDLPG</v>
      </c>
      <c r="G91" t="str">
        <f t="shared" si="15"/>
        <v>IMDFL</v>
      </c>
      <c r="H91" t="str">
        <f t="shared" si="15"/>
        <v>INDLPG</v>
      </c>
      <c r="I91" s="10" t="s">
        <v>209</v>
      </c>
      <c r="J91" s="51">
        <f ca="1">OFFSET(Input!$A$1,M91+N91+2,O91+1)</f>
        <v>40.590088951336469</v>
      </c>
      <c r="L91" s="10" t="str">
        <f t="shared" si="13"/>
        <v>FullTax</v>
      </c>
      <c r="M91" s="10">
        <f>VLOOKUP(L91,Input!$C$2:$D$6,2,FALSE)</f>
        <v>113</v>
      </c>
      <c r="N91" s="10">
        <f t="shared" si="14"/>
        <v>6</v>
      </c>
      <c r="O91" s="10">
        <f>MATCH(F91,Input!$C$15:$U$15,0)</f>
        <v>8</v>
      </c>
    </row>
    <row r="92" spans="2:15">
      <c r="C92" t="s">
        <v>11</v>
      </c>
      <c r="D92" s="18">
        <v>2015</v>
      </c>
      <c r="E92" t="str">
        <f t="shared" si="11"/>
        <v>INDM*</v>
      </c>
      <c r="F92" t="str">
        <f t="shared" si="15"/>
        <v>INDSNG1</v>
      </c>
      <c r="G92" t="str">
        <f t="shared" si="15"/>
        <v>IMDFL</v>
      </c>
      <c r="H92" t="str">
        <f t="shared" si="15"/>
        <v>INDSNG1</v>
      </c>
      <c r="I92" s="10" t="s">
        <v>209</v>
      </c>
      <c r="J92" s="51">
        <f ca="1">OFFSET(Input!$A$1,M92+N92+2,O92+1)</f>
        <v>121.84069514307899</v>
      </c>
      <c r="L92" s="10" t="str">
        <f t="shared" si="13"/>
        <v>FullTax</v>
      </c>
      <c r="M92" s="10">
        <f>VLOOKUP(L92,Input!$C$2:$D$6,2,FALSE)</f>
        <v>113</v>
      </c>
      <c r="N92" s="10">
        <f t="shared" si="14"/>
        <v>6</v>
      </c>
      <c r="O92" s="10">
        <f>MATCH(F92,Input!$C$15:$U$15,0)</f>
        <v>15</v>
      </c>
    </row>
    <row r="93" spans="2:15" ht="15.75" thickBot="1">
      <c r="B93" s="9"/>
      <c r="C93" s="9" t="s">
        <v>11</v>
      </c>
      <c r="D93" s="12">
        <v>2015</v>
      </c>
      <c r="E93" s="9" t="str">
        <f t="shared" si="11"/>
        <v>INDM*</v>
      </c>
      <c r="F93" s="9" t="str">
        <f t="shared" si="15"/>
        <v>INDSNG2</v>
      </c>
      <c r="G93" s="9" t="str">
        <f t="shared" si="15"/>
        <v>IMDFL</v>
      </c>
      <c r="H93" s="9" t="str">
        <f t="shared" si="15"/>
        <v>INDSNG2</v>
      </c>
      <c r="I93" s="13" t="s">
        <v>209</v>
      </c>
      <c r="J93" s="52">
        <f ca="1">OFFSET(Input!$A$1,M93+N93+2,O93+1)</f>
        <v>0</v>
      </c>
      <c r="L93" s="13" t="str">
        <f t="shared" si="13"/>
        <v>FullTax</v>
      </c>
      <c r="M93" s="13">
        <f>VLOOKUP(L93,Input!$C$2:$D$6,2,FALSE)</f>
        <v>113</v>
      </c>
      <c r="N93" s="13">
        <f t="shared" si="14"/>
        <v>6</v>
      </c>
      <c r="O93" s="13">
        <f>MATCH(F93,Input!$C$15:$U$15,0)</f>
        <v>16</v>
      </c>
    </row>
    <row r="94" spans="2:15">
      <c r="B94" s="8"/>
      <c r="C94" s="8" t="s">
        <v>11</v>
      </c>
      <c r="D94" s="19">
        <v>2020</v>
      </c>
      <c r="E94" s="8" t="str">
        <f t="shared" si="11"/>
        <v>INDM*</v>
      </c>
      <c r="F94" s="8" t="str">
        <f t="shared" si="15"/>
        <v>INDNGA</v>
      </c>
      <c r="G94" s="8" t="str">
        <f t="shared" si="15"/>
        <v>IMDMT</v>
      </c>
      <c r="H94" s="8" t="str">
        <f t="shared" si="15"/>
        <v>INDNGA</v>
      </c>
      <c r="I94" s="20" t="s">
        <v>209</v>
      </c>
      <c r="J94" s="50">
        <f ca="1">OFFSET(Input!$A$1,M94+N94+2,O94+1)</f>
        <v>2.5015331882971479</v>
      </c>
      <c r="L94" s="20" t="str">
        <f t="shared" si="13"/>
        <v>ProcesTax</v>
      </c>
      <c r="M94" s="20">
        <f>VLOOKUP(L94,Input!$C$2:$D$6,2,FALSE)</f>
        <v>13</v>
      </c>
      <c r="N94" s="20">
        <f t="shared" si="14"/>
        <v>11</v>
      </c>
      <c r="O94" s="20">
        <f>MATCH(F94,Input!$C$15:$U$15,0)</f>
        <v>1</v>
      </c>
    </row>
    <row r="95" spans="2:15">
      <c r="C95" t="s">
        <v>11</v>
      </c>
      <c r="D95" s="18">
        <v>2020</v>
      </c>
      <c r="E95" t="str">
        <f t="shared" si="11"/>
        <v>INDM*</v>
      </c>
      <c r="F95" t="str">
        <f t="shared" si="15"/>
        <v>INDSNG1</v>
      </c>
      <c r="G95" t="str">
        <f t="shared" si="15"/>
        <v>IMDMT</v>
      </c>
      <c r="H95" t="str">
        <f t="shared" si="15"/>
        <v>INDSNG1</v>
      </c>
      <c r="I95" s="10" t="s">
        <v>209</v>
      </c>
      <c r="J95" s="51">
        <f ca="1">OFFSET(Input!$A$1,M95+N95+2,O95+1)</f>
        <v>0</v>
      </c>
      <c r="L95" s="10" t="str">
        <f t="shared" si="13"/>
        <v>ProcesTax</v>
      </c>
      <c r="M95" s="10">
        <f>VLOOKUP(L95,Input!$C$2:$D$6,2,FALSE)</f>
        <v>13</v>
      </c>
      <c r="N95" s="10">
        <f t="shared" si="14"/>
        <v>11</v>
      </c>
      <c r="O95" s="10">
        <f>MATCH(F95,Input!$C$15:$U$15,0)</f>
        <v>15</v>
      </c>
    </row>
    <row r="96" spans="2:15">
      <c r="C96" t="s">
        <v>11</v>
      </c>
      <c r="D96" s="18">
        <v>2020</v>
      </c>
      <c r="E96" t="str">
        <f t="shared" si="11"/>
        <v>INDM*</v>
      </c>
      <c r="F96" t="str">
        <f t="shared" si="15"/>
        <v>INDSNG2</v>
      </c>
      <c r="G96" t="str">
        <f t="shared" si="15"/>
        <v>IMDMT</v>
      </c>
      <c r="H96" t="str">
        <f t="shared" si="15"/>
        <v>INDSNG2</v>
      </c>
      <c r="I96" s="10" t="s">
        <v>209</v>
      </c>
      <c r="J96" s="51">
        <f ca="1">OFFSET(Input!$A$1,M96+N96+2,O96+1)</f>
        <v>0</v>
      </c>
      <c r="L96" s="10" t="str">
        <f t="shared" si="13"/>
        <v>ProcesTax</v>
      </c>
      <c r="M96" s="10">
        <f>VLOOKUP(L96,Input!$C$2:$D$6,2,FALSE)</f>
        <v>13</v>
      </c>
      <c r="N96" s="10">
        <f t="shared" si="14"/>
        <v>11</v>
      </c>
      <c r="O96" s="10">
        <f>MATCH(F96,Input!$C$15:$U$15,0)</f>
        <v>16</v>
      </c>
    </row>
    <row r="97" spans="2:15">
      <c r="C97" t="s">
        <v>11</v>
      </c>
      <c r="D97" s="18">
        <v>2020</v>
      </c>
      <c r="E97" t="str">
        <f t="shared" si="11"/>
        <v>INDM*</v>
      </c>
      <c r="F97" t="str">
        <f t="shared" si="15"/>
        <v>INDCOA</v>
      </c>
      <c r="G97" t="str">
        <f t="shared" si="15"/>
        <v>IMDMT</v>
      </c>
      <c r="H97" t="str">
        <f t="shared" si="15"/>
        <v>INDCOA</v>
      </c>
      <c r="I97" s="10" t="s">
        <v>209</v>
      </c>
      <c r="J97" s="51">
        <f ca="1">OFFSET(Input!$A$1,M97+N97+2,O97+1)</f>
        <v>0</v>
      </c>
      <c r="L97" s="10" t="str">
        <f t="shared" si="13"/>
        <v>ProcesTax</v>
      </c>
      <c r="M97" s="10">
        <f>VLOOKUP(L97,Input!$C$2:$D$6,2,FALSE)</f>
        <v>13</v>
      </c>
      <c r="N97" s="10">
        <f t="shared" si="14"/>
        <v>11</v>
      </c>
      <c r="O97" s="10">
        <f>MATCH(F97,Input!$C$15:$U$15,0)</f>
        <v>2</v>
      </c>
    </row>
    <row r="98" spans="2:15">
      <c r="C98" t="s">
        <v>11</v>
      </c>
      <c r="D98" s="18">
        <v>2020</v>
      </c>
      <c r="E98" t="str">
        <f t="shared" si="11"/>
        <v>INDM*</v>
      </c>
      <c r="F98" t="str">
        <f t="shared" si="15"/>
        <v>INDDSL</v>
      </c>
      <c r="G98" t="str">
        <f t="shared" si="15"/>
        <v>IMDMT</v>
      </c>
      <c r="H98" t="str">
        <f t="shared" si="15"/>
        <v>INDDSL</v>
      </c>
      <c r="I98" s="10" t="s">
        <v>209</v>
      </c>
      <c r="J98" s="51">
        <f ca="1">OFFSET(Input!$A$1,M98+N98+2,O98+1)</f>
        <v>154.26271326684906</v>
      </c>
      <c r="L98" s="10" t="str">
        <f t="shared" si="13"/>
        <v>ProcesTax</v>
      </c>
      <c r="M98" s="10">
        <f>VLOOKUP(L98,Input!$C$2:$D$6,2,FALSE)</f>
        <v>13</v>
      </c>
      <c r="N98" s="10">
        <f t="shared" si="14"/>
        <v>11</v>
      </c>
      <c r="O98" s="10">
        <f>MATCH(F98,Input!$C$15:$U$15,0)</f>
        <v>3</v>
      </c>
    </row>
    <row r="99" spans="2:15">
      <c r="C99" t="s">
        <v>11</v>
      </c>
      <c r="D99" s="18">
        <v>2020</v>
      </c>
      <c r="E99" t="str">
        <f t="shared" si="11"/>
        <v>INDM*</v>
      </c>
      <c r="F99" t="str">
        <f t="shared" si="15"/>
        <v>INDDSB1</v>
      </c>
      <c r="G99" t="str">
        <f t="shared" si="15"/>
        <v>IMDMT</v>
      </c>
      <c r="H99" t="str">
        <f t="shared" si="15"/>
        <v>INDDSB1</v>
      </c>
      <c r="I99" s="10" t="s">
        <v>209</v>
      </c>
      <c r="J99" s="51">
        <f ca="1">OFFSET(Input!$A$1,M99+N99+2,O99+1)</f>
        <v>121.84069514307899</v>
      </c>
      <c r="L99" s="10" t="str">
        <f t="shared" si="13"/>
        <v>ProcesTax</v>
      </c>
      <c r="M99" s="10">
        <f>VLOOKUP(L99,Input!$C$2:$D$6,2,FALSE)</f>
        <v>13</v>
      </c>
      <c r="N99" s="10">
        <f t="shared" si="14"/>
        <v>11</v>
      </c>
      <c r="O99" s="10">
        <f>MATCH(F99,Input!$C$15:$U$15,0)</f>
        <v>13</v>
      </c>
    </row>
    <row r="100" spans="2:15">
      <c r="C100" t="s">
        <v>11</v>
      </c>
      <c r="D100" s="18">
        <v>2020</v>
      </c>
      <c r="E100" t="str">
        <f t="shared" si="11"/>
        <v>INDM*</v>
      </c>
      <c r="F100" t="str">
        <f t="shared" si="15"/>
        <v>INDDSB2</v>
      </c>
      <c r="G100" t="str">
        <f t="shared" si="15"/>
        <v>IMDMT</v>
      </c>
      <c r="H100" t="str">
        <f t="shared" si="15"/>
        <v>INDDSB2</v>
      </c>
      <c r="I100" s="10" t="s">
        <v>209</v>
      </c>
      <c r="J100" s="51">
        <f ca="1">OFFSET(Input!$A$1,M100+N100+2,O100+1)</f>
        <v>121.84069514307899</v>
      </c>
      <c r="L100" s="10" t="str">
        <f t="shared" si="13"/>
        <v>ProcesTax</v>
      </c>
      <c r="M100" s="10">
        <f>VLOOKUP(L100,Input!$C$2:$D$6,2,FALSE)</f>
        <v>13</v>
      </c>
      <c r="N100" s="10">
        <f t="shared" si="14"/>
        <v>11</v>
      </c>
      <c r="O100" s="10">
        <f>MATCH(F100,Input!$C$15:$U$15,0)</f>
        <v>14</v>
      </c>
    </row>
    <row r="101" spans="2:15">
      <c r="C101" t="s">
        <v>11</v>
      </c>
      <c r="D101" s="18">
        <v>2020</v>
      </c>
      <c r="E101" t="str">
        <f t="shared" si="11"/>
        <v>INDM*</v>
      </c>
      <c r="F101" t="str">
        <f t="shared" si="15"/>
        <v>INDWPE</v>
      </c>
      <c r="G101" t="str">
        <f t="shared" si="15"/>
        <v>IMDMT</v>
      </c>
      <c r="H101" t="str">
        <f t="shared" si="15"/>
        <v>INDWPE</v>
      </c>
      <c r="I101" s="10" t="s">
        <v>209</v>
      </c>
      <c r="J101" s="51">
        <f ca="1">OFFSET(Input!$A$1,M101+N101+2,O101+1)</f>
        <v>0</v>
      </c>
      <c r="L101" s="10" t="str">
        <f t="shared" si="13"/>
        <v>ProcesTax</v>
      </c>
      <c r="M101" s="10">
        <f>VLOOKUP(L101,Input!$C$2:$D$6,2,FALSE)</f>
        <v>13</v>
      </c>
      <c r="N101" s="10">
        <f t="shared" si="14"/>
        <v>11</v>
      </c>
      <c r="O101" s="10">
        <f>MATCH(F101,Input!$C$15:$U$15,0)</f>
        <v>4</v>
      </c>
    </row>
    <row r="102" spans="2:15">
      <c r="C102" t="s">
        <v>11</v>
      </c>
      <c r="D102" s="18">
        <v>2020</v>
      </c>
      <c r="E102" t="str">
        <f t="shared" si="11"/>
        <v>INDM*</v>
      </c>
      <c r="F102" t="str">
        <f t="shared" si="15"/>
        <v>INDWCH</v>
      </c>
      <c r="G102" t="str">
        <f t="shared" si="15"/>
        <v>IMDMT</v>
      </c>
      <c r="H102" t="str">
        <f t="shared" si="15"/>
        <v>INDWCH</v>
      </c>
      <c r="I102" s="10" t="s">
        <v>209</v>
      </c>
      <c r="J102" s="51">
        <f ca="1">OFFSET(Input!$A$1,M102+N102+2,O102+1)</f>
        <v>0</v>
      </c>
      <c r="L102" s="10" t="str">
        <f t="shared" si="13"/>
        <v>ProcesTax</v>
      </c>
      <c r="M102" s="10">
        <f>VLOOKUP(L102,Input!$C$2:$D$6,2,FALSE)</f>
        <v>13</v>
      </c>
      <c r="N102" s="10">
        <f t="shared" si="14"/>
        <v>11</v>
      </c>
      <c r="O102" s="10">
        <f>MATCH(F102,Input!$C$15:$U$15,0)</f>
        <v>5</v>
      </c>
    </row>
    <row r="103" spans="2:15">
      <c r="C103" t="s">
        <v>11</v>
      </c>
      <c r="D103" s="18">
        <v>2020</v>
      </c>
      <c r="E103" t="str">
        <f t="shared" si="11"/>
        <v>INDM*</v>
      </c>
      <c r="F103" t="str">
        <f t="shared" si="15"/>
        <v>INDBGA</v>
      </c>
      <c r="G103" t="str">
        <f t="shared" si="15"/>
        <v>IMDMT</v>
      </c>
      <c r="H103" t="str">
        <f t="shared" si="15"/>
        <v>INDBGA</v>
      </c>
      <c r="I103" s="10" t="s">
        <v>209</v>
      </c>
      <c r="J103" s="51">
        <f ca="1">OFFSET(Input!$A$1,M103+N103+2,O103+1)</f>
        <v>0</v>
      </c>
      <c r="L103" s="10" t="str">
        <f t="shared" si="13"/>
        <v>ProcesTax</v>
      </c>
      <c r="M103" s="10">
        <f>VLOOKUP(L103,Input!$C$2:$D$6,2,FALSE)</f>
        <v>13</v>
      </c>
      <c r="N103" s="10">
        <f t="shared" si="14"/>
        <v>11</v>
      </c>
      <c r="O103" s="10">
        <f>MATCH(F103,Input!$C$15:$U$15,0)</f>
        <v>6</v>
      </c>
    </row>
    <row r="104" spans="2:15">
      <c r="C104" t="s">
        <v>11</v>
      </c>
      <c r="D104" s="18">
        <v>2020</v>
      </c>
      <c r="E104" t="str">
        <f t="shared" si="11"/>
        <v>INDM*</v>
      </c>
      <c r="F104" t="str">
        <f t="shared" si="15"/>
        <v>INDHFO</v>
      </c>
      <c r="G104" t="str">
        <f t="shared" si="15"/>
        <v>IMDMT</v>
      </c>
      <c r="H104" t="str">
        <f t="shared" si="15"/>
        <v>INDHFO</v>
      </c>
      <c r="I104" s="10" t="s">
        <v>209</v>
      </c>
      <c r="J104" s="51">
        <f ca="1">OFFSET(Input!$A$1,M104+N104+2,O104+1)</f>
        <v>49.119350191937215</v>
      </c>
      <c r="L104" s="10" t="str">
        <f t="shared" si="13"/>
        <v>ProcesTax</v>
      </c>
      <c r="M104" s="10">
        <f>VLOOKUP(L104,Input!$C$2:$D$6,2,FALSE)</f>
        <v>13</v>
      </c>
      <c r="N104" s="10">
        <f t="shared" si="14"/>
        <v>11</v>
      </c>
      <c r="O104" s="10">
        <f>MATCH(F104,Input!$C$15:$U$15,0)</f>
        <v>7</v>
      </c>
    </row>
    <row r="105" spans="2:15">
      <c r="C105" t="s">
        <v>11</v>
      </c>
      <c r="D105" s="18">
        <v>2020</v>
      </c>
      <c r="E105" t="str">
        <f t="shared" si="11"/>
        <v>INDM*</v>
      </c>
      <c r="F105" t="str">
        <f t="shared" si="15"/>
        <v>INDLPG</v>
      </c>
      <c r="G105" t="str">
        <f t="shared" si="15"/>
        <v>IMDMT</v>
      </c>
      <c r="H105" t="str">
        <f t="shared" si="15"/>
        <v>INDLPG</v>
      </c>
      <c r="I105" s="10" t="s">
        <v>209</v>
      </c>
      <c r="J105" s="51">
        <f ca="1">OFFSET(Input!$A$1,M105+N105+2,O105+1)</f>
        <v>50.283318770351023</v>
      </c>
      <c r="L105" s="10" t="str">
        <f t="shared" si="13"/>
        <v>ProcesTax</v>
      </c>
      <c r="M105" s="10">
        <f>VLOOKUP(L105,Input!$C$2:$D$6,2,FALSE)</f>
        <v>13</v>
      </c>
      <c r="N105" s="10">
        <f t="shared" si="14"/>
        <v>11</v>
      </c>
      <c r="O105" s="10">
        <f>MATCH(F105,Input!$C$15:$U$15,0)</f>
        <v>8</v>
      </c>
    </row>
    <row r="106" spans="2:15">
      <c r="C106" t="s">
        <v>11</v>
      </c>
      <c r="D106" s="18">
        <v>2020</v>
      </c>
      <c r="E106" t="str">
        <f t="shared" si="11"/>
        <v>INDM*</v>
      </c>
      <c r="F106" t="str">
        <f t="shared" si="15"/>
        <v>INDWST</v>
      </c>
      <c r="G106" t="str">
        <f t="shared" si="15"/>
        <v>IMDMT</v>
      </c>
      <c r="H106" t="str">
        <f t="shared" si="15"/>
        <v>INDWST</v>
      </c>
      <c r="I106" s="10" t="s">
        <v>209</v>
      </c>
      <c r="J106" s="51">
        <f ca="1">OFFSET(Input!$A$1,M106+N106+2,O106+1)</f>
        <v>0</v>
      </c>
      <c r="L106" s="10" t="str">
        <f t="shared" si="13"/>
        <v>ProcesTax</v>
      </c>
      <c r="M106" s="10">
        <f>VLOOKUP(L106,Input!$C$2:$D$6,2,FALSE)</f>
        <v>13</v>
      </c>
      <c r="N106" s="10">
        <f t="shared" si="14"/>
        <v>11</v>
      </c>
      <c r="O106" s="10">
        <f>MATCH(F106,Input!$C$15:$U$15,0)</f>
        <v>9</v>
      </c>
    </row>
    <row r="107" spans="2:15">
      <c r="C107" t="s">
        <v>11</v>
      </c>
      <c r="D107" s="18">
        <v>2020</v>
      </c>
      <c r="E107" t="str">
        <f t="shared" si="11"/>
        <v>INDM*</v>
      </c>
      <c r="F107" t="str">
        <f t="shared" si="15"/>
        <v>INDHCE</v>
      </c>
      <c r="G107" t="str">
        <f t="shared" si="15"/>
        <v>IMDMT</v>
      </c>
      <c r="H107" t="str">
        <f t="shared" si="15"/>
        <v>INDHCE</v>
      </c>
      <c r="I107" s="10" t="s">
        <v>209</v>
      </c>
      <c r="J107" s="51">
        <f ca="1">OFFSET(Input!$A$1,M107+N107+2,O107+1)</f>
        <v>30.170076892571945</v>
      </c>
      <c r="L107" s="10" t="str">
        <f t="shared" si="13"/>
        <v>ProcesTax</v>
      </c>
      <c r="M107" s="10">
        <f>VLOOKUP(L107,Input!$C$2:$D$6,2,FALSE)</f>
        <v>13</v>
      </c>
      <c r="N107" s="10">
        <f t="shared" si="14"/>
        <v>11</v>
      </c>
      <c r="O107" s="10">
        <f>MATCH(F107,Input!$C$15:$U$15,0)</f>
        <v>10</v>
      </c>
    </row>
    <row r="108" spans="2:15">
      <c r="C108" t="s">
        <v>11</v>
      </c>
      <c r="D108" s="18">
        <v>2020</v>
      </c>
      <c r="E108" t="str">
        <f t="shared" si="11"/>
        <v>INDM*</v>
      </c>
      <c r="F108" t="str">
        <f t="shared" si="15"/>
        <v>INDHDE</v>
      </c>
      <c r="G108" t="str">
        <f t="shared" si="15"/>
        <v>IMDMT</v>
      </c>
      <c r="H108" t="str">
        <f t="shared" si="15"/>
        <v>INDHDE</v>
      </c>
      <c r="I108" s="10" t="s">
        <v>209</v>
      </c>
      <c r="J108" s="51">
        <f ca="1">OFFSET(Input!$A$1,M108+N108+2,O108+1)</f>
        <v>30.170076892571945</v>
      </c>
      <c r="L108" s="10" t="str">
        <f t="shared" si="13"/>
        <v>ProcesTax</v>
      </c>
      <c r="M108" s="10">
        <f>VLOOKUP(L108,Input!$C$2:$D$6,2,FALSE)</f>
        <v>13</v>
      </c>
      <c r="N108" s="10">
        <f t="shared" si="14"/>
        <v>11</v>
      </c>
      <c r="O108" s="10">
        <f>MATCH(F108,Input!$C$15:$U$15,0)</f>
        <v>11</v>
      </c>
    </row>
    <row r="109" spans="2:15">
      <c r="B109" s="9"/>
      <c r="C109" s="9" t="s">
        <v>11</v>
      </c>
      <c r="D109" s="12">
        <v>2020</v>
      </c>
      <c r="E109" s="9" t="str">
        <f t="shared" si="11"/>
        <v>INDM*</v>
      </c>
      <c r="F109" s="9" t="str">
        <f t="shared" si="15"/>
        <v>INDELC</v>
      </c>
      <c r="G109" s="9" t="str">
        <f t="shared" si="15"/>
        <v>IMDMT</v>
      </c>
      <c r="H109" s="9" t="str">
        <f t="shared" si="15"/>
        <v>INDELC</v>
      </c>
      <c r="I109" s="13" t="s">
        <v>209</v>
      </c>
      <c r="J109" s="52">
        <f ca="1">OFFSET(Input!$A$1,M109+N109+2,O109+1)</f>
        <v>1.2736219854102486</v>
      </c>
      <c r="L109" s="13" t="str">
        <f t="shared" si="13"/>
        <v>ProcesTax</v>
      </c>
      <c r="M109" s="13">
        <f>VLOOKUP(L109,Input!$C$2:$D$6,2,FALSE)</f>
        <v>13</v>
      </c>
      <c r="N109" s="13">
        <f t="shared" si="14"/>
        <v>11</v>
      </c>
      <c r="O109" s="13">
        <f>MATCH(F109,Input!$C$15:$U$15,0)</f>
        <v>12</v>
      </c>
    </row>
    <row r="110" spans="2:15">
      <c r="C110" t="s">
        <v>11</v>
      </c>
      <c r="D110" s="18">
        <v>2020</v>
      </c>
      <c r="E110" t="str">
        <f t="shared" si="11"/>
        <v>INDM*</v>
      </c>
      <c r="F110" t="str">
        <f t="shared" ref="F110:H129" si="16">F66</f>
        <v>INDNGA</v>
      </c>
      <c r="G110" t="str">
        <f t="shared" si="16"/>
        <v>IMDHT</v>
      </c>
      <c r="H110" t="str">
        <f t="shared" si="16"/>
        <v>INDNGA</v>
      </c>
      <c r="I110" s="10" t="s">
        <v>209</v>
      </c>
      <c r="J110" s="51">
        <f ca="1">OFFSET(Input!$A$1,M110+N110+2,O110+1)</f>
        <v>2.5015331882971479</v>
      </c>
      <c r="L110" s="10" t="str">
        <f t="shared" si="13"/>
        <v>ProcesTax</v>
      </c>
      <c r="M110" s="10">
        <f>VLOOKUP(L110,Input!$C$2:$D$6,2,FALSE)</f>
        <v>13</v>
      </c>
      <c r="N110" s="10">
        <f t="shared" si="14"/>
        <v>11</v>
      </c>
      <c r="O110" s="10">
        <f>MATCH(F110,Input!$C$15:$U$15,0)</f>
        <v>1</v>
      </c>
    </row>
    <row r="111" spans="2:15" ht="15.75" thickBot="1">
      <c r="B111" s="80"/>
      <c r="C111" s="80" t="s">
        <v>11</v>
      </c>
      <c r="D111" s="81">
        <v>2020</v>
      </c>
      <c r="E111" s="80" t="str">
        <f t="shared" si="11"/>
        <v>INDM*</v>
      </c>
      <c r="F111" s="80" t="str">
        <f t="shared" si="16"/>
        <v>INDSNG2</v>
      </c>
      <c r="G111" s="80" t="str">
        <f t="shared" si="16"/>
        <v>IMDHT</v>
      </c>
      <c r="H111" s="80" t="str">
        <f t="shared" si="16"/>
        <v>INDSNG2</v>
      </c>
      <c r="I111" s="82" t="s">
        <v>209</v>
      </c>
      <c r="J111" s="83">
        <f ca="1">OFFSET(Input!$A$1,M111+N111+2,O111+1)</f>
        <v>0</v>
      </c>
      <c r="L111" s="10" t="str">
        <f t="shared" si="13"/>
        <v>ProcesTax</v>
      </c>
      <c r="M111" s="10">
        <f>VLOOKUP(L111,Input!$C$2:$D$6,2,FALSE)</f>
        <v>13</v>
      </c>
      <c r="N111" s="10">
        <f t="shared" si="14"/>
        <v>11</v>
      </c>
      <c r="O111" s="10">
        <f>MATCH(F111,Input!$C$15:$U$15,0)</f>
        <v>16</v>
      </c>
    </row>
    <row r="112" spans="2:15">
      <c r="C112" t="s">
        <v>11</v>
      </c>
      <c r="D112" s="18">
        <v>2020</v>
      </c>
      <c r="E112" t="str">
        <f t="shared" si="11"/>
        <v>INDM*</v>
      </c>
      <c r="F112" t="str">
        <f t="shared" si="16"/>
        <v>INDSNG1</v>
      </c>
      <c r="G112" t="str">
        <f t="shared" si="16"/>
        <v>IMDHT</v>
      </c>
      <c r="H112" t="str">
        <f t="shared" si="16"/>
        <v>INDSNG1</v>
      </c>
      <c r="I112" s="10" t="s">
        <v>209</v>
      </c>
      <c r="J112" s="51">
        <f ca="1">OFFSET(Input!$A$1,M112+N112+2,O112+1)</f>
        <v>0</v>
      </c>
      <c r="L112" s="10" t="str">
        <f t="shared" si="13"/>
        <v>ProcesTax</v>
      </c>
      <c r="M112" s="10">
        <f>VLOOKUP(L112,Input!$C$2:$D$6,2,FALSE)</f>
        <v>13</v>
      </c>
      <c r="N112" s="10">
        <f t="shared" si="14"/>
        <v>11</v>
      </c>
      <c r="O112" s="10">
        <f>MATCH(F112,Input!$C$15:$U$15,0)</f>
        <v>15</v>
      </c>
    </row>
    <row r="113" spans="2:15">
      <c r="B113" s="9"/>
      <c r="C113" s="9" t="s">
        <v>11</v>
      </c>
      <c r="D113" s="12">
        <v>2020</v>
      </c>
      <c r="E113" s="9" t="str">
        <f t="shared" si="11"/>
        <v>INDM*</v>
      </c>
      <c r="F113" s="9" t="str">
        <f t="shared" si="16"/>
        <v>INDLPG</v>
      </c>
      <c r="G113" s="9" t="str">
        <f t="shared" si="16"/>
        <v>IMDHT</v>
      </c>
      <c r="H113" s="9" t="str">
        <f t="shared" si="16"/>
        <v>INDLPG</v>
      </c>
      <c r="I113" s="13" t="s">
        <v>209</v>
      </c>
      <c r="J113" s="52">
        <f ca="1">OFFSET(Input!$A$1,M113+N113+2,O113+1)</f>
        <v>50.283318770351023</v>
      </c>
      <c r="L113" s="13" t="str">
        <f t="shared" si="13"/>
        <v>ProcesTax</v>
      </c>
      <c r="M113" s="13">
        <f>VLOOKUP(L113,Input!$C$2:$D$6,2,FALSE)</f>
        <v>13</v>
      </c>
      <c r="N113" s="13">
        <f t="shared" si="14"/>
        <v>11</v>
      </c>
      <c r="O113" s="13">
        <f>MATCH(F113,Input!$C$15:$U$15,0)</f>
        <v>8</v>
      </c>
    </row>
    <row r="114" spans="2:15">
      <c r="C114" t="s">
        <v>11</v>
      </c>
      <c r="D114" s="18">
        <v>2020</v>
      </c>
      <c r="E114" t="str">
        <f t="shared" si="11"/>
        <v>INDM*</v>
      </c>
      <c r="F114" t="str">
        <f t="shared" si="16"/>
        <v>INDNGA</v>
      </c>
      <c r="G114" t="str">
        <f t="shared" si="16"/>
        <v>IMDRH</v>
      </c>
      <c r="H114" t="str">
        <f t="shared" si="16"/>
        <v>INDNGA</v>
      </c>
      <c r="I114" s="10" t="s">
        <v>209</v>
      </c>
      <c r="J114" s="51">
        <f ca="1">OFFSET(Input!$A$1,M114+N114+2,O114+1)</f>
        <v>78.90688938861561</v>
      </c>
      <c r="L114" s="10" t="str">
        <f t="shared" si="13"/>
        <v>HeatTax</v>
      </c>
      <c r="M114" s="10">
        <f>VLOOKUP(L114,Input!$C$2:$D$6,2,FALSE)</f>
        <v>63</v>
      </c>
      <c r="N114" s="10">
        <f t="shared" si="14"/>
        <v>11</v>
      </c>
      <c r="O114" s="10">
        <f>MATCH(F114,Input!$C$15:$U$15,0)</f>
        <v>1</v>
      </c>
    </row>
    <row r="115" spans="2:15">
      <c r="C115" t="s">
        <v>11</v>
      </c>
      <c r="D115" s="18">
        <v>2020</v>
      </c>
      <c r="E115" t="str">
        <f t="shared" si="11"/>
        <v>INDM*</v>
      </c>
      <c r="F115" t="str">
        <f t="shared" si="16"/>
        <v>INDSNG2</v>
      </c>
      <c r="G115" t="str">
        <f t="shared" si="16"/>
        <v>IMDRH</v>
      </c>
      <c r="H115" t="str">
        <f t="shared" si="16"/>
        <v>INDSNG2</v>
      </c>
      <c r="I115" s="10" t="s">
        <v>209</v>
      </c>
      <c r="J115" s="51">
        <f ca="1">OFFSET(Input!$A$1,M115+N115+2,O115+1)</f>
        <v>0</v>
      </c>
      <c r="L115" s="10" t="str">
        <f t="shared" si="13"/>
        <v>HeatTax</v>
      </c>
      <c r="M115" s="10">
        <f>VLOOKUP(L115,Input!$C$2:$D$6,2,FALSE)</f>
        <v>63</v>
      </c>
      <c r="N115" s="10">
        <f t="shared" si="14"/>
        <v>11</v>
      </c>
      <c r="O115" s="10">
        <f>MATCH(F115,Input!$C$15:$U$15,0)</f>
        <v>16</v>
      </c>
    </row>
    <row r="116" spans="2:15">
      <c r="C116" t="s">
        <v>11</v>
      </c>
      <c r="D116" s="18">
        <v>2020</v>
      </c>
      <c r="E116" t="str">
        <f t="shared" si="11"/>
        <v>INDM*</v>
      </c>
      <c r="F116" t="str">
        <f t="shared" si="16"/>
        <v>INDSNG1</v>
      </c>
      <c r="G116" t="str">
        <f t="shared" si="16"/>
        <v>IMDRH</v>
      </c>
      <c r="H116" t="str">
        <f t="shared" si="16"/>
        <v>INDSNG1</v>
      </c>
      <c r="I116" s="10" t="s">
        <v>209</v>
      </c>
      <c r="J116" s="51">
        <f ca="1">OFFSET(Input!$A$1,M116+N116+2,O116+1)</f>
        <v>121.84069514307899</v>
      </c>
      <c r="L116" s="10" t="str">
        <f t="shared" si="13"/>
        <v>HeatTax</v>
      </c>
      <c r="M116" s="10">
        <f>VLOOKUP(L116,Input!$C$2:$D$6,2,FALSE)</f>
        <v>63</v>
      </c>
      <c r="N116" s="10">
        <f t="shared" si="14"/>
        <v>11</v>
      </c>
      <c r="O116" s="10">
        <f>MATCH(F116,Input!$C$15:$U$15,0)</f>
        <v>15</v>
      </c>
    </row>
    <row r="117" spans="2:15">
      <c r="C117" t="s">
        <v>11</v>
      </c>
      <c r="D117" s="18">
        <v>2020</v>
      </c>
      <c r="E117" t="str">
        <f t="shared" si="11"/>
        <v>INDM*</v>
      </c>
      <c r="F117" t="str">
        <f t="shared" si="16"/>
        <v>INDCOA</v>
      </c>
      <c r="G117" t="str">
        <f t="shared" si="16"/>
        <v>IMDRH</v>
      </c>
      <c r="H117" t="str">
        <f t="shared" si="16"/>
        <v>INDCOA</v>
      </c>
      <c r="I117" s="10" t="s">
        <v>209</v>
      </c>
      <c r="J117" s="51">
        <f ca="1">OFFSET(Input!$A$1,M117+N117+2,O117+1)</f>
        <v>0</v>
      </c>
      <c r="L117" s="10" t="str">
        <f t="shared" si="13"/>
        <v>HeatTax</v>
      </c>
      <c r="M117" s="10">
        <f>VLOOKUP(L117,Input!$C$2:$D$6,2,FALSE)</f>
        <v>63</v>
      </c>
      <c r="N117" s="10">
        <f t="shared" si="14"/>
        <v>11</v>
      </c>
      <c r="O117" s="10">
        <f>MATCH(F117,Input!$C$15:$U$15,0)</f>
        <v>2</v>
      </c>
    </row>
    <row r="118" spans="2:15">
      <c r="C118" t="s">
        <v>11</v>
      </c>
      <c r="D118" s="18">
        <v>2020</v>
      </c>
      <c r="E118" t="str">
        <f t="shared" si="11"/>
        <v>INDM*</v>
      </c>
      <c r="F118" t="str">
        <f t="shared" si="16"/>
        <v>INDDSL</v>
      </c>
      <c r="G118" t="str">
        <f t="shared" si="16"/>
        <v>IMDRH</v>
      </c>
      <c r="H118" t="str">
        <f t="shared" si="16"/>
        <v>INDDSL</v>
      </c>
      <c r="I118" s="10" t="s">
        <v>209</v>
      </c>
      <c r="J118" s="51">
        <f ca="1">OFFSET(Input!$A$1,M118+N118+2,O118+1)</f>
        <v>154.26271326684906</v>
      </c>
      <c r="L118" s="10" t="str">
        <f t="shared" si="13"/>
        <v>HeatTax</v>
      </c>
      <c r="M118" s="10">
        <f>VLOOKUP(L118,Input!$C$2:$D$6,2,FALSE)</f>
        <v>63</v>
      </c>
      <c r="N118" s="10">
        <f t="shared" si="14"/>
        <v>11</v>
      </c>
      <c r="O118" s="10">
        <f>MATCH(F118,Input!$C$15:$U$15,0)</f>
        <v>3</v>
      </c>
    </row>
    <row r="119" spans="2:15">
      <c r="C119" t="s">
        <v>11</v>
      </c>
      <c r="D119" s="18">
        <v>2020</v>
      </c>
      <c r="E119" t="str">
        <f t="shared" si="11"/>
        <v>INDM*</v>
      </c>
      <c r="F119" t="str">
        <f t="shared" si="16"/>
        <v>INDDSB1</v>
      </c>
      <c r="G119" t="str">
        <f t="shared" si="16"/>
        <v>IMDRH</v>
      </c>
      <c r="H119" t="str">
        <f t="shared" si="16"/>
        <v>INDDSB1</v>
      </c>
      <c r="I119" s="10" t="s">
        <v>209</v>
      </c>
      <c r="J119" s="51">
        <f ca="1">OFFSET(Input!$A$1,M119+N119+2,O119+1)</f>
        <v>40.322872058088471</v>
      </c>
      <c r="L119" s="10" t="str">
        <f t="shared" si="13"/>
        <v>HeatTax</v>
      </c>
      <c r="M119" s="10">
        <f>VLOOKUP(L119,Input!$C$2:$D$6,2,FALSE)</f>
        <v>63</v>
      </c>
      <c r="N119" s="10">
        <f t="shared" si="14"/>
        <v>11</v>
      </c>
      <c r="O119" s="10">
        <f>MATCH(F119,Input!$C$15:$U$15,0)</f>
        <v>13</v>
      </c>
    </row>
    <row r="120" spans="2:15">
      <c r="C120" t="s">
        <v>11</v>
      </c>
      <c r="D120" s="18">
        <v>2020</v>
      </c>
      <c r="E120" t="str">
        <f t="shared" si="11"/>
        <v>INDM*</v>
      </c>
      <c r="F120" t="str">
        <f t="shared" si="16"/>
        <v>INDDSB2</v>
      </c>
      <c r="G120" t="str">
        <f t="shared" si="16"/>
        <v>IMDRH</v>
      </c>
      <c r="H120" t="str">
        <f t="shared" si="16"/>
        <v>INDDSB2</v>
      </c>
      <c r="I120" s="10" t="s">
        <v>209</v>
      </c>
      <c r="J120" s="51">
        <f ca="1">OFFSET(Input!$A$1,M120+N120+2,O120+1)</f>
        <v>121.84069514307899</v>
      </c>
      <c r="L120" s="10" t="str">
        <f t="shared" si="13"/>
        <v>HeatTax</v>
      </c>
      <c r="M120" s="10">
        <f>VLOOKUP(L120,Input!$C$2:$D$6,2,FALSE)</f>
        <v>63</v>
      </c>
      <c r="N120" s="10">
        <f t="shared" si="14"/>
        <v>11</v>
      </c>
      <c r="O120" s="10">
        <f>MATCH(F120,Input!$C$15:$U$15,0)</f>
        <v>14</v>
      </c>
    </row>
    <row r="121" spans="2:15">
      <c r="C121" t="s">
        <v>11</v>
      </c>
      <c r="D121" s="18">
        <v>2020</v>
      </c>
      <c r="E121" t="str">
        <f t="shared" si="11"/>
        <v>INDM*</v>
      </c>
      <c r="F121" t="str">
        <f t="shared" si="16"/>
        <v>INDWPE</v>
      </c>
      <c r="G121" t="str">
        <f t="shared" si="16"/>
        <v>IMDRH</v>
      </c>
      <c r="H121" t="str">
        <f t="shared" si="16"/>
        <v>INDWPE</v>
      </c>
      <c r="I121" s="10" t="s">
        <v>209</v>
      </c>
      <c r="J121" s="51">
        <f ca="1">OFFSET(Input!$A$1,M121+N121+2,O121+1)</f>
        <v>0</v>
      </c>
      <c r="L121" s="10" t="str">
        <f t="shared" si="13"/>
        <v>HeatTax</v>
      </c>
      <c r="M121" s="10">
        <f>VLOOKUP(L121,Input!$C$2:$D$6,2,FALSE)</f>
        <v>63</v>
      </c>
      <c r="N121" s="10">
        <f t="shared" si="14"/>
        <v>11</v>
      </c>
      <c r="O121" s="10">
        <f>MATCH(F121,Input!$C$15:$U$15,0)</f>
        <v>4</v>
      </c>
    </row>
    <row r="122" spans="2:15">
      <c r="C122" t="s">
        <v>11</v>
      </c>
      <c r="D122" s="18">
        <v>2020</v>
      </c>
      <c r="E122" t="str">
        <f t="shared" si="11"/>
        <v>INDM*</v>
      </c>
      <c r="F122" t="str">
        <f t="shared" si="16"/>
        <v>INDWCH</v>
      </c>
      <c r="G122" t="str">
        <f t="shared" si="16"/>
        <v>IMDRH</v>
      </c>
      <c r="H122" t="str">
        <f t="shared" si="16"/>
        <v>INDWCH</v>
      </c>
      <c r="I122" s="10" t="s">
        <v>209</v>
      </c>
      <c r="J122" s="51">
        <f ca="1">OFFSET(Input!$A$1,M122+N122+2,O122+1)</f>
        <v>0</v>
      </c>
      <c r="L122" s="10" t="str">
        <f t="shared" si="13"/>
        <v>HeatTax</v>
      </c>
      <c r="M122" s="10">
        <f>VLOOKUP(L122,Input!$C$2:$D$6,2,FALSE)</f>
        <v>63</v>
      </c>
      <c r="N122" s="10">
        <f t="shared" si="14"/>
        <v>11</v>
      </c>
      <c r="O122" s="10">
        <f>MATCH(F122,Input!$C$15:$U$15,0)</f>
        <v>5</v>
      </c>
    </row>
    <row r="123" spans="2:15">
      <c r="C123" t="s">
        <v>11</v>
      </c>
      <c r="D123" s="18">
        <v>2020</v>
      </c>
      <c r="E123" t="str">
        <f t="shared" si="11"/>
        <v>INDM*</v>
      </c>
      <c r="F123" t="str">
        <f t="shared" si="16"/>
        <v>INDBGA</v>
      </c>
      <c r="G123" t="str">
        <f t="shared" si="16"/>
        <v>IMDRH</v>
      </c>
      <c r="H123" t="str">
        <f t="shared" si="16"/>
        <v>INDBGA</v>
      </c>
      <c r="I123" s="10" t="s">
        <v>209</v>
      </c>
      <c r="J123" s="51">
        <f ca="1">OFFSET(Input!$A$1,M123+N123+2,O123+1)</f>
        <v>0</v>
      </c>
      <c r="L123" s="10" t="str">
        <f t="shared" si="13"/>
        <v>HeatTax</v>
      </c>
      <c r="M123" s="10">
        <f>VLOOKUP(L123,Input!$C$2:$D$6,2,FALSE)</f>
        <v>63</v>
      </c>
      <c r="N123" s="10">
        <f t="shared" si="14"/>
        <v>11</v>
      </c>
      <c r="O123" s="10">
        <f>MATCH(F123,Input!$C$15:$U$15,0)</f>
        <v>6</v>
      </c>
    </row>
    <row r="124" spans="2:15">
      <c r="C124" t="s">
        <v>11</v>
      </c>
      <c r="D124" s="18">
        <v>2020</v>
      </c>
      <c r="E124" t="str">
        <f t="shared" ref="E124:E179" si="17">$U$3&amp;"*"</f>
        <v>INDM*</v>
      </c>
      <c r="F124" t="str">
        <f t="shared" si="16"/>
        <v>INDHFO</v>
      </c>
      <c r="G124" t="str">
        <f t="shared" si="16"/>
        <v>IMDRH</v>
      </c>
      <c r="H124" t="str">
        <f t="shared" si="16"/>
        <v>INDHFO</v>
      </c>
      <c r="I124" s="10" t="s">
        <v>209</v>
      </c>
      <c r="J124" s="51">
        <f ca="1">OFFSET(Input!$A$1,M124+N124+2,O124+1)</f>
        <v>70.840902704037745</v>
      </c>
      <c r="L124" s="10" t="str">
        <f t="shared" si="13"/>
        <v>HeatTax</v>
      </c>
      <c r="M124" s="10">
        <f>VLOOKUP(L124,Input!$C$2:$D$6,2,FALSE)</f>
        <v>63</v>
      </c>
      <c r="N124" s="10">
        <f t="shared" si="14"/>
        <v>11</v>
      </c>
      <c r="O124" s="10">
        <f>MATCH(F124,Input!$C$15:$U$15,0)</f>
        <v>7</v>
      </c>
    </row>
    <row r="125" spans="2:15">
      <c r="C125" t="s">
        <v>11</v>
      </c>
      <c r="D125" s="18">
        <v>2020</v>
      </c>
      <c r="E125" t="str">
        <f t="shared" si="17"/>
        <v>INDM*</v>
      </c>
      <c r="F125" t="str">
        <f t="shared" si="16"/>
        <v>INDLPG</v>
      </c>
      <c r="G125" t="str">
        <f t="shared" si="16"/>
        <v>IMDRH</v>
      </c>
      <c r="H125" t="str">
        <f t="shared" si="16"/>
        <v>INDLPG</v>
      </c>
      <c r="I125" s="10" t="s">
        <v>209</v>
      </c>
      <c r="J125" s="51">
        <f ca="1">OFFSET(Input!$A$1,M125+N125+2,O125+1)</f>
        <v>50.283318770351023</v>
      </c>
      <c r="L125" s="10" t="str">
        <f t="shared" si="13"/>
        <v>HeatTax</v>
      </c>
      <c r="M125" s="10">
        <f>VLOOKUP(L125,Input!$C$2:$D$6,2,FALSE)</f>
        <v>63</v>
      </c>
      <c r="N125" s="10">
        <f t="shared" si="14"/>
        <v>11</v>
      </c>
      <c r="O125" s="10">
        <f>MATCH(F125,Input!$C$15:$U$15,0)</f>
        <v>8</v>
      </c>
    </row>
    <row r="126" spans="2:15">
      <c r="C126" t="s">
        <v>11</v>
      </c>
      <c r="D126" s="18">
        <v>2020</v>
      </c>
      <c r="E126" t="str">
        <f t="shared" si="17"/>
        <v>INDM*</v>
      </c>
      <c r="F126" t="str">
        <f t="shared" si="16"/>
        <v>INDWST</v>
      </c>
      <c r="G126" t="str">
        <f t="shared" si="16"/>
        <v>IMDRH</v>
      </c>
      <c r="H126" t="str">
        <f t="shared" si="16"/>
        <v>INDWST</v>
      </c>
      <c r="I126" s="10" t="s">
        <v>209</v>
      </c>
      <c r="J126" s="51">
        <f ca="1">OFFSET(Input!$A$1,M126+N126+2,O126+1)</f>
        <v>0</v>
      </c>
      <c r="L126" s="10" t="str">
        <f t="shared" si="13"/>
        <v>HeatTax</v>
      </c>
      <c r="M126" s="10">
        <f>VLOOKUP(L126,Input!$C$2:$D$6,2,FALSE)</f>
        <v>63</v>
      </c>
      <c r="N126" s="10">
        <f t="shared" si="14"/>
        <v>11</v>
      </c>
      <c r="O126" s="10">
        <f>MATCH(F126,Input!$C$15:$U$15,0)</f>
        <v>9</v>
      </c>
    </row>
    <row r="127" spans="2:15">
      <c r="C127" t="s">
        <v>11</v>
      </c>
      <c r="D127" s="18">
        <v>2020</v>
      </c>
      <c r="E127" t="str">
        <f t="shared" si="17"/>
        <v>INDM*</v>
      </c>
      <c r="F127" t="str">
        <f t="shared" si="16"/>
        <v>INDHCE</v>
      </c>
      <c r="G127" t="str">
        <f t="shared" si="16"/>
        <v>IMDRH</v>
      </c>
      <c r="H127" t="str">
        <f t="shared" si="16"/>
        <v>INDHCE</v>
      </c>
      <c r="I127" s="10" t="s">
        <v>209</v>
      </c>
      <c r="J127" s="51">
        <f ca="1">OFFSET(Input!$A$1,M127+N127+2,O127+1)</f>
        <v>30.170076892571945</v>
      </c>
      <c r="L127" s="10" t="str">
        <f t="shared" si="13"/>
        <v>HeatTax</v>
      </c>
      <c r="M127" s="10">
        <f>VLOOKUP(L127,Input!$C$2:$D$6,2,FALSE)</f>
        <v>63</v>
      </c>
      <c r="N127" s="10">
        <f t="shared" si="14"/>
        <v>11</v>
      </c>
      <c r="O127" s="10">
        <f>MATCH(F127,Input!$C$15:$U$15,0)</f>
        <v>10</v>
      </c>
    </row>
    <row r="128" spans="2:15">
      <c r="C128" t="s">
        <v>11</v>
      </c>
      <c r="D128" s="18">
        <v>2020</v>
      </c>
      <c r="E128" t="str">
        <f t="shared" si="17"/>
        <v>INDM*</v>
      </c>
      <c r="F128" t="str">
        <f t="shared" si="16"/>
        <v>INDHDE</v>
      </c>
      <c r="G128" t="str">
        <f t="shared" si="16"/>
        <v>IMDRH</v>
      </c>
      <c r="H128" t="str">
        <f t="shared" si="16"/>
        <v>INDHDE</v>
      </c>
      <c r="I128" s="10" t="s">
        <v>209</v>
      </c>
      <c r="J128" s="51">
        <f ca="1">OFFSET(Input!$A$1,M128+N128+2,O128+1)</f>
        <v>30.170076892571945</v>
      </c>
      <c r="L128" s="10" t="str">
        <f t="shared" si="13"/>
        <v>HeatTax</v>
      </c>
      <c r="M128" s="10">
        <f>VLOOKUP(L128,Input!$C$2:$D$6,2,FALSE)</f>
        <v>63</v>
      </c>
      <c r="N128" s="10">
        <f t="shared" si="14"/>
        <v>11</v>
      </c>
      <c r="O128" s="10">
        <f>MATCH(F128,Input!$C$15:$U$15,0)</f>
        <v>11</v>
      </c>
    </row>
    <row r="129" spans="2:15">
      <c r="B129" s="9"/>
      <c r="C129" s="9" t="s">
        <v>11</v>
      </c>
      <c r="D129" s="12">
        <v>2020</v>
      </c>
      <c r="E129" s="9" t="str">
        <f t="shared" si="17"/>
        <v>INDM*</v>
      </c>
      <c r="F129" s="9" t="str">
        <f t="shared" si="16"/>
        <v>INDELC</v>
      </c>
      <c r="G129" s="9" t="str">
        <f t="shared" si="16"/>
        <v>IMDRH</v>
      </c>
      <c r="H129" s="9" t="str">
        <f t="shared" si="16"/>
        <v>INDELC</v>
      </c>
      <c r="I129" s="13" t="s">
        <v>209</v>
      </c>
      <c r="J129" s="52">
        <f ca="1">OFFSET(Input!$A$1,M129+N129+2,O129+1)</f>
        <v>40.322872058088471</v>
      </c>
      <c r="L129" s="13" t="str">
        <f t="shared" si="13"/>
        <v>HeatTax</v>
      </c>
      <c r="M129" s="13">
        <f>VLOOKUP(L129,Input!$C$2:$D$6,2,FALSE)</f>
        <v>63</v>
      </c>
      <c r="N129" s="13">
        <f t="shared" si="14"/>
        <v>11</v>
      </c>
      <c r="O129" s="13">
        <f>MATCH(F129,Input!$C$15:$U$15,0)</f>
        <v>12</v>
      </c>
    </row>
    <row r="130" spans="2:15">
      <c r="B130" s="26"/>
      <c r="C130" s="26" t="s">
        <v>11</v>
      </c>
      <c r="D130" s="27">
        <v>2020</v>
      </c>
      <c r="E130" s="26" t="str">
        <f t="shared" si="17"/>
        <v>INDM*</v>
      </c>
      <c r="F130" s="26" t="str">
        <f t="shared" ref="F130:H149" si="18">F86</f>
        <v>INDELC</v>
      </c>
      <c r="G130" s="26" t="str">
        <f t="shared" si="18"/>
        <v>IMDLA</v>
      </c>
      <c r="H130" s="26" t="str">
        <f t="shared" si="18"/>
        <v>INDELC</v>
      </c>
      <c r="I130" s="28" t="s">
        <v>209</v>
      </c>
      <c r="J130" s="53">
        <f ca="1">OFFSET(Input!$A$1,M130+N130+2,O130+1)</f>
        <v>40.322872058088471</v>
      </c>
      <c r="L130" s="28" t="str">
        <f t="shared" si="13"/>
        <v>FullTax</v>
      </c>
      <c r="M130" s="28">
        <f>VLOOKUP(L130,Input!$C$2:$D$6,2,FALSE)</f>
        <v>113</v>
      </c>
      <c r="N130" s="28">
        <f t="shared" si="14"/>
        <v>11</v>
      </c>
      <c r="O130" s="28">
        <f>MATCH(F130,Input!$C$15:$U$15,0)</f>
        <v>12</v>
      </c>
    </row>
    <row r="131" spans="2:15">
      <c r="B131" s="9"/>
      <c r="C131" s="9" t="s">
        <v>11</v>
      </c>
      <c r="D131" s="12">
        <v>2020</v>
      </c>
      <c r="E131" s="9" t="str">
        <f t="shared" si="17"/>
        <v>INDM*</v>
      </c>
      <c r="F131" s="9" t="str">
        <f t="shared" si="18"/>
        <v>INDELC</v>
      </c>
      <c r="G131" s="9" t="str">
        <f t="shared" si="18"/>
        <v>IMDEM</v>
      </c>
      <c r="H131" s="9" t="str">
        <f t="shared" si="18"/>
        <v>INDELC</v>
      </c>
      <c r="I131" s="13" t="s">
        <v>209</v>
      </c>
      <c r="J131" s="52">
        <f ca="1">OFFSET(Input!$A$1,M131+N131+2,O131+1)</f>
        <v>40.322872058088471</v>
      </c>
      <c r="L131" s="13" t="str">
        <f t="shared" si="13"/>
        <v>FullTax</v>
      </c>
      <c r="M131" s="13">
        <f>VLOOKUP(L131,Input!$C$2:$D$6,2,FALSE)</f>
        <v>113</v>
      </c>
      <c r="N131" s="13">
        <f t="shared" si="14"/>
        <v>11</v>
      </c>
      <c r="O131" s="13">
        <f>MATCH(F131,Input!$C$15:$U$15,0)</f>
        <v>12</v>
      </c>
    </row>
    <row r="132" spans="2:15">
      <c r="C132" t="s">
        <v>11</v>
      </c>
      <c r="D132" s="18">
        <v>2020</v>
      </c>
      <c r="E132" t="str">
        <f t="shared" si="17"/>
        <v>INDM*</v>
      </c>
      <c r="F132" t="str">
        <f t="shared" si="18"/>
        <v>INDDSB1</v>
      </c>
      <c r="G132" t="str">
        <f t="shared" si="18"/>
        <v>IMDTF</v>
      </c>
      <c r="H132" t="str">
        <f t="shared" si="18"/>
        <v>INDDSB1</v>
      </c>
      <c r="I132" s="10" t="s">
        <v>209</v>
      </c>
      <c r="J132" s="51">
        <f ca="1">OFFSET(Input!$A$1,M132+N132+2,O132+1)</f>
        <v>40.322872058088471</v>
      </c>
      <c r="L132" s="10" t="str">
        <f t="shared" si="13"/>
        <v>FullTax</v>
      </c>
      <c r="M132" s="10">
        <f>VLOOKUP(L132,Input!$C$2:$D$6,2,FALSE)</f>
        <v>113</v>
      </c>
      <c r="N132" s="10">
        <f t="shared" si="14"/>
        <v>11</v>
      </c>
      <c r="O132" s="10">
        <f>MATCH(F132,Input!$C$15:$U$15,0)</f>
        <v>13</v>
      </c>
    </row>
    <row r="133" spans="2:15">
      <c r="C133" t="s">
        <v>11</v>
      </c>
      <c r="D133" s="18">
        <v>2020</v>
      </c>
      <c r="E133" t="str">
        <f t="shared" si="17"/>
        <v>INDM*</v>
      </c>
      <c r="F133" t="str">
        <f t="shared" si="18"/>
        <v>INDDSB2</v>
      </c>
      <c r="G133" t="str">
        <f t="shared" si="18"/>
        <v>IMDTF</v>
      </c>
      <c r="H133" t="str">
        <f t="shared" si="18"/>
        <v>INDDSB2</v>
      </c>
      <c r="I133" s="10" t="s">
        <v>209</v>
      </c>
      <c r="J133" s="51">
        <f ca="1">OFFSET(Input!$A$1,M133+N133+2,O133+1)</f>
        <v>121.84069514307899</v>
      </c>
      <c r="L133" s="10" t="str">
        <f t="shared" si="13"/>
        <v>FullTax</v>
      </c>
      <c r="M133" s="10">
        <f>VLOOKUP(L133,Input!$C$2:$D$6,2,FALSE)</f>
        <v>113</v>
      </c>
      <c r="N133" s="10">
        <f t="shared" si="14"/>
        <v>11</v>
      </c>
      <c r="O133" s="10">
        <f>MATCH(F133,Input!$C$15:$U$15,0)</f>
        <v>14</v>
      </c>
    </row>
    <row r="134" spans="2:15">
      <c r="C134" t="s">
        <v>11</v>
      </c>
      <c r="D134" s="18">
        <v>2020</v>
      </c>
      <c r="E134" t="str">
        <f t="shared" si="17"/>
        <v>INDM*</v>
      </c>
      <c r="F134" t="str">
        <f t="shared" si="18"/>
        <v>INDDSL</v>
      </c>
      <c r="G134" t="str">
        <f t="shared" si="18"/>
        <v>IMDTF</v>
      </c>
      <c r="H134" t="str">
        <f t="shared" si="18"/>
        <v>INDDSL</v>
      </c>
      <c r="I134" s="10" t="s">
        <v>209</v>
      </c>
      <c r="J134" s="51">
        <f ca="1">OFFSET(Input!$A$1,M134+N134+2,O134+1)</f>
        <v>154.26271326684906</v>
      </c>
      <c r="L134" s="10" t="str">
        <f t="shared" si="13"/>
        <v>FullTax</v>
      </c>
      <c r="M134" s="10">
        <f>VLOOKUP(L134,Input!$C$2:$D$6,2,FALSE)</f>
        <v>113</v>
      </c>
      <c r="N134" s="10">
        <f t="shared" si="14"/>
        <v>11</v>
      </c>
      <c r="O134" s="10">
        <f>MATCH(F134,Input!$C$15:$U$15,0)</f>
        <v>3</v>
      </c>
    </row>
    <row r="135" spans="2:15">
      <c r="C135" t="s">
        <v>11</v>
      </c>
      <c r="D135" s="18">
        <v>2020</v>
      </c>
      <c r="E135" t="str">
        <f t="shared" si="17"/>
        <v>INDM*</v>
      </c>
      <c r="F135" t="str">
        <f t="shared" si="18"/>
        <v>INDLPG</v>
      </c>
      <c r="G135" t="str">
        <f t="shared" si="18"/>
        <v>IMDFL</v>
      </c>
      <c r="H135" t="str">
        <f t="shared" si="18"/>
        <v>INDLPG</v>
      </c>
      <c r="I135" s="10" t="s">
        <v>209</v>
      </c>
      <c r="J135" s="51">
        <f ca="1">OFFSET(Input!$A$1,M135+N135+2,O135+1)</f>
        <v>50.283318770351023</v>
      </c>
      <c r="L135" s="10" t="str">
        <f t="shared" ref="L135:L198" si="19">VLOOKUP(RIGHT(G135,3),$T$6:$V$12,3,FALSE)</f>
        <v>FullTax</v>
      </c>
      <c r="M135" s="10">
        <f>VLOOKUP(L135,Input!$C$2:$D$6,2,FALSE)</f>
        <v>113</v>
      </c>
      <c r="N135" s="10">
        <f t="shared" ref="N135:N198" si="20">D135-2009</f>
        <v>11</v>
      </c>
      <c r="O135" s="10">
        <f>MATCH(F135,Input!$C$15:$U$15,0)</f>
        <v>8</v>
      </c>
    </row>
    <row r="136" spans="2:15">
      <c r="C136" t="s">
        <v>11</v>
      </c>
      <c r="D136" s="18">
        <v>2020</v>
      </c>
      <c r="E136" t="str">
        <f t="shared" si="17"/>
        <v>INDM*</v>
      </c>
      <c r="F136" t="str">
        <f t="shared" si="18"/>
        <v>INDSNG1</v>
      </c>
      <c r="G136" t="str">
        <f t="shared" si="18"/>
        <v>IMDFL</v>
      </c>
      <c r="H136" t="str">
        <f t="shared" si="18"/>
        <v>INDSNG1</v>
      </c>
      <c r="I136" s="10" t="s">
        <v>209</v>
      </c>
      <c r="J136" s="51">
        <f ca="1">OFFSET(Input!$A$1,M136+N136+2,O136+1)</f>
        <v>121.84069514307899</v>
      </c>
      <c r="L136" s="10" t="str">
        <f t="shared" si="19"/>
        <v>FullTax</v>
      </c>
      <c r="M136" s="10">
        <f>VLOOKUP(L136,Input!$C$2:$D$6,2,FALSE)</f>
        <v>113</v>
      </c>
      <c r="N136" s="10">
        <f t="shared" si="20"/>
        <v>11</v>
      </c>
      <c r="O136" s="10">
        <f>MATCH(F136,Input!$C$15:$U$15,0)</f>
        <v>15</v>
      </c>
    </row>
    <row r="137" spans="2:15" ht="15.75" thickBot="1">
      <c r="B137" s="9"/>
      <c r="C137" s="9" t="s">
        <v>11</v>
      </c>
      <c r="D137" s="12">
        <v>2020</v>
      </c>
      <c r="E137" s="9" t="str">
        <f t="shared" si="17"/>
        <v>INDM*</v>
      </c>
      <c r="F137" s="9" t="str">
        <f t="shared" si="18"/>
        <v>INDSNG2</v>
      </c>
      <c r="G137" s="9" t="str">
        <f t="shared" si="18"/>
        <v>IMDFL</v>
      </c>
      <c r="H137" s="9" t="str">
        <f t="shared" si="18"/>
        <v>INDSNG2</v>
      </c>
      <c r="I137" s="13" t="s">
        <v>209</v>
      </c>
      <c r="J137" s="52">
        <f ca="1">OFFSET(Input!$A$1,M137+N137+2,O137+1)</f>
        <v>0</v>
      </c>
      <c r="L137" s="13" t="str">
        <f t="shared" si="19"/>
        <v>FullTax</v>
      </c>
      <c r="M137" s="13">
        <f>VLOOKUP(L137,Input!$C$2:$D$6,2,FALSE)</f>
        <v>113</v>
      </c>
      <c r="N137" s="13">
        <f t="shared" si="20"/>
        <v>11</v>
      </c>
      <c r="O137" s="13">
        <f>MATCH(F137,Input!$C$15:$U$15,0)</f>
        <v>16</v>
      </c>
    </row>
    <row r="138" spans="2:15">
      <c r="B138" s="8"/>
      <c r="C138" s="8" t="s">
        <v>11</v>
      </c>
      <c r="D138" s="19">
        <v>2025</v>
      </c>
      <c r="E138" s="8" t="str">
        <f t="shared" si="17"/>
        <v>INDM*</v>
      </c>
      <c r="F138" s="8" t="str">
        <f t="shared" si="18"/>
        <v>INDNGA</v>
      </c>
      <c r="G138" s="8" t="str">
        <f t="shared" si="18"/>
        <v>IMDMT</v>
      </c>
      <c r="H138" s="8" t="str">
        <f t="shared" si="18"/>
        <v>INDNGA</v>
      </c>
      <c r="I138" s="20" t="s">
        <v>209</v>
      </c>
      <c r="J138" s="50">
        <f ca="1">OFFSET(Input!$A$1,M138+N138+2,O138+1)</f>
        <v>2.5015331882971479</v>
      </c>
      <c r="L138" s="20" t="str">
        <f t="shared" si="19"/>
        <v>ProcesTax</v>
      </c>
      <c r="M138" s="20">
        <f>VLOOKUP(L138,Input!$C$2:$D$6,2,FALSE)</f>
        <v>13</v>
      </c>
      <c r="N138" s="20">
        <f t="shared" si="20"/>
        <v>16</v>
      </c>
      <c r="O138" s="20">
        <f>MATCH(F138,Input!$C$15:$U$15,0)</f>
        <v>1</v>
      </c>
    </row>
    <row r="139" spans="2:15">
      <c r="C139" t="s">
        <v>11</v>
      </c>
      <c r="D139" s="18">
        <v>2025</v>
      </c>
      <c r="E139" t="str">
        <f t="shared" si="17"/>
        <v>INDM*</v>
      </c>
      <c r="F139" t="str">
        <f t="shared" si="18"/>
        <v>INDSNG1</v>
      </c>
      <c r="G139" t="str">
        <f t="shared" si="18"/>
        <v>IMDMT</v>
      </c>
      <c r="H139" t="str">
        <f t="shared" si="18"/>
        <v>INDSNG1</v>
      </c>
      <c r="I139" s="10" t="s">
        <v>209</v>
      </c>
      <c r="J139" s="51">
        <f ca="1">OFFSET(Input!$A$1,M139+N139+2,O139+1)</f>
        <v>0</v>
      </c>
      <c r="L139" s="10" t="str">
        <f t="shared" si="19"/>
        <v>ProcesTax</v>
      </c>
      <c r="M139" s="10">
        <f>VLOOKUP(L139,Input!$C$2:$D$6,2,FALSE)</f>
        <v>13</v>
      </c>
      <c r="N139" s="10">
        <f t="shared" si="20"/>
        <v>16</v>
      </c>
      <c r="O139" s="10">
        <f>MATCH(F139,Input!$C$15:$U$15,0)</f>
        <v>15</v>
      </c>
    </row>
    <row r="140" spans="2:15">
      <c r="C140" t="s">
        <v>11</v>
      </c>
      <c r="D140" s="18">
        <v>2025</v>
      </c>
      <c r="E140" t="str">
        <f t="shared" si="17"/>
        <v>INDM*</v>
      </c>
      <c r="F140" t="str">
        <f t="shared" si="18"/>
        <v>INDSNG2</v>
      </c>
      <c r="G140" t="str">
        <f t="shared" si="18"/>
        <v>IMDMT</v>
      </c>
      <c r="H140" t="str">
        <f t="shared" si="18"/>
        <v>INDSNG2</v>
      </c>
      <c r="I140" s="10" t="s">
        <v>209</v>
      </c>
      <c r="J140" s="51">
        <f ca="1">OFFSET(Input!$A$1,M140+N140+2,O140+1)</f>
        <v>0</v>
      </c>
      <c r="L140" s="10" t="str">
        <f t="shared" si="19"/>
        <v>ProcesTax</v>
      </c>
      <c r="M140" s="10">
        <f>VLOOKUP(L140,Input!$C$2:$D$6,2,FALSE)</f>
        <v>13</v>
      </c>
      <c r="N140" s="10">
        <f t="shared" si="20"/>
        <v>16</v>
      </c>
      <c r="O140" s="10">
        <f>MATCH(F140,Input!$C$15:$U$15,0)</f>
        <v>16</v>
      </c>
    </row>
    <row r="141" spans="2:15">
      <c r="C141" t="s">
        <v>11</v>
      </c>
      <c r="D141" s="18">
        <v>2025</v>
      </c>
      <c r="E141" t="str">
        <f t="shared" si="17"/>
        <v>INDM*</v>
      </c>
      <c r="F141" t="str">
        <f t="shared" si="18"/>
        <v>INDCOA</v>
      </c>
      <c r="G141" t="str">
        <f t="shared" si="18"/>
        <v>IMDMT</v>
      </c>
      <c r="H141" t="str">
        <f t="shared" si="18"/>
        <v>INDCOA</v>
      </c>
      <c r="I141" s="10" t="s">
        <v>209</v>
      </c>
      <c r="J141" s="51">
        <f ca="1">OFFSET(Input!$A$1,M141+N141+2,O141+1)</f>
        <v>0</v>
      </c>
      <c r="L141" s="10" t="str">
        <f t="shared" si="19"/>
        <v>ProcesTax</v>
      </c>
      <c r="M141" s="10">
        <f>VLOOKUP(L141,Input!$C$2:$D$6,2,FALSE)</f>
        <v>13</v>
      </c>
      <c r="N141" s="10">
        <f t="shared" si="20"/>
        <v>16</v>
      </c>
      <c r="O141" s="10">
        <f>MATCH(F141,Input!$C$15:$U$15,0)</f>
        <v>2</v>
      </c>
    </row>
    <row r="142" spans="2:15">
      <c r="C142" t="s">
        <v>11</v>
      </c>
      <c r="D142" s="18">
        <v>2025</v>
      </c>
      <c r="E142" t="str">
        <f t="shared" si="17"/>
        <v>INDM*</v>
      </c>
      <c r="F142" t="str">
        <f t="shared" si="18"/>
        <v>INDDSL</v>
      </c>
      <c r="G142" t="str">
        <f t="shared" si="18"/>
        <v>IMDMT</v>
      </c>
      <c r="H142" t="str">
        <f t="shared" si="18"/>
        <v>INDDSL</v>
      </c>
      <c r="I142" s="10" t="s">
        <v>209</v>
      </c>
      <c r="J142" s="51">
        <f ca="1">OFFSET(Input!$A$1,M142+N142+2,O142+1)</f>
        <v>154.26271326684906</v>
      </c>
      <c r="L142" s="10" t="str">
        <f t="shared" si="19"/>
        <v>ProcesTax</v>
      </c>
      <c r="M142" s="10">
        <f>VLOOKUP(L142,Input!$C$2:$D$6,2,FALSE)</f>
        <v>13</v>
      </c>
      <c r="N142" s="10">
        <f t="shared" si="20"/>
        <v>16</v>
      </c>
      <c r="O142" s="10">
        <f>MATCH(F142,Input!$C$15:$U$15,0)</f>
        <v>3</v>
      </c>
    </row>
    <row r="143" spans="2:15">
      <c r="C143" t="s">
        <v>11</v>
      </c>
      <c r="D143" s="18">
        <v>2025</v>
      </c>
      <c r="E143" t="str">
        <f t="shared" si="17"/>
        <v>INDM*</v>
      </c>
      <c r="F143" t="str">
        <f t="shared" si="18"/>
        <v>INDDSB1</v>
      </c>
      <c r="G143" t="str">
        <f t="shared" si="18"/>
        <v>IMDMT</v>
      </c>
      <c r="H143" t="str">
        <f t="shared" si="18"/>
        <v>INDDSB1</v>
      </c>
      <c r="I143" s="10" t="s">
        <v>209</v>
      </c>
      <c r="J143" s="51">
        <f ca="1">OFFSET(Input!$A$1,M143+N143+2,O143+1)</f>
        <v>121.84069514307899</v>
      </c>
      <c r="L143" s="10" t="str">
        <f t="shared" si="19"/>
        <v>ProcesTax</v>
      </c>
      <c r="M143" s="10">
        <f>VLOOKUP(L143,Input!$C$2:$D$6,2,FALSE)</f>
        <v>13</v>
      </c>
      <c r="N143" s="10">
        <f t="shared" si="20"/>
        <v>16</v>
      </c>
      <c r="O143" s="10">
        <f>MATCH(F143,Input!$C$15:$U$15,0)</f>
        <v>13</v>
      </c>
    </row>
    <row r="144" spans="2:15">
      <c r="C144" t="s">
        <v>11</v>
      </c>
      <c r="D144" s="18">
        <v>2025</v>
      </c>
      <c r="E144" t="str">
        <f t="shared" si="17"/>
        <v>INDM*</v>
      </c>
      <c r="F144" t="str">
        <f t="shared" si="18"/>
        <v>INDDSB2</v>
      </c>
      <c r="G144" t="str">
        <f t="shared" si="18"/>
        <v>IMDMT</v>
      </c>
      <c r="H144" t="str">
        <f t="shared" si="18"/>
        <v>INDDSB2</v>
      </c>
      <c r="I144" s="10" t="s">
        <v>209</v>
      </c>
      <c r="J144" s="51">
        <f ca="1">OFFSET(Input!$A$1,M144+N144+2,O144+1)</f>
        <v>121.84069514307899</v>
      </c>
      <c r="L144" s="10" t="str">
        <f t="shared" si="19"/>
        <v>ProcesTax</v>
      </c>
      <c r="M144" s="10">
        <f>VLOOKUP(L144,Input!$C$2:$D$6,2,FALSE)</f>
        <v>13</v>
      </c>
      <c r="N144" s="10">
        <f t="shared" si="20"/>
        <v>16</v>
      </c>
      <c r="O144" s="10">
        <f>MATCH(F144,Input!$C$15:$U$15,0)</f>
        <v>14</v>
      </c>
    </row>
    <row r="145" spans="2:15">
      <c r="C145" t="s">
        <v>11</v>
      </c>
      <c r="D145" s="18">
        <v>2025</v>
      </c>
      <c r="E145" t="str">
        <f t="shared" si="17"/>
        <v>INDM*</v>
      </c>
      <c r="F145" t="str">
        <f t="shared" si="18"/>
        <v>INDWPE</v>
      </c>
      <c r="G145" t="str">
        <f t="shared" si="18"/>
        <v>IMDMT</v>
      </c>
      <c r="H145" t="str">
        <f t="shared" si="18"/>
        <v>INDWPE</v>
      </c>
      <c r="I145" s="10" t="s">
        <v>209</v>
      </c>
      <c r="J145" s="51">
        <f ca="1">OFFSET(Input!$A$1,M145+N145+2,O145+1)</f>
        <v>0</v>
      </c>
      <c r="L145" s="10" t="str">
        <f t="shared" si="19"/>
        <v>ProcesTax</v>
      </c>
      <c r="M145" s="10">
        <f>VLOOKUP(L145,Input!$C$2:$D$6,2,FALSE)</f>
        <v>13</v>
      </c>
      <c r="N145" s="10">
        <f t="shared" si="20"/>
        <v>16</v>
      </c>
      <c r="O145" s="10">
        <f>MATCH(F145,Input!$C$15:$U$15,0)</f>
        <v>4</v>
      </c>
    </row>
    <row r="146" spans="2:15">
      <c r="C146" t="s">
        <v>11</v>
      </c>
      <c r="D146" s="18">
        <v>2025</v>
      </c>
      <c r="E146" t="str">
        <f t="shared" si="17"/>
        <v>INDM*</v>
      </c>
      <c r="F146" t="str">
        <f t="shared" si="18"/>
        <v>INDWCH</v>
      </c>
      <c r="G146" t="str">
        <f t="shared" si="18"/>
        <v>IMDMT</v>
      </c>
      <c r="H146" t="str">
        <f t="shared" si="18"/>
        <v>INDWCH</v>
      </c>
      <c r="I146" s="10" t="s">
        <v>209</v>
      </c>
      <c r="J146" s="51">
        <f ca="1">OFFSET(Input!$A$1,M146+N146+2,O146+1)</f>
        <v>0</v>
      </c>
      <c r="L146" s="10" t="str">
        <f t="shared" si="19"/>
        <v>ProcesTax</v>
      </c>
      <c r="M146" s="10">
        <f>VLOOKUP(L146,Input!$C$2:$D$6,2,FALSE)</f>
        <v>13</v>
      </c>
      <c r="N146" s="10">
        <f t="shared" si="20"/>
        <v>16</v>
      </c>
      <c r="O146" s="10">
        <f>MATCH(F146,Input!$C$15:$U$15,0)</f>
        <v>5</v>
      </c>
    </row>
    <row r="147" spans="2:15">
      <c r="C147" t="s">
        <v>11</v>
      </c>
      <c r="D147" s="18">
        <v>2025</v>
      </c>
      <c r="E147" t="str">
        <f t="shared" si="17"/>
        <v>INDM*</v>
      </c>
      <c r="F147" t="str">
        <f t="shared" si="18"/>
        <v>INDBGA</v>
      </c>
      <c r="G147" t="str">
        <f t="shared" si="18"/>
        <v>IMDMT</v>
      </c>
      <c r="H147" t="str">
        <f t="shared" si="18"/>
        <v>INDBGA</v>
      </c>
      <c r="I147" s="10" t="s">
        <v>209</v>
      </c>
      <c r="J147" s="51">
        <f ca="1">OFFSET(Input!$A$1,M147+N147+2,O147+1)</f>
        <v>0</v>
      </c>
      <c r="L147" s="10" t="str">
        <f t="shared" si="19"/>
        <v>ProcesTax</v>
      </c>
      <c r="M147" s="10">
        <f>VLOOKUP(L147,Input!$C$2:$D$6,2,FALSE)</f>
        <v>13</v>
      </c>
      <c r="N147" s="10">
        <f t="shared" si="20"/>
        <v>16</v>
      </c>
      <c r="O147" s="10">
        <f>MATCH(F147,Input!$C$15:$U$15,0)</f>
        <v>6</v>
      </c>
    </row>
    <row r="148" spans="2:15">
      <c r="C148" t="s">
        <v>11</v>
      </c>
      <c r="D148" s="18">
        <v>2025</v>
      </c>
      <c r="E148" t="str">
        <f t="shared" si="17"/>
        <v>INDM*</v>
      </c>
      <c r="F148" t="str">
        <f t="shared" si="18"/>
        <v>INDHFO</v>
      </c>
      <c r="G148" t="str">
        <f t="shared" si="18"/>
        <v>IMDMT</v>
      </c>
      <c r="H148" t="str">
        <f t="shared" si="18"/>
        <v>INDHFO</v>
      </c>
      <c r="I148" s="10" t="s">
        <v>209</v>
      </c>
      <c r="J148" s="51">
        <f ca="1">OFFSET(Input!$A$1,M148+N148+2,O148+1)</f>
        <v>49.119350191937215</v>
      </c>
      <c r="L148" s="10" t="str">
        <f t="shared" si="19"/>
        <v>ProcesTax</v>
      </c>
      <c r="M148" s="10">
        <f>VLOOKUP(L148,Input!$C$2:$D$6,2,FALSE)</f>
        <v>13</v>
      </c>
      <c r="N148" s="10">
        <f t="shared" si="20"/>
        <v>16</v>
      </c>
      <c r="O148" s="10">
        <f>MATCH(F148,Input!$C$15:$U$15,0)</f>
        <v>7</v>
      </c>
    </row>
    <row r="149" spans="2:15">
      <c r="C149" t="s">
        <v>11</v>
      </c>
      <c r="D149" s="18">
        <v>2025</v>
      </c>
      <c r="E149" t="str">
        <f t="shared" si="17"/>
        <v>INDM*</v>
      </c>
      <c r="F149" t="str">
        <f t="shared" si="18"/>
        <v>INDLPG</v>
      </c>
      <c r="G149" t="str">
        <f t="shared" si="18"/>
        <v>IMDMT</v>
      </c>
      <c r="H149" t="str">
        <f t="shared" si="18"/>
        <v>INDLPG</v>
      </c>
      <c r="I149" s="10" t="s">
        <v>209</v>
      </c>
      <c r="J149" s="51">
        <f ca="1">OFFSET(Input!$A$1,M149+N149+2,O149+1)</f>
        <v>50.283318770351023</v>
      </c>
      <c r="L149" s="10" t="str">
        <f t="shared" si="19"/>
        <v>ProcesTax</v>
      </c>
      <c r="M149" s="10">
        <f>VLOOKUP(L149,Input!$C$2:$D$6,2,FALSE)</f>
        <v>13</v>
      </c>
      <c r="N149" s="10">
        <f t="shared" si="20"/>
        <v>16</v>
      </c>
      <c r="O149" s="10">
        <f>MATCH(F149,Input!$C$15:$U$15,0)</f>
        <v>8</v>
      </c>
    </row>
    <row r="150" spans="2:15">
      <c r="C150" t="s">
        <v>11</v>
      </c>
      <c r="D150" s="18">
        <v>2025</v>
      </c>
      <c r="E150" t="str">
        <f t="shared" si="17"/>
        <v>INDM*</v>
      </c>
      <c r="F150" t="str">
        <f t="shared" ref="F150:H169" si="21">F106</f>
        <v>INDWST</v>
      </c>
      <c r="G150" t="str">
        <f t="shared" si="21"/>
        <v>IMDMT</v>
      </c>
      <c r="H150" t="str">
        <f t="shared" si="21"/>
        <v>INDWST</v>
      </c>
      <c r="I150" s="10" t="s">
        <v>209</v>
      </c>
      <c r="J150" s="51">
        <f ca="1">OFFSET(Input!$A$1,M150+N150+2,O150+1)</f>
        <v>0</v>
      </c>
      <c r="L150" s="10" t="str">
        <f t="shared" si="19"/>
        <v>ProcesTax</v>
      </c>
      <c r="M150" s="10">
        <f>VLOOKUP(L150,Input!$C$2:$D$6,2,FALSE)</f>
        <v>13</v>
      </c>
      <c r="N150" s="10">
        <f t="shared" si="20"/>
        <v>16</v>
      </c>
      <c r="O150" s="10">
        <f>MATCH(F150,Input!$C$15:$U$15,0)</f>
        <v>9</v>
      </c>
    </row>
    <row r="151" spans="2:15">
      <c r="C151" t="s">
        <v>11</v>
      </c>
      <c r="D151" s="18">
        <v>2025</v>
      </c>
      <c r="E151" t="str">
        <f t="shared" si="17"/>
        <v>INDM*</v>
      </c>
      <c r="F151" t="str">
        <f t="shared" si="21"/>
        <v>INDHCE</v>
      </c>
      <c r="G151" t="str">
        <f t="shared" si="21"/>
        <v>IMDMT</v>
      </c>
      <c r="H151" t="str">
        <f t="shared" si="21"/>
        <v>INDHCE</v>
      </c>
      <c r="I151" s="10" t="s">
        <v>209</v>
      </c>
      <c r="J151" s="51">
        <f ca="1">OFFSET(Input!$A$1,M151+N151+2,O151+1)</f>
        <v>30.170076892571945</v>
      </c>
      <c r="L151" s="10" t="str">
        <f t="shared" si="19"/>
        <v>ProcesTax</v>
      </c>
      <c r="M151" s="10">
        <f>VLOOKUP(L151,Input!$C$2:$D$6,2,FALSE)</f>
        <v>13</v>
      </c>
      <c r="N151" s="10">
        <f t="shared" si="20"/>
        <v>16</v>
      </c>
      <c r="O151" s="10">
        <f>MATCH(F151,Input!$C$15:$U$15,0)</f>
        <v>10</v>
      </c>
    </row>
    <row r="152" spans="2:15">
      <c r="C152" t="s">
        <v>11</v>
      </c>
      <c r="D152" s="18">
        <v>2025</v>
      </c>
      <c r="E152" t="str">
        <f t="shared" si="17"/>
        <v>INDM*</v>
      </c>
      <c r="F152" t="str">
        <f t="shared" si="21"/>
        <v>INDHDE</v>
      </c>
      <c r="G152" t="str">
        <f t="shared" si="21"/>
        <v>IMDMT</v>
      </c>
      <c r="H152" t="str">
        <f t="shared" si="21"/>
        <v>INDHDE</v>
      </c>
      <c r="I152" s="10" t="s">
        <v>209</v>
      </c>
      <c r="J152" s="51">
        <f ca="1">OFFSET(Input!$A$1,M152+N152+2,O152+1)</f>
        <v>30.170076892571945</v>
      </c>
      <c r="L152" s="10" t="str">
        <f t="shared" si="19"/>
        <v>ProcesTax</v>
      </c>
      <c r="M152" s="10">
        <f>VLOOKUP(L152,Input!$C$2:$D$6,2,FALSE)</f>
        <v>13</v>
      </c>
      <c r="N152" s="10">
        <f t="shared" si="20"/>
        <v>16</v>
      </c>
      <c r="O152" s="10">
        <f>MATCH(F152,Input!$C$15:$U$15,0)</f>
        <v>11</v>
      </c>
    </row>
    <row r="153" spans="2:15">
      <c r="B153" s="9"/>
      <c r="C153" s="9" t="s">
        <v>11</v>
      </c>
      <c r="D153" s="12">
        <v>2025</v>
      </c>
      <c r="E153" s="9" t="str">
        <f t="shared" si="17"/>
        <v>INDM*</v>
      </c>
      <c r="F153" s="9" t="str">
        <f t="shared" si="21"/>
        <v>INDELC</v>
      </c>
      <c r="G153" s="9" t="str">
        <f t="shared" si="21"/>
        <v>IMDMT</v>
      </c>
      <c r="H153" s="9" t="str">
        <f t="shared" si="21"/>
        <v>INDELC</v>
      </c>
      <c r="I153" s="13" t="s">
        <v>209</v>
      </c>
      <c r="J153" s="52">
        <f ca="1">OFFSET(Input!$A$1,M153+N153+2,O153+1)</f>
        <v>1.2736219854102486</v>
      </c>
      <c r="L153" s="13" t="str">
        <f t="shared" si="19"/>
        <v>ProcesTax</v>
      </c>
      <c r="M153" s="13">
        <f>VLOOKUP(L153,Input!$C$2:$D$6,2,FALSE)</f>
        <v>13</v>
      </c>
      <c r="N153" s="13">
        <f t="shared" si="20"/>
        <v>16</v>
      </c>
      <c r="O153" s="13">
        <f>MATCH(F153,Input!$C$15:$U$15,0)</f>
        <v>12</v>
      </c>
    </row>
    <row r="154" spans="2:15">
      <c r="C154" t="s">
        <v>11</v>
      </c>
      <c r="D154" s="18">
        <v>2025</v>
      </c>
      <c r="E154" t="str">
        <f t="shared" si="17"/>
        <v>INDM*</v>
      </c>
      <c r="F154" t="str">
        <f t="shared" si="21"/>
        <v>INDNGA</v>
      </c>
      <c r="G154" t="str">
        <f t="shared" si="21"/>
        <v>IMDHT</v>
      </c>
      <c r="H154" t="str">
        <f t="shared" si="21"/>
        <v>INDNGA</v>
      </c>
      <c r="I154" s="10" t="s">
        <v>209</v>
      </c>
      <c r="J154" s="51">
        <f ca="1">OFFSET(Input!$A$1,M154+N154+2,O154+1)</f>
        <v>2.5015331882971479</v>
      </c>
      <c r="L154" s="10" t="str">
        <f t="shared" si="19"/>
        <v>ProcesTax</v>
      </c>
      <c r="M154" s="10">
        <f>VLOOKUP(L154,Input!$C$2:$D$6,2,FALSE)</f>
        <v>13</v>
      </c>
      <c r="N154" s="10">
        <f t="shared" si="20"/>
        <v>16</v>
      </c>
      <c r="O154" s="10">
        <f>MATCH(F154,Input!$C$15:$U$15,0)</f>
        <v>1</v>
      </c>
    </row>
    <row r="155" spans="2:15">
      <c r="C155" t="s">
        <v>11</v>
      </c>
      <c r="D155" s="18">
        <v>2025</v>
      </c>
      <c r="E155" t="str">
        <f t="shared" si="17"/>
        <v>INDM*</v>
      </c>
      <c r="F155" t="str">
        <f t="shared" si="21"/>
        <v>INDSNG2</v>
      </c>
      <c r="G155" t="str">
        <f t="shared" si="21"/>
        <v>IMDHT</v>
      </c>
      <c r="H155" t="str">
        <f t="shared" si="21"/>
        <v>INDSNG2</v>
      </c>
      <c r="I155" s="10" t="s">
        <v>209</v>
      </c>
      <c r="J155" s="51">
        <f ca="1">OFFSET(Input!$A$1,M155+N155+2,O155+1)</f>
        <v>0</v>
      </c>
      <c r="L155" s="10" t="str">
        <f t="shared" si="19"/>
        <v>ProcesTax</v>
      </c>
      <c r="M155" s="10">
        <f>VLOOKUP(L155,Input!$C$2:$D$6,2,FALSE)</f>
        <v>13</v>
      </c>
      <c r="N155" s="10">
        <f t="shared" si="20"/>
        <v>16</v>
      </c>
      <c r="O155" s="10">
        <f>MATCH(F155,Input!$C$15:$U$15,0)</f>
        <v>16</v>
      </c>
    </row>
    <row r="156" spans="2:15">
      <c r="C156" t="s">
        <v>11</v>
      </c>
      <c r="D156" s="18">
        <v>2025</v>
      </c>
      <c r="E156" t="str">
        <f t="shared" si="17"/>
        <v>INDM*</v>
      </c>
      <c r="F156" t="str">
        <f t="shared" si="21"/>
        <v>INDSNG1</v>
      </c>
      <c r="G156" t="str">
        <f t="shared" si="21"/>
        <v>IMDHT</v>
      </c>
      <c r="H156" t="str">
        <f t="shared" si="21"/>
        <v>INDSNG1</v>
      </c>
      <c r="I156" s="10" t="s">
        <v>209</v>
      </c>
      <c r="J156" s="51">
        <f ca="1">OFFSET(Input!$A$1,M156+N156+2,O156+1)</f>
        <v>0</v>
      </c>
      <c r="L156" s="10" t="str">
        <f t="shared" si="19"/>
        <v>ProcesTax</v>
      </c>
      <c r="M156" s="10">
        <f>VLOOKUP(L156,Input!$C$2:$D$6,2,FALSE)</f>
        <v>13</v>
      </c>
      <c r="N156" s="10">
        <f t="shared" si="20"/>
        <v>16</v>
      </c>
      <c r="O156" s="10">
        <f>MATCH(F156,Input!$C$15:$U$15,0)</f>
        <v>15</v>
      </c>
    </row>
    <row r="157" spans="2:15">
      <c r="B157" s="9"/>
      <c r="C157" s="9" t="s">
        <v>11</v>
      </c>
      <c r="D157" s="12">
        <v>2025</v>
      </c>
      <c r="E157" s="9" t="str">
        <f t="shared" si="17"/>
        <v>INDM*</v>
      </c>
      <c r="F157" s="9" t="str">
        <f t="shared" si="21"/>
        <v>INDLPG</v>
      </c>
      <c r="G157" s="9" t="str">
        <f t="shared" si="21"/>
        <v>IMDHT</v>
      </c>
      <c r="H157" s="9" t="str">
        <f t="shared" si="21"/>
        <v>INDLPG</v>
      </c>
      <c r="I157" s="13" t="s">
        <v>209</v>
      </c>
      <c r="J157" s="52">
        <f ca="1">OFFSET(Input!$A$1,M157+N157+2,O157+1)</f>
        <v>50.283318770351023</v>
      </c>
      <c r="L157" s="13" t="str">
        <f t="shared" si="19"/>
        <v>ProcesTax</v>
      </c>
      <c r="M157" s="13">
        <f>VLOOKUP(L157,Input!$C$2:$D$6,2,FALSE)</f>
        <v>13</v>
      </c>
      <c r="N157" s="13">
        <f t="shared" si="20"/>
        <v>16</v>
      </c>
      <c r="O157" s="13">
        <f>MATCH(F157,Input!$C$15:$U$15,0)</f>
        <v>8</v>
      </c>
    </row>
    <row r="158" spans="2:15">
      <c r="C158" t="s">
        <v>11</v>
      </c>
      <c r="D158" s="18">
        <v>2025</v>
      </c>
      <c r="E158" t="str">
        <f t="shared" si="17"/>
        <v>INDM*</v>
      </c>
      <c r="F158" t="str">
        <f t="shared" si="21"/>
        <v>INDNGA</v>
      </c>
      <c r="G158" t="str">
        <f t="shared" si="21"/>
        <v>IMDRH</v>
      </c>
      <c r="H158" t="str">
        <f t="shared" si="21"/>
        <v>INDNGA</v>
      </c>
      <c r="I158" s="10" t="s">
        <v>209</v>
      </c>
      <c r="J158" s="51">
        <f ca="1">OFFSET(Input!$A$1,M158+N158+2,O158+1)</f>
        <v>78.90688938861561</v>
      </c>
      <c r="L158" s="10" t="str">
        <f t="shared" si="19"/>
        <v>HeatTax</v>
      </c>
      <c r="M158" s="10">
        <f>VLOOKUP(L158,Input!$C$2:$D$6,2,FALSE)</f>
        <v>63</v>
      </c>
      <c r="N158" s="10">
        <f t="shared" si="20"/>
        <v>16</v>
      </c>
      <c r="O158" s="10">
        <f>MATCH(F158,Input!$C$15:$U$15,0)</f>
        <v>1</v>
      </c>
    </row>
    <row r="159" spans="2:15">
      <c r="C159" t="s">
        <v>11</v>
      </c>
      <c r="D159" s="18">
        <v>2025</v>
      </c>
      <c r="E159" t="str">
        <f t="shared" si="17"/>
        <v>INDM*</v>
      </c>
      <c r="F159" t="str">
        <f t="shared" si="21"/>
        <v>INDSNG2</v>
      </c>
      <c r="G159" t="str">
        <f t="shared" si="21"/>
        <v>IMDRH</v>
      </c>
      <c r="H159" t="str">
        <f t="shared" si="21"/>
        <v>INDSNG2</v>
      </c>
      <c r="I159" s="10" t="s">
        <v>209</v>
      </c>
      <c r="J159" s="51">
        <f ca="1">OFFSET(Input!$A$1,M159+N159+2,O159+1)</f>
        <v>0</v>
      </c>
      <c r="L159" s="10" t="str">
        <f t="shared" si="19"/>
        <v>HeatTax</v>
      </c>
      <c r="M159" s="10">
        <f>VLOOKUP(L159,Input!$C$2:$D$6,2,FALSE)</f>
        <v>63</v>
      </c>
      <c r="N159" s="10">
        <f t="shared" si="20"/>
        <v>16</v>
      </c>
      <c r="O159" s="10">
        <f>MATCH(F159,Input!$C$15:$U$15,0)</f>
        <v>16</v>
      </c>
    </row>
    <row r="160" spans="2:15">
      <c r="C160" t="s">
        <v>11</v>
      </c>
      <c r="D160" s="18">
        <v>2025</v>
      </c>
      <c r="E160" t="str">
        <f t="shared" si="17"/>
        <v>INDM*</v>
      </c>
      <c r="F160" t="str">
        <f t="shared" si="21"/>
        <v>INDSNG1</v>
      </c>
      <c r="G160" t="str">
        <f t="shared" si="21"/>
        <v>IMDRH</v>
      </c>
      <c r="H160" t="str">
        <f t="shared" si="21"/>
        <v>INDSNG1</v>
      </c>
      <c r="I160" s="10" t="s">
        <v>209</v>
      </c>
      <c r="J160" s="51">
        <f ca="1">OFFSET(Input!$A$1,M160+N160+2,O160+1)</f>
        <v>121.84069514307899</v>
      </c>
      <c r="L160" s="10" t="str">
        <f t="shared" si="19"/>
        <v>HeatTax</v>
      </c>
      <c r="M160" s="10">
        <f>VLOOKUP(L160,Input!$C$2:$D$6,2,FALSE)</f>
        <v>63</v>
      </c>
      <c r="N160" s="10">
        <f t="shared" si="20"/>
        <v>16</v>
      </c>
      <c r="O160" s="10">
        <f>MATCH(F160,Input!$C$15:$U$15,0)</f>
        <v>15</v>
      </c>
    </row>
    <row r="161" spans="2:15">
      <c r="C161" t="s">
        <v>11</v>
      </c>
      <c r="D161" s="18">
        <v>2025</v>
      </c>
      <c r="E161" t="str">
        <f t="shared" si="17"/>
        <v>INDM*</v>
      </c>
      <c r="F161" t="str">
        <f t="shared" si="21"/>
        <v>INDCOA</v>
      </c>
      <c r="G161" t="str">
        <f t="shared" si="21"/>
        <v>IMDRH</v>
      </c>
      <c r="H161" t="str">
        <f t="shared" si="21"/>
        <v>INDCOA</v>
      </c>
      <c r="I161" s="10" t="s">
        <v>209</v>
      </c>
      <c r="J161" s="51">
        <f ca="1">OFFSET(Input!$A$1,M161+N161+2,O161+1)</f>
        <v>0</v>
      </c>
      <c r="L161" s="10" t="str">
        <f t="shared" si="19"/>
        <v>HeatTax</v>
      </c>
      <c r="M161" s="10">
        <f>VLOOKUP(L161,Input!$C$2:$D$6,2,FALSE)</f>
        <v>63</v>
      </c>
      <c r="N161" s="10">
        <f t="shared" si="20"/>
        <v>16</v>
      </c>
      <c r="O161" s="10">
        <f>MATCH(F161,Input!$C$15:$U$15,0)</f>
        <v>2</v>
      </c>
    </row>
    <row r="162" spans="2:15">
      <c r="C162" t="s">
        <v>11</v>
      </c>
      <c r="D162" s="18">
        <v>2025</v>
      </c>
      <c r="E162" t="str">
        <f t="shared" si="17"/>
        <v>INDM*</v>
      </c>
      <c r="F162" t="str">
        <f t="shared" si="21"/>
        <v>INDDSL</v>
      </c>
      <c r="G162" t="str">
        <f t="shared" si="21"/>
        <v>IMDRH</v>
      </c>
      <c r="H162" t="str">
        <f t="shared" si="21"/>
        <v>INDDSL</v>
      </c>
      <c r="I162" s="10" t="s">
        <v>209</v>
      </c>
      <c r="J162" s="51">
        <f ca="1">OFFSET(Input!$A$1,M162+N162+2,O162+1)</f>
        <v>154.26271326684906</v>
      </c>
      <c r="L162" s="10" t="str">
        <f t="shared" si="19"/>
        <v>HeatTax</v>
      </c>
      <c r="M162" s="10">
        <f>VLOOKUP(L162,Input!$C$2:$D$6,2,FALSE)</f>
        <v>63</v>
      </c>
      <c r="N162" s="10">
        <f t="shared" si="20"/>
        <v>16</v>
      </c>
      <c r="O162" s="10">
        <f>MATCH(F162,Input!$C$15:$U$15,0)</f>
        <v>3</v>
      </c>
    </row>
    <row r="163" spans="2:15">
      <c r="C163" t="s">
        <v>11</v>
      </c>
      <c r="D163" s="18">
        <v>2025</v>
      </c>
      <c r="E163" t="str">
        <f t="shared" si="17"/>
        <v>INDM*</v>
      </c>
      <c r="F163" t="str">
        <f t="shared" si="21"/>
        <v>INDDSB1</v>
      </c>
      <c r="G163" t="str">
        <f t="shared" si="21"/>
        <v>IMDRH</v>
      </c>
      <c r="H163" t="str">
        <f t="shared" si="21"/>
        <v>INDDSB1</v>
      </c>
      <c r="I163" s="10" t="s">
        <v>209</v>
      </c>
      <c r="J163" s="51">
        <f ca="1">OFFSET(Input!$A$1,M163+N163+2,O163+1)</f>
        <v>40.322872058088471</v>
      </c>
      <c r="L163" s="10" t="str">
        <f t="shared" si="19"/>
        <v>HeatTax</v>
      </c>
      <c r="M163" s="10">
        <f>VLOOKUP(L163,Input!$C$2:$D$6,2,FALSE)</f>
        <v>63</v>
      </c>
      <c r="N163" s="10">
        <f t="shared" si="20"/>
        <v>16</v>
      </c>
      <c r="O163" s="10">
        <f>MATCH(F163,Input!$C$15:$U$15,0)</f>
        <v>13</v>
      </c>
    </row>
    <row r="164" spans="2:15" ht="15.75" thickBot="1">
      <c r="B164" s="80"/>
      <c r="C164" s="80" t="s">
        <v>11</v>
      </c>
      <c r="D164" s="81">
        <v>2025</v>
      </c>
      <c r="E164" s="80" t="str">
        <f t="shared" si="17"/>
        <v>INDM*</v>
      </c>
      <c r="F164" s="80" t="str">
        <f t="shared" si="21"/>
        <v>INDDSB2</v>
      </c>
      <c r="G164" s="80" t="str">
        <f t="shared" si="21"/>
        <v>IMDRH</v>
      </c>
      <c r="H164" s="80" t="str">
        <f t="shared" si="21"/>
        <v>INDDSB2</v>
      </c>
      <c r="I164" s="82" t="s">
        <v>209</v>
      </c>
      <c r="J164" s="83">
        <f ca="1">OFFSET(Input!$A$1,M164+N164+2,O164+1)</f>
        <v>121.84069514307899</v>
      </c>
      <c r="L164" s="10" t="str">
        <f t="shared" si="19"/>
        <v>HeatTax</v>
      </c>
      <c r="M164" s="10">
        <f>VLOOKUP(L164,Input!$C$2:$D$6,2,FALSE)</f>
        <v>63</v>
      </c>
      <c r="N164" s="10">
        <f t="shared" si="20"/>
        <v>16</v>
      </c>
      <c r="O164" s="10">
        <f>MATCH(F164,Input!$C$15:$U$15,0)</f>
        <v>14</v>
      </c>
    </row>
    <row r="165" spans="2:15">
      <c r="C165" t="s">
        <v>11</v>
      </c>
      <c r="D165" s="18">
        <v>2025</v>
      </c>
      <c r="E165" t="str">
        <f t="shared" si="17"/>
        <v>INDM*</v>
      </c>
      <c r="F165" t="str">
        <f t="shared" si="21"/>
        <v>INDWPE</v>
      </c>
      <c r="G165" t="str">
        <f t="shared" si="21"/>
        <v>IMDRH</v>
      </c>
      <c r="H165" t="str">
        <f t="shared" si="21"/>
        <v>INDWPE</v>
      </c>
      <c r="I165" s="10" t="s">
        <v>209</v>
      </c>
      <c r="J165" s="51">
        <f ca="1">OFFSET(Input!$A$1,M165+N165+2,O165+1)</f>
        <v>0</v>
      </c>
      <c r="L165" s="10" t="str">
        <f t="shared" si="19"/>
        <v>HeatTax</v>
      </c>
      <c r="M165" s="10">
        <f>VLOOKUP(L165,Input!$C$2:$D$6,2,FALSE)</f>
        <v>63</v>
      </c>
      <c r="N165" s="10">
        <f t="shared" si="20"/>
        <v>16</v>
      </c>
      <c r="O165" s="10">
        <f>MATCH(F165,Input!$C$15:$U$15,0)</f>
        <v>4</v>
      </c>
    </row>
    <row r="166" spans="2:15">
      <c r="C166" t="s">
        <v>11</v>
      </c>
      <c r="D166" s="18">
        <v>2025</v>
      </c>
      <c r="E166" t="str">
        <f t="shared" si="17"/>
        <v>INDM*</v>
      </c>
      <c r="F166" t="str">
        <f t="shared" si="21"/>
        <v>INDWCH</v>
      </c>
      <c r="G166" t="str">
        <f t="shared" si="21"/>
        <v>IMDRH</v>
      </c>
      <c r="H166" t="str">
        <f t="shared" si="21"/>
        <v>INDWCH</v>
      </c>
      <c r="I166" s="10" t="s">
        <v>209</v>
      </c>
      <c r="J166" s="51">
        <f ca="1">OFFSET(Input!$A$1,M166+N166+2,O166+1)</f>
        <v>0</v>
      </c>
      <c r="L166" s="10" t="str">
        <f t="shared" si="19"/>
        <v>HeatTax</v>
      </c>
      <c r="M166" s="10">
        <f>VLOOKUP(L166,Input!$C$2:$D$6,2,FALSE)</f>
        <v>63</v>
      </c>
      <c r="N166" s="10">
        <f t="shared" si="20"/>
        <v>16</v>
      </c>
      <c r="O166" s="10">
        <f>MATCH(F166,Input!$C$15:$U$15,0)</f>
        <v>5</v>
      </c>
    </row>
    <row r="167" spans="2:15">
      <c r="C167" t="s">
        <v>11</v>
      </c>
      <c r="D167" s="18">
        <v>2025</v>
      </c>
      <c r="E167" t="str">
        <f t="shared" si="17"/>
        <v>INDM*</v>
      </c>
      <c r="F167" t="str">
        <f t="shared" si="21"/>
        <v>INDBGA</v>
      </c>
      <c r="G167" t="str">
        <f t="shared" si="21"/>
        <v>IMDRH</v>
      </c>
      <c r="H167" t="str">
        <f t="shared" si="21"/>
        <v>INDBGA</v>
      </c>
      <c r="I167" s="10" t="s">
        <v>209</v>
      </c>
      <c r="J167" s="51">
        <f ca="1">OFFSET(Input!$A$1,M167+N167+2,O167+1)</f>
        <v>0</v>
      </c>
      <c r="L167" s="10" t="str">
        <f t="shared" si="19"/>
        <v>HeatTax</v>
      </c>
      <c r="M167" s="10">
        <f>VLOOKUP(L167,Input!$C$2:$D$6,2,FALSE)</f>
        <v>63</v>
      </c>
      <c r="N167" s="10">
        <f t="shared" si="20"/>
        <v>16</v>
      </c>
      <c r="O167" s="10">
        <f>MATCH(F167,Input!$C$15:$U$15,0)</f>
        <v>6</v>
      </c>
    </row>
    <row r="168" spans="2:15">
      <c r="C168" t="s">
        <v>11</v>
      </c>
      <c r="D168" s="18">
        <v>2025</v>
      </c>
      <c r="E168" t="str">
        <f t="shared" si="17"/>
        <v>INDM*</v>
      </c>
      <c r="F168" t="str">
        <f t="shared" si="21"/>
        <v>INDHFO</v>
      </c>
      <c r="G168" t="str">
        <f t="shared" si="21"/>
        <v>IMDRH</v>
      </c>
      <c r="H168" t="str">
        <f t="shared" si="21"/>
        <v>INDHFO</v>
      </c>
      <c r="I168" s="10" t="s">
        <v>209</v>
      </c>
      <c r="J168" s="51">
        <f ca="1">OFFSET(Input!$A$1,M168+N168+2,O168+1)</f>
        <v>70.840902704037745</v>
      </c>
      <c r="L168" s="10" t="str">
        <f t="shared" si="19"/>
        <v>HeatTax</v>
      </c>
      <c r="M168" s="10">
        <f>VLOOKUP(L168,Input!$C$2:$D$6,2,FALSE)</f>
        <v>63</v>
      </c>
      <c r="N168" s="10">
        <f t="shared" si="20"/>
        <v>16</v>
      </c>
      <c r="O168" s="10">
        <f>MATCH(F168,Input!$C$15:$U$15,0)</f>
        <v>7</v>
      </c>
    </row>
    <row r="169" spans="2:15">
      <c r="C169" t="s">
        <v>11</v>
      </c>
      <c r="D169" s="18">
        <v>2025</v>
      </c>
      <c r="E169" t="str">
        <f t="shared" si="17"/>
        <v>INDM*</v>
      </c>
      <c r="F169" t="str">
        <f t="shared" si="21"/>
        <v>INDLPG</v>
      </c>
      <c r="G169" t="str">
        <f t="shared" si="21"/>
        <v>IMDRH</v>
      </c>
      <c r="H169" t="str">
        <f t="shared" si="21"/>
        <v>INDLPG</v>
      </c>
      <c r="I169" s="10" t="s">
        <v>209</v>
      </c>
      <c r="J169" s="51">
        <f ca="1">OFFSET(Input!$A$1,M169+N169+2,O169+1)</f>
        <v>50.283318770351023</v>
      </c>
      <c r="L169" s="10" t="str">
        <f t="shared" si="19"/>
        <v>HeatTax</v>
      </c>
      <c r="M169" s="10">
        <f>VLOOKUP(L169,Input!$C$2:$D$6,2,FALSE)</f>
        <v>63</v>
      </c>
      <c r="N169" s="10">
        <f t="shared" si="20"/>
        <v>16</v>
      </c>
      <c r="O169" s="10">
        <f>MATCH(F169,Input!$C$15:$U$15,0)</f>
        <v>8</v>
      </c>
    </row>
    <row r="170" spans="2:15">
      <c r="C170" t="s">
        <v>11</v>
      </c>
      <c r="D170" s="18">
        <v>2025</v>
      </c>
      <c r="E170" t="str">
        <f t="shared" si="17"/>
        <v>INDM*</v>
      </c>
      <c r="F170" t="str">
        <f t="shared" ref="F170:H189" si="22">F126</f>
        <v>INDWST</v>
      </c>
      <c r="G170" t="str">
        <f t="shared" si="22"/>
        <v>IMDRH</v>
      </c>
      <c r="H170" t="str">
        <f t="shared" si="22"/>
        <v>INDWST</v>
      </c>
      <c r="I170" s="10" t="s">
        <v>209</v>
      </c>
      <c r="J170" s="51">
        <f ca="1">OFFSET(Input!$A$1,M170+N170+2,O170+1)</f>
        <v>0</v>
      </c>
      <c r="L170" s="10" t="str">
        <f t="shared" si="19"/>
        <v>HeatTax</v>
      </c>
      <c r="M170" s="10">
        <f>VLOOKUP(L170,Input!$C$2:$D$6,2,FALSE)</f>
        <v>63</v>
      </c>
      <c r="N170" s="10">
        <f t="shared" si="20"/>
        <v>16</v>
      </c>
      <c r="O170" s="10">
        <f>MATCH(F170,Input!$C$15:$U$15,0)</f>
        <v>9</v>
      </c>
    </row>
    <row r="171" spans="2:15">
      <c r="C171" t="s">
        <v>11</v>
      </c>
      <c r="D171" s="18">
        <v>2025</v>
      </c>
      <c r="E171" t="str">
        <f t="shared" si="17"/>
        <v>INDM*</v>
      </c>
      <c r="F171" t="str">
        <f t="shared" si="22"/>
        <v>INDHCE</v>
      </c>
      <c r="G171" t="str">
        <f t="shared" si="22"/>
        <v>IMDRH</v>
      </c>
      <c r="H171" t="str">
        <f t="shared" si="22"/>
        <v>INDHCE</v>
      </c>
      <c r="I171" s="10" t="s">
        <v>209</v>
      </c>
      <c r="J171" s="51">
        <f ca="1">OFFSET(Input!$A$1,M171+N171+2,O171+1)</f>
        <v>30.170076892571945</v>
      </c>
      <c r="L171" s="10" t="str">
        <f t="shared" si="19"/>
        <v>HeatTax</v>
      </c>
      <c r="M171" s="10">
        <f>VLOOKUP(L171,Input!$C$2:$D$6,2,FALSE)</f>
        <v>63</v>
      </c>
      <c r="N171" s="10">
        <f t="shared" si="20"/>
        <v>16</v>
      </c>
      <c r="O171" s="10">
        <f>MATCH(F171,Input!$C$15:$U$15,0)</f>
        <v>10</v>
      </c>
    </row>
    <row r="172" spans="2:15">
      <c r="C172" t="s">
        <v>11</v>
      </c>
      <c r="D172" s="18">
        <v>2025</v>
      </c>
      <c r="E172" t="str">
        <f t="shared" si="17"/>
        <v>INDM*</v>
      </c>
      <c r="F172" t="str">
        <f t="shared" si="22"/>
        <v>INDHDE</v>
      </c>
      <c r="G172" t="str">
        <f t="shared" si="22"/>
        <v>IMDRH</v>
      </c>
      <c r="H172" t="str">
        <f t="shared" si="22"/>
        <v>INDHDE</v>
      </c>
      <c r="I172" s="10" t="s">
        <v>209</v>
      </c>
      <c r="J172" s="51">
        <f ca="1">OFFSET(Input!$A$1,M172+N172+2,O172+1)</f>
        <v>30.170076892571945</v>
      </c>
      <c r="L172" s="10" t="str">
        <f t="shared" si="19"/>
        <v>HeatTax</v>
      </c>
      <c r="M172" s="10">
        <f>VLOOKUP(L172,Input!$C$2:$D$6,2,FALSE)</f>
        <v>63</v>
      </c>
      <c r="N172" s="10">
        <f t="shared" si="20"/>
        <v>16</v>
      </c>
      <c r="O172" s="10">
        <f>MATCH(F172,Input!$C$15:$U$15,0)</f>
        <v>11</v>
      </c>
    </row>
    <row r="173" spans="2:15">
      <c r="B173" s="9"/>
      <c r="C173" s="9" t="s">
        <v>11</v>
      </c>
      <c r="D173" s="12">
        <v>2025</v>
      </c>
      <c r="E173" s="9" t="str">
        <f t="shared" si="17"/>
        <v>INDM*</v>
      </c>
      <c r="F173" s="9" t="str">
        <f t="shared" si="22"/>
        <v>INDELC</v>
      </c>
      <c r="G173" s="9" t="str">
        <f t="shared" si="22"/>
        <v>IMDRH</v>
      </c>
      <c r="H173" s="9" t="str">
        <f t="shared" si="22"/>
        <v>INDELC</v>
      </c>
      <c r="I173" s="13" t="s">
        <v>209</v>
      </c>
      <c r="J173" s="52">
        <f ca="1">OFFSET(Input!$A$1,M173+N173+2,O173+1)</f>
        <v>40.322872058088471</v>
      </c>
      <c r="L173" s="13" t="str">
        <f t="shared" si="19"/>
        <v>HeatTax</v>
      </c>
      <c r="M173" s="13">
        <f>VLOOKUP(L173,Input!$C$2:$D$6,2,FALSE)</f>
        <v>63</v>
      </c>
      <c r="N173" s="13">
        <f t="shared" si="20"/>
        <v>16</v>
      </c>
      <c r="O173" s="13">
        <f>MATCH(F173,Input!$C$15:$U$15,0)</f>
        <v>12</v>
      </c>
    </row>
    <row r="174" spans="2:15">
      <c r="B174" s="26"/>
      <c r="C174" s="26" t="s">
        <v>11</v>
      </c>
      <c r="D174" s="27">
        <v>2025</v>
      </c>
      <c r="E174" s="26" t="str">
        <f t="shared" si="17"/>
        <v>INDM*</v>
      </c>
      <c r="F174" s="26" t="str">
        <f t="shared" si="22"/>
        <v>INDELC</v>
      </c>
      <c r="G174" s="26" t="str">
        <f t="shared" si="22"/>
        <v>IMDLA</v>
      </c>
      <c r="H174" s="26" t="str">
        <f t="shared" si="22"/>
        <v>INDELC</v>
      </c>
      <c r="I174" s="28" t="s">
        <v>209</v>
      </c>
      <c r="J174" s="53">
        <f ca="1">OFFSET(Input!$A$1,M174+N174+2,O174+1)</f>
        <v>40.322872058088471</v>
      </c>
      <c r="L174" s="28" t="str">
        <f t="shared" si="19"/>
        <v>FullTax</v>
      </c>
      <c r="M174" s="28">
        <f>VLOOKUP(L174,Input!$C$2:$D$6,2,FALSE)</f>
        <v>113</v>
      </c>
      <c r="N174" s="28">
        <f t="shared" si="20"/>
        <v>16</v>
      </c>
      <c r="O174" s="28">
        <f>MATCH(F174,Input!$C$15:$U$15,0)</f>
        <v>12</v>
      </c>
    </row>
    <row r="175" spans="2:15">
      <c r="B175" s="9"/>
      <c r="C175" s="9" t="s">
        <v>11</v>
      </c>
      <c r="D175" s="12">
        <v>2025</v>
      </c>
      <c r="E175" s="9" t="str">
        <f t="shared" si="17"/>
        <v>INDM*</v>
      </c>
      <c r="F175" s="9" t="str">
        <f t="shared" si="22"/>
        <v>INDELC</v>
      </c>
      <c r="G175" s="9" t="str">
        <f t="shared" si="22"/>
        <v>IMDEM</v>
      </c>
      <c r="H175" s="9" t="str">
        <f t="shared" si="22"/>
        <v>INDELC</v>
      </c>
      <c r="I175" s="13" t="s">
        <v>209</v>
      </c>
      <c r="J175" s="52">
        <f ca="1">OFFSET(Input!$A$1,M175+N175+2,O175+1)</f>
        <v>40.322872058088471</v>
      </c>
      <c r="L175" s="13" t="str">
        <f t="shared" si="19"/>
        <v>FullTax</v>
      </c>
      <c r="M175" s="13">
        <f>VLOOKUP(L175,Input!$C$2:$D$6,2,FALSE)</f>
        <v>113</v>
      </c>
      <c r="N175" s="13">
        <f t="shared" si="20"/>
        <v>16</v>
      </c>
      <c r="O175" s="13">
        <f>MATCH(F175,Input!$C$15:$U$15,0)</f>
        <v>12</v>
      </c>
    </row>
    <row r="176" spans="2:15">
      <c r="C176" t="s">
        <v>11</v>
      </c>
      <c r="D176" s="18">
        <v>2025</v>
      </c>
      <c r="E176" t="str">
        <f t="shared" si="17"/>
        <v>INDM*</v>
      </c>
      <c r="F176" t="str">
        <f t="shared" si="22"/>
        <v>INDDSB1</v>
      </c>
      <c r="G176" t="str">
        <f t="shared" si="22"/>
        <v>IMDTF</v>
      </c>
      <c r="H176" t="str">
        <f t="shared" si="22"/>
        <v>INDDSB1</v>
      </c>
      <c r="I176" s="10" t="s">
        <v>209</v>
      </c>
      <c r="J176" s="51">
        <f ca="1">OFFSET(Input!$A$1,M176+N176+2,O176+1)</f>
        <v>40.322872058088471</v>
      </c>
      <c r="L176" s="10" t="str">
        <f t="shared" si="19"/>
        <v>FullTax</v>
      </c>
      <c r="M176" s="10">
        <f>VLOOKUP(L176,Input!$C$2:$D$6,2,FALSE)</f>
        <v>113</v>
      </c>
      <c r="N176" s="10">
        <f t="shared" si="20"/>
        <v>16</v>
      </c>
      <c r="O176" s="10">
        <f>MATCH(F176,Input!$C$15:$U$15,0)</f>
        <v>13</v>
      </c>
    </row>
    <row r="177" spans="2:15">
      <c r="C177" t="s">
        <v>11</v>
      </c>
      <c r="D177" s="18">
        <v>2025</v>
      </c>
      <c r="E177" t="str">
        <f t="shared" si="17"/>
        <v>INDM*</v>
      </c>
      <c r="F177" t="str">
        <f t="shared" si="22"/>
        <v>INDDSB2</v>
      </c>
      <c r="G177" t="str">
        <f t="shared" si="22"/>
        <v>IMDTF</v>
      </c>
      <c r="H177" t="str">
        <f t="shared" si="22"/>
        <v>INDDSB2</v>
      </c>
      <c r="I177" s="10" t="s">
        <v>209</v>
      </c>
      <c r="J177" s="51">
        <f ca="1">OFFSET(Input!$A$1,M177+N177+2,O177+1)</f>
        <v>121.84069514307899</v>
      </c>
      <c r="L177" s="10" t="str">
        <f t="shared" si="19"/>
        <v>FullTax</v>
      </c>
      <c r="M177" s="10">
        <f>VLOOKUP(L177,Input!$C$2:$D$6,2,FALSE)</f>
        <v>113</v>
      </c>
      <c r="N177" s="10">
        <f t="shared" si="20"/>
        <v>16</v>
      </c>
      <c r="O177" s="10">
        <f>MATCH(F177,Input!$C$15:$U$15,0)</f>
        <v>14</v>
      </c>
    </row>
    <row r="178" spans="2:15">
      <c r="C178" t="s">
        <v>11</v>
      </c>
      <c r="D178" s="18">
        <v>2025</v>
      </c>
      <c r="E178" t="str">
        <f t="shared" si="17"/>
        <v>INDM*</v>
      </c>
      <c r="F178" t="str">
        <f t="shared" si="22"/>
        <v>INDDSL</v>
      </c>
      <c r="G178" t="str">
        <f t="shared" si="22"/>
        <v>IMDTF</v>
      </c>
      <c r="H178" t="str">
        <f t="shared" si="22"/>
        <v>INDDSL</v>
      </c>
      <c r="I178" s="10" t="s">
        <v>209</v>
      </c>
      <c r="J178" s="51">
        <f ca="1">OFFSET(Input!$A$1,M178+N178+2,O178+1)</f>
        <v>154.26271326684906</v>
      </c>
      <c r="L178" s="10" t="str">
        <f t="shared" si="19"/>
        <v>FullTax</v>
      </c>
      <c r="M178" s="10">
        <f>VLOOKUP(L178,Input!$C$2:$D$6,2,FALSE)</f>
        <v>113</v>
      </c>
      <c r="N178" s="10">
        <f t="shared" si="20"/>
        <v>16</v>
      </c>
      <c r="O178" s="10">
        <f>MATCH(F178,Input!$C$15:$U$15,0)</f>
        <v>3</v>
      </c>
    </row>
    <row r="179" spans="2:15">
      <c r="C179" t="s">
        <v>11</v>
      </c>
      <c r="D179" s="18">
        <v>2025</v>
      </c>
      <c r="E179" t="str">
        <f t="shared" si="17"/>
        <v>INDM*</v>
      </c>
      <c r="F179" t="str">
        <f t="shared" si="22"/>
        <v>INDLPG</v>
      </c>
      <c r="G179" t="str">
        <f t="shared" si="22"/>
        <v>IMDFL</v>
      </c>
      <c r="H179" t="str">
        <f t="shared" si="22"/>
        <v>INDLPG</v>
      </c>
      <c r="I179" s="10" t="s">
        <v>209</v>
      </c>
      <c r="J179" s="51">
        <f ca="1">OFFSET(Input!$A$1,M179+N179+2,O179+1)</f>
        <v>50.283318770351023</v>
      </c>
      <c r="L179" s="10" t="str">
        <f t="shared" si="19"/>
        <v>FullTax</v>
      </c>
      <c r="M179" s="10">
        <f>VLOOKUP(L179,Input!$C$2:$D$6,2,FALSE)</f>
        <v>113</v>
      </c>
      <c r="N179" s="10">
        <f t="shared" si="20"/>
        <v>16</v>
      </c>
      <c r="O179" s="10">
        <f>MATCH(F179,Input!$C$15:$U$15,0)</f>
        <v>8</v>
      </c>
    </row>
    <row r="180" spans="2:15">
      <c r="C180" t="s">
        <v>11</v>
      </c>
      <c r="D180" s="18">
        <v>2025</v>
      </c>
      <c r="E180" t="str">
        <f t="shared" ref="E180:E236" si="23">$U$3&amp;"*"</f>
        <v>INDM*</v>
      </c>
      <c r="F180" t="str">
        <f t="shared" si="22"/>
        <v>INDSNG1</v>
      </c>
      <c r="G180" t="str">
        <f t="shared" si="22"/>
        <v>IMDFL</v>
      </c>
      <c r="H180" t="str">
        <f t="shared" si="22"/>
        <v>INDSNG1</v>
      </c>
      <c r="I180" s="10" t="s">
        <v>209</v>
      </c>
      <c r="J180" s="51">
        <f ca="1">OFFSET(Input!$A$1,M180+N180+2,O180+1)</f>
        <v>121.84069514307899</v>
      </c>
      <c r="L180" s="10" t="str">
        <f t="shared" si="19"/>
        <v>FullTax</v>
      </c>
      <c r="M180" s="10">
        <f>VLOOKUP(L180,Input!$C$2:$D$6,2,FALSE)</f>
        <v>113</v>
      </c>
      <c r="N180" s="10">
        <f t="shared" si="20"/>
        <v>16</v>
      </c>
      <c r="O180" s="10">
        <f>MATCH(F180,Input!$C$15:$U$15,0)</f>
        <v>15</v>
      </c>
    </row>
    <row r="181" spans="2:15" ht="15.75" thickBot="1">
      <c r="B181" s="9"/>
      <c r="C181" s="9" t="s">
        <v>11</v>
      </c>
      <c r="D181" s="12">
        <v>2025</v>
      </c>
      <c r="E181" s="9" t="str">
        <f t="shared" si="23"/>
        <v>INDM*</v>
      </c>
      <c r="F181" s="9" t="str">
        <f t="shared" si="22"/>
        <v>INDSNG2</v>
      </c>
      <c r="G181" s="9" t="str">
        <f t="shared" si="22"/>
        <v>IMDFL</v>
      </c>
      <c r="H181" s="9" t="str">
        <f t="shared" si="22"/>
        <v>INDSNG2</v>
      </c>
      <c r="I181" s="13" t="s">
        <v>209</v>
      </c>
      <c r="J181" s="52">
        <f ca="1">OFFSET(Input!$A$1,M181+N181+2,O181+1)</f>
        <v>0</v>
      </c>
      <c r="L181" s="13" t="str">
        <f t="shared" si="19"/>
        <v>FullTax</v>
      </c>
      <c r="M181" s="13">
        <f>VLOOKUP(L181,Input!$C$2:$D$6,2,FALSE)</f>
        <v>113</v>
      </c>
      <c r="N181" s="13">
        <f t="shared" si="20"/>
        <v>16</v>
      </c>
      <c r="O181" s="13">
        <f>MATCH(F181,Input!$C$15:$U$15,0)</f>
        <v>16</v>
      </c>
    </row>
    <row r="182" spans="2:15">
      <c r="B182" s="8"/>
      <c r="C182" s="8" t="s">
        <v>11</v>
      </c>
      <c r="D182" s="19">
        <v>2030</v>
      </c>
      <c r="E182" s="8" t="str">
        <f t="shared" si="23"/>
        <v>INDM*</v>
      </c>
      <c r="F182" s="8" t="str">
        <f t="shared" si="22"/>
        <v>INDNGA</v>
      </c>
      <c r="G182" s="8" t="str">
        <f t="shared" si="22"/>
        <v>IMDMT</v>
      </c>
      <c r="H182" s="8" t="str">
        <f t="shared" si="22"/>
        <v>INDNGA</v>
      </c>
      <c r="I182" s="20" t="s">
        <v>209</v>
      </c>
      <c r="J182" s="50">
        <f ca="1">OFFSET(Input!$A$1,M182+N182+2,O182+1)</f>
        <v>2.5015331882971479</v>
      </c>
      <c r="L182" s="20" t="str">
        <f t="shared" si="19"/>
        <v>ProcesTax</v>
      </c>
      <c r="M182" s="20">
        <f>VLOOKUP(L182,Input!$C$2:$D$6,2,FALSE)</f>
        <v>13</v>
      </c>
      <c r="N182" s="20">
        <f t="shared" si="20"/>
        <v>21</v>
      </c>
      <c r="O182" s="20">
        <f>MATCH(F182,Input!$C$15:$U$15,0)</f>
        <v>1</v>
      </c>
    </row>
    <row r="183" spans="2:15">
      <c r="C183" t="s">
        <v>11</v>
      </c>
      <c r="D183" s="18">
        <v>2030</v>
      </c>
      <c r="E183" t="str">
        <f t="shared" si="23"/>
        <v>INDM*</v>
      </c>
      <c r="F183" t="str">
        <f t="shared" si="22"/>
        <v>INDSNG1</v>
      </c>
      <c r="G183" t="str">
        <f t="shared" si="22"/>
        <v>IMDMT</v>
      </c>
      <c r="H183" t="str">
        <f t="shared" si="22"/>
        <v>INDSNG1</v>
      </c>
      <c r="I183" s="10" t="s">
        <v>209</v>
      </c>
      <c r="J183" s="51">
        <f ca="1">OFFSET(Input!$A$1,M183+N183+2,O183+1)</f>
        <v>0</v>
      </c>
      <c r="L183" s="10" t="str">
        <f t="shared" si="19"/>
        <v>ProcesTax</v>
      </c>
      <c r="M183" s="10">
        <f>VLOOKUP(L183,Input!$C$2:$D$6,2,FALSE)</f>
        <v>13</v>
      </c>
      <c r="N183" s="10">
        <f t="shared" si="20"/>
        <v>21</v>
      </c>
      <c r="O183" s="10">
        <f>MATCH(F183,Input!$C$15:$U$15,0)</f>
        <v>15</v>
      </c>
    </row>
    <row r="184" spans="2:15">
      <c r="C184" t="s">
        <v>11</v>
      </c>
      <c r="D184" s="18">
        <v>2030</v>
      </c>
      <c r="E184" t="str">
        <f t="shared" si="23"/>
        <v>INDM*</v>
      </c>
      <c r="F184" t="str">
        <f t="shared" si="22"/>
        <v>INDSNG2</v>
      </c>
      <c r="G184" t="str">
        <f t="shared" si="22"/>
        <v>IMDMT</v>
      </c>
      <c r="H184" t="str">
        <f t="shared" si="22"/>
        <v>INDSNG2</v>
      </c>
      <c r="I184" s="10" t="s">
        <v>209</v>
      </c>
      <c r="J184" s="51">
        <f ca="1">OFFSET(Input!$A$1,M184+N184+2,O184+1)</f>
        <v>0</v>
      </c>
      <c r="L184" s="10" t="str">
        <f t="shared" si="19"/>
        <v>ProcesTax</v>
      </c>
      <c r="M184" s="10">
        <f>VLOOKUP(L184,Input!$C$2:$D$6,2,FALSE)</f>
        <v>13</v>
      </c>
      <c r="N184" s="10">
        <f t="shared" si="20"/>
        <v>21</v>
      </c>
      <c r="O184" s="10">
        <f>MATCH(F184,Input!$C$15:$U$15,0)</f>
        <v>16</v>
      </c>
    </row>
    <row r="185" spans="2:15">
      <c r="C185" t="s">
        <v>11</v>
      </c>
      <c r="D185" s="18">
        <v>2030</v>
      </c>
      <c r="E185" t="str">
        <f t="shared" si="23"/>
        <v>INDM*</v>
      </c>
      <c r="F185" t="str">
        <f t="shared" si="22"/>
        <v>INDCOA</v>
      </c>
      <c r="G185" t="str">
        <f t="shared" si="22"/>
        <v>IMDMT</v>
      </c>
      <c r="H185" t="str">
        <f t="shared" si="22"/>
        <v>INDCOA</v>
      </c>
      <c r="I185" s="10" t="s">
        <v>209</v>
      </c>
      <c r="J185" s="51">
        <f ca="1">OFFSET(Input!$A$1,M185+N185+2,O185+1)</f>
        <v>0</v>
      </c>
      <c r="L185" s="10" t="str">
        <f t="shared" si="19"/>
        <v>ProcesTax</v>
      </c>
      <c r="M185" s="10">
        <f>VLOOKUP(L185,Input!$C$2:$D$6,2,FALSE)</f>
        <v>13</v>
      </c>
      <c r="N185" s="10">
        <f t="shared" si="20"/>
        <v>21</v>
      </c>
      <c r="O185" s="10">
        <f>MATCH(F185,Input!$C$15:$U$15,0)</f>
        <v>2</v>
      </c>
    </row>
    <row r="186" spans="2:15">
      <c r="C186" t="s">
        <v>11</v>
      </c>
      <c r="D186" s="18">
        <v>2030</v>
      </c>
      <c r="E186" t="str">
        <f t="shared" si="23"/>
        <v>INDM*</v>
      </c>
      <c r="F186" t="str">
        <f t="shared" si="22"/>
        <v>INDDSL</v>
      </c>
      <c r="G186" t="str">
        <f t="shared" si="22"/>
        <v>IMDMT</v>
      </c>
      <c r="H186" t="str">
        <f t="shared" si="22"/>
        <v>INDDSL</v>
      </c>
      <c r="I186" s="10" t="s">
        <v>209</v>
      </c>
      <c r="J186" s="51">
        <f ca="1">OFFSET(Input!$A$1,M186+N186+2,O186+1)</f>
        <v>154.26271326684906</v>
      </c>
      <c r="L186" s="10" t="str">
        <f t="shared" si="19"/>
        <v>ProcesTax</v>
      </c>
      <c r="M186" s="10">
        <f>VLOOKUP(L186,Input!$C$2:$D$6,2,FALSE)</f>
        <v>13</v>
      </c>
      <c r="N186" s="10">
        <f t="shared" si="20"/>
        <v>21</v>
      </c>
      <c r="O186" s="10">
        <f>MATCH(F186,Input!$C$15:$U$15,0)</f>
        <v>3</v>
      </c>
    </row>
    <row r="187" spans="2:15">
      <c r="C187" t="s">
        <v>11</v>
      </c>
      <c r="D187" s="18">
        <v>2030</v>
      </c>
      <c r="E187" t="str">
        <f t="shared" si="23"/>
        <v>INDM*</v>
      </c>
      <c r="F187" t="str">
        <f t="shared" si="22"/>
        <v>INDDSB1</v>
      </c>
      <c r="G187" t="str">
        <f t="shared" si="22"/>
        <v>IMDMT</v>
      </c>
      <c r="H187" t="str">
        <f t="shared" si="22"/>
        <v>INDDSB1</v>
      </c>
      <c r="I187" s="10" t="s">
        <v>209</v>
      </c>
      <c r="J187" s="51">
        <f ca="1">OFFSET(Input!$A$1,M187+N187+2,O187+1)</f>
        <v>121.84069514307899</v>
      </c>
      <c r="L187" s="10" t="str">
        <f t="shared" si="19"/>
        <v>ProcesTax</v>
      </c>
      <c r="M187" s="10">
        <f>VLOOKUP(L187,Input!$C$2:$D$6,2,FALSE)</f>
        <v>13</v>
      </c>
      <c r="N187" s="10">
        <f t="shared" si="20"/>
        <v>21</v>
      </c>
      <c r="O187" s="10">
        <f>MATCH(F187,Input!$C$15:$U$15,0)</f>
        <v>13</v>
      </c>
    </row>
    <row r="188" spans="2:15">
      <c r="C188" t="s">
        <v>11</v>
      </c>
      <c r="D188" s="18">
        <v>2030</v>
      </c>
      <c r="E188" t="str">
        <f t="shared" si="23"/>
        <v>INDM*</v>
      </c>
      <c r="F188" t="str">
        <f t="shared" si="22"/>
        <v>INDDSB2</v>
      </c>
      <c r="G188" t="str">
        <f t="shared" si="22"/>
        <v>IMDMT</v>
      </c>
      <c r="H188" t="str">
        <f t="shared" si="22"/>
        <v>INDDSB2</v>
      </c>
      <c r="I188" s="10" t="s">
        <v>209</v>
      </c>
      <c r="J188" s="51">
        <f ca="1">OFFSET(Input!$A$1,M188+N188+2,O188+1)</f>
        <v>121.84069514307899</v>
      </c>
      <c r="L188" s="10" t="str">
        <f t="shared" si="19"/>
        <v>ProcesTax</v>
      </c>
      <c r="M188" s="10">
        <f>VLOOKUP(L188,Input!$C$2:$D$6,2,FALSE)</f>
        <v>13</v>
      </c>
      <c r="N188" s="10">
        <f t="shared" si="20"/>
        <v>21</v>
      </c>
      <c r="O188" s="10">
        <f>MATCH(F188,Input!$C$15:$U$15,0)</f>
        <v>14</v>
      </c>
    </row>
    <row r="189" spans="2:15">
      <c r="C189" t="s">
        <v>11</v>
      </c>
      <c r="D189" s="18">
        <v>2030</v>
      </c>
      <c r="E189" t="str">
        <f t="shared" si="23"/>
        <v>INDM*</v>
      </c>
      <c r="F189" t="str">
        <f t="shared" si="22"/>
        <v>INDWPE</v>
      </c>
      <c r="G189" t="str">
        <f t="shared" si="22"/>
        <v>IMDMT</v>
      </c>
      <c r="H189" t="str">
        <f t="shared" si="22"/>
        <v>INDWPE</v>
      </c>
      <c r="I189" s="10" t="s">
        <v>209</v>
      </c>
      <c r="J189" s="51">
        <f ca="1">OFFSET(Input!$A$1,M189+N189+2,O189+1)</f>
        <v>0</v>
      </c>
      <c r="L189" s="10" t="str">
        <f t="shared" si="19"/>
        <v>ProcesTax</v>
      </c>
      <c r="M189" s="10">
        <f>VLOOKUP(L189,Input!$C$2:$D$6,2,FALSE)</f>
        <v>13</v>
      </c>
      <c r="N189" s="10">
        <f t="shared" si="20"/>
        <v>21</v>
      </c>
      <c r="O189" s="10">
        <f>MATCH(F189,Input!$C$15:$U$15,0)</f>
        <v>4</v>
      </c>
    </row>
    <row r="190" spans="2:15">
      <c r="C190" t="s">
        <v>11</v>
      </c>
      <c r="D190" s="18">
        <v>2030</v>
      </c>
      <c r="E190" t="str">
        <f t="shared" si="23"/>
        <v>INDM*</v>
      </c>
      <c r="F190" t="str">
        <f t="shared" ref="F190:H209" si="24">F146</f>
        <v>INDWCH</v>
      </c>
      <c r="G190" t="str">
        <f t="shared" si="24"/>
        <v>IMDMT</v>
      </c>
      <c r="H190" t="str">
        <f t="shared" si="24"/>
        <v>INDWCH</v>
      </c>
      <c r="I190" s="10" t="s">
        <v>209</v>
      </c>
      <c r="J190" s="51">
        <f ca="1">OFFSET(Input!$A$1,M190+N190+2,O190+1)</f>
        <v>0</v>
      </c>
      <c r="L190" s="10" t="str">
        <f t="shared" si="19"/>
        <v>ProcesTax</v>
      </c>
      <c r="M190" s="10">
        <f>VLOOKUP(L190,Input!$C$2:$D$6,2,FALSE)</f>
        <v>13</v>
      </c>
      <c r="N190" s="10">
        <f t="shared" si="20"/>
        <v>21</v>
      </c>
      <c r="O190" s="10">
        <f>MATCH(F190,Input!$C$15:$U$15,0)</f>
        <v>5</v>
      </c>
    </row>
    <row r="191" spans="2:15">
      <c r="C191" t="s">
        <v>11</v>
      </c>
      <c r="D191" s="18">
        <v>2030</v>
      </c>
      <c r="E191" t="str">
        <f t="shared" si="23"/>
        <v>INDM*</v>
      </c>
      <c r="F191" t="str">
        <f t="shared" si="24"/>
        <v>INDBGA</v>
      </c>
      <c r="G191" t="str">
        <f t="shared" si="24"/>
        <v>IMDMT</v>
      </c>
      <c r="H191" t="str">
        <f t="shared" si="24"/>
        <v>INDBGA</v>
      </c>
      <c r="I191" s="10" t="s">
        <v>209</v>
      </c>
      <c r="J191" s="51">
        <f ca="1">OFFSET(Input!$A$1,M191+N191+2,O191+1)</f>
        <v>0</v>
      </c>
      <c r="L191" s="10" t="str">
        <f t="shared" si="19"/>
        <v>ProcesTax</v>
      </c>
      <c r="M191" s="10">
        <f>VLOOKUP(L191,Input!$C$2:$D$6,2,FALSE)</f>
        <v>13</v>
      </c>
      <c r="N191" s="10">
        <f t="shared" si="20"/>
        <v>21</v>
      </c>
      <c r="O191" s="10">
        <f>MATCH(F191,Input!$C$15:$U$15,0)</f>
        <v>6</v>
      </c>
    </row>
    <row r="192" spans="2:15">
      <c r="C192" t="s">
        <v>11</v>
      </c>
      <c r="D192" s="18">
        <v>2030</v>
      </c>
      <c r="E192" t="str">
        <f t="shared" si="23"/>
        <v>INDM*</v>
      </c>
      <c r="F192" t="str">
        <f t="shared" si="24"/>
        <v>INDHFO</v>
      </c>
      <c r="G192" t="str">
        <f t="shared" si="24"/>
        <v>IMDMT</v>
      </c>
      <c r="H192" t="str">
        <f t="shared" si="24"/>
        <v>INDHFO</v>
      </c>
      <c r="I192" s="10" t="s">
        <v>209</v>
      </c>
      <c r="J192" s="51">
        <f ca="1">OFFSET(Input!$A$1,M192+N192+2,O192+1)</f>
        <v>49.119350191937215</v>
      </c>
      <c r="L192" s="10" t="str">
        <f t="shared" si="19"/>
        <v>ProcesTax</v>
      </c>
      <c r="M192" s="10">
        <f>VLOOKUP(L192,Input!$C$2:$D$6,2,FALSE)</f>
        <v>13</v>
      </c>
      <c r="N192" s="10">
        <f t="shared" si="20"/>
        <v>21</v>
      </c>
      <c r="O192" s="10">
        <f>MATCH(F192,Input!$C$15:$U$15,0)</f>
        <v>7</v>
      </c>
    </row>
    <row r="193" spans="2:15">
      <c r="C193" t="s">
        <v>11</v>
      </c>
      <c r="D193" s="18">
        <v>2030</v>
      </c>
      <c r="E193" t="str">
        <f t="shared" si="23"/>
        <v>INDM*</v>
      </c>
      <c r="F193" t="str">
        <f t="shared" si="24"/>
        <v>INDLPG</v>
      </c>
      <c r="G193" t="str">
        <f t="shared" si="24"/>
        <v>IMDMT</v>
      </c>
      <c r="H193" t="str">
        <f t="shared" si="24"/>
        <v>INDLPG</v>
      </c>
      <c r="I193" s="10" t="s">
        <v>209</v>
      </c>
      <c r="J193" s="51">
        <f ca="1">OFFSET(Input!$A$1,M193+N193+2,O193+1)</f>
        <v>50.283318770351023</v>
      </c>
      <c r="L193" s="10" t="str">
        <f t="shared" si="19"/>
        <v>ProcesTax</v>
      </c>
      <c r="M193" s="10">
        <f>VLOOKUP(L193,Input!$C$2:$D$6,2,FALSE)</f>
        <v>13</v>
      </c>
      <c r="N193" s="10">
        <f t="shared" si="20"/>
        <v>21</v>
      </c>
      <c r="O193" s="10">
        <f>MATCH(F193,Input!$C$15:$U$15,0)</f>
        <v>8</v>
      </c>
    </row>
    <row r="194" spans="2:15">
      <c r="C194" t="s">
        <v>11</v>
      </c>
      <c r="D194" s="18">
        <v>2030</v>
      </c>
      <c r="E194" t="str">
        <f t="shared" si="23"/>
        <v>INDM*</v>
      </c>
      <c r="F194" t="str">
        <f t="shared" si="24"/>
        <v>INDWST</v>
      </c>
      <c r="G194" t="str">
        <f t="shared" si="24"/>
        <v>IMDMT</v>
      </c>
      <c r="H194" t="str">
        <f t="shared" si="24"/>
        <v>INDWST</v>
      </c>
      <c r="I194" s="10" t="s">
        <v>209</v>
      </c>
      <c r="J194" s="51">
        <f ca="1">OFFSET(Input!$A$1,M194+N194+2,O194+1)</f>
        <v>0</v>
      </c>
      <c r="L194" s="10" t="str">
        <f t="shared" si="19"/>
        <v>ProcesTax</v>
      </c>
      <c r="M194" s="10">
        <f>VLOOKUP(L194,Input!$C$2:$D$6,2,FALSE)</f>
        <v>13</v>
      </c>
      <c r="N194" s="10">
        <f t="shared" si="20"/>
        <v>21</v>
      </c>
      <c r="O194" s="10">
        <f>MATCH(F194,Input!$C$15:$U$15,0)</f>
        <v>9</v>
      </c>
    </row>
    <row r="195" spans="2:15">
      <c r="C195" t="s">
        <v>11</v>
      </c>
      <c r="D195" s="18">
        <v>2030</v>
      </c>
      <c r="E195" t="str">
        <f t="shared" si="23"/>
        <v>INDM*</v>
      </c>
      <c r="F195" t="str">
        <f t="shared" si="24"/>
        <v>INDHCE</v>
      </c>
      <c r="G195" t="str">
        <f t="shared" si="24"/>
        <v>IMDMT</v>
      </c>
      <c r="H195" t="str">
        <f t="shared" si="24"/>
        <v>INDHCE</v>
      </c>
      <c r="I195" s="10" t="s">
        <v>209</v>
      </c>
      <c r="J195" s="51">
        <f ca="1">OFFSET(Input!$A$1,M195+N195+2,O195+1)</f>
        <v>30.170076892571945</v>
      </c>
      <c r="L195" s="10" t="str">
        <f t="shared" si="19"/>
        <v>ProcesTax</v>
      </c>
      <c r="M195" s="10">
        <f>VLOOKUP(L195,Input!$C$2:$D$6,2,FALSE)</f>
        <v>13</v>
      </c>
      <c r="N195" s="10">
        <f t="shared" si="20"/>
        <v>21</v>
      </c>
      <c r="O195" s="10">
        <f>MATCH(F195,Input!$C$15:$U$15,0)</f>
        <v>10</v>
      </c>
    </row>
    <row r="196" spans="2:15">
      <c r="C196" t="s">
        <v>11</v>
      </c>
      <c r="D196" s="18">
        <v>2030</v>
      </c>
      <c r="E196" t="str">
        <f t="shared" si="23"/>
        <v>INDM*</v>
      </c>
      <c r="F196" t="str">
        <f t="shared" si="24"/>
        <v>INDHDE</v>
      </c>
      <c r="G196" t="str">
        <f t="shared" si="24"/>
        <v>IMDMT</v>
      </c>
      <c r="H196" t="str">
        <f t="shared" si="24"/>
        <v>INDHDE</v>
      </c>
      <c r="I196" s="10" t="s">
        <v>209</v>
      </c>
      <c r="J196" s="51">
        <f ca="1">OFFSET(Input!$A$1,M196+N196+2,O196+1)</f>
        <v>30.170076892571945</v>
      </c>
      <c r="L196" s="10" t="str">
        <f t="shared" si="19"/>
        <v>ProcesTax</v>
      </c>
      <c r="M196" s="10">
        <f>VLOOKUP(L196,Input!$C$2:$D$6,2,FALSE)</f>
        <v>13</v>
      </c>
      <c r="N196" s="10">
        <f t="shared" si="20"/>
        <v>21</v>
      </c>
      <c r="O196" s="10">
        <f>MATCH(F196,Input!$C$15:$U$15,0)</f>
        <v>11</v>
      </c>
    </row>
    <row r="197" spans="2:15">
      <c r="B197" s="9"/>
      <c r="C197" s="9" t="s">
        <v>11</v>
      </c>
      <c r="D197" s="12">
        <v>2030</v>
      </c>
      <c r="E197" s="9" t="str">
        <f t="shared" si="23"/>
        <v>INDM*</v>
      </c>
      <c r="F197" s="9" t="str">
        <f t="shared" si="24"/>
        <v>INDELC</v>
      </c>
      <c r="G197" s="9" t="str">
        <f t="shared" si="24"/>
        <v>IMDMT</v>
      </c>
      <c r="H197" s="9" t="str">
        <f t="shared" si="24"/>
        <v>INDELC</v>
      </c>
      <c r="I197" s="13" t="s">
        <v>209</v>
      </c>
      <c r="J197" s="52">
        <f ca="1">OFFSET(Input!$A$1,M197+N197+2,O197+1)</f>
        <v>1.2736219854102486</v>
      </c>
      <c r="L197" s="13" t="str">
        <f t="shared" si="19"/>
        <v>ProcesTax</v>
      </c>
      <c r="M197" s="13">
        <f>VLOOKUP(L197,Input!$C$2:$D$6,2,FALSE)</f>
        <v>13</v>
      </c>
      <c r="N197" s="13">
        <f t="shared" si="20"/>
        <v>21</v>
      </c>
      <c r="O197" s="13">
        <f>MATCH(F197,Input!$C$15:$U$15,0)</f>
        <v>12</v>
      </c>
    </row>
    <row r="198" spans="2:15">
      <c r="C198" t="s">
        <v>11</v>
      </c>
      <c r="D198" s="18">
        <v>2030</v>
      </c>
      <c r="E198" t="str">
        <f t="shared" si="23"/>
        <v>INDM*</v>
      </c>
      <c r="F198" t="str">
        <f t="shared" si="24"/>
        <v>INDNGA</v>
      </c>
      <c r="G198" t="str">
        <f t="shared" si="24"/>
        <v>IMDHT</v>
      </c>
      <c r="H198" t="str">
        <f t="shared" si="24"/>
        <v>INDNGA</v>
      </c>
      <c r="I198" s="10" t="s">
        <v>209</v>
      </c>
      <c r="J198" s="51">
        <f ca="1">OFFSET(Input!$A$1,M198+N198+2,O198+1)</f>
        <v>2.5015331882971479</v>
      </c>
      <c r="L198" s="10" t="str">
        <f t="shared" si="19"/>
        <v>ProcesTax</v>
      </c>
      <c r="M198" s="10">
        <f>VLOOKUP(L198,Input!$C$2:$D$6,2,FALSE)</f>
        <v>13</v>
      </c>
      <c r="N198" s="10">
        <f t="shared" si="20"/>
        <v>21</v>
      </c>
      <c r="O198" s="10">
        <f>MATCH(F198,Input!$C$15:$U$15,0)</f>
        <v>1</v>
      </c>
    </row>
    <row r="199" spans="2:15">
      <c r="C199" t="s">
        <v>11</v>
      </c>
      <c r="D199" s="18">
        <v>2030</v>
      </c>
      <c r="E199" t="str">
        <f t="shared" si="23"/>
        <v>INDM*</v>
      </c>
      <c r="F199" t="str">
        <f t="shared" si="24"/>
        <v>INDSNG2</v>
      </c>
      <c r="G199" t="str">
        <f t="shared" si="24"/>
        <v>IMDHT</v>
      </c>
      <c r="H199" t="str">
        <f t="shared" si="24"/>
        <v>INDSNG2</v>
      </c>
      <c r="I199" s="10" t="s">
        <v>209</v>
      </c>
      <c r="J199" s="51">
        <f ca="1">OFFSET(Input!$A$1,M199+N199+2,O199+1)</f>
        <v>0</v>
      </c>
      <c r="L199" s="10" t="str">
        <f t="shared" ref="L199:L262" si="25">VLOOKUP(RIGHT(G199,3),$T$6:$V$12,3,FALSE)</f>
        <v>ProcesTax</v>
      </c>
      <c r="M199" s="10">
        <f>VLOOKUP(L199,Input!$C$2:$D$6,2,FALSE)</f>
        <v>13</v>
      </c>
      <c r="N199" s="10">
        <f t="shared" ref="N199:N262" si="26">D199-2009</f>
        <v>21</v>
      </c>
      <c r="O199" s="10">
        <f>MATCH(F199,Input!$C$15:$U$15,0)</f>
        <v>16</v>
      </c>
    </row>
    <row r="200" spans="2:15">
      <c r="C200" t="s">
        <v>11</v>
      </c>
      <c r="D200" s="18">
        <v>2030</v>
      </c>
      <c r="E200" t="str">
        <f t="shared" si="23"/>
        <v>INDM*</v>
      </c>
      <c r="F200" t="str">
        <f t="shared" si="24"/>
        <v>INDSNG1</v>
      </c>
      <c r="G200" t="str">
        <f t="shared" si="24"/>
        <v>IMDHT</v>
      </c>
      <c r="H200" t="str">
        <f t="shared" si="24"/>
        <v>INDSNG1</v>
      </c>
      <c r="I200" s="10" t="s">
        <v>209</v>
      </c>
      <c r="J200" s="51">
        <f ca="1">OFFSET(Input!$A$1,M200+N200+2,O200+1)</f>
        <v>0</v>
      </c>
      <c r="L200" s="10" t="str">
        <f t="shared" si="25"/>
        <v>ProcesTax</v>
      </c>
      <c r="M200" s="10">
        <f>VLOOKUP(L200,Input!$C$2:$D$6,2,FALSE)</f>
        <v>13</v>
      </c>
      <c r="N200" s="10">
        <f t="shared" si="26"/>
        <v>21</v>
      </c>
      <c r="O200" s="10">
        <f>MATCH(F200,Input!$C$15:$U$15,0)</f>
        <v>15</v>
      </c>
    </row>
    <row r="201" spans="2:15">
      <c r="B201" s="9"/>
      <c r="C201" s="9" t="s">
        <v>11</v>
      </c>
      <c r="D201" s="12">
        <v>2030</v>
      </c>
      <c r="E201" s="9" t="str">
        <f t="shared" si="23"/>
        <v>INDM*</v>
      </c>
      <c r="F201" s="9" t="str">
        <f t="shared" si="24"/>
        <v>INDLPG</v>
      </c>
      <c r="G201" s="9" t="str">
        <f t="shared" si="24"/>
        <v>IMDHT</v>
      </c>
      <c r="H201" s="9" t="str">
        <f t="shared" si="24"/>
        <v>INDLPG</v>
      </c>
      <c r="I201" s="13" t="s">
        <v>209</v>
      </c>
      <c r="J201" s="52">
        <f ca="1">OFFSET(Input!$A$1,M201+N201+2,O201+1)</f>
        <v>50.283318770351023</v>
      </c>
      <c r="L201" s="13" t="str">
        <f t="shared" si="25"/>
        <v>ProcesTax</v>
      </c>
      <c r="M201" s="13">
        <f>VLOOKUP(L201,Input!$C$2:$D$6,2,FALSE)</f>
        <v>13</v>
      </c>
      <c r="N201" s="13">
        <f t="shared" si="26"/>
        <v>21</v>
      </c>
      <c r="O201" s="13">
        <f>MATCH(F201,Input!$C$15:$U$15,0)</f>
        <v>8</v>
      </c>
    </row>
    <row r="202" spans="2:15">
      <c r="C202" t="s">
        <v>11</v>
      </c>
      <c r="D202" s="18">
        <v>2030</v>
      </c>
      <c r="E202" t="str">
        <f t="shared" si="23"/>
        <v>INDM*</v>
      </c>
      <c r="F202" t="str">
        <f t="shared" si="24"/>
        <v>INDNGA</v>
      </c>
      <c r="G202" t="str">
        <f t="shared" si="24"/>
        <v>IMDRH</v>
      </c>
      <c r="H202" t="str">
        <f t="shared" si="24"/>
        <v>INDNGA</v>
      </c>
      <c r="I202" s="10" t="s">
        <v>209</v>
      </c>
      <c r="J202" s="51">
        <f ca="1">OFFSET(Input!$A$1,M202+N202+2,O202+1)</f>
        <v>78.90688938861561</v>
      </c>
      <c r="L202" s="10" t="str">
        <f t="shared" si="25"/>
        <v>HeatTax</v>
      </c>
      <c r="M202" s="10">
        <f>VLOOKUP(L202,Input!$C$2:$D$6,2,FALSE)</f>
        <v>63</v>
      </c>
      <c r="N202" s="10">
        <f t="shared" si="26"/>
        <v>21</v>
      </c>
      <c r="O202" s="10">
        <f>MATCH(F202,Input!$C$15:$U$15,0)</f>
        <v>1</v>
      </c>
    </row>
    <row r="203" spans="2:15">
      <c r="C203" t="s">
        <v>11</v>
      </c>
      <c r="D203" s="18">
        <v>2030</v>
      </c>
      <c r="E203" t="str">
        <f t="shared" si="23"/>
        <v>INDM*</v>
      </c>
      <c r="F203" t="str">
        <f t="shared" si="24"/>
        <v>INDSNG2</v>
      </c>
      <c r="G203" t="str">
        <f t="shared" si="24"/>
        <v>IMDRH</v>
      </c>
      <c r="H203" t="str">
        <f t="shared" si="24"/>
        <v>INDSNG2</v>
      </c>
      <c r="I203" s="10" t="s">
        <v>209</v>
      </c>
      <c r="J203" s="51">
        <f ca="1">OFFSET(Input!$A$1,M203+N203+2,O203+1)</f>
        <v>0</v>
      </c>
      <c r="L203" s="10" t="str">
        <f t="shared" si="25"/>
        <v>HeatTax</v>
      </c>
      <c r="M203" s="10">
        <f>VLOOKUP(L203,Input!$C$2:$D$6,2,FALSE)</f>
        <v>63</v>
      </c>
      <c r="N203" s="10">
        <f t="shared" si="26"/>
        <v>21</v>
      </c>
      <c r="O203" s="10">
        <f>MATCH(F203,Input!$C$15:$U$15,0)</f>
        <v>16</v>
      </c>
    </row>
    <row r="204" spans="2:15">
      <c r="C204" t="s">
        <v>11</v>
      </c>
      <c r="D204" s="18">
        <v>2030</v>
      </c>
      <c r="E204" t="str">
        <f t="shared" si="23"/>
        <v>INDM*</v>
      </c>
      <c r="F204" t="str">
        <f t="shared" si="24"/>
        <v>INDSNG1</v>
      </c>
      <c r="G204" t="str">
        <f t="shared" si="24"/>
        <v>IMDRH</v>
      </c>
      <c r="H204" t="str">
        <f t="shared" si="24"/>
        <v>INDSNG1</v>
      </c>
      <c r="I204" s="10" t="s">
        <v>209</v>
      </c>
      <c r="J204" s="51">
        <f ca="1">OFFSET(Input!$A$1,M204+N204+2,O204+1)</f>
        <v>121.84069514307899</v>
      </c>
      <c r="L204" s="10" t="str">
        <f t="shared" si="25"/>
        <v>HeatTax</v>
      </c>
      <c r="M204" s="10">
        <f>VLOOKUP(L204,Input!$C$2:$D$6,2,FALSE)</f>
        <v>63</v>
      </c>
      <c r="N204" s="10">
        <f t="shared" si="26"/>
        <v>21</v>
      </c>
      <c r="O204" s="10">
        <f>MATCH(F204,Input!$C$15:$U$15,0)</f>
        <v>15</v>
      </c>
    </row>
    <row r="205" spans="2:15">
      <c r="C205" t="s">
        <v>11</v>
      </c>
      <c r="D205" s="18">
        <v>2030</v>
      </c>
      <c r="E205" t="str">
        <f t="shared" si="23"/>
        <v>INDM*</v>
      </c>
      <c r="F205" t="str">
        <f t="shared" si="24"/>
        <v>INDCOA</v>
      </c>
      <c r="G205" t="str">
        <f t="shared" si="24"/>
        <v>IMDRH</v>
      </c>
      <c r="H205" t="str">
        <f t="shared" si="24"/>
        <v>INDCOA</v>
      </c>
      <c r="I205" s="10" t="s">
        <v>209</v>
      </c>
      <c r="J205" s="51">
        <f ca="1">OFFSET(Input!$A$1,M205+N205+2,O205+1)</f>
        <v>0</v>
      </c>
      <c r="L205" s="10" t="str">
        <f t="shared" si="25"/>
        <v>HeatTax</v>
      </c>
      <c r="M205" s="10">
        <f>VLOOKUP(L205,Input!$C$2:$D$6,2,FALSE)</f>
        <v>63</v>
      </c>
      <c r="N205" s="10">
        <f t="shared" si="26"/>
        <v>21</v>
      </c>
      <c r="O205" s="10">
        <f>MATCH(F205,Input!$C$15:$U$15,0)</f>
        <v>2</v>
      </c>
    </row>
    <row r="206" spans="2:15">
      <c r="C206" t="s">
        <v>11</v>
      </c>
      <c r="D206" s="18">
        <v>2030</v>
      </c>
      <c r="E206" t="str">
        <f t="shared" si="23"/>
        <v>INDM*</v>
      </c>
      <c r="F206" t="str">
        <f t="shared" si="24"/>
        <v>INDDSL</v>
      </c>
      <c r="G206" t="str">
        <f t="shared" si="24"/>
        <v>IMDRH</v>
      </c>
      <c r="H206" t="str">
        <f t="shared" si="24"/>
        <v>INDDSL</v>
      </c>
      <c r="I206" s="10" t="s">
        <v>209</v>
      </c>
      <c r="J206" s="51">
        <f ca="1">OFFSET(Input!$A$1,M206+N206+2,O206+1)</f>
        <v>154.26271326684906</v>
      </c>
      <c r="L206" s="10" t="str">
        <f t="shared" si="25"/>
        <v>HeatTax</v>
      </c>
      <c r="M206" s="10">
        <f>VLOOKUP(L206,Input!$C$2:$D$6,2,FALSE)</f>
        <v>63</v>
      </c>
      <c r="N206" s="10">
        <f t="shared" si="26"/>
        <v>21</v>
      </c>
      <c r="O206" s="10">
        <f>MATCH(F206,Input!$C$15:$U$15,0)</f>
        <v>3</v>
      </c>
    </row>
    <row r="207" spans="2:15">
      <c r="C207" t="s">
        <v>11</v>
      </c>
      <c r="D207" s="18">
        <v>2030</v>
      </c>
      <c r="E207" t="str">
        <f t="shared" si="23"/>
        <v>INDM*</v>
      </c>
      <c r="F207" t="str">
        <f t="shared" si="24"/>
        <v>INDDSB1</v>
      </c>
      <c r="G207" t="str">
        <f t="shared" si="24"/>
        <v>IMDRH</v>
      </c>
      <c r="H207" t="str">
        <f t="shared" si="24"/>
        <v>INDDSB1</v>
      </c>
      <c r="I207" s="10" t="s">
        <v>209</v>
      </c>
      <c r="J207" s="51">
        <f ca="1">OFFSET(Input!$A$1,M207+N207+2,O207+1)</f>
        <v>40.322872058088471</v>
      </c>
      <c r="L207" s="10" t="str">
        <f t="shared" si="25"/>
        <v>HeatTax</v>
      </c>
      <c r="M207" s="10">
        <f>VLOOKUP(L207,Input!$C$2:$D$6,2,FALSE)</f>
        <v>63</v>
      </c>
      <c r="N207" s="10">
        <f t="shared" si="26"/>
        <v>21</v>
      </c>
      <c r="O207" s="10">
        <f>MATCH(F207,Input!$C$15:$U$15,0)</f>
        <v>13</v>
      </c>
    </row>
    <row r="208" spans="2:15">
      <c r="C208" t="s">
        <v>11</v>
      </c>
      <c r="D208" s="18">
        <v>2030</v>
      </c>
      <c r="E208" t="str">
        <f t="shared" si="23"/>
        <v>INDM*</v>
      </c>
      <c r="F208" t="str">
        <f t="shared" si="24"/>
        <v>INDDSB2</v>
      </c>
      <c r="G208" t="str">
        <f t="shared" si="24"/>
        <v>IMDRH</v>
      </c>
      <c r="H208" t="str">
        <f t="shared" si="24"/>
        <v>INDDSB2</v>
      </c>
      <c r="I208" s="10" t="s">
        <v>209</v>
      </c>
      <c r="J208" s="51">
        <f ca="1">OFFSET(Input!$A$1,M208+N208+2,O208+1)</f>
        <v>121.84069514307899</v>
      </c>
      <c r="L208" s="10" t="str">
        <f t="shared" si="25"/>
        <v>HeatTax</v>
      </c>
      <c r="M208" s="10">
        <f>VLOOKUP(L208,Input!$C$2:$D$6,2,FALSE)</f>
        <v>63</v>
      </c>
      <c r="N208" s="10">
        <f t="shared" si="26"/>
        <v>21</v>
      </c>
      <c r="O208" s="10">
        <f>MATCH(F208,Input!$C$15:$U$15,0)</f>
        <v>14</v>
      </c>
    </row>
    <row r="209" spans="2:15">
      <c r="C209" t="s">
        <v>11</v>
      </c>
      <c r="D209" s="18">
        <v>2030</v>
      </c>
      <c r="E209" t="str">
        <f t="shared" si="23"/>
        <v>INDM*</v>
      </c>
      <c r="F209" t="str">
        <f t="shared" si="24"/>
        <v>INDWPE</v>
      </c>
      <c r="G209" t="str">
        <f t="shared" si="24"/>
        <v>IMDRH</v>
      </c>
      <c r="H209" t="str">
        <f t="shared" si="24"/>
        <v>INDWPE</v>
      </c>
      <c r="I209" s="10" t="s">
        <v>209</v>
      </c>
      <c r="J209" s="51">
        <f ca="1">OFFSET(Input!$A$1,M209+N209+2,O209+1)</f>
        <v>0</v>
      </c>
      <c r="L209" s="10" t="str">
        <f t="shared" si="25"/>
        <v>HeatTax</v>
      </c>
      <c r="M209" s="10">
        <f>VLOOKUP(L209,Input!$C$2:$D$6,2,FALSE)</f>
        <v>63</v>
      </c>
      <c r="N209" s="10">
        <f t="shared" si="26"/>
        <v>21</v>
      </c>
      <c r="O209" s="10">
        <f>MATCH(F209,Input!$C$15:$U$15,0)</f>
        <v>4</v>
      </c>
    </row>
    <row r="210" spans="2:15">
      <c r="C210" t="s">
        <v>11</v>
      </c>
      <c r="D210" s="18">
        <v>2030</v>
      </c>
      <c r="E210" t="str">
        <f t="shared" si="23"/>
        <v>INDM*</v>
      </c>
      <c r="F210" t="str">
        <f t="shared" ref="F210:H229" si="27">F166</f>
        <v>INDWCH</v>
      </c>
      <c r="G210" t="str">
        <f t="shared" si="27"/>
        <v>IMDRH</v>
      </c>
      <c r="H210" t="str">
        <f t="shared" si="27"/>
        <v>INDWCH</v>
      </c>
      <c r="I210" s="10" t="s">
        <v>209</v>
      </c>
      <c r="J210" s="51">
        <f ca="1">OFFSET(Input!$A$1,M210+N210+2,O210+1)</f>
        <v>0</v>
      </c>
      <c r="L210" s="10" t="str">
        <f t="shared" si="25"/>
        <v>HeatTax</v>
      </c>
      <c r="M210" s="10">
        <f>VLOOKUP(L210,Input!$C$2:$D$6,2,FALSE)</f>
        <v>63</v>
      </c>
      <c r="N210" s="10">
        <f t="shared" si="26"/>
        <v>21</v>
      </c>
      <c r="O210" s="10">
        <f>MATCH(F210,Input!$C$15:$U$15,0)</f>
        <v>5</v>
      </c>
    </row>
    <row r="211" spans="2:15">
      <c r="C211" t="s">
        <v>11</v>
      </c>
      <c r="D211" s="18">
        <v>2030</v>
      </c>
      <c r="E211" t="str">
        <f t="shared" si="23"/>
        <v>INDM*</v>
      </c>
      <c r="F211" t="str">
        <f t="shared" si="27"/>
        <v>INDBGA</v>
      </c>
      <c r="G211" t="str">
        <f t="shared" si="27"/>
        <v>IMDRH</v>
      </c>
      <c r="H211" t="str">
        <f t="shared" si="27"/>
        <v>INDBGA</v>
      </c>
      <c r="I211" s="10" t="s">
        <v>209</v>
      </c>
      <c r="J211" s="51">
        <f ca="1">OFFSET(Input!$A$1,M211+N211+2,O211+1)</f>
        <v>0</v>
      </c>
      <c r="L211" s="10" t="str">
        <f t="shared" si="25"/>
        <v>HeatTax</v>
      </c>
      <c r="M211" s="10">
        <f>VLOOKUP(L211,Input!$C$2:$D$6,2,FALSE)</f>
        <v>63</v>
      </c>
      <c r="N211" s="10">
        <f t="shared" si="26"/>
        <v>21</v>
      </c>
      <c r="O211" s="10">
        <f>MATCH(F211,Input!$C$15:$U$15,0)</f>
        <v>6</v>
      </c>
    </row>
    <row r="212" spans="2:15">
      <c r="C212" t="s">
        <v>11</v>
      </c>
      <c r="D212" s="18">
        <v>2030</v>
      </c>
      <c r="E212" t="str">
        <f t="shared" si="23"/>
        <v>INDM*</v>
      </c>
      <c r="F212" t="str">
        <f t="shared" si="27"/>
        <v>INDHFO</v>
      </c>
      <c r="G212" t="str">
        <f t="shared" si="27"/>
        <v>IMDRH</v>
      </c>
      <c r="H212" t="str">
        <f t="shared" si="27"/>
        <v>INDHFO</v>
      </c>
      <c r="I212" s="10" t="s">
        <v>209</v>
      </c>
      <c r="J212" s="51">
        <f ca="1">OFFSET(Input!$A$1,M212+N212+2,O212+1)</f>
        <v>70.840902704037745</v>
      </c>
      <c r="L212" s="10" t="str">
        <f t="shared" si="25"/>
        <v>HeatTax</v>
      </c>
      <c r="M212" s="10">
        <f>VLOOKUP(L212,Input!$C$2:$D$6,2,FALSE)</f>
        <v>63</v>
      </c>
      <c r="N212" s="10">
        <f t="shared" si="26"/>
        <v>21</v>
      </c>
      <c r="O212" s="10">
        <f>MATCH(F212,Input!$C$15:$U$15,0)</f>
        <v>7</v>
      </c>
    </row>
    <row r="213" spans="2:15">
      <c r="C213" t="s">
        <v>11</v>
      </c>
      <c r="D213" s="18">
        <v>2030</v>
      </c>
      <c r="E213" t="str">
        <f t="shared" si="23"/>
        <v>INDM*</v>
      </c>
      <c r="F213" t="str">
        <f t="shared" si="27"/>
        <v>INDLPG</v>
      </c>
      <c r="G213" t="str">
        <f t="shared" si="27"/>
        <v>IMDRH</v>
      </c>
      <c r="H213" t="str">
        <f t="shared" si="27"/>
        <v>INDLPG</v>
      </c>
      <c r="I213" s="10" t="s">
        <v>209</v>
      </c>
      <c r="J213" s="51">
        <f ca="1">OFFSET(Input!$A$1,M213+N213+2,O213+1)</f>
        <v>50.283318770351023</v>
      </c>
      <c r="L213" s="10" t="str">
        <f t="shared" si="25"/>
        <v>HeatTax</v>
      </c>
      <c r="M213" s="10">
        <f>VLOOKUP(L213,Input!$C$2:$D$6,2,FALSE)</f>
        <v>63</v>
      </c>
      <c r="N213" s="10">
        <f t="shared" si="26"/>
        <v>21</v>
      </c>
      <c r="O213" s="10">
        <f>MATCH(F213,Input!$C$15:$U$15,0)</f>
        <v>8</v>
      </c>
    </row>
    <row r="214" spans="2:15">
      <c r="C214" t="s">
        <v>11</v>
      </c>
      <c r="D214" s="18">
        <v>2030</v>
      </c>
      <c r="E214" t="str">
        <f t="shared" si="23"/>
        <v>INDM*</v>
      </c>
      <c r="F214" t="str">
        <f t="shared" si="27"/>
        <v>INDWST</v>
      </c>
      <c r="G214" t="str">
        <f t="shared" si="27"/>
        <v>IMDRH</v>
      </c>
      <c r="H214" t="str">
        <f t="shared" si="27"/>
        <v>INDWST</v>
      </c>
      <c r="I214" s="10" t="s">
        <v>209</v>
      </c>
      <c r="J214" s="51">
        <f ca="1">OFFSET(Input!$A$1,M214+N214+2,O214+1)</f>
        <v>0</v>
      </c>
      <c r="L214" s="10" t="str">
        <f t="shared" si="25"/>
        <v>HeatTax</v>
      </c>
      <c r="M214" s="10">
        <f>VLOOKUP(L214,Input!$C$2:$D$6,2,FALSE)</f>
        <v>63</v>
      </c>
      <c r="N214" s="10">
        <f t="shared" si="26"/>
        <v>21</v>
      </c>
      <c r="O214" s="10">
        <f>MATCH(F214,Input!$C$15:$U$15,0)</f>
        <v>9</v>
      </c>
    </row>
    <row r="215" spans="2:15">
      <c r="C215" t="s">
        <v>11</v>
      </c>
      <c r="D215" s="18">
        <v>2030</v>
      </c>
      <c r="E215" t="str">
        <f t="shared" si="23"/>
        <v>INDM*</v>
      </c>
      <c r="F215" t="str">
        <f t="shared" si="27"/>
        <v>INDHCE</v>
      </c>
      <c r="G215" t="str">
        <f t="shared" si="27"/>
        <v>IMDRH</v>
      </c>
      <c r="H215" t="str">
        <f t="shared" si="27"/>
        <v>INDHCE</v>
      </c>
      <c r="I215" s="10" t="s">
        <v>209</v>
      </c>
      <c r="J215" s="51">
        <f ca="1">OFFSET(Input!$A$1,M215+N215+2,O215+1)</f>
        <v>30.170076892571945</v>
      </c>
      <c r="L215" s="10" t="str">
        <f t="shared" si="25"/>
        <v>HeatTax</v>
      </c>
      <c r="M215" s="10">
        <f>VLOOKUP(L215,Input!$C$2:$D$6,2,FALSE)</f>
        <v>63</v>
      </c>
      <c r="N215" s="10">
        <f t="shared" si="26"/>
        <v>21</v>
      </c>
      <c r="O215" s="10">
        <f>MATCH(F215,Input!$C$15:$U$15,0)</f>
        <v>10</v>
      </c>
    </row>
    <row r="216" spans="2:15">
      <c r="C216" t="s">
        <v>11</v>
      </c>
      <c r="D216" s="18">
        <v>2030</v>
      </c>
      <c r="E216" t="str">
        <f t="shared" si="23"/>
        <v>INDM*</v>
      </c>
      <c r="F216" t="str">
        <f t="shared" si="27"/>
        <v>INDHDE</v>
      </c>
      <c r="G216" t="str">
        <f t="shared" si="27"/>
        <v>IMDRH</v>
      </c>
      <c r="H216" t="str">
        <f t="shared" si="27"/>
        <v>INDHDE</v>
      </c>
      <c r="I216" s="10" t="s">
        <v>209</v>
      </c>
      <c r="J216" s="51">
        <f ca="1">OFFSET(Input!$A$1,M216+N216+2,O216+1)</f>
        <v>30.170076892571945</v>
      </c>
      <c r="L216" s="10" t="str">
        <f t="shared" si="25"/>
        <v>HeatTax</v>
      </c>
      <c r="M216" s="10">
        <f>VLOOKUP(L216,Input!$C$2:$D$6,2,FALSE)</f>
        <v>63</v>
      </c>
      <c r="N216" s="10">
        <f t="shared" si="26"/>
        <v>21</v>
      </c>
      <c r="O216" s="10">
        <f>MATCH(F216,Input!$C$15:$U$15,0)</f>
        <v>11</v>
      </c>
    </row>
    <row r="217" spans="2:15" ht="15.75" thickBot="1">
      <c r="B217" s="80"/>
      <c r="C217" s="80" t="s">
        <v>11</v>
      </c>
      <c r="D217" s="81">
        <v>2030</v>
      </c>
      <c r="E217" s="80" t="str">
        <f t="shared" si="23"/>
        <v>INDM*</v>
      </c>
      <c r="F217" s="80" t="str">
        <f t="shared" si="27"/>
        <v>INDELC</v>
      </c>
      <c r="G217" s="80" t="str">
        <f t="shared" si="27"/>
        <v>IMDRH</v>
      </c>
      <c r="H217" s="80" t="str">
        <f t="shared" si="27"/>
        <v>INDELC</v>
      </c>
      <c r="I217" s="82" t="s">
        <v>209</v>
      </c>
      <c r="J217" s="83">
        <f ca="1">OFFSET(Input!$A$1,M217+N217+2,O217+1)</f>
        <v>40.322872058088471</v>
      </c>
      <c r="L217" s="13" t="str">
        <f t="shared" si="25"/>
        <v>HeatTax</v>
      </c>
      <c r="M217" s="13">
        <f>VLOOKUP(L217,Input!$C$2:$D$6,2,FALSE)</f>
        <v>63</v>
      </c>
      <c r="N217" s="13">
        <f t="shared" si="26"/>
        <v>21</v>
      </c>
      <c r="O217" s="13">
        <f>MATCH(F217,Input!$C$15:$U$15,0)</f>
        <v>12</v>
      </c>
    </row>
    <row r="218" spans="2:15">
      <c r="B218" s="9"/>
      <c r="C218" s="9" t="s">
        <v>11</v>
      </c>
      <c r="D218" s="12">
        <v>2030</v>
      </c>
      <c r="E218" s="9" t="str">
        <f t="shared" si="23"/>
        <v>INDM*</v>
      </c>
      <c r="F218" s="9" t="str">
        <f t="shared" si="27"/>
        <v>INDELC</v>
      </c>
      <c r="G218" s="9" t="str">
        <f t="shared" si="27"/>
        <v>IMDLA</v>
      </c>
      <c r="H218" s="9" t="str">
        <f t="shared" si="27"/>
        <v>INDELC</v>
      </c>
      <c r="I218" s="13" t="s">
        <v>209</v>
      </c>
      <c r="J218" s="52">
        <f ca="1">OFFSET(Input!$A$1,M218+N218+2,O218+1)</f>
        <v>40.322872058088471</v>
      </c>
      <c r="L218" s="28" t="str">
        <f t="shared" si="25"/>
        <v>FullTax</v>
      </c>
      <c r="M218" s="28">
        <f>VLOOKUP(L218,Input!$C$2:$D$6,2,FALSE)</f>
        <v>113</v>
      </c>
      <c r="N218" s="28">
        <f t="shared" si="26"/>
        <v>21</v>
      </c>
      <c r="O218" s="28">
        <f>MATCH(F218,Input!$C$15:$U$15,0)</f>
        <v>12</v>
      </c>
    </row>
    <row r="219" spans="2:15">
      <c r="B219" s="9"/>
      <c r="C219" s="9" t="s">
        <v>11</v>
      </c>
      <c r="D219" s="12">
        <v>2030</v>
      </c>
      <c r="E219" s="9" t="str">
        <f t="shared" si="23"/>
        <v>INDM*</v>
      </c>
      <c r="F219" s="9" t="str">
        <f t="shared" si="27"/>
        <v>INDELC</v>
      </c>
      <c r="G219" s="9" t="str">
        <f t="shared" si="27"/>
        <v>IMDEM</v>
      </c>
      <c r="H219" s="9" t="str">
        <f t="shared" si="27"/>
        <v>INDELC</v>
      </c>
      <c r="I219" s="13" t="s">
        <v>209</v>
      </c>
      <c r="J219" s="52">
        <f ca="1">OFFSET(Input!$A$1,M219+N219+2,O219+1)</f>
        <v>40.322872058088471</v>
      </c>
      <c r="L219" s="13" t="str">
        <f t="shared" si="25"/>
        <v>FullTax</v>
      </c>
      <c r="M219" s="13">
        <f>VLOOKUP(L219,Input!$C$2:$D$6,2,FALSE)</f>
        <v>113</v>
      </c>
      <c r="N219" s="13">
        <f t="shared" si="26"/>
        <v>21</v>
      </c>
      <c r="O219" s="13">
        <f>MATCH(F219,Input!$C$15:$U$15,0)</f>
        <v>12</v>
      </c>
    </row>
    <row r="220" spans="2:15">
      <c r="C220" t="s">
        <v>11</v>
      </c>
      <c r="D220" s="18">
        <v>2030</v>
      </c>
      <c r="E220" t="str">
        <f t="shared" si="23"/>
        <v>INDM*</v>
      </c>
      <c r="F220" t="str">
        <f t="shared" si="27"/>
        <v>INDDSB1</v>
      </c>
      <c r="G220" t="str">
        <f t="shared" si="27"/>
        <v>IMDTF</v>
      </c>
      <c r="H220" t="str">
        <f t="shared" si="27"/>
        <v>INDDSB1</v>
      </c>
      <c r="I220" s="10" t="s">
        <v>209</v>
      </c>
      <c r="J220" s="51">
        <f ca="1">OFFSET(Input!$A$1,M220+N220+2,O220+1)</f>
        <v>40.322872058088471</v>
      </c>
      <c r="L220" s="10" t="str">
        <f t="shared" si="25"/>
        <v>FullTax</v>
      </c>
      <c r="M220" s="10">
        <f>VLOOKUP(L220,Input!$C$2:$D$6,2,FALSE)</f>
        <v>113</v>
      </c>
      <c r="N220" s="10">
        <f t="shared" si="26"/>
        <v>21</v>
      </c>
      <c r="O220" s="10">
        <f>MATCH(F220,Input!$C$15:$U$15,0)</f>
        <v>13</v>
      </c>
    </row>
    <row r="221" spans="2:15">
      <c r="C221" t="s">
        <v>11</v>
      </c>
      <c r="D221" s="18">
        <v>2030</v>
      </c>
      <c r="E221" t="str">
        <f t="shared" si="23"/>
        <v>INDM*</v>
      </c>
      <c r="F221" t="str">
        <f t="shared" si="27"/>
        <v>INDDSB2</v>
      </c>
      <c r="G221" t="str">
        <f t="shared" si="27"/>
        <v>IMDTF</v>
      </c>
      <c r="H221" t="str">
        <f t="shared" si="27"/>
        <v>INDDSB2</v>
      </c>
      <c r="I221" s="10" t="s">
        <v>209</v>
      </c>
      <c r="J221" s="51">
        <f ca="1">OFFSET(Input!$A$1,M221+N221+2,O221+1)</f>
        <v>121.84069514307899</v>
      </c>
      <c r="L221" s="10" t="str">
        <f t="shared" si="25"/>
        <v>FullTax</v>
      </c>
      <c r="M221" s="10">
        <f>VLOOKUP(L221,Input!$C$2:$D$6,2,FALSE)</f>
        <v>113</v>
      </c>
      <c r="N221" s="10">
        <f t="shared" si="26"/>
        <v>21</v>
      </c>
      <c r="O221" s="10">
        <f>MATCH(F221,Input!$C$15:$U$15,0)</f>
        <v>14</v>
      </c>
    </row>
    <row r="222" spans="2:15">
      <c r="C222" t="s">
        <v>11</v>
      </c>
      <c r="D222" s="18">
        <v>2030</v>
      </c>
      <c r="E222" t="str">
        <f t="shared" si="23"/>
        <v>INDM*</v>
      </c>
      <c r="F222" t="str">
        <f t="shared" si="27"/>
        <v>INDDSL</v>
      </c>
      <c r="G222" t="str">
        <f t="shared" si="27"/>
        <v>IMDTF</v>
      </c>
      <c r="H222" t="str">
        <f t="shared" si="27"/>
        <v>INDDSL</v>
      </c>
      <c r="I222" s="10" t="s">
        <v>209</v>
      </c>
      <c r="J222" s="51">
        <f ca="1">OFFSET(Input!$A$1,M222+N222+2,O222+1)</f>
        <v>154.26271326684906</v>
      </c>
      <c r="L222" s="10" t="str">
        <f t="shared" si="25"/>
        <v>FullTax</v>
      </c>
      <c r="M222" s="10">
        <f>VLOOKUP(L222,Input!$C$2:$D$6,2,FALSE)</f>
        <v>113</v>
      </c>
      <c r="N222" s="10">
        <f t="shared" si="26"/>
        <v>21</v>
      </c>
      <c r="O222" s="10">
        <f>MATCH(F222,Input!$C$15:$U$15,0)</f>
        <v>3</v>
      </c>
    </row>
    <row r="223" spans="2:15">
      <c r="C223" t="s">
        <v>11</v>
      </c>
      <c r="D223" s="18">
        <v>2030</v>
      </c>
      <c r="E223" t="str">
        <f t="shared" si="23"/>
        <v>INDM*</v>
      </c>
      <c r="F223" t="str">
        <f t="shared" si="27"/>
        <v>INDLPG</v>
      </c>
      <c r="G223" t="str">
        <f t="shared" si="27"/>
        <v>IMDFL</v>
      </c>
      <c r="H223" t="str">
        <f t="shared" si="27"/>
        <v>INDLPG</v>
      </c>
      <c r="I223" s="10" t="s">
        <v>209</v>
      </c>
      <c r="J223" s="51">
        <f ca="1">OFFSET(Input!$A$1,M223+N223+2,O223+1)</f>
        <v>50.283318770351023</v>
      </c>
      <c r="L223" s="10" t="str">
        <f t="shared" si="25"/>
        <v>FullTax</v>
      </c>
      <c r="M223" s="10">
        <f>VLOOKUP(L223,Input!$C$2:$D$6,2,FALSE)</f>
        <v>113</v>
      </c>
      <c r="N223" s="10">
        <f t="shared" si="26"/>
        <v>21</v>
      </c>
      <c r="O223" s="10">
        <f>MATCH(F223,Input!$C$15:$U$15,0)</f>
        <v>8</v>
      </c>
    </row>
    <row r="224" spans="2:15">
      <c r="C224" t="s">
        <v>11</v>
      </c>
      <c r="D224" s="18">
        <v>2030</v>
      </c>
      <c r="E224" t="str">
        <f t="shared" si="23"/>
        <v>INDM*</v>
      </c>
      <c r="F224" t="str">
        <f t="shared" si="27"/>
        <v>INDSNG1</v>
      </c>
      <c r="G224" t="str">
        <f t="shared" si="27"/>
        <v>IMDFL</v>
      </c>
      <c r="H224" t="str">
        <f t="shared" si="27"/>
        <v>INDSNG1</v>
      </c>
      <c r="I224" s="10" t="s">
        <v>209</v>
      </c>
      <c r="J224" s="51">
        <f ca="1">OFFSET(Input!$A$1,M224+N224+2,O224+1)</f>
        <v>121.84069514307899</v>
      </c>
      <c r="L224" s="10" t="str">
        <f t="shared" si="25"/>
        <v>FullTax</v>
      </c>
      <c r="M224" s="10">
        <f>VLOOKUP(L224,Input!$C$2:$D$6,2,FALSE)</f>
        <v>113</v>
      </c>
      <c r="N224" s="10">
        <f t="shared" si="26"/>
        <v>21</v>
      </c>
      <c r="O224" s="10">
        <f>MATCH(F224,Input!$C$15:$U$15,0)</f>
        <v>15</v>
      </c>
    </row>
    <row r="225" spans="2:15" ht="15.75" thickBot="1">
      <c r="B225" s="9"/>
      <c r="C225" s="9" t="s">
        <v>11</v>
      </c>
      <c r="D225" s="12">
        <v>2030</v>
      </c>
      <c r="E225" s="9" t="str">
        <f t="shared" si="23"/>
        <v>INDM*</v>
      </c>
      <c r="F225" s="9" t="str">
        <f t="shared" si="27"/>
        <v>INDSNG2</v>
      </c>
      <c r="G225" s="9" t="str">
        <f t="shared" si="27"/>
        <v>IMDFL</v>
      </c>
      <c r="H225" s="9" t="str">
        <f t="shared" si="27"/>
        <v>INDSNG2</v>
      </c>
      <c r="I225" s="13" t="s">
        <v>209</v>
      </c>
      <c r="J225" s="52">
        <f ca="1">OFFSET(Input!$A$1,M225+N225+2,O225+1)</f>
        <v>0</v>
      </c>
      <c r="L225" s="13" t="str">
        <f t="shared" si="25"/>
        <v>FullTax</v>
      </c>
      <c r="M225" s="13">
        <f>VLOOKUP(L225,Input!$C$2:$D$6,2,FALSE)</f>
        <v>113</v>
      </c>
      <c r="N225" s="13">
        <f t="shared" si="26"/>
        <v>21</v>
      </c>
      <c r="O225" s="13">
        <f>MATCH(F225,Input!$C$15:$U$15,0)</f>
        <v>16</v>
      </c>
    </row>
    <row r="226" spans="2:15" ht="18" customHeight="1">
      <c r="B226" s="8"/>
      <c r="C226" s="8" t="s">
        <v>11</v>
      </c>
      <c r="D226" s="19">
        <v>2035</v>
      </c>
      <c r="E226" s="8" t="str">
        <f t="shared" si="23"/>
        <v>INDM*</v>
      </c>
      <c r="F226" s="8" t="str">
        <f t="shared" si="27"/>
        <v>INDNGA</v>
      </c>
      <c r="G226" s="8" t="str">
        <f t="shared" si="27"/>
        <v>IMDMT</v>
      </c>
      <c r="H226" s="8" t="str">
        <f t="shared" si="27"/>
        <v>INDNGA</v>
      </c>
      <c r="I226" s="20" t="s">
        <v>209</v>
      </c>
      <c r="J226" s="50">
        <f ca="1">OFFSET(Input!$A$1,M226+N226+2,O226+1)</f>
        <v>2.5015331882971479</v>
      </c>
      <c r="L226" s="20" t="str">
        <f t="shared" si="25"/>
        <v>ProcesTax</v>
      </c>
      <c r="M226" s="20">
        <f>VLOOKUP(L226,Input!$C$2:$D$6,2,FALSE)</f>
        <v>13</v>
      </c>
      <c r="N226" s="20">
        <f t="shared" si="26"/>
        <v>26</v>
      </c>
      <c r="O226" s="20">
        <f>MATCH(F226,Input!$C$15:$U$15,0)</f>
        <v>1</v>
      </c>
    </row>
    <row r="227" spans="2:15">
      <c r="C227" t="s">
        <v>11</v>
      </c>
      <c r="D227" s="18">
        <v>2035</v>
      </c>
      <c r="E227" t="str">
        <f t="shared" si="23"/>
        <v>INDM*</v>
      </c>
      <c r="F227" t="str">
        <f t="shared" si="27"/>
        <v>INDSNG1</v>
      </c>
      <c r="G227" t="str">
        <f t="shared" si="27"/>
        <v>IMDMT</v>
      </c>
      <c r="H227" t="str">
        <f t="shared" si="27"/>
        <v>INDSNG1</v>
      </c>
      <c r="I227" s="10" t="s">
        <v>209</v>
      </c>
      <c r="J227" s="51">
        <f ca="1">OFFSET(Input!$A$1,M227+N227+2,O227+1)</f>
        <v>0</v>
      </c>
      <c r="L227" s="10" t="str">
        <f t="shared" si="25"/>
        <v>ProcesTax</v>
      </c>
      <c r="M227" s="10">
        <f>VLOOKUP(L227,Input!$C$2:$D$6,2,FALSE)</f>
        <v>13</v>
      </c>
      <c r="N227" s="10">
        <f t="shared" si="26"/>
        <v>26</v>
      </c>
      <c r="O227" s="10">
        <f>MATCH(F227,Input!$C$15:$U$15,0)</f>
        <v>15</v>
      </c>
    </row>
    <row r="228" spans="2:15">
      <c r="C228" t="s">
        <v>11</v>
      </c>
      <c r="D228" s="18">
        <v>2035</v>
      </c>
      <c r="E228" t="str">
        <f t="shared" si="23"/>
        <v>INDM*</v>
      </c>
      <c r="F228" t="str">
        <f t="shared" si="27"/>
        <v>INDSNG2</v>
      </c>
      <c r="G228" t="str">
        <f t="shared" si="27"/>
        <v>IMDMT</v>
      </c>
      <c r="H228" t="str">
        <f t="shared" si="27"/>
        <v>INDSNG2</v>
      </c>
      <c r="I228" s="10" t="s">
        <v>209</v>
      </c>
      <c r="J228" s="51">
        <f ca="1">OFFSET(Input!$A$1,M228+N228+2,O228+1)</f>
        <v>0</v>
      </c>
      <c r="L228" s="10" t="str">
        <f t="shared" si="25"/>
        <v>ProcesTax</v>
      </c>
      <c r="M228" s="10">
        <f>VLOOKUP(L228,Input!$C$2:$D$6,2,FALSE)</f>
        <v>13</v>
      </c>
      <c r="N228" s="10">
        <f t="shared" si="26"/>
        <v>26</v>
      </c>
      <c r="O228" s="10">
        <f>MATCH(F228,Input!$C$15:$U$15,0)</f>
        <v>16</v>
      </c>
    </row>
    <row r="229" spans="2:15">
      <c r="C229" t="s">
        <v>11</v>
      </c>
      <c r="D229" s="18">
        <v>2035</v>
      </c>
      <c r="E229" t="str">
        <f t="shared" si="23"/>
        <v>INDM*</v>
      </c>
      <c r="F229" t="str">
        <f t="shared" si="27"/>
        <v>INDCOA</v>
      </c>
      <c r="G229" t="str">
        <f t="shared" si="27"/>
        <v>IMDMT</v>
      </c>
      <c r="H229" t="str">
        <f t="shared" si="27"/>
        <v>INDCOA</v>
      </c>
      <c r="I229" s="10" t="s">
        <v>209</v>
      </c>
      <c r="J229" s="51">
        <f ca="1">OFFSET(Input!$A$1,M229+N229+2,O229+1)</f>
        <v>0</v>
      </c>
      <c r="L229" s="10" t="str">
        <f t="shared" si="25"/>
        <v>ProcesTax</v>
      </c>
      <c r="M229" s="10">
        <f>VLOOKUP(L229,Input!$C$2:$D$6,2,FALSE)</f>
        <v>13</v>
      </c>
      <c r="N229" s="10">
        <f t="shared" si="26"/>
        <v>26</v>
      </c>
      <c r="O229" s="10">
        <f>MATCH(F229,Input!$C$15:$U$15,0)</f>
        <v>2</v>
      </c>
    </row>
    <row r="230" spans="2:15">
      <c r="C230" t="s">
        <v>11</v>
      </c>
      <c r="D230" s="18">
        <v>2035</v>
      </c>
      <c r="E230" t="str">
        <f t="shared" si="23"/>
        <v>INDM*</v>
      </c>
      <c r="F230" t="str">
        <f t="shared" ref="F230:H249" si="28">F186</f>
        <v>INDDSL</v>
      </c>
      <c r="G230" t="str">
        <f t="shared" si="28"/>
        <v>IMDMT</v>
      </c>
      <c r="H230" t="str">
        <f t="shared" si="28"/>
        <v>INDDSL</v>
      </c>
      <c r="I230" s="10" t="s">
        <v>209</v>
      </c>
      <c r="J230" s="51">
        <f ca="1">OFFSET(Input!$A$1,M230+N230+2,O230+1)</f>
        <v>154.26271326684906</v>
      </c>
      <c r="L230" s="10" t="str">
        <f t="shared" si="25"/>
        <v>ProcesTax</v>
      </c>
      <c r="M230" s="10">
        <f>VLOOKUP(L230,Input!$C$2:$D$6,2,FALSE)</f>
        <v>13</v>
      </c>
      <c r="N230" s="10">
        <f t="shared" si="26"/>
        <v>26</v>
      </c>
      <c r="O230" s="10">
        <f>MATCH(F230,Input!$C$15:$U$15,0)</f>
        <v>3</v>
      </c>
    </row>
    <row r="231" spans="2:15">
      <c r="C231" t="s">
        <v>11</v>
      </c>
      <c r="D231" s="18">
        <v>2035</v>
      </c>
      <c r="E231" t="str">
        <f t="shared" si="23"/>
        <v>INDM*</v>
      </c>
      <c r="F231" t="str">
        <f t="shared" si="28"/>
        <v>INDDSB1</v>
      </c>
      <c r="G231" t="str">
        <f t="shared" si="28"/>
        <v>IMDMT</v>
      </c>
      <c r="H231" t="str">
        <f t="shared" si="28"/>
        <v>INDDSB1</v>
      </c>
      <c r="I231" s="10" t="s">
        <v>209</v>
      </c>
      <c r="J231" s="51">
        <f ca="1">OFFSET(Input!$A$1,M231+N231+2,O231+1)</f>
        <v>121.84069514307899</v>
      </c>
      <c r="L231" s="10" t="str">
        <f t="shared" si="25"/>
        <v>ProcesTax</v>
      </c>
      <c r="M231" s="10">
        <f>VLOOKUP(L231,Input!$C$2:$D$6,2,FALSE)</f>
        <v>13</v>
      </c>
      <c r="N231" s="10">
        <f t="shared" si="26"/>
        <v>26</v>
      </c>
      <c r="O231" s="10">
        <f>MATCH(F231,Input!$C$15:$U$15,0)</f>
        <v>13</v>
      </c>
    </row>
    <row r="232" spans="2:15">
      <c r="C232" t="s">
        <v>11</v>
      </c>
      <c r="D232" s="18">
        <v>2035</v>
      </c>
      <c r="E232" t="str">
        <f t="shared" si="23"/>
        <v>INDM*</v>
      </c>
      <c r="F232" t="str">
        <f t="shared" si="28"/>
        <v>INDDSB2</v>
      </c>
      <c r="G232" t="str">
        <f t="shared" si="28"/>
        <v>IMDMT</v>
      </c>
      <c r="H232" t="str">
        <f t="shared" si="28"/>
        <v>INDDSB2</v>
      </c>
      <c r="I232" s="10" t="s">
        <v>209</v>
      </c>
      <c r="J232" s="51">
        <f ca="1">OFFSET(Input!$A$1,M232+N232+2,O232+1)</f>
        <v>121.84069514307899</v>
      </c>
      <c r="L232" s="10" t="str">
        <f t="shared" si="25"/>
        <v>ProcesTax</v>
      </c>
      <c r="M232" s="10">
        <f>VLOOKUP(L232,Input!$C$2:$D$6,2,FALSE)</f>
        <v>13</v>
      </c>
      <c r="N232" s="10">
        <f t="shared" si="26"/>
        <v>26</v>
      </c>
      <c r="O232" s="10">
        <f>MATCH(F232,Input!$C$15:$U$15,0)</f>
        <v>14</v>
      </c>
    </row>
    <row r="233" spans="2:15">
      <c r="C233" t="s">
        <v>11</v>
      </c>
      <c r="D233" s="18">
        <v>2035</v>
      </c>
      <c r="E233" t="str">
        <f t="shared" si="23"/>
        <v>INDM*</v>
      </c>
      <c r="F233" t="str">
        <f t="shared" si="28"/>
        <v>INDWPE</v>
      </c>
      <c r="G233" t="str">
        <f t="shared" si="28"/>
        <v>IMDMT</v>
      </c>
      <c r="H233" t="str">
        <f t="shared" si="28"/>
        <v>INDWPE</v>
      </c>
      <c r="I233" s="10" t="s">
        <v>209</v>
      </c>
      <c r="J233" s="51">
        <f ca="1">OFFSET(Input!$A$1,M233+N233+2,O233+1)</f>
        <v>0</v>
      </c>
      <c r="L233" s="10" t="str">
        <f t="shared" si="25"/>
        <v>ProcesTax</v>
      </c>
      <c r="M233" s="10">
        <f>VLOOKUP(L233,Input!$C$2:$D$6,2,FALSE)</f>
        <v>13</v>
      </c>
      <c r="N233" s="10">
        <f t="shared" si="26"/>
        <v>26</v>
      </c>
      <c r="O233" s="10">
        <f>MATCH(F233,Input!$C$15:$U$15,0)</f>
        <v>4</v>
      </c>
    </row>
    <row r="234" spans="2:15">
      <c r="C234" t="s">
        <v>11</v>
      </c>
      <c r="D234" s="18">
        <v>2035</v>
      </c>
      <c r="E234" t="str">
        <f t="shared" si="23"/>
        <v>INDM*</v>
      </c>
      <c r="F234" t="str">
        <f t="shared" si="28"/>
        <v>INDWCH</v>
      </c>
      <c r="G234" t="str">
        <f t="shared" si="28"/>
        <v>IMDMT</v>
      </c>
      <c r="H234" t="str">
        <f t="shared" si="28"/>
        <v>INDWCH</v>
      </c>
      <c r="I234" s="10" t="s">
        <v>209</v>
      </c>
      <c r="J234" s="51">
        <f ca="1">OFFSET(Input!$A$1,M234+N234+2,O234+1)</f>
        <v>0</v>
      </c>
      <c r="L234" s="10" t="str">
        <f t="shared" si="25"/>
        <v>ProcesTax</v>
      </c>
      <c r="M234" s="10">
        <f>VLOOKUP(L234,Input!$C$2:$D$6,2,FALSE)</f>
        <v>13</v>
      </c>
      <c r="N234" s="10">
        <f t="shared" si="26"/>
        <v>26</v>
      </c>
      <c r="O234" s="10">
        <f>MATCH(F234,Input!$C$15:$U$15,0)</f>
        <v>5</v>
      </c>
    </row>
    <row r="235" spans="2:15">
      <c r="C235" t="s">
        <v>11</v>
      </c>
      <c r="D235" s="18">
        <v>2035</v>
      </c>
      <c r="E235" t="str">
        <f t="shared" si="23"/>
        <v>INDM*</v>
      </c>
      <c r="F235" t="str">
        <f t="shared" si="28"/>
        <v>INDBGA</v>
      </c>
      <c r="G235" t="str">
        <f t="shared" si="28"/>
        <v>IMDMT</v>
      </c>
      <c r="H235" t="str">
        <f t="shared" si="28"/>
        <v>INDBGA</v>
      </c>
      <c r="I235" s="10" t="s">
        <v>209</v>
      </c>
      <c r="J235" s="51">
        <f ca="1">OFFSET(Input!$A$1,M235+N235+2,O235+1)</f>
        <v>0</v>
      </c>
      <c r="L235" s="10" t="str">
        <f t="shared" si="25"/>
        <v>ProcesTax</v>
      </c>
      <c r="M235" s="10">
        <f>VLOOKUP(L235,Input!$C$2:$D$6,2,FALSE)</f>
        <v>13</v>
      </c>
      <c r="N235" s="10">
        <f t="shared" si="26"/>
        <v>26</v>
      </c>
      <c r="O235" s="10">
        <f>MATCH(F235,Input!$C$15:$U$15,0)</f>
        <v>6</v>
      </c>
    </row>
    <row r="236" spans="2:15">
      <c r="C236" t="s">
        <v>11</v>
      </c>
      <c r="D236" s="18">
        <v>2035</v>
      </c>
      <c r="E236" t="str">
        <f t="shared" si="23"/>
        <v>INDM*</v>
      </c>
      <c r="F236" t="str">
        <f t="shared" si="28"/>
        <v>INDHFO</v>
      </c>
      <c r="G236" t="str">
        <f t="shared" si="28"/>
        <v>IMDMT</v>
      </c>
      <c r="H236" t="str">
        <f t="shared" si="28"/>
        <v>INDHFO</v>
      </c>
      <c r="I236" s="10" t="s">
        <v>209</v>
      </c>
      <c r="J236" s="51">
        <f ca="1">OFFSET(Input!$A$1,M236+N236+2,O236+1)</f>
        <v>49.119350191937215</v>
      </c>
      <c r="L236" s="10" t="str">
        <f t="shared" si="25"/>
        <v>ProcesTax</v>
      </c>
      <c r="M236" s="10">
        <f>VLOOKUP(L236,Input!$C$2:$D$6,2,FALSE)</f>
        <v>13</v>
      </c>
      <c r="N236" s="10">
        <f t="shared" si="26"/>
        <v>26</v>
      </c>
      <c r="O236" s="10">
        <f>MATCH(F236,Input!$C$15:$U$15,0)</f>
        <v>7</v>
      </c>
    </row>
    <row r="237" spans="2:15">
      <c r="C237" t="s">
        <v>11</v>
      </c>
      <c r="D237" s="18">
        <v>2035</v>
      </c>
      <c r="E237" t="str">
        <f t="shared" ref="E237:E269" si="29">$U$3&amp;"*"</f>
        <v>INDM*</v>
      </c>
      <c r="F237" t="str">
        <f t="shared" si="28"/>
        <v>INDLPG</v>
      </c>
      <c r="G237" t="str">
        <f t="shared" si="28"/>
        <v>IMDMT</v>
      </c>
      <c r="H237" t="str">
        <f t="shared" si="28"/>
        <v>INDLPG</v>
      </c>
      <c r="I237" s="10" t="s">
        <v>209</v>
      </c>
      <c r="J237" s="51">
        <f ca="1">OFFSET(Input!$A$1,M237+N237+2,O237+1)</f>
        <v>50.283318770351023</v>
      </c>
      <c r="L237" s="10" t="str">
        <f t="shared" si="25"/>
        <v>ProcesTax</v>
      </c>
      <c r="M237" s="10">
        <f>VLOOKUP(L237,Input!$C$2:$D$6,2,FALSE)</f>
        <v>13</v>
      </c>
      <c r="N237" s="10">
        <f t="shared" si="26"/>
        <v>26</v>
      </c>
      <c r="O237" s="10">
        <f>MATCH(F237,Input!$C$15:$U$15,0)</f>
        <v>8</v>
      </c>
    </row>
    <row r="238" spans="2:15">
      <c r="C238" t="s">
        <v>11</v>
      </c>
      <c r="D238" s="18">
        <v>2035</v>
      </c>
      <c r="E238" t="str">
        <f t="shared" si="29"/>
        <v>INDM*</v>
      </c>
      <c r="F238" t="str">
        <f t="shared" si="28"/>
        <v>INDWST</v>
      </c>
      <c r="G238" t="str">
        <f t="shared" si="28"/>
        <v>IMDMT</v>
      </c>
      <c r="H238" t="str">
        <f t="shared" si="28"/>
        <v>INDWST</v>
      </c>
      <c r="I238" s="10" t="s">
        <v>209</v>
      </c>
      <c r="J238" s="51">
        <f ca="1">OFFSET(Input!$A$1,M238+N238+2,O238+1)</f>
        <v>0</v>
      </c>
      <c r="L238" s="10" t="str">
        <f t="shared" si="25"/>
        <v>ProcesTax</v>
      </c>
      <c r="M238" s="10">
        <f>VLOOKUP(L238,Input!$C$2:$D$6,2,FALSE)</f>
        <v>13</v>
      </c>
      <c r="N238" s="10">
        <f t="shared" si="26"/>
        <v>26</v>
      </c>
      <c r="O238" s="10">
        <f>MATCH(F238,Input!$C$15:$U$15,0)</f>
        <v>9</v>
      </c>
    </row>
    <row r="239" spans="2:15">
      <c r="C239" t="s">
        <v>11</v>
      </c>
      <c r="D239" s="18">
        <v>2035</v>
      </c>
      <c r="E239" t="str">
        <f t="shared" si="29"/>
        <v>INDM*</v>
      </c>
      <c r="F239" t="str">
        <f t="shared" si="28"/>
        <v>INDHCE</v>
      </c>
      <c r="G239" t="str">
        <f t="shared" si="28"/>
        <v>IMDMT</v>
      </c>
      <c r="H239" t="str">
        <f t="shared" si="28"/>
        <v>INDHCE</v>
      </c>
      <c r="I239" s="10" t="s">
        <v>209</v>
      </c>
      <c r="J239" s="51">
        <f ca="1">OFFSET(Input!$A$1,M239+N239+2,O239+1)</f>
        <v>30.170076892571945</v>
      </c>
      <c r="L239" s="10" t="str">
        <f t="shared" si="25"/>
        <v>ProcesTax</v>
      </c>
      <c r="M239" s="10">
        <f>VLOOKUP(L239,Input!$C$2:$D$6,2,FALSE)</f>
        <v>13</v>
      </c>
      <c r="N239" s="10">
        <f t="shared" si="26"/>
        <v>26</v>
      </c>
      <c r="O239" s="10">
        <f>MATCH(F239,Input!$C$15:$U$15,0)</f>
        <v>10</v>
      </c>
    </row>
    <row r="240" spans="2:15">
      <c r="C240" t="s">
        <v>11</v>
      </c>
      <c r="D240" s="18">
        <v>2035</v>
      </c>
      <c r="E240" t="str">
        <f t="shared" si="29"/>
        <v>INDM*</v>
      </c>
      <c r="F240" t="str">
        <f t="shared" si="28"/>
        <v>INDHDE</v>
      </c>
      <c r="G240" t="str">
        <f t="shared" si="28"/>
        <v>IMDMT</v>
      </c>
      <c r="H240" t="str">
        <f t="shared" si="28"/>
        <v>INDHDE</v>
      </c>
      <c r="I240" s="10" t="s">
        <v>209</v>
      </c>
      <c r="J240" s="51">
        <f ca="1">OFFSET(Input!$A$1,M240+N240+2,O240+1)</f>
        <v>30.170076892571945</v>
      </c>
      <c r="L240" s="10" t="str">
        <f t="shared" si="25"/>
        <v>ProcesTax</v>
      </c>
      <c r="M240" s="10">
        <f>VLOOKUP(L240,Input!$C$2:$D$6,2,FALSE)</f>
        <v>13</v>
      </c>
      <c r="N240" s="10">
        <f t="shared" si="26"/>
        <v>26</v>
      </c>
      <c r="O240" s="10">
        <f>MATCH(F240,Input!$C$15:$U$15,0)</f>
        <v>11</v>
      </c>
    </row>
    <row r="241" spans="2:15">
      <c r="B241" s="9"/>
      <c r="C241" s="9" t="s">
        <v>11</v>
      </c>
      <c r="D241" s="12">
        <v>2035</v>
      </c>
      <c r="E241" s="9" t="str">
        <f t="shared" si="29"/>
        <v>INDM*</v>
      </c>
      <c r="F241" s="9" t="str">
        <f t="shared" si="28"/>
        <v>INDELC</v>
      </c>
      <c r="G241" s="9" t="str">
        <f t="shared" si="28"/>
        <v>IMDMT</v>
      </c>
      <c r="H241" s="9" t="str">
        <f t="shared" si="28"/>
        <v>INDELC</v>
      </c>
      <c r="I241" s="13" t="s">
        <v>209</v>
      </c>
      <c r="J241" s="52">
        <f ca="1">OFFSET(Input!$A$1,M241+N241+2,O241+1)</f>
        <v>1.2736219854102486</v>
      </c>
      <c r="L241" s="13" t="str">
        <f t="shared" si="25"/>
        <v>ProcesTax</v>
      </c>
      <c r="M241" s="13">
        <f>VLOOKUP(L241,Input!$C$2:$D$6,2,FALSE)</f>
        <v>13</v>
      </c>
      <c r="N241" s="13">
        <f t="shared" si="26"/>
        <v>26</v>
      </c>
      <c r="O241" s="13">
        <f>MATCH(F241,Input!$C$15:$U$15,0)</f>
        <v>12</v>
      </c>
    </row>
    <row r="242" spans="2:15">
      <c r="C242" t="s">
        <v>11</v>
      </c>
      <c r="D242" s="18">
        <v>2035</v>
      </c>
      <c r="E242" t="str">
        <f t="shared" si="29"/>
        <v>INDM*</v>
      </c>
      <c r="F242" t="str">
        <f t="shared" si="28"/>
        <v>INDNGA</v>
      </c>
      <c r="G242" t="str">
        <f t="shared" si="28"/>
        <v>IMDHT</v>
      </c>
      <c r="H242" t="str">
        <f t="shared" si="28"/>
        <v>INDNGA</v>
      </c>
      <c r="I242" s="10" t="s">
        <v>209</v>
      </c>
      <c r="J242" s="51">
        <f ca="1">OFFSET(Input!$A$1,M242+N242+2,O242+1)</f>
        <v>2.5015331882971479</v>
      </c>
      <c r="L242" s="10" t="str">
        <f t="shared" si="25"/>
        <v>ProcesTax</v>
      </c>
      <c r="M242" s="10">
        <f>VLOOKUP(L242,Input!$C$2:$D$6,2,FALSE)</f>
        <v>13</v>
      </c>
      <c r="N242" s="10">
        <f t="shared" si="26"/>
        <v>26</v>
      </c>
      <c r="O242" s="10">
        <f>MATCH(F242,Input!$C$15:$U$15,0)</f>
        <v>1</v>
      </c>
    </row>
    <row r="243" spans="2:15">
      <c r="C243" t="s">
        <v>11</v>
      </c>
      <c r="D243" s="18">
        <v>2035</v>
      </c>
      <c r="E243" t="str">
        <f t="shared" si="29"/>
        <v>INDM*</v>
      </c>
      <c r="F243" t="str">
        <f t="shared" si="28"/>
        <v>INDSNG2</v>
      </c>
      <c r="G243" t="str">
        <f t="shared" si="28"/>
        <v>IMDHT</v>
      </c>
      <c r="H243" t="str">
        <f t="shared" si="28"/>
        <v>INDSNG2</v>
      </c>
      <c r="I243" s="10" t="s">
        <v>209</v>
      </c>
      <c r="J243" s="51">
        <f ca="1">OFFSET(Input!$A$1,M243+N243+2,O243+1)</f>
        <v>0</v>
      </c>
      <c r="L243" s="10" t="str">
        <f t="shared" si="25"/>
        <v>ProcesTax</v>
      </c>
      <c r="M243" s="10">
        <f>VLOOKUP(L243,Input!$C$2:$D$6,2,FALSE)</f>
        <v>13</v>
      </c>
      <c r="N243" s="10">
        <f t="shared" si="26"/>
        <v>26</v>
      </c>
      <c r="O243" s="10">
        <f>MATCH(F243,Input!$C$15:$U$15,0)</f>
        <v>16</v>
      </c>
    </row>
    <row r="244" spans="2:15">
      <c r="C244" t="s">
        <v>11</v>
      </c>
      <c r="D244" s="18">
        <v>2035</v>
      </c>
      <c r="E244" t="str">
        <f t="shared" si="29"/>
        <v>INDM*</v>
      </c>
      <c r="F244" t="str">
        <f t="shared" si="28"/>
        <v>INDSNG1</v>
      </c>
      <c r="G244" t="str">
        <f t="shared" si="28"/>
        <v>IMDHT</v>
      </c>
      <c r="H244" t="str">
        <f t="shared" si="28"/>
        <v>INDSNG1</v>
      </c>
      <c r="I244" s="10" t="s">
        <v>209</v>
      </c>
      <c r="J244" s="51">
        <f ca="1">OFFSET(Input!$A$1,M244+N244+2,O244+1)</f>
        <v>0</v>
      </c>
      <c r="L244" s="10" t="str">
        <f t="shared" si="25"/>
        <v>ProcesTax</v>
      </c>
      <c r="M244" s="10">
        <f>VLOOKUP(L244,Input!$C$2:$D$6,2,FALSE)</f>
        <v>13</v>
      </c>
      <c r="N244" s="10">
        <f t="shared" si="26"/>
        <v>26</v>
      </c>
      <c r="O244" s="10">
        <f>MATCH(F244,Input!$C$15:$U$15,0)</f>
        <v>15</v>
      </c>
    </row>
    <row r="245" spans="2:15">
      <c r="B245" s="9"/>
      <c r="C245" s="9" t="s">
        <v>11</v>
      </c>
      <c r="D245" s="12">
        <v>2035</v>
      </c>
      <c r="E245" s="9" t="str">
        <f t="shared" si="29"/>
        <v>INDM*</v>
      </c>
      <c r="F245" s="9" t="str">
        <f t="shared" si="28"/>
        <v>INDLPG</v>
      </c>
      <c r="G245" s="9" t="str">
        <f t="shared" si="28"/>
        <v>IMDHT</v>
      </c>
      <c r="H245" s="9" t="str">
        <f t="shared" si="28"/>
        <v>INDLPG</v>
      </c>
      <c r="I245" s="13" t="s">
        <v>209</v>
      </c>
      <c r="J245" s="52">
        <f ca="1">OFFSET(Input!$A$1,M245+N245+2,O245+1)</f>
        <v>50.283318770351023</v>
      </c>
      <c r="L245" s="13" t="str">
        <f t="shared" si="25"/>
        <v>ProcesTax</v>
      </c>
      <c r="M245" s="13">
        <f>VLOOKUP(L245,Input!$C$2:$D$6,2,FALSE)</f>
        <v>13</v>
      </c>
      <c r="N245" s="13">
        <f t="shared" si="26"/>
        <v>26</v>
      </c>
      <c r="O245" s="13">
        <f>MATCH(F245,Input!$C$15:$U$15,0)</f>
        <v>8</v>
      </c>
    </row>
    <row r="246" spans="2:15">
      <c r="C246" t="s">
        <v>11</v>
      </c>
      <c r="D246" s="18">
        <v>2035</v>
      </c>
      <c r="E246" t="str">
        <f t="shared" si="29"/>
        <v>INDM*</v>
      </c>
      <c r="F246" t="str">
        <f t="shared" si="28"/>
        <v>INDNGA</v>
      </c>
      <c r="G246" t="str">
        <f t="shared" si="28"/>
        <v>IMDRH</v>
      </c>
      <c r="H246" t="str">
        <f t="shared" si="28"/>
        <v>INDNGA</v>
      </c>
      <c r="I246" s="10" t="s">
        <v>209</v>
      </c>
      <c r="J246" s="51">
        <f ca="1">OFFSET(Input!$A$1,M246+N246+2,O246+1)</f>
        <v>78.90688938861561</v>
      </c>
      <c r="L246" s="10" t="str">
        <f t="shared" si="25"/>
        <v>HeatTax</v>
      </c>
      <c r="M246" s="10">
        <f>VLOOKUP(L246,Input!$C$2:$D$6,2,FALSE)</f>
        <v>63</v>
      </c>
      <c r="N246" s="10">
        <f t="shared" si="26"/>
        <v>26</v>
      </c>
      <c r="O246" s="10">
        <f>MATCH(F246,Input!$C$15:$U$15,0)</f>
        <v>1</v>
      </c>
    </row>
    <row r="247" spans="2:15">
      <c r="C247" t="s">
        <v>11</v>
      </c>
      <c r="D247" s="18">
        <v>2035</v>
      </c>
      <c r="E247" t="str">
        <f t="shared" si="29"/>
        <v>INDM*</v>
      </c>
      <c r="F247" t="str">
        <f t="shared" si="28"/>
        <v>INDSNG2</v>
      </c>
      <c r="G247" t="str">
        <f t="shared" si="28"/>
        <v>IMDRH</v>
      </c>
      <c r="H247" t="str">
        <f t="shared" si="28"/>
        <v>INDSNG2</v>
      </c>
      <c r="I247" s="10" t="s">
        <v>209</v>
      </c>
      <c r="J247" s="51">
        <f ca="1">OFFSET(Input!$A$1,M247+N247+2,O247+1)</f>
        <v>0</v>
      </c>
      <c r="L247" s="10" t="str">
        <f t="shared" si="25"/>
        <v>HeatTax</v>
      </c>
      <c r="M247" s="10">
        <f>VLOOKUP(L247,Input!$C$2:$D$6,2,FALSE)</f>
        <v>63</v>
      </c>
      <c r="N247" s="10">
        <f t="shared" si="26"/>
        <v>26</v>
      </c>
      <c r="O247" s="10">
        <f>MATCH(F247,Input!$C$15:$U$15,0)</f>
        <v>16</v>
      </c>
    </row>
    <row r="248" spans="2:15">
      <c r="C248" t="s">
        <v>11</v>
      </c>
      <c r="D248" s="18">
        <v>2035</v>
      </c>
      <c r="E248" t="str">
        <f t="shared" si="29"/>
        <v>INDM*</v>
      </c>
      <c r="F248" t="str">
        <f t="shared" si="28"/>
        <v>INDSNG1</v>
      </c>
      <c r="G248" t="str">
        <f t="shared" si="28"/>
        <v>IMDRH</v>
      </c>
      <c r="H248" t="str">
        <f t="shared" si="28"/>
        <v>INDSNG1</v>
      </c>
      <c r="I248" s="10" t="s">
        <v>209</v>
      </c>
      <c r="J248" s="51">
        <f ca="1">OFFSET(Input!$A$1,M248+N248+2,O248+1)</f>
        <v>121.84069514307899</v>
      </c>
      <c r="L248" s="10" t="str">
        <f t="shared" si="25"/>
        <v>HeatTax</v>
      </c>
      <c r="M248" s="10">
        <f>VLOOKUP(L248,Input!$C$2:$D$6,2,FALSE)</f>
        <v>63</v>
      </c>
      <c r="N248" s="10">
        <f t="shared" si="26"/>
        <v>26</v>
      </c>
      <c r="O248" s="10">
        <f>MATCH(F248,Input!$C$15:$U$15,0)</f>
        <v>15</v>
      </c>
    </row>
    <row r="249" spans="2:15">
      <c r="C249" t="s">
        <v>11</v>
      </c>
      <c r="D249" s="18">
        <v>2035</v>
      </c>
      <c r="E249" t="str">
        <f t="shared" si="29"/>
        <v>INDM*</v>
      </c>
      <c r="F249" t="str">
        <f t="shared" si="28"/>
        <v>INDCOA</v>
      </c>
      <c r="G249" t="str">
        <f t="shared" si="28"/>
        <v>IMDRH</v>
      </c>
      <c r="H249" t="str">
        <f t="shared" si="28"/>
        <v>INDCOA</v>
      </c>
      <c r="I249" s="10" t="s">
        <v>209</v>
      </c>
      <c r="J249" s="51">
        <f ca="1">OFFSET(Input!$A$1,M249+N249+2,O249+1)</f>
        <v>0</v>
      </c>
      <c r="L249" s="10" t="str">
        <f t="shared" si="25"/>
        <v>HeatTax</v>
      </c>
      <c r="M249" s="10">
        <f>VLOOKUP(L249,Input!$C$2:$D$6,2,FALSE)</f>
        <v>63</v>
      </c>
      <c r="N249" s="10">
        <f t="shared" si="26"/>
        <v>26</v>
      </c>
      <c r="O249" s="10">
        <f>MATCH(F249,Input!$C$15:$U$15,0)</f>
        <v>2</v>
      </c>
    </row>
    <row r="250" spans="2:15">
      <c r="C250" t="s">
        <v>11</v>
      </c>
      <c r="D250" s="18">
        <v>2035</v>
      </c>
      <c r="E250" t="str">
        <f t="shared" si="29"/>
        <v>INDM*</v>
      </c>
      <c r="F250" t="str">
        <f t="shared" ref="F250:H269" si="30">F206</f>
        <v>INDDSL</v>
      </c>
      <c r="G250" t="str">
        <f t="shared" si="30"/>
        <v>IMDRH</v>
      </c>
      <c r="H250" t="str">
        <f t="shared" si="30"/>
        <v>INDDSL</v>
      </c>
      <c r="I250" s="10" t="s">
        <v>209</v>
      </c>
      <c r="J250" s="51">
        <f ca="1">OFFSET(Input!$A$1,M250+N250+2,O250+1)</f>
        <v>154.26271326684906</v>
      </c>
      <c r="L250" s="10" t="str">
        <f t="shared" si="25"/>
        <v>HeatTax</v>
      </c>
      <c r="M250" s="10">
        <f>VLOOKUP(L250,Input!$C$2:$D$6,2,FALSE)</f>
        <v>63</v>
      </c>
      <c r="N250" s="10">
        <f t="shared" si="26"/>
        <v>26</v>
      </c>
      <c r="O250" s="10">
        <f>MATCH(F250,Input!$C$15:$U$15,0)</f>
        <v>3</v>
      </c>
    </row>
    <row r="251" spans="2:15">
      <c r="C251" t="s">
        <v>11</v>
      </c>
      <c r="D251" s="18">
        <v>2035</v>
      </c>
      <c r="E251" t="str">
        <f t="shared" si="29"/>
        <v>INDM*</v>
      </c>
      <c r="F251" t="str">
        <f t="shared" si="30"/>
        <v>INDDSB1</v>
      </c>
      <c r="G251" t="str">
        <f t="shared" si="30"/>
        <v>IMDRH</v>
      </c>
      <c r="H251" t="str">
        <f t="shared" si="30"/>
        <v>INDDSB1</v>
      </c>
      <c r="I251" s="10" t="s">
        <v>209</v>
      </c>
      <c r="J251" s="51">
        <f ca="1">OFFSET(Input!$A$1,M251+N251+2,O251+1)</f>
        <v>40.322872058088471</v>
      </c>
      <c r="L251" s="10" t="str">
        <f t="shared" si="25"/>
        <v>HeatTax</v>
      </c>
      <c r="M251" s="10">
        <f>VLOOKUP(L251,Input!$C$2:$D$6,2,FALSE)</f>
        <v>63</v>
      </c>
      <c r="N251" s="10">
        <f t="shared" si="26"/>
        <v>26</v>
      </c>
      <c r="O251" s="10">
        <f>MATCH(F251,Input!$C$15:$U$15,0)</f>
        <v>13</v>
      </c>
    </row>
    <row r="252" spans="2:15">
      <c r="C252" t="s">
        <v>11</v>
      </c>
      <c r="D252" s="18">
        <v>2035</v>
      </c>
      <c r="E252" t="str">
        <f t="shared" si="29"/>
        <v>INDM*</v>
      </c>
      <c r="F252" t="str">
        <f t="shared" si="30"/>
        <v>INDDSB2</v>
      </c>
      <c r="G252" t="str">
        <f t="shared" si="30"/>
        <v>IMDRH</v>
      </c>
      <c r="H252" t="str">
        <f t="shared" si="30"/>
        <v>INDDSB2</v>
      </c>
      <c r="I252" s="10" t="s">
        <v>209</v>
      </c>
      <c r="J252" s="51">
        <f ca="1">OFFSET(Input!$A$1,M252+N252+2,O252+1)</f>
        <v>121.84069514307899</v>
      </c>
      <c r="L252" s="10" t="str">
        <f t="shared" si="25"/>
        <v>HeatTax</v>
      </c>
      <c r="M252" s="10">
        <f>VLOOKUP(L252,Input!$C$2:$D$6,2,FALSE)</f>
        <v>63</v>
      </c>
      <c r="N252" s="10">
        <f t="shared" si="26"/>
        <v>26</v>
      </c>
      <c r="O252" s="10">
        <f>MATCH(F252,Input!$C$15:$U$15,0)</f>
        <v>14</v>
      </c>
    </row>
    <row r="253" spans="2:15">
      <c r="C253" t="s">
        <v>11</v>
      </c>
      <c r="D253" s="18">
        <v>2035</v>
      </c>
      <c r="E253" t="str">
        <f t="shared" si="29"/>
        <v>INDM*</v>
      </c>
      <c r="F253" t="str">
        <f t="shared" si="30"/>
        <v>INDWPE</v>
      </c>
      <c r="G253" t="str">
        <f t="shared" si="30"/>
        <v>IMDRH</v>
      </c>
      <c r="H253" t="str">
        <f t="shared" si="30"/>
        <v>INDWPE</v>
      </c>
      <c r="I253" s="10" t="s">
        <v>209</v>
      </c>
      <c r="J253" s="51">
        <f ca="1">OFFSET(Input!$A$1,M253+N253+2,O253+1)</f>
        <v>0</v>
      </c>
      <c r="L253" s="10" t="str">
        <f t="shared" si="25"/>
        <v>HeatTax</v>
      </c>
      <c r="M253" s="10">
        <f>VLOOKUP(L253,Input!$C$2:$D$6,2,FALSE)</f>
        <v>63</v>
      </c>
      <c r="N253" s="10">
        <f t="shared" si="26"/>
        <v>26</v>
      </c>
      <c r="O253" s="10">
        <f>MATCH(F253,Input!$C$15:$U$15,0)</f>
        <v>4</v>
      </c>
    </row>
    <row r="254" spans="2:15">
      <c r="C254" t="s">
        <v>11</v>
      </c>
      <c r="D254" s="18">
        <v>2035</v>
      </c>
      <c r="E254" t="str">
        <f t="shared" si="29"/>
        <v>INDM*</v>
      </c>
      <c r="F254" t="str">
        <f t="shared" si="30"/>
        <v>INDWCH</v>
      </c>
      <c r="G254" t="str">
        <f t="shared" si="30"/>
        <v>IMDRH</v>
      </c>
      <c r="H254" t="str">
        <f t="shared" si="30"/>
        <v>INDWCH</v>
      </c>
      <c r="I254" s="10" t="s">
        <v>209</v>
      </c>
      <c r="J254" s="51">
        <f ca="1">OFFSET(Input!$A$1,M254+N254+2,O254+1)</f>
        <v>0</v>
      </c>
      <c r="L254" s="10" t="str">
        <f t="shared" si="25"/>
        <v>HeatTax</v>
      </c>
      <c r="M254" s="10">
        <f>VLOOKUP(L254,Input!$C$2:$D$6,2,FALSE)</f>
        <v>63</v>
      </c>
      <c r="N254" s="10">
        <f t="shared" si="26"/>
        <v>26</v>
      </c>
      <c r="O254" s="10">
        <f>MATCH(F254,Input!$C$15:$U$15,0)</f>
        <v>5</v>
      </c>
    </row>
    <row r="255" spans="2:15">
      <c r="C255" t="s">
        <v>11</v>
      </c>
      <c r="D255" s="18">
        <v>2035</v>
      </c>
      <c r="E255" t="str">
        <f t="shared" si="29"/>
        <v>INDM*</v>
      </c>
      <c r="F255" t="str">
        <f t="shared" si="30"/>
        <v>INDBGA</v>
      </c>
      <c r="G255" t="str">
        <f t="shared" si="30"/>
        <v>IMDRH</v>
      </c>
      <c r="H255" t="str">
        <f t="shared" si="30"/>
        <v>INDBGA</v>
      </c>
      <c r="I255" s="10" t="s">
        <v>209</v>
      </c>
      <c r="J255" s="51">
        <f ca="1">OFFSET(Input!$A$1,M255+N255+2,O255+1)</f>
        <v>0</v>
      </c>
      <c r="L255" s="10" t="str">
        <f t="shared" si="25"/>
        <v>HeatTax</v>
      </c>
      <c r="M255" s="10">
        <f>VLOOKUP(L255,Input!$C$2:$D$6,2,FALSE)</f>
        <v>63</v>
      </c>
      <c r="N255" s="10">
        <f t="shared" si="26"/>
        <v>26</v>
      </c>
      <c r="O255" s="10">
        <f>MATCH(F255,Input!$C$15:$U$15,0)</f>
        <v>6</v>
      </c>
    </row>
    <row r="256" spans="2:15">
      <c r="C256" t="s">
        <v>11</v>
      </c>
      <c r="D256" s="18">
        <v>2035</v>
      </c>
      <c r="E256" t="str">
        <f t="shared" si="29"/>
        <v>INDM*</v>
      </c>
      <c r="F256" t="str">
        <f t="shared" si="30"/>
        <v>INDHFO</v>
      </c>
      <c r="G256" t="str">
        <f t="shared" si="30"/>
        <v>IMDRH</v>
      </c>
      <c r="H256" t="str">
        <f t="shared" si="30"/>
        <v>INDHFO</v>
      </c>
      <c r="I256" s="10" t="s">
        <v>209</v>
      </c>
      <c r="J256" s="51">
        <f ca="1">OFFSET(Input!$A$1,M256+N256+2,O256+1)</f>
        <v>70.840902704037745</v>
      </c>
      <c r="L256" s="10" t="str">
        <f t="shared" si="25"/>
        <v>HeatTax</v>
      </c>
      <c r="M256" s="10">
        <f>VLOOKUP(L256,Input!$C$2:$D$6,2,FALSE)</f>
        <v>63</v>
      </c>
      <c r="N256" s="10">
        <f t="shared" si="26"/>
        <v>26</v>
      </c>
      <c r="O256" s="10">
        <f>MATCH(F256,Input!$C$15:$U$15,0)</f>
        <v>7</v>
      </c>
    </row>
    <row r="257" spans="2:15">
      <c r="C257" t="s">
        <v>11</v>
      </c>
      <c r="D257" s="18">
        <v>2035</v>
      </c>
      <c r="E257" t="str">
        <f t="shared" si="29"/>
        <v>INDM*</v>
      </c>
      <c r="F257" t="str">
        <f t="shared" si="30"/>
        <v>INDLPG</v>
      </c>
      <c r="G257" t="str">
        <f t="shared" si="30"/>
        <v>IMDRH</v>
      </c>
      <c r="H257" t="str">
        <f t="shared" si="30"/>
        <v>INDLPG</v>
      </c>
      <c r="I257" s="10" t="s">
        <v>209</v>
      </c>
      <c r="J257" s="51">
        <f ca="1">OFFSET(Input!$A$1,M257+N257+2,O257+1)</f>
        <v>50.283318770351023</v>
      </c>
      <c r="L257" s="10" t="str">
        <f t="shared" si="25"/>
        <v>HeatTax</v>
      </c>
      <c r="M257" s="10">
        <f>VLOOKUP(L257,Input!$C$2:$D$6,2,FALSE)</f>
        <v>63</v>
      </c>
      <c r="N257" s="10">
        <f t="shared" si="26"/>
        <v>26</v>
      </c>
      <c r="O257" s="10">
        <f>MATCH(F257,Input!$C$15:$U$15,0)</f>
        <v>8</v>
      </c>
    </row>
    <row r="258" spans="2:15">
      <c r="C258" t="s">
        <v>11</v>
      </c>
      <c r="D258" s="18">
        <v>2035</v>
      </c>
      <c r="E258" t="str">
        <f t="shared" si="29"/>
        <v>INDM*</v>
      </c>
      <c r="F258" t="str">
        <f t="shared" si="30"/>
        <v>INDWST</v>
      </c>
      <c r="G258" t="str">
        <f t="shared" si="30"/>
        <v>IMDRH</v>
      </c>
      <c r="H258" t="str">
        <f t="shared" si="30"/>
        <v>INDWST</v>
      </c>
      <c r="I258" s="10" t="s">
        <v>209</v>
      </c>
      <c r="J258" s="51">
        <f ca="1">OFFSET(Input!$A$1,M258+N258+2,O258+1)</f>
        <v>0</v>
      </c>
      <c r="L258" s="10" t="str">
        <f t="shared" si="25"/>
        <v>HeatTax</v>
      </c>
      <c r="M258" s="10">
        <f>VLOOKUP(L258,Input!$C$2:$D$6,2,FALSE)</f>
        <v>63</v>
      </c>
      <c r="N258" s="10">
        <f t="shared" si="26"/>
        <v>26</v>
      </c>
      <c r="O258" s="10">
        <f>MATCH(F258,Input!$C$15:$U$15,0)</f>
        <v>9</v>
      </c>
    </row>
    <row r="259" spans="2:15">
      <c r="C259" t="s">
        <v>11</v>
      </c>
      <c r="D259" s="18">
        <v>2035</v>
      </c>
      <c r="E259" t="str">
        <f t="shared" si="29"/>
        <v>INDM*</v>
      </c>
      <c r="F259" t="str">
        <f t="shared" si="30"/>
        <v>INDHCE</v>
      </c>
      <c r="G259" t="str">
        <f t="shared" si="30"/>
        <v>IMDRH</v>
      </c>
      <c r="H259" t="str">
        <f t="shared" si="30"/>
        <v>INDHCE</v>
      </c>
      <c r="I259" s="10" t="s">
        <v>209</v>
      </c>
      <c r="J259" s="51">
        <f ca="1">OFFSET(Input!$A$1,M259+N259+2,O259+1)</f>
        <v>30.170076892571945</v>
      </c>
      <c r="L259" s="10" t="str">
        <f t="shared" si="25"/>
        <v>HeatTax</v>
      </c>
      <c r="M259" s="10">
        <f>VLOOKUP(L259,Input!$C$2:$D$6,2,FALSE)</f>
        <v>63</v>
      </c>
      <c r="N259" s="10">
        <f t="shared" si="26"/>
        <v>26</v>
      </c>
      <c r="O259" s="10">
        <f>MATCH(F259,Input!$C$15:$U$15,0)</f>
        <v>10</v>
      </c>
    </row>
    <row r="260" spans="2:15">
      <c r="C260" t="s">
        <v>11</v>
      </c>
      <c r="D260" s="18">
        <v>2035</v>
      </c>
      <c r="E260" t="str">
        <f t="shared" si="29"/>
        <v>INDM*</v>
      </c>
      <c r="F260" t="str">
        <f t="shared" si="30"/>
        <v>INDHDE</v>
      </c>
      <c r="G260" t="str">
        <f t="shared" si="30"/>
        <v>IMDRH</v>
      </c>
      <c r="H260" t="str">
        <f t="shared" si="30"/>
        <v>INDHDE</v>
      </c>
      <c r="I260" s="10" t="s">
        <v>209</v>
      </c>
      <c r="J260" s="51">
        <f ca="1">OFFSET(Input!$A$1,M260+N260+2,O260+1)</f>
        <v>30.170076892571945</v>
      </c>
      <c r="L260" s="10" t="str">
        <f t="shared" si="25"/>
        <v>HeatTax</v>
      </c>
      <c r="M260" s="10">
        <f>VLOOKUP(L260,Input!$C$2:$D$6,2,FALSE)</f>
        <v>63</v>
      </c>
      <c r="N260" s="10">
        <f t="shared" si="26"/>
        <v>26</v>
      </c>
      <c r="O260" s="10">
        <f>MATCH(F260,Input!$C$15:$U$15,0)</f>
        <v>11</v>
      </c>
    </row>
    <row r="261" spans="2:15">
      <c r="B261" s="9"/>
      <c r="C261" s="9" t="s">
        <v>11</v>
      </c>
      <c r="D261" s="12">
        <v>2035</v>
      </c>
      <c r="E261" s="9" t="str">
        <f t="shared" si="29"/>
        <v>INDM*</v>
      </c>
      <c r="F261" s="9" t="str">
        <f t="shared" si="30"/>
        <v>INDELC</v>
      </c>
      <c r="G261" s="9" t="str">
        <f t="shared" si="30"/>
        <v>IMDRH</v>
      </c>
      <c r="H261" s="9" t="str">
        <f t="shared" si="30"/>
        <v>INDELC</v>
      </c>
      <c r="I261" s="13" t="s">
        <v>209</v>
      </c>
      <c r="J261" s="52">
        <f ca="1">OFFSET(Input!$A$1,M261+N261+2,O261+1)</f>
        <v>40.322872058088471</v>
      </c>
      <c r="L261" s="13" t="str">
        <f t="shared" si="25"/>
        <v>HeatTax</v>
      </c>
      <c r="M261" s="13">
        <f>VLOOKUP(L261,Input!$C$2:$D$6,2,FALSE)</f>
        <v>63</v>
      </c>
      <c r="N261" s="13">
        <f t="shared" si="26"/>
        <v>26</v>
      </c>
      <c r="O261" s="13">
        <f>MATCH(F261,Input!$C$15:$U$15,0)</f>
        <v>12</v>
      </c>
    </row>
    <row r="262" spans="2:15">
      <c r="B262" s="26"/>
      <c r="C262" s="26" t="s">
        <v>11</v>
      </c>
      <c r="D262" s="27">
        <v>2035</v>
      </c>
      <c r="E262" s="26" t="str">
        <f t="shared" si="29"/>
        <v>INDM*</v>
      </c>
      <c r="F262" s="26" t="str">
        <f t="shared" si="30"/>
        <v>INDELC</v>
      </c>
      <c r="G262" s="26" t="str">
        <f t="shared" si="30"/>
        <v>IMDLA</v>
      </c>
      <c r="H262" s="26" t="str">
        <f t="shared" si="30"/>
        <v>INDELC</v>
      </c>
      <c r="I262" s="28" t="s">
        <v>209</v>
      </c>
      <c r="J262" s="53">
        <f ca="1">OFFSET(Input!$A$1,M262+N262+2,O262+1)</f>
        <v>40.322872058088471</v>
      </c>
      <c r="L262" s="28" t="str">
        <f t="shared" si="25"/>
        <v>FullTax</v>
      </c>
      <c r="M262" s="28">
        <f>VLOOKUP(L262,Input!$C$2:$D$6,2,FALSE)</f>
        <v>113</v>
      </c>
      <c r="N262" s="28">
        <f t="shared" si="26"/>
        <v>26</v>
      </c>
      <c r="O262" s="28">
        <f>MATCH(F262,Input!$C$15:$U$15,0)</f>
        <v>12</v>
      </c>
    </row>
    <row r="263" spans="2:15">
      <c r="B263" s="9"/>
      <c r="C263" s="9" t="s">
        <v>11</v>
      </c>
      <c r="D263" s="12">
        <v>2035</v>
      </c>
      <c r="E263" s="9" t="str">
        <f t="shared" si="29"/>
        <v>INDM*</v>
      </c>
      <c r="F263" s="9" t="str">
        <f t="shared" si="30"/>
        <v>INDELC</v>
      </c>
      <c r="G263" s="9" t="str">
        <f t="shared" si="30"/>
        <v>IMDEM</v>
      </c>
      <c r="H263" s="9" t="str">
        <f t="shared" si="30"/>
        <v>INDELC</v>
      </c>
      <c r="I263" s="13" t="s">
        <v>209</v>
      </c>
      <c r="J263" s="52">
        <f ca="1">OFFSET(Input!$A$1,M263+N263+2,O263+1)</f>
        <v>40.322872058088471</v>
      </c>
      <c r="L263" s="13" t="str">
        <f t="shared" ref="L263:L323" si="31">VLOOKUP(RIGHT(G263,3),$T$6:$V$12,3,FALSE)</f>
        <v>FullTax</v>
      </c>
      <c r="M263" s="13">
        <f>VLOOKUP(L263,Input!$C$2:$D$6,2,FALSE)</f>
        <v>113</v>
      </c>
      <c r="N263" s="13">
        <f t="shared" ref="N263:N323" si="32">D263-2009</f>
        <v>26</v>
      </c>
      <c r="O263" s="13">
        <f>MATCH(F263,Input!$C$15:$U$15,0)</f>
        <v>12</v>
      </c>
    </row>
    <row r="264" spans="2:15">
      <c r="C264" t="s">
        <v>11</v>
      </c>
      <c r="D264" s="18">
        <v>2035</v>
      </c>
      <c r="E264" t="str">
        <f t="shared" si="29"/>
        <v>INDM*</v>
      </c>
      <c r="F264" t="str">
        <f t="shared" si="30"/>
        <v>INDDSB1</v>
      </c>
      <c r="G264" t="str">
        <f t="shared" si="30"/>
        <v>IMDTF</v>
      </c>
      <c r="H264" t="str">
        <f t="shared" si="30"/>
        <v>INDDSB1</v>
      </c>
      <c r="I264" s="10" t="s">
        <v>209</v>
      </c>
      <c r="J264" s="51">
        <f ca="1">OFFSET(Input!$A$1,M264+N264+2,O264+1)</f>
        <v>40.322872058088471</v>
      </c>
      <c r="L264" s="10" t="str">
        <f t="shared" si="31"/>
        <v>FullTax</v>
      </c>
      <c r="M264" s="10">
        <f>VLOOKUP(L264,Input!$C$2:$D$6,2,FALSE)</f>
        <v>113</v>
      </c>
      <c r="N264" s="10">
        <f t="shared" si="32"/>
        <v>26</v>
      </c>
      <c r="O264" s="10">
        <f>MATCH(F264,Input!$C$15:$U$15,0)</f>
        <v>13</v>
      </c>
    </row>
    <row r="265" spans="2:15">
      <c r="C265" t="s">
        <v>11</v>
      </c>
      <c r="D265" s="18">
        <v>2035</v>
      </c>
      <c r="E265" t="str">
        <f t="shared" si="29"/>
        <v>INDM*</v>
      </c>
      <c r="F265" t="str">
        <f t="shared" si="30"/>
        <v>INDDSB2</v>
      </c>
      <c r="G265" t="str">
        <f t="shared" si="30"/>
        <v>IMDTF</v>
      </c>
      <c r="H265" t="str">
        <f t="shared" si="30"/>
        <v>INDDSB2</v>
      </c>
      <c r="I265" s="10" t="s">
        <v>209</v>
      </c>
      <c r="J265" s="51">
        <f ca="1">OFFSET(Input!$A$1,M265+N265+2,O265+1)</f>
        <v>121.84069514307899</v>
      </c>
      <c r="L265" s="10" t="str">
        <f t="shared" si="31"/>
        <v>FullTax</v>
      </c>
      <c r="M265" s="10">
        <f>VLOOKUP(L265,Input!$C$2:$D$6,2,FALSE)</f>
        <v>113</v>
      </c>
      <c r="N265" s="10">
        <f t="shared" si="32"/>
        <v>26</v>
      </c>
      <c r="O265" s="10">
        <f>MATCH(F265,Input!$C$15:$U$15,0)</f>
        <v>14</v>
      </c>
    </row>
    <row r="266" spans="2:15">
      <c r="C266" t="s">
        <v>11</v>
      </c>
      <c r="D266" s="18">
        <v>2035</v>
      </c>
      <c r="E266" t="str">
        <f t="shared" si="29"/>
        <v>INDM*</v>
      </c>
      <c r="F266" t="str">
        <f t="shared" si="30"/>
        <v>INDDSL</v>
      </c>
      <c r="G266" t="str">
        <f t="shared" si="30"/>
        <v>IMDTF</v>
      </c>
      <c r="H266" t="str">
        <f t="shared" si="30"/>
        <v>INDDSL</v>
      </c>
      <c r="I266" s="10" t="s">
        <v>209</v>
      </c>
      <c r="J266" s="51">
        <f ca="1">OFFSET(Input!$A$1,M266+N266+2,O266+1)</f>
        <v>154.26271326684906</v>
      </c>
      <c r="L266" s="10" t="str">
        <f t="shared" si="31"/>
        <v>FullTax</v>
      </c>
      <c r="M266" s="10">
        <f>VLOOKUP(L266,Input!$C$2:$D$6,2,FALSE)</f>
        <v>113</v>
      </c>
      <c r="N266" s="10">
        <f t="shared" si="32"/>
        <v>26</v>
      </c>
      <c r="O266" s="10">
        <f>MATCH(F266,Input!$C$15:$U$15,0)</f>
        <v>3</v>
      </c>
    </row>
    <row r="267" spans="2:15">
      <c r="C267" t="s">
        <v>11</v>
      </c>
      <c r="D267" s="18">
        <v>2035</v>
      </c>
      <c r="E267" t="str">
        <f t="shared" si="29"/>
        <v>INDM*</v>
      </c>
      <c r="F267" t="str">
        <f t="shared" si="30"/>
        <v>INDLPG</v>
      </c>
      <c r="G267" t="str">
        <f t="shared" si="30"/>
        <v>IMDFL</v>
      </c>
      <c r="H267" t="str">
        <f t="shared" si="30"/>
        <v>INDLPG</v>
      </c>
      <c r="I267" s="10" t="s">
        <v>209</v>
      </c>
      <c r="J267" s="51">
        <f ca="1">OFFSET(Input!$A$1,M267+N267+2,O267+1)</f>
        <v>50.283318770351023</v>
      </c>
      <c r="L267" s="10" t="str">
        <f t="shared" si="31"/>
        <v>FullTax</v>
      </c>
      <c r="M267" s="10">
        <f>VLOOKUP(L267,Input!$C$2:$D$6,2,FALSE)</f>
        <v>113</v>
      </c>
      <c r="N267" s="10">
        <f t="shared" si="32"/>
        <v>26</v>
      </c>
      <c r="O267" s="10">
        <f>MATCH(F267,Input!$C$15:$U$15,0)</f>
        <v>8</v>
      </c>
    </row>
    <row r="268" spans="2:15">
      <c r="C268" t="s">
        <v>11</v>
      </c>
      <c r="D268" s="18">
        <v>2035</v>
      </c>
      <c r="E268" t="str">
        <f t="shared" si="29"/>
        <v>INDM*</v>
      </c>
      <c r="F268" t="str">
        <f t="shared" si="30"/>
        <v>INDSNG1</v>
      </c>
      <c r="G268" t="str">
        <f t="shared" si="30"/>
        <v>IMDFL</v>
      </c>
      <c r="H268" t="str">
        <f t="shared" si="30"/>
        <v>INDSNG1</v>
      </c>
      <c r="I268" s="10" t="s">
        <v>209</v>
      </c>
      <c r="J268" s="51">
        <f ca="1">OFFSET(Input!$A$1,M268+N268+2,O268+1)</f>
        <v>121.84069514307899</v>
      </c>
      <c r="L268" s="10" t="str">
        <f t="shared" si="31"/>
        <v>FullTax</v>
      </c>
      <c r="M268" s="10">
        <f>VLOOKUP(L268,Input!$C$2:$D$6,2,FALSE)</f>
        <v>113</v>
      </c>
      <c r="N268" s="10">
        <f t="shared" si="32"/>
        <v>26</v>
      </c>
      <c r="O268" s="10">
        <f>MATCH(F268,Input!$C$15:$U$15,0)</f>
        <v>15</v>
      </c>
    </row>
    <row r="269" spans="2:15">
      <c r="B269" s="9"/>
      <c r="C269" s="9" t="s">
        <v>11</v>
      </c>
      <c r="D269" s="12">
        <v>2035</v>
      </c>
      <c r="E269" s="9" t="str">
        <f t="shared" si="29"/>
        <v>INDM*</v>
      </c>
      <c r="F269" s="9" t="str">
        <f t="shared" si="30"/>
        <v>INDSNG2</v>
      </c>
      <c r="G269" s="9" t="str">
        <f t="shared" si="30"/>
        <v>IMDFL</v>
      </c>
      <c r="H269" s="9" t="str">
        <f t="shared" si="30"/>
        <v>INDSNG2</v>
      </c>
      <c r="I269" s="13" t="s">
        <v>209</v>
      </c>
      <c r="J269" s="52">
        <f ca="1">OFFSET(Input!$A$1,M269+N269+2,O269+1)</f>
        <v>0</v>
      </c>
      <c r="L269" s="13" t="str">
        <f t="shared" si="31"/>
        <v>FullTax</v>
      </c>
      <c r="M269" s="13">
        <f>VLOOKUP(L269,Input!$C$2:$D$6,2,FALSE)</f>
        <v>113</v>
      </c>
      <c r="N269" s="13">
        <f t="shared" si="32"/>
        <v>26</v>
      </c>
      <c r="O269" s="13">
        <f>MATCH(F269,Input!$C$15:$U$15,0)</f>
        <v>16</v>
      </c>
    </row>
    <row r="270" spans="2:15" ht="15.75" thickBot="1">
      <c r="B270" s="80"/>
      <c r="C270" s="80"/>
      <c r="D270" s="80"/>
      <c r="E270" s="80"/>
      <c r="F270" s="80"/>
      <c r="G270" s="80"/>
      <c r="H270" s="80"/>
      <c r="I270" s="80"/>
      <c r="J270" s="80" t="e">
        <f ca="1">OFFSET(Input!$A$1,M270+N270+2,O270+1)</f>
        <v>#N/A</v>
      </c>
      <c r="L270" t="e">
        <f t="shared" si="31"/>
        <v>#N/A</v>
      </c>
      <c r="M270" t="e">
        <f>VLOOKUP(L270,Input!$C$2:$D$6,2,FALSE)</f>
        <v>#N/A</v>
      </c>
      <c r="N270">
        <f t="shared" si="32"/>
        <v>-2009</v>
      </c>
      <c r="O270" t="e">
        <f>MATCH(F270,Input!$C$15:$U$15,0)</f>
        <v>#N/A</v>
      </c>
    </row>
    <row r="271" spans="2:15">
      <c r="J271" t="e">
        <f ca="1">OFFSET(Input!$A$1,M271+N271+2,O271+1)</f>
        <v>#N/A</v>
      </c>
      <c r="L271" t="e">
        <f t="shared" si="31"/>
        <v>#N/A</v>
      </c>
      <c r="M271" t="e">
        <f>VLOOKUP(L271,Input!$C$2:$D$6,2,FALSE)</f>
        <v>#N/A</v>
      </c>
      <c r="N271">
        <f t="shared" si="32"/>
        <v>-2009</v>
      </c>
      <c r="O271" t="e">
        <f>MATCH(F271,Input!$C$15:$U$15,0)</f>
        <v>#N/A</v>
      </c>
    </row>
    <row r="272" spans="2:15">
      <c r="J272" t="e">
        <f ca="1">OFFSET(Input!$A$1,M272+N272+2,O272+1)</f>
        <v>#N/A</v>
      </c>
      <c r="L272" t="e">
        <f t="shared" si="31"/>
        <v>#N/A</v>
      </c>
      <c r="M272" t="e">
        <f>VLOOKUP(L272,Input!$C$2:$D$6,2,FALSE)</f>
        <v>#N/A</v>
      </c>
      <c r="N272">
        <f t="shared" si="32"/>
        <v>-2009</v>
      </c>
      <c r="O272" t="e">
        <f>MATCH(F272,Input!$C$15:$U$15,0)</f>
        <v>#N/A</v>
      </c>
    </row>
    <row r="273" spans="10:15">
      <c r="J273" t="e">
        <f ca="1">OFFSET(Input!$A$1,M273+N273+2,O273+1)</f>
        <v>#N/A</v>
      </c>
      <c r="L273" t="e">
        <f t="shared" si="31"/>
        <v>#N/A</v>
      </c>
      <c r="M273" t="e">
        <f>VLOOKUP(L273,Input!$C$2:$D$6,2,FALSE)</f>
        <v>#N/A</v>
      </c>
      <c r="N273">
        <f t="shared" si="32"/>
        <v>-2009</v>
      </c>
      <c r="O273" t="e">
        <f>MATCH(F273,Input!$C$15:$U$15,0)</f>
        <v>#N/A</v>
      </c>
    </row>
    <row r="274" spans="10:15">
      <c r="J274" t="e">
        <f ca="1">OFFSET(Input!$A$1,M274+N274+2,O274+1)</f>
        <v>#N/A</v>
      </c>
      <c r="L274" t="e">
        <f t="shared" si="31"/>
        <v>#N/A</v>
      </c>
      <c r="M274" t="e">
        <f>VLOOKUP(L274,Input!$C$2:$D$6,2,FALSE)</f>
        <v>#N/A</v>
      </c>
      <c r="N274">
        <f t="shared" si="32"/>
        <v>-2009</v>
      </c>
      <c r="O274" t="e">
        <f>MATCH(F274,Input!$C$15:$U$15,0)</f>
        <v>#N/A</v>
      </c>
    </row>
    <row r="275" spans="10:15">
      <c r="J275" t="e">
        <f ca="1">OFFSET(Input!$A$1,M275+N275+2,O275+1)</f>
        <v>#N/A</v>
      </c>
      <c r="L275" t="e">
        <f t="shared" si="31"/>
        <v>#N/A</v>
      </c>
      <c r="M275" t="e">
        <f>VLOOKUP(L275,Input!$C$2:$D$6,2,FALSE)</f>
        <v>#N/A</v>
      </c>
      <c r="N275">
        <f t="shared" si="32"/>
        <v>-2009</v>
      </c>
      <c r="O275" t="e">
        <f>MATCH(F275,Input!$C$15:$U$15,0)</f>
        <v>#N/A</v>
      </c>
    </row>
    <row r="276" spans="10:15">
      <c r="J276" t="e">
        <f ca="1">OFFSET(Input!$A$1,M276+N276+2,O276+1)</f>
        <v>#N/A</v>
      </c>
      <c r="L276" t="e">
        <f t="shared" si="31"/>
        <v>#N/A</v>
      </c>
      <c r="M276" t="e">
        <f>VLOOKUP(L276,Input!$C$2:$D$6,2,FALSE)</f>
        <v>#N/A</v>
      </c>
      <c r="N276">
        <f t="shared" si="32"/>
        <v>-2009</v>
      </c>
      <c r="O276" t="e">
        <f>MATCH(F276,Input!$C$15:$U$15,0)</f>
        <v>#N/A</v>
      </c>
    </row>
    <row r="277" spans="10:15">
      <c r="J277" t="e">
        <f ca="1">OFFSET(Input!$A$1,M277+N277+2,O277+1)</f>
        <v>#N/A</v>
      </c>
      <c r="L277" t="e">
        <f t="shared" si="31"/>
        <v>#N/A</v>
      </c>
      <c r="M277" t="e">
        <f>VLOOKUP(L277,Input!$C$2:$D$6,2,FALSE)</f>
        <v>#N/A</v>
      </c>
      <c r="N277">
        <f t="shared" si="32"/>
        <v>-2009</v>
      </c>
      <c r="O277" t="e">
        <f>MATCH(F277,Input!$C$15:$U$15,0)</f>
        <v>#N/A</v>
      </c>
    </row>
    <row r="278" spans="10:15">
      <c r="J278" t="e">
        <f ca="1">OFFSET(Input!$A$1,M278+N278+2,O278+1)</f>
        <v>#N/A</v>
      </c>
      <c r="L278" t="e">
        <f t="shared" si="31"/>
        <v>#N/A</v>
      </c>
      <c r="M278" t="e">
        <f>VLOOKUP(L278,Input!$C$2:$D$6,2,FALSE)</f>
        <v>#N/A</v>
      </c>
      <c r="N278">
        <f t="shared" si="32"/>
        <v>-2009</v>
      </c>
      <c r="O278" t="e">
        <f>MATCH(F278,Input!$C$15:$U$15,0)</f>
        <v>#N/A</v>
      </c>
    </row>
    <row r="279" spans="10:15">
      <c r="J279" t="e">
        <f ca="1">OFFSET(Input!$A$1,M279+N279+2,O279+1)</f>
        <v>#N/A</v>
      </c>
      <c r="L279" t="e">
        <f t="shared" si="31"/>
        <v>#N/A</v>
      </c>
      <c r="M279" t="e">
        <f>VLOOKUP(L279,Input!$C$2:$D$6,2,FALSE)</f>
        <v>#N/A</v>
      </c>
      <c r="N279">
        <f t="shared" si="32"/>
        <v>-2009</v>
      </c>
      <c r="O279" t="e">
        <f>MATCH(F279,Input!$C$15:$U$15,0)</f>
        <v>#N/A</v>
      </c>
    </row>
    <row r="280" spans="10:15">
      <c r="J280" t="e">
        <f ca="1">OFFSET(Input!$A$1,M280+N280+2,O280+1)</f>
        <v>#N/A</v>
      </c>
      <c r="L280" t="e">
        <f t="shared" si="31"/>
        <v>#N/A</v>
      </c>
      <c r="M280" t="e">
        <f>VLOOKUP(L280,Input!$C$2:$D$6,2,FALSE)</f>
        <v>#N/A</v>
      </c>
      <c r="N280">
        <f t="shared" si="32"/>
        <v>-2009</v>
      </c>
      <c r="O280" t="e">
        <f>MATCH(F280,Input!$C$15:$U$15,0)</f>
        <v>#N/A</v>
      </c>
    </row>
    <row r="281" spans="10:15">
      <c r="J281" t="e">
        <f ca="1">OFFSET(Input!$A$1,M281+N281+2,O281+1)</f>
        <v>#N/A</v>
      </c>
      <c r="L281" t="e">
        <f t="shared" si="31"/>
        <v>#N/A</v>
      </c>
      <c r="M281" t="e">
        <f>VLOOKUP(L281,Input!$C$2:$D$6,2,FALSE)</f>
        <v>#N/A</v>
      </c>
      <c r="N281">
        <f t="shared" si="32"/>
        <v>-2009</v>
      </c>
      <c r="O281" t="e">
        <f>MATCH(F281,Input!$C$15:$U$15,0)</f>
        <v>#N/A</v>
      </c>
    </row>
    <row r="282" spans="10:15">
      <c r="J282" t="e">
        <f ca="1">OFFSET(Input!$A$1,M282+N282+2,O282+1)</f>
        <v>#N/A</v>
      </c>
      <c r="L282" t="e">
        <f t="shared" si="31"/>
        <v>#N/A</v>
      </c>
      <c r="M282" t="e">
        <f>VLOOKUP(L282,Input!$C$2:$D$6,2,FALSE)</f>
        <v>#N/A</v>
      </c>
      <c r="N282">
        <f t="shared" si="32"/>
        <v>-2009</v>
      </c>
      <c r="O282" t="e">
        <f>MATCH(F282,Input!$C$15:$U$15,0)</f>
        <v>#N/A</v>
      </c>
    </row>
    <row r="283" spans="10:15">
      <c r="J283" t="e">
        <f ca="1">OFFSET(Input!$A$1,M283+N283+2,O283+1)</f>
        <v>#N/A</v>
      </c>
      <c r="L283" t="e">
        <f t="shared" si="31"/>
        <v>#N/A</v>
      </c>
      <c r="M283" t="e">
        <f>VLOOKUP(L283,Input!$C$2:$D$6,2,FALSE)</f>
        <v>#N/A</v>
      </c>
      <c r="N283">
        <f t="shared" si="32"/>
        <v>-2009</v>
      </c>
      <c r="O283" t="e">
        <f>MATCH(F283,Input!$C$15:$U$15,0)</f>
        <v>#N/A</v>
      </c>
    </row>
    <row r="284" spans="10:15">
      <c r="J284" t="e">
        <f ca="1">OFFSET(Input!$A$1,M284+N284+2,O284+1)</f>
        <v>#N/A</v>
      </c>
      <c r="L284" t="e">
        <f t="shared" si="31"/>
        <v>#N/A</v>
      </c>
      <c r="M284" t="e">
        <f>VLOOKUP(L284,Input!$C$2:$D$6,2,FALSE)</f>
        <v>#N/A</v>
      </c>
      <c r="N284">
        <f t="shared" si="32"/>
        <v>-2009</v>
      </c>
      <c r="O284" t="e">
        <f>MATCH(F284,Input!$C$15:$U$15,0)</f>
        <v>#N/A</v>
      </c>
    </row>
    <row r="285" spans="10:15">
      <c r="J285" t="e">
        <f ca="1">OFFSET(Input!$A$1,M285+N285+2,O285+1)</f>
        <v>#N/A</v>
      </c>
      <c r="L285" t="e">
        <f t="shared" si="31"/>
        <v>#N/A</v>
      </c>
      <c r="M285" t="e">
        <f>VLOOKUP(L285,Input!$C$2:$D$6,2,FALSE)</f>
        <v>#N/A</v>
      </c>
      <c r="N285">
        <f t="shared" si="32"/>
        <v>-2009</v>
      </c>
      <c r="O285" t="e">
        <f>MATCH(F285,Input!$C$15:$U$15,0)</f>
        <v>#N/A</v>
      </c>
    </row>
    <row r="286" spans="10:15">
      <c r="J286" t="e">
        <f ca="1">OFFSET(Input!$A$1,M286+N286+2,O286+1)</f>
        <v>#N/A</v>
      </c>
      <c r="L286" t="e">
        <f t="shared" si="31"/>
        <v>#N/A</v>
      </c>
      <c r="M286" t="e">
        <f>VLOOKUP(L286,Input!$C$2:$D$6,2,FALSE)</f>
        <v>#N/A</v>
      </c>
      <c r="N286">
        <f t="shared" si="32"/>
        <v>-2009</v>
      </c>
      <c r="O286" t="e">
        <f>MATCH(F286,Input!$C$15:$U$15,0)</f>
        <v>#N/A</v>
      </c>
    </row>
    <row r="287" spans="10:15">
      <c r="J287" t="e">
        <f ca="1">OFFSET(Input!$A$1,M287+N287+2,O287+1)</f>
        <v>#N/A</v>
      </c>
      <c r="L287" t="e">
        <f t="shared" si="31"/>
        <v>#N/A</v>
      </c>
      <c r="M287" t="e">
        <f>VLOOKUP(L287,Input!$C$2:$D$6,2,FALSE)</f>
        <v>#N/A</v>
      </c>
      <c r="N287">
        <f t="shared" si="32"/>
        <v>-2009</v>
      </c>
      <c r="O287" t="e">
        <f>MATCH(F287,Input!$C$15:$U$15,0)</f>
        <v>#N/A</v>
      </c>
    </row>
    <row r="288" spans="10:15">
      <c r="J288" t="e">
        <f ca="1">OFFSET(Input!$A$1,M288+N288+2,O288+1)</f>
        <v>#N/A</v>
      </c>
      <c r="L288" t="e">
        <f t="shared" si="31"/>
        <v>#N/A</v>
      </c>
      <c r="M288" t="e">
        <f>VLOOKUP(L288,Input!$C$2:$D$6,2,FALSE)</f>
        <v>#N/A</v>
      </c>
      <c r="N288">
        <f t="shared" si="32"/>
        <v>-2009</v>
      </c>
      <c r="O288" t="e">
        <f>MATCH(F288,Input!$C$15:$U$15,0)</f>
        <v>#N/A</v>
      </c>
    </row>
    <row r="289" spans="10:15">
      <c r="J289" t="e">
        <f ca="1">OFFSET(Input!$A$1,M289+N289+2,O289+1)</f>
        <v>#N/A</v>
      </c>
      <c r="L289" t="e">
        <f t="shared" si="31"/>
        <v>#N/A</v>
      </c>
      <c r="M289" t="e">
        <f>VLOOKUP(L289,Input!$C$2:$D$6,2,FALSE)</f>
        <v>#N/A</v>
      </c>
      <c r="N289">
        <f t="shared" si="32"/>
        <v>-2009</v>
      </c>
      <c r="O289" t="e">
        <f>MATCH(F289,Input!$C$15:$U$15,0)</f>
        <v>#N/A</v>
      </c>
    </row>
    <row r="290" spans="10:15">
      <c r="J290" t="e">
        <f ca="1">OFFSET(Input!$A$1,M290+N290+2,O290+1)</f>
        <v>#N/A</v>
      </c>
      <c r="L290" t="e">
        <f t="shared" si="31"/>
        <v>#N/A</v>
      </c>
      <c r="M290" t="e">
        <f>VLOOKUP(L290,Input!$C$2:$D$6,2,FALSE)</f>
        <v>#N/A</v>
      </c>
      <c r="N290">
        <f t="shared" si="32"/>
        <v>-2009</v>
      </c>
      <c r="O290" t="e">
        <f>MATCH(F290,Input!$C$15:$U$15,0)</f>
        <v>#N/A</v>
      </c>
    </row>
    <row r="291" spans="10:15">
      <c r="J291" t="e">
        <f ca="1">OFFSET(Input!$A$1,M291+N291+2,O291+1)</f>
        <v>#N/A</v>
      </c>
      <c r="L291" t="e">
        <f t="shared" si="31"/>
        <v>#N/A</v>
      </c>
      <c r="M291" t="e">
        <f>VLOOKUP(L291,Input!$C$2:$D$6,2,FALSE)</f>
        <v>#N/A</v>
      </c>
      <c r="N291">
        <f t="shared" si="32"/>
        <v>-2009</v>
      </c>
      <c r="O291" t="e">
        <f>MATCH(F291,Input!$C$15:$U$15,0)</f>
        <v>#N/A</v>
      </c>
    </row>
    <row r="292" spans="10:15">
      <c r="J292" t="e">
        <f ca="1">OFFSET(Input!$A$1,M292+N292+2,O292+1)</f>
        <v>#N/A</v>
      </c>
      <c r="L292" t="e">
        <f t="shared" si="31"/>
        <v>#N/A</v>
      </c>
      <c r="M292" t="e">
        <f>VLOOKUP(L292,Input!$C$2:$D$6,2,FALSE)</f>
        <v>#N/A</v>
      </c>
      <c r="N292">
        <f t="shared" si="32"/>
        <v>-2009</v>
      </c>
      <c r="O292" t="e">
        <f>MATCH(F292,Input!$C$15:$U$15,0)</f>
        <v>#N/A</v>
      </c>
    </row>
    <row r="293" spans="10:15">
      <c r="J293" t="e">
        <f ca="1">OFFSET(Input!$A$1,M293+N293+2,O293+1)</f>
        <v>#N/A</v>
      </c>
      <c r="L293" t="e">
        <f t="shared" si="31"/>
        <v>#N/A</v>
      </c>
      <c r="M293" t="e">
        <f>VLOOKUP(L293,Input!$C$2:$D$6,2,FALSE)</f>
        <v>#N/A</v>
      </c>
      <c r="N293">
        <f t="shared" si="32"/>
        <v>-2009</v>
      </c>
      <c r="O293" t="e">
        <f>MATCH(F293,Input!$C$15:$U$15,0)</f>
        <v>#N/A</v>
      </c>
    </row>
    <row r="294" spans="10:15">
      <c r="J294" t="e">
        <f ca="1">OFFSET(Input!$A$1,M294+N294+2,O294+1)</f>
        <v>#N/A</v>
      </c>
      <c r="L294" t="e">
        <f t="shared" si="31"/>
        <v>#N/A</v>
      </c>
      <c r="M294" t="e">
        <f>VLOOKUP(L294,Input!$C$2:$D$6,2,FALSE)</f>
        <v>#N/A</v>
      </c>
      <c r="N294">
        <f t="shared" si="32"/>
        <v>-2009</v>
      </c>
      <c r="O294" t="e">
        <f>MATCH(F294,Input!$C$15:$U$15,0)</f>
        <v>#N/A</v>
      </c>
    </row>
    <row r="295" spans="10:15">
      <c r="J295" t="e">
        <f ca="1">OFFSET(Input!$A$1,M295+N295+2,O295+1)</f>
        <v>#N/A</v>
      </c>
      <c r="L295" t="e">
        <f t="shared" si="31"/>
        <v>#N/A</v>
      </c>
      <c r="M295" t="e">
        <f>VLOOKUP(L295,Input!$C$2:$D$6,2,FALSE)</f>
        <v>#N/A</v>
      </c>
      <c r="N295">
        <f t="shared" si="32"/>
        <v>-2009</v>
      </c>
      <c r="O295" t="e">
        <f>MATCH(F295,Input!$C$15:$U$15,0)</f>
        <v>#N/A</v>
      </c>
    </row>
    <row r="296" spans="10:15">
      <c r="J296" t="e">
        <f ca="1">OFFSET(Input!$A$1,M296+N296+2,O296+1)</f>
        <v>#N/A</v>
      </c>
      <c r="L296" t="e">
        <f t="shared" si="31"/>
        <v>#N/A</v>
      </c>
      <c r="M296" t="e">
        <f>VLOOKUP(L296,Input!$C$2:$D$6,2,FALSE)</f>
        <v>#N/A</v>
      </c>
      <c r="N296">
        <f t="shared" si="32"/>
        <v>-2009</v>
      </c>
      <c r="O296" t="e">
        <f>MATCH(F296,Input!$C$15:$U$15,0)</f>
        <v>#N/A</v>
      </c>
    </row>
    <row r="297" spans="10:15">
      <c r="J297" t="e">
        <f ca="1">OFFSET(Input!$A$1,M297+N297+2,O297+1)</f>
        <v>#N/A</v>
      </c>
      <c r="L297" t="e">
        <f t="shared" si="31"/>
        <v>#N/A</v>
      </c>
      <c r="M297" t="e">
        <f>VLOOKUP(L297,Input!$C$2:$D$6,2,FALSE)</f>
        <v>#N/A</v>
      </c>
      <c r="N297">
        <f t="shared" si="32"/>
        <v>-2009</v>
      </c>
      <c r="O297" t="e">
        <f>MATCH(F297,Input!$C$15:$U$15,0)</f>
        <v>#N/A</v>
      </c>
    </row>
    <row r="298" spans="10:15">
      <c r="J298" t="e">
        <f ca="1">OFFSET(Input!$A$1,M298+N298+2,O298+1)</f>
        <v>#N/A</v>
      </c>
      <c r="L298" t="e">
        <f t="shared" si="31"/>
        <v>#N/A</v>
      </c>
      <c r="M298" t="e">
        <f>VLOOKUP(L298,Input!$C$2:$D$6,2,FALSE)</f>
        <v>#N/A</v>
      </c>
      <c r="N298">
        <f t="shared" si="32"/>
        <v>-2009</v>
      </c>
      <c r="O298" t="e">
        <f>MATCH(F298,Input!$C$15:$U$15,0)</f>
        <v>#N/A</v>
      </c>
    </row>
    <row r="299" spans="10:15">
      <c r="J299" t="e">
        <f ca="1">OFFSET(Input!$A$1,M299+N299+2,O299+1)</f>
        <v>#N/A</v>
      </c>
      <c r="L299" t="e">
        <f t="shared" si="31"/>
        <v>#N/A</v>
      </c>
      <c r="M299" t="e">
        <f>VLOOKUP(L299,Input!$C$2:$D$6,2,FALSE)</f>
        <v>#N/A</v>
      </c>
      <c r="N299">
        <f t="shared" si="32"/>
        <v>-2009</v>
      </c>
      <c r="O299" t="e">
        <f>MATCH(F299,Input!$C$15:$U$15,0)</f>
        <v>#N/A</v>
      </c>
    </row>
    <row r="300" spans="10:15">
      <c r="J300" t="e">
        <f ca="1">OFFSET(Input!$A$1,M300+N300+2,O300+1)</f>
        <v>#N/A</v>
      </c>
      <c r="L300" t="e">
        <f t="shared" si="31"/>
        <v>#N/A</v>
      </c>
      <c r="M300" t="e">
        <f>VLOOKUP(L300,Input!$C$2:$D$6,2,FALSE)</f>
        <v>#N/A</v>
      </c>
      <c r="N300">
        <f t="shared" si="32"/>
        <v>-2009</v>
      </c>
      <c r="O300" t="e">
        <f>MATCH(F300,Input!$C$15:$U$15,0)</f>
        <v>#N/A</v>
      </c>
    </row>
    <row r="301" spans="10:15">
      <c r="J301" t="e">
        <f ca="1">OFFSET(Input!$A$1,M301+N301+2,O301+1)</f>
        <v>#N/A</v>
      </c>
      <c r="L301" t="e">
        <f t="shared" si="31"/>
        <v>#N/A</v>
      </c>
      <c r="M301" t="e">
        <f>VLOOKUP(L301,Input!$C$2:$D$6,2,FALSE)</f>
        <v>#N/A</v>
      </c>
      <c r="N301">
        <f t="shared" si="32"/>
        <v>-2009</v>
      </c>
      <c r="O301" t="e">
        <f>MATCH(F301,Input!$C$15:$U$15,0)</f>
        <v>#N/A</v>
      </c>
    </row>
    <row r="302" spans="10:15">
      <c r="J302" t="e">
        <f ca="1">OFFSET(Input!$A$1,M302+N302+2,O302+1)</f>
        <v>#N/A</v>
      </c>
      <c r="L302" t="e">
        <f t="shared" si="31"/>
        <v>#N/A</v>
      </c>
      <c r="M302" t="e">
        <f>VLOOKUP(L302,Input!$C$2:$D$6,2,FALSE)</f>
        <v>#N/A</v>
      </c>
      <c r="N302">
        <f t="shared" si="32"/>
        <v>-2009</v>
      </c>
      <c r="O302" t="e">
        <f>MATCH(F302,Input!$C$15:$U$15,0)</f>
        <v>#N/A</v>
      </c>
    </row>
    <row r="303" spans="10:15">
      <c r="J303" t="e">
        <f ca="1">OFFSET(Input!$A$1,M303+N303+2,O303+1)</f>
        <v>#N/A</v>
      </c>
      <c r="L303" t="e">
        <f t="shared" si="31"/>
        <v>#N/A</v>
      </c>
      <c r="M303" t="e">
        <f>VLOOKUP(L303,Input!$C$2:$D$6,2,FALSE)</f>
        <v>#N/A</v>
      </c>
      <c r="N303">
        <f t="shared" si="32"/>
        <v>-2009</v>
      </c>
      <c r="O303" t="e">
        <f>MATCH(F303,Input!$C$15:$U$15,0)</f>
        <v>#N/A</v>
      </c>
    </row>
    <row r="304" spans="10:15">
      <c r="J304" t="e">
        <f ca="1">OFFSET(Input!$A$1,M304+N304+2,O304+1)</f>
        <v>#N/A</v>
      </c>
      <c r="L304" t="e">
        <f t="shared" si="31"/>
        <v>#N/A</v>
      </c>
      <c r="M304" t="e">
        <f>VLOOKUP(L304,Input!$C$2:$D$6,2,FALSE)</f>
        <v>#N/A</v>
      </c>
      <c r="N304">
        <f t="shared" si="32"/>
        <v>-2009</v>
      </c>
      <c r="O304" t="e">
        <f>MATCH(F304,Input!$C$15:$U$15,0)</f>
        <v>#N/A</v>
      </c>
    </row>
    <row r="305" spans="10:15">
      <c r="J305" t="e">
        <f ca="1">OFFSET(Input!$A$1,M305+N305+2,O305+1)</f>
        <v>#N/A</v>
      </c>
      <c r="L305" t="e">
        <f t="shared" si="31"/>
        <v>#N/A</v>
      </c>
      <c r="M305" t="e">
        <f>VLOOKUP(L305,Input!$C$2:$D$6,2,FALSE)</f>
        <v>#N/A</v>
      </c>
      <c r="N305">
        <f t="shared" si="32"/>
        <v>-2009</v>
      </c>
      <c r="O305" t="e">
        <f>MATCH(F305,Input!$C$15:$U$15,0)</f>
        <v>#N/A</v>
      </c>
    </row>
    <row r="306" spans="10:15">
      <c r="J306" t="e">
        <f ca="1">OFFSET(Input!$A$1,M306+N306+2,O306+1)</f>
        <v>#N/A</v>
      </c>
      <c r="L306" t="e">
        <f t="shared" si="31"/>
        <v>#N/A</v>
      </c>
      <c r="M306" t="e">
        <f>VLOOKUP(L306,Input!$C$2:$D$6,2,FALSE)</f>
        <v>#N/A</v>
      </c>
      <c r="N306">
        <f t="shared" si="32"/>
        <v>-2009</v>
      </c>
      <c r="O306" t="e">
        <f>MATCH(F306,Input!$C$15:$U$15,0)</f>
        <v>#N/A</v>
      </c>
    </row>
    <row r="307" spans="10:15">
      <c r="J307" t="e">
        <f ca="1">OFFSET(Input!$A$1,M307+N307+2,O307+1)</f>
        <v>#N/A</v>
      </c>
      <c r="L307" t="e">
        <f t="shared" si="31"/>
        <v>#N/A</v>
      </c>
      <c r="M307" t="e">
        <f>VLOOKUP(L307,Input!$C$2:$D$6,2,FALSE)</f>
        <v>#N/A</v>
      </c>
      <c r="N307">
        <f t="shared" si="32"/>
        <v>-2009</v>
      </c>
      <c r="O307" t="e">
        <f>MATCH(F307,Input!$C$15:$U$15,0)</f>
        <v>#N/A</v>
      </c>
    </row>
    <row r="308" spans="10:15">
      <c r="J308" t="e">
        <f ca="1">OFFSET(Input!$A$1,M308+N308+2,O308+1)</f>
        <v>#N/A</v>
      </c>
      <c r="L308" t="e">
        <f t="shared" si="31"/>
        <v>#N/A</v>
      </c>
      <c r="M308" t="e">
        <f>VLOOKUP(L308,Input!$C$2:$D$6,2,FALSE)</f>
        <v>#N/A</v>
      </c>
      <c r="N308">
        <f t="shared" si="32"/>
        <v>-2009</v>
      </c>
      <c r="O308" t="e">
        <f>MATCH(F308,Input!$C$15:$U$15,0)</f>
        <v>#N/A</v>
      </c>
    </row>
    <row r="309" spans="10:15">
      <c r="J309" t="e">
        <f ca="1">OFFSET(Input!$A$1,M309+N309+2,O309+1)</f>
        <v>#N/A</v>
      </c>
      <c r="L309" t="e">
        <f t="shared" si="31"/>
        <v>#N/A</v>
      </c>
      <c r="M309" t="e">
        <f>VLOOKUP(L309,Input!$C$2:$D$6,2,FALSE)</f>
        <v>#N/A</v>
      </c>
      <c r="N309">
        <f t="shared" si="32"/>
        <v>-2009</v>
      </c>
      <c r="O309" t="e">
        <f>MATCH(F309,Input!$C$15:$U$15,0)</f>
        <v>#N/A</v>
      </c>
    </row>
    <row r="310" spans="10:15">
      <c r="J310" t="e">
        <f ca="1">OFFSET(Input!$A$1,M310+N310+2,O310+1)</f>
        <v>#N/A</v>
      </c>
      <c r="L310" t="e">
        <f t="shared" si="31"/>
        <v>#N/A</v>
      </c>
      <c r="M310" t="e">
        <f>VLOOKUP(L310,Input!$C$2:$D$6,2,FALSE)</f>
        <v>#N/A</v>
      </c>
      <c r="N310">
        <f t="shared" si="32"/>
        <v>-2009</v>
      </c>
      <c r="O310" t="e">
        <f>MATCH(F310,Input!$C$15:$U$15,0)</f>
        <v>#N/A</v>
      </c>
    </row>
    <row r="311" spans="10:15">
      <c r="J311" t="e">
        <f ca="1">OFFSET(Input!$A$1,M311+N311+2,O311+1)</f>
        <v>#N/A</v>
      </c>
      <c r="L311" t="e">
        <f t="shared" si="31"/>
        <v>#N/A</v>
      </c>
      <c r="M311" t="e">
        <f>VLOOKUP(L311,Input!$C$2:$D$6,2,FALSE)</f>
        <v>#N/A</v>
      </c>
      <c r="N311">
        <f t="shared" si="32"/>
        <v>-2009</v>
      </c>
      <c r="O311" t="e">
        <f>MATCH(F311,Input!$C$15:$U$15,0)</f>
        <v>#N/A</v>
      </c>
    </row>
    <row r="312" spans="10:15">
      <c r="J312" t="e">
        <f ca="1">OFFSET(Input!$A$1,M312+N312+2,O312+1)</f>
        <v>#N/A</v>
      </c>
      <c r="L312" t="e">
        <f t="shared" si="31"/>
        <v>#N/A</v>
      </c>
      <c r="M312" t="e">
        <f>VLOOKUP(L312,Input!$C$2:$D$6,2,FALSE)</f>
        <v>#N/A</v>
      </c>
      <c r="N312">
        <f t="shared" si="32"/>
        <v>-2009</v>
      </c>
      <c r="O312" t="e">
        <f>MATCH(F312,Input!$C$15:$U$15,0)</f>
        <v>#N/A</v>
      </c>
    </row>
    <row r="313" spans="10:15">
      <c r="J313" t="e">
        <f ca="1">OFFSET(Input!$A$1,M313+N313+2,O313+1)</f>
        <v>#N/A</v>
      </c>
      <c r="L313" t="e">
        <f t="shared" si="31"/>
        <v>#N/A</v>
      </c>
      <c r="M313" t="e">
        <f>VLOOKUP(L313,Input!$C$2:$D$6,2,FALSE)</f>
        <v>#N/A</v>
      </c>
      <c r="N313">
        <f t="shared" si="32"/>
        <v>-2009</v>
      </c>
      <c r="O313" t="e">
        <f>MATCH(F313,Input!$C$15:$U$15,0)</f>
        <v>#N/A</v>
      </c>
    </row>
    <row r="314" spans="10:15">
      <c r="J314" t="e">
        <f ca="1">OFFSET(Input!$A$1,M314+N314+2,O314+1)</f>
        <v>#N/A</v>
      </c>
      <c r="L314" t="e">
        <f t="shared" si="31"/>
        <v>#N/A</v>
      </c>
      <c r="M314" t="e">
        <f>VLOOKUP(L314,Input!$C$2:$D$6,2,FALSE)</f>
        <v>#N/A</v>
      </c>
      <c r="N314">
        <f t="shared" si="32"/>
        <v>-2009</v>
      </c>
      <c r="O314" t="e">
        <f>MATCH(F314,Input!$C$15:$U$15,0)</f>
        <v>#N/A</v>
      </c>
    </row>
    <row r="315" spans="10:15">
      <c r="J315" t="e">
        <f ca="1">OFFSET(Input!$A$1,M315+N315+2,O315+1)</f>
        <v>#N/A</v>
      </c>
      <c r="L315" t="e">
        <f t="shared" si="31"/>
        <v>#N/A</v>
      </c>
      <c r="M315" t="e">
        <f>VLOOKUP(L315,Input!$C$2:$D$6,2,FALSE)</f>
        <v>#N/A</v>
      </c>
      <c r="N315">
        <f t="shared" si="32"/>
        <v>-2009</v>
      </c>
      <c r="O315" t="e">
        <f>MATCH(F315,Input!$C$15:$U$15,0)</f>
        <v>#N/A</v>
      </c>
    </row>
    <row r="316" spans="10:15">
      <c r="J316" t="e">
        <f ca="1">OFFSET(Input!$A$1,M316+N316+2,O316+1)</f>
        <v>#N/A</v>
      </c>
      <c r="L316" t="e">
        <f t="shared" si="31"/>
        <v>#N/A</v>
      </c>
      <c r="M316" t="e">
        <f>VLOOKUP(L316,Input!$C$2:$D$6,2,FALSE)</f>
        <v>#N/A</v>
      </c>
      <c r="N316">
        <f t="shared" si="32"/>
        <v>-2009</v>
      </c>
      <c r="O316" t="e">
        <f>MATCH(F316,Input!$C$15:$U$15,0)</f>
        <v>#N/A</v>
      </c>
    </row>
    <row r="317" spans="10:15">
      <c r="J317" t="e">
        <f ca="1">OFFSET(Input!$A$1,M317+N317+2,O317+1)</f>
        <v>#N/A</v>
      </c>
      <c r="L317" t="e">
        <f t="shared" si="31"/>
        <v>#N/A</v>
      </c>
      <c r="M317" t="e">
        <f>VLOOKUP(L317,Input!$C$2:$D$6,2,FALSE)</f>
        <v>#N/A</v>
      </c>
      <c r="N317">
        <f t="shared" si="32"/>
        <v>-2009</v>
      </c>
      <c r="O317" t="e">
        <f>MATCH(F317,Input!$C$15:$U$15,0)</f>
        <v>#N/A</v>
      </c>
    </row>
    <row r="318" spans="10:15">
      <c r="J318" t="e">
        <f ca="1">OFFSET(Input!$A$1,M318+N318+2,O318+1)</f>
        <v>#N/A</v>
      </c>
      <c r="L318" t="e">
        <f t="shared" si="31"/>
        <v>#N/A</v>
      </c>
      <c r="M318" t="e">
        <f>VLOOKUP(L318,Input!$C$2:$D$6,2,FALSE)</f>
        <v>#N/A</v>
      </c>
      <c r="N318">
        <f t="shared" si="32"/>
        <v>-2009</v>
      </c>
      <c r="O318" t="e">
        <f>MATCH(F318,Input!$C$15:$U$15,0)</f>
        <v>#N/A</v>
      </c>
    </row>
    <row r="319" spans="10:15">
      <c r="J319" t="e">
        <f ca="1">OFFSET(Input!$A$1,M319+N319+2,O319+1)</f>
        <v>#N/A</v>
      </c>
      <c r="L319" t="e">
        <f t="shared" si="31"/>
        <v>#N/A</v>
      </c>
      <c r="M319" t="e">
        <f>VLOOKUP(L319,Input!$C$2:$D$6,2,FALSE)</f>
        <v>#N/A</v>
      </c>
      <c r="N319">
        <f t="shared" si="32"/>
        <v>-2009</v>
      </c>
      <c r="O319" t="e">
        <f>MATCH(F319,Input!$C$15:$U$15,0)</f>
        <v>#N/A</v>
      </c>
    </row>
    <row r="320" spans="10:15">
      <c r="J320" t="e">
        <f ca="1">OFFSET(Input!$A$1,M320+N320+2,O320+1)</f>
        <v>#N/A</v>
      </c>
      <c r="L320" t="e">
        <f t="shared" si="31"/>
        <v>#N/A</v>
      </c>
      <c r="M320" t="e">
        <f>VLOOKUP(L320,Input!$C$2:$D$6,2,FALSE)</f>
        <v>#N/A</v>
      </c>
      <c r="N320">
        <f t="shared" si="32"/>
        <v>-2009</v>
      </c>
      <c r="O320" t="e">
        <f>MATCH(F320,Input!$C$15:$U$15,0)</f>
        <v>#N/A</v>
      </c>
    </row>
    <row r="321" spans="2:15">
      <c r="J321" t="e">
        <f ca="1">OFFSET(Input!$A$1,M321+N321+2,O321+1)</f>
        <v>#N/A</v>
      </c>
      <c r="L321" t="e">
        <f t="shared" si="31"/>
        <v>#N/A</v>
      </c>
      <c r="M321" t="e">
        <f>VLOOKUP(L321,Input!$C$2:$D$6,2,FALSE)</f>
        <v>#N/A</v>
      </c>
      <c r="N321">
        <f t="shared" si="32"/>
        <v>-2009</v>
      </c>
      <c r="O321" t="e">
        <f>MATCH(F321,Input!$C$15:$U$15,0)</f>
        <v>#N/A</v>
      </c>
    </row>
    <row r="322" spans="2:15">
      <c r="J322" t="e">
        <f ca="1">OFFSET(Input!$A$1,M322+N322+2,O322+1)</f>
        <v>#N/A</v>
      </c>
      <c r="L322" t="e">
        <f t="shared" si="31"/>
        <v>#N/A</v>
      </c>
      <c r="M322" t="e">
        <f>VLOOKUP(L322,Input!$C$2:$D$6,2,FALSE)</f>
        <v>#N/A</v>
      </c>
      <c r="N322">
        <f t="shared" si="32"/>
        <v>-2009</v>
      </c>
      <c r="O322" t="e">
        <f>MATCH(F322,Input!$C$15:$U$15,0)</f>
        <v>#N/A</v>
      </c>
    </row>
    <row r="323" spans="2:15" ht="15.75" thickBot="1">
      <c r="B323" s="80"/>
      <c r="C323" s="80"/>
      <c r="D323" s="80"/>
      <c r="E323" s="80"/>
      <c r="F323" s="80"/>
      <c r="G323" s="80"/>
      <c r="H323" s="80"/>
      <c r="I323" s="80"/>
      <c r="J323" s="80" t="e">
        <f ca="1">OFFSET(Input!$A$1,M323+N323+2,O323+1)</f>
        <v>#N/A</v>
      </c>
      <c r="L323" s="80" t="e">
        <f t="shared" si="31"/>
        <v>#N/A</v>
      </c>
      <c r="M323" s="80" t="e">
        <f>VLOOKUP(L323,Input!$C$2:$D$6,2,FALSE)</f>
        <v>#N/A</v>
      </c>
      <c r="N323" s="80">
        <f t="shared" si="32"/>
        <v>-2009</v>
      </c>
      <c r="O323" s="80" t="e">
        <f>MATCH(F323,Input!$C$15:$U$15,0)</f>
        <v>#N/A</v>
      </c>
    </row>
  </sheetData>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6"/>
  </sheetPr>
  <dimension ref="B1:V323"/>
  <sheetViews>
    <sheetView zoomScaleNormal="100" workbookViewId="0">
      <selection activeCell="J5" sqref="J5"/>
    </sheetView>
  </sheetViews>
  <sheetFormatPr defaultRowHeight="15"/>
  <cols>
    <col min="1" max="1" width="3.5703125" customWidth="1"/>
    <col min="2" max="2" width="10.140625" customWidth="1"/>
    <col min="3" max="3" width="14" customWidth="1"/>
    <col min="4" max="4" width="6" customWidth="1"/>
    <col min="5" max="6" width="9.140625" customWidth="1"/>
    <col min="7" max="7" width="8.85546875" customWidth="1"/>
    <col min="8" max="8" width="13.7109375" customWidth="1"/>
    <col min="9" max="9" width="8" customWidth="1"/>
    <col min="10" max="10" width="12.140625" customWidth="1"/>
    <col min="11" max="11" width="7.140625" customWidth="1"/>
    <col min="12" max="12" width="10.42578125" customWidth="1"/>
    <col min="13" max="13" width="10.140625" customWidth="1"/>
    <col min="14" max="14" width="10.42578125" customWidth="1"/>
    <col min="15" max="15" width="10.5703125" customWidth="1"/>
    <col min="16" max="16" width="3.7109375" customWidth="1"/>
    <col min="17" max="17" width="12.85546875" customWidth="1"/>
    <col min="18" max="18" width="8.7109375" customWidth="1"/>
    <col min="19" max="19" width="3.85546875" customWidth="1"/>
    <col min="20" max="20" width="12.140625" customWidth="1"/>
    <col min="21" max="21" width="39.140625" customWidth="1"/>
    <col min="22" max="22" width="9.5703125" customWidth="1"/>
  </cols>
  <sheetData>
    <row r="1" spans="2:22">
      <c r="B1" s="15"/>
    </row>
    <row r="2" spans="2:22" ht="18.75">
      <c r="B2" s="14" t="s">
        <v>154</v>
      </c>
      <c r="T2" s="22" t="s">
        <v>52</v>
      </c>
      <c r="U2" s="23" t="s">
        <v>50</v>
      </c>
    </row>
    <row r="3" spans="2:22">
      <c r="U3" s="23" t="s">
        <v>51</v>
      </c>
    </row>
    <row r="4" spans="2:22">
      <c r="B4" s="3" t="str">
        <f>IF(Tax_Apply_Matrix!F22="No","~TFM_INS","DEACTIVATE_TFM_INS")</f>
        <v>DEACTIVATE_TFM_INS</v>
      </c>
      <c r="C4" s="4"/>
      <c r="D4" s="4"/>
      <c r="E4" s="4"/>
      <c r="F4" s="4"/>
      <c r="G4" s="4"/>
      <c r="H4" s="4"/>
      <c r="I4" s="4"/>
      <c r="J4" s="4"/>
      <c r="L4" s="30" t="s">
        <v>196</v>
      </c>
      <c r="M4" s="30"/>
      <c r="N4" s="30"/>
      <c r="O4" s="30"/>
    </row>
    <row r="5" spans="2:22" ht="15.75" thickBot="1">
      <c r="B5" s="5" t="s">
        <v>6</v>
      </c>
      <c r="C5" s="5" t="s">
        <v>7</v>
      </c>
      <c r="D5" s="5" t="s">
        <v>8</v>
      </c>
      <c r="E5" s="6" t="s">
        <v>9</v>
      </c>
      <c r="F5" s="6" t="s">
        <v>13</v>
      </c>
      <c r="G5" s="6" t="s">
        <v>14</v>
      </c>
      <c r="H5" s="21" t="s">
        <v>10</v>
      </c>
      <c r="I5" s="11" t="s">
        <v>12</v>
      </c>
      <c r="J5" s="7"/>
      <c r="L5" s="79" t="s">
        <v>193</v>
      </c>
      <c r="M5" s="30" t="s">
        <v>194</v>
      </c>
      <c r="N5" s="30" t="s">
        <v>191</v>
      </c>
      <c r="O5" s="30" t="s">
        <v>192</v>
      </c>
      <c r="T5" s="22" t="s">
        <v>34</v>
      </c>
      <c r="U5" s="22" t="s">
        <v>74</v>
      </c>
      <c r="V5" s="22" t="s">
        <v>79</v>
      </c>
    </row>
    <row r="6" spans="2:22">
      <c r="B6" s="8"/>
      <c r="C6" s="8" t="s">
        <v>11</v>
      </c>
      <c r="D6" s="19">
        <v>2010</v>
      </c>
      <c r="E6" s="8" t="str">
        <f t="shared" ref="E6:E64" si="0">$U$3&amp;"*"</f>
        <v>INDO*</v>
      </c>
      <c r="F6" s="8" t="str">
        <f>H6</f>
        <v>INDNGA</v>
      </c>
      <c r="G6" s="8" t="str">
        <f>R6</f>
        <v>IODMT</v>
      </c>
      <c r="H6" s="8" t="str">
        <f>Q6</f>
        <v>INDNGA</v>
      </c>
      <c r="I6" s="92" t="s">
        <v>209</v>
      </c>
      <c r="J6" s="50">
        <f ca="1">OFFSET(Input!$A$1,M6+N6+2,O6+1)</f>
        <v>2.4405977753815513</v>
      </c>
      <c r="L6" s="20" t="str">
        <f>VLOOKUP(RIGHT(G6,3),$T$6:$V$12,3,FALSE)</f>
        <v>ProcesTax</v>
      </c>
      <c r="M6" s="20">
        <f>VLOOKUP(L6,Input!$C$2:$D$6,2,FALSE)</f>
        <v>13</v>
      </c>
      <c r="N6" s="20">
        <f>D6-2009</f>
        <v>1</v>
      </c>
      <c r="O6" s="20">
        <f>MATCH(F6,Input!$C$15:$U$15,0)</f>
        <v>1</v>
      </c>
      <c r="Q6" s="16" t="s">
        <v>27</v>
      </c>
      <c r="R6" s="16" t="str">
        <f t="shared" ref="R6:R21" si="1">$U$2&amp;$T$6</f>
        <v>IODMT</v>
      </c>
      <c r="T6" s="24" t="s">
        <v>65</v>
      </c>
      <c r="U6" s="24" t="s">
        <v>66</v>
      </c>
      <c r="V6" t="str">
        <f>HLOOKUP($T$2,Tax_Apply_Matrix!$D$3:$O$12,4)</f>
        <v>ProcesTax</v>
      </c>
    </row>
    <row r="7" spans="2:22">
      <c r="C7" t="s">
        <v>11</v>
      </c>
      <c r="D7" s="18">
        <v>2010</v>
      </c>
      <c r="E7" t="str">
        <f t="shared" si="0"/>
        <v>INDO*</v>
      </c>
      <c r="F7" t="str">
        <f t="shared" ref="F7:F49" si="2">H7</f>
        <v>INDSNG1</v>
      </c>
      <c r="G7" t="str">
        <f t="shared" ref="G7:G49" si="3">R7</f>
        <v>IODMT</v>
      </c>
      <c r="H7" t="str">
        <f t="shared" ref="H7:H49" si="4">Q7</f>
        <v>INDSNG1</v>
      </c>
      <c r="I7" s="93" t="s">
        <v>209</v>
      </c>
      <c r="J7" s="51">
        <f ca="1">OFFSET(Input!$A$1,M7+N7+2,O7+1)</f>
        <v>0</v>
      </c>
      <c r="L7" s="10" t="str">
        <f t="shared" ref="L7:L70" si="5">VLOOKUP(RIGHT(G7,3),$T$6:$V$12,3,FALSE)</f>
        <v>ProcesTax</v>
      </c>
      <c r="M7" s="10">
        <f>VLOOKUP(L7,Input!$C$2:$D$6,2,FALSE)</f>
        <v>13</v>
      </c>
      <c r="N7" s="10">
        <f t="shared" ref="N7:N70" si="6">D7-2009</f>
        <v>1</v>
      </c>
      <c r="O7" s="10">
        <f>MATCH(F7,Input!$C$15:$U$15,0)</f>
        <v>15</v>
      </c>
      <c r="Q7" s="16" t="s">
        <v>25</v>
      </c>
      <c r="R7" s="16" t="str">
        <f t="shared" si="1"/>
        <v>IODMT</v>
      </c>
      <c r="T7" s="24" t="s">
        <v>67</v>
      </c>
      <c r="U7" s="24" t="s">
        <v>68</v>
      </c>
      <c r="V7" t="str">
        <f>HLOOKUP($T$2,Tax_Apply_Matrix!$D$3:$O$12,5)</f>
        <v>ProcesTax</v>
      </c>
    </row>
    <row r="8" spans="2:22">
      <c r="C8" t="s">
        <v>11</v>
      </c>
      <c r="D8" s="18">
        <v>2010</v>
      </c>
      <c r="E8" t="str">
        <f t="shared" si="0"/>
        <v>INDO*</v>
      </c>
      <c r="F8" t="str">
        <f t="shared" si="2"/>
        <v>INDSNG2</v>
      </c>
      <c r="G8" t="str">
        <f t="shared" si="3"/>
        <v>IODMT</v>
      </c>
      <c r="H8" t="str">
        <f t="shared" si="4"/>
        <v>INDSNG2</v>
      </c>
      <c r="I8" s="10" t="s">
        <v>209</v>
      </c>
      <c r="J8" s="51">
        <f ca="1">OFFSET(Input!$A$1,M8+N8+2,O8+1)</f>
        <v>0</v>
      </c>
      <c r="L8" s="10" t="str">
        <f t="shared" si="5"/>
        <v>ProcesTax</v>
      </c>
      <c r="M8" s="10">
        <f>VLOOKUP(L8,Input!$C$2:$D$6,2,FALSE)</f>
        <v>13</v>
      </c>
      <c r="N8" s="10">
        <f t="shared" si="6"/>
        <v>1</v>
      </c>
      <c r="O8" s="10">
        <f>MATCH(F8,Input!$C$15:$U$15,0)</f>
        <v>16</v>
      </c>
      <c r="Q8" s="16" t="s">
        <v>26</v>
      </c>
      <c r="R8" s="16" t="str">
        <f t="shared" si="1"/>
        <v>IODMT</v>
      </c>
      <c r="T8" s="24" t="s">
        <v>69</v>
      </c>
      <c r="U8" s="24" t="s">
        <v>70</v>
      </c>
      <c r="V8" t="str">
        <f>HLOOKUP($T$2,Tax_Apply_Matrix!$D$3:$O$12,6)</f>
        <v>HeatTax</v>
      </c>
    </row>
    <row r="9" spans="2:22">
      <c r="C9" t="s">
        <v>11</v>
      </c>
      <c r="D9" s="18">
        <v>2010</v>
      </c>
      <c r="E9" t="str">
        <f t="shared" si="0"/>
        <v>INDO*</v>
      </c>
      <c r="F9" t="str">
        <f t="shared" si="2"/>
        <v>INDCOA</v>
      </c>
      <c r="G9" t="str">
        <f t="shared" si="3"/>
        <v>IODMT</v>
      </c>
      <c r="H9" t="str">
        <f t="shared" si="4"/>
        <v>INDCOA</v>
      </c>
      <c r="I9" s="10" t="s">
        <v>209</v>
      </c>
      <c r="J9" s="51">
        <f ca="1">OFFSET(Input!$A$1,M9+N9+2,O9+1)</f>
        <v>0</v>
      </c>
      <c r="L9" s="10" t="str">
        <f t="shared" si="5"/>
        <v>ProcesTax</v>
      </c>
      <c r="M9" s="10">
        <f>VLOOKUP(L9,Input!$C$2:$D$6,2,FALSE)</f>
        <v>13</v>
      </c>
      <c r="N9" s="10">
        <f t="shared" si="6"/>
        <v>1</v>
      </c>
      <c r="O9" s="10">
        <f>MATCH(F9,Input!$C$15:$U$15,0)</f>
        <v>2</v>
      </c>
      <c r="Q9" s="16" t="s">
        <v>16</v>
      </c>
      <c r="R9" s="16" t="str">
        <f t="shared" si="1"/>
        <v>IODMT</v>
      </c>
      <c r="T9" s="24" t="s">
        <v>124</v>
      </c>
      <c r="U9" s="24" t="s">
        <v>71</v>
      </c>
      <c r="V9" t="str">
        <f>HLOOKUP($T$2,Tax_Apply_Matrix!$D$3:$O$12,7)</f>
        <v>FullTax</v>
      </c>
    </row>
    <row r="10" spans="2:22">
      <c r="C10" t="s">
        <v>11</v>
      </c>
      <c r="D10" s="18">
        <v>2010</v>
      </c>
      <c r="E10" t="str">
        <f t="shared" si="0"/>
        <v>INDO*</v>
      </c>
      <c r="F10" t="str">
        <f t="shared" si="2"/>
        <v>INDDSL</v>
      </c>
      <c r="G10" t="str">
        <f t="shared" si="3"/>
        <v>IODMT</v>
      </c>
      <c r="H10" t="str">
        <f t="shared" si="4"/>
        <v>INDDSL</v>
      </c>
      <c r="I10" s="10" t="s">
        <v>209</v>
      </c>
      <c r="J10" s="51">
        <f ca="1">OFFSET(Input!$A$1,M10+N10+2,O10+1)</f>
        <v>138.56082516920716</v>
      </c>
      <c r="L10" s="10" t="str">
        <f t="shared" si="5"/>
        <v>ProcesTax</v>
      </c>
      <c r="M10" s="10">
        <f>VLOOKUP(L10,Input!$C$2:$D$6,2,FALSE)</f>
        <v>13</v>
      </c>
      <c r="N10" s="10">
        <f t="shared" si="6"/>
        <v>1</v>
      </c>
      <c r="O10" s="10">
        <f>MATCH(F10,Input!$C$15:$U$15,0)</f>
        <v>3</v>
      </c>
      <c r="Q10" s="16" t="s">
        <v>29</v>
      </c>
      <c r="R10" s="16" t="str">
        <f t="shared" si="1"/>
        <v>IODMT</v>
      </c>
      <c r="T10" s="24" t="s">
        <v>72</v>
      </c>
      <c r="U10" s="24" t="s">
        <v>73</v>
      </c>
      <c r="V10" t="str">
        <f>HLOOKUP($T$2,Tax_Apply_Matrix!$D$3:$O$12,8)</f>
        <v>FullTax</v>
      </c>
    </row>
    <row r="11" spans="2:22">
      <c r="C11" t="s">
        <v>11</v>
      </c>
      <c r="D11" s="18">
        <v>2010</v>
      </c>
      <c r="E11" t="str">
        <f t="shared" si="0"/>
        <v>INDO*</v>
      </c>
      <c r="F11" t="str">
        <f t="shared" si="2"/>
        <v>INDDSB1</v>
      </c>
      <c r="G11" t="str">
        <f t="shared" si="3"/>
        <v>IODMT</v>
      </c>
      <c r="H11" t="str">
        <f t="shared" si="4"/>
        <v>INDDSB1</v>
      </c>
      <c r="I11" s="10" t="s">
        <v>209</v>
      </c>
      <c r="J11" s="51">
        <f ca="1">OFFSET(Input!$A$1,M11+N11+2,O11+1)</f>
        <v>121.84069514307899</v>
      </c>
      <c r="L11" s="10" t="str">
        <f t="shared" si="5"/>
        <v>ProcesTax</v>
      </c>
      <c r="M11" s="10">
        <f>VLOOKUP(L11,Input!$C$2:$D$6,2,FALSE)</f>
        <v>13</v>
      </c>
      <c r="N11" s="10">
        <f t="shared" si="6"/>
        <v>1</v>
      </c>
      <c r="O11" s="10">
        <f>MATCH(F11,Input!$C$15:$U$15,0)</f>
        <v>13</v>
      </c>
      <c r="Q11" s="16" t="s">
        <v>28</v>
      </c>
      <c r="R11" s="16" t="str">
        <f t="shared" si="1"/>
        <v>IODMT</v>
      </c>
      <c r="T11" s="24" t="s">
        <v>75</v>
      </c>
      <c r="U11" s="24" t="s">
        <v>77</v>
      </c>
      <c r="V11" t="str">
        <f>HLOOKUP($T$2,Tax_Apply_Matrix!$D$3:$O$12,9)</f>
        <v>FullTax</v>
      </c>
    </row>
    <row r="12" spans="2:22">
      <c r="C12" t="s">
        <v>11</v>
      </c>
      <c r="D12" s="18">
        <v>2010</v>
      </c>
      <c r="E12" t="str">
        <f t="shared" si="0"/>
        <v>INDO*</v>
      </c>
      <c r="F12" t="str">
        <f t="shared" si="2"/>
        <v>INDDSB2</v>
      </c>
      <c r="G12" t="str">
        <f t="shared" si="3"/>
        <v>IODMT</v>
      </c>
      <c r="H12" t="str">
        <f t="shared" si="4"/>
        <v>INDDSB2</v>
      </c>
      <c r="I12" s="10" t="s">
        <v>209</v>
      </c>
      <c r="J12" s="51">
        <f ca="1">OFFSET(Input!$A$1,M12+N12+2,O12+1)</f>
        <v>121.84069514307899</v>
      </c>
      <c r="L12" s="10" t="str">
        <f t="shared" si="5"/>
        <v>ProcesTax</v>
      </c>
      <c r="M12" s="10">
        <f>VLOOKUP(L12,Input!$C$2:$D$6,2,FALSE)</f>
        <v>13</v>
      </c>
      <c r="N12" s="10">
        <f t="shared" si="6"/>
        <v>1</v>
      </c>
      <c r="O12" s="10">
        <f>MATCH(F12,Input!$C$15:$U$15,0)</f>
        <v>14</v>
      </c>
      <c r="Q12" s="16" t="s">
        <v>30</v>
      </c>
      <c r="R12" s="16" t="str">
        <f t="shared" si="1"/>
        <v>IODMT</v>
      </c>
      <c r="T12" s="24" t="s">
        <v>76</v>
      </c>
      <c r="U12" s="24" t="s">
        <v>78</v>
      </c>
      <c r="V12" t="str">
        <f>HLOOKUP($T$2,Tax_Apply_Matrix!$D$3:$O$12,10)</f>
        <v>FullTax</v>
      </c>
    </row>
    <row r="13" spans="2:22">
      <c r="C13" t="s">
        <v>11</v>
      </c>
      <c r="D13" s="18">
        <v>2010</v>
      </c>
      <c r="E13" t="str">
        <f t="shared" si="0"/>
        <v>INDO*</v>
      </c>
      <c r="F13" t="str">
        <f t="shared" si="2"/>
        <v>INDWPE</v>
      </c>
      <c r="G13" t="str">
        <f t="shared" si="3"/>
        <v>IODMT</v>
      </c>
      <c r="H13" t="str">
        <f t="shared" si="4"/>
        <v>INDWPE</v>
      </c>
      <c r="I13" s="10" t="s">
        <v>209</v>
      </c>
      <c r="J13" s="51">
        <f ca="1">OFFSET(Input!$A$1,M13+N13+2,O13+1)</f>
        <v>0</v>
      </c>
      <c r="L13" s="10" t="str">
        <f t="shared" si="5"/>
        <v>ProcesTax</v>
      </c>
      <c r="M13" s="10">
        <f>VLOOKUP(L13,Input!$C$2:$D$6,2,FALSE)</f>
        <v>13</v>
      </c>
      <c r="N13" s="10">
        <f t="shared" si="6"/>
        <v>1</v>
      </c>
      <c r="O13" s="10">
        <f>MATCH(F13,Input!$C$15:$U$15,0)</f>
        <v>4</v>
      </c>
      <c r="Q13" s="16" t="s">
        <v>17</v>
      </c>
      <c r="R13" s="16" t="str">
        <f t="shared" si="1"/>
        <v>IODMT</v>
      </c>
    </row>
    <row r="14" spans="2:22">
      <c r="C14" t="s">
        <v>11</v>
      </c>
      <c r="D14" s="18">
        <v>2010</v>
      </c>
      <c r="E14" t="str">
        <f t="shared" si="0"/>
        <v>INDO*</v>
      </c>
      <c r="F14" t="str">
        <f t="shared" si="2"/>
        <v>INDWCH</v>
      </c>
      <c r="G14" t="str">
        <f t="shared" si="3"/>
        <v>IODMT</v>
      </c>
      <c r="H14" t="str">
        <f t="shared" si="4"/>
        <v>INDWCH</v>
      </c>
      <c r="I14" s="10" t="s">
        <v>209</v>
      </c>
      <c r="J14" s="51">
        <f ca="1">OFFSET(Input!$A$1,M14+N14+2,O14+1)</f>
        <v>0</v>
      </c>
      <c r="L14" s="10" t="str">
        <f t="shared" si="5"/>
        <v>ProcesTax</v>
      </c>
      <c r="M14" s="10">
        <f>VLOOKUP(L14,Input!$C$2:$D$6,2,FALSE)</f>
        <v>13</v>
      </c>
      <c r="N14" s="10">
        <f t="shared" si="6"/>
        <v>1</v>
      </c>
      <c r="O14" s="10">
        <f>MATCH(F14,Input!$C$15:$U$15,0)</f>
        <v>5</v>
      </c>
      <c r="Q14" s="16" t="s">
        <v>18</v>
      </c>
      <c r="R14" s="16" t="str">
        <f t="shared" si="1"/>
        <v>IODMT</v>
      </c>
    </row>
    <row r="15" spans="2:22">
      <c r="C15" t="s">
        <v>11</v>
      </c>
      <c r="D15" s="18">
        <v>2010</v>
      </c>
      <c r="E15" t="str">
        <f t="shared" si="0"/>
        <v>INDO*</v>
      </c>
      <c r="F15" t="str">
        <f t="shared" si="2"/>
        <v>INDBGA</v>
      </c>
      <c r="G15" t="str">
        <f t="shared" si="3"/>
        <v>IODMT</v>
      </c>
      <c r="H15" t="str">
        <f t="shared" si="4"/>
        <v>INDBGA</v>
      </c>
      <c r="I15" s="10" t="s">
        <v>209</v>
      </c>
      <c r="J15" s="51">
        <f ca="1">OFFSET(Input!$A$1,M15+N15+2,O15+1)</f>
        <v>0</v>
      </c>
      <c r="L15" s="10" t="str">
        <f t="shared" si="5"/>
        <v>ProcesTax</v>
      </c>
      <c r="M15" s="10">
        <f>VLOOKUP(L15,Input!$C$2:$D$6,2,FALSE)</f>
        <v>13</v>
      </c>
      <c r="N15" s="10">
        <f t="shared" si="6"/>
        <v>1</v>
      </c>
      <c r="O15" s="10">
        <f>MATCH(F15,Input!$C$15:$U$15,0)</f>
        <v>6</v>
      </c>
      <c r="Q15" s="16" t="s">
        <v>19</v>
      </c>
      <c r="R15" s="16" t="str">
        <f t="shared" si="1"/>
        <v>IODMT</v>
      </c>
    </row>
    <row r="16" spans="2:22">
      <c r="C16" t="s">
        <v>11</v>
      </c>
      <c r="D16" s="18">
        <v>2010</v>
      </c>
      <c r="E16" t="str">
        <f t="shared" si="0"/>
        <v>INDO*</v>
      </c>
      <c r="F16" t="str">
        <f t="shared" si="2"/>
        <v>INDHFO</v>
      </c>
      <c r="G16" t="str">
        <f t="shared" si="3"/>
        <v>IODMT</v>
      </c>
      <c r="H16" t="str">
        <f t="shared" si="4"/>
        <v>INDHFO</v>
      </c>
      <c r="I16" s="10" t="s">
        <v>209</v>
      </c>
      <c r="J16" s="51">
        <f ca="1">OFFSET(Input!$A$1,M16+N16+2,O16+1)</f>
        <v>35.720705191668699</v>
      </c>
      <c r="L16" s="10" t="str">
        <f t="shared" si="5"/>
        <v>ProcesTax</v>
      </c>
      <c r="M16" s="10">
        <f>VLOOKUP(L16,Input!$C$2:$D$6,2,FALSE)</f>
        <v>13</v>
      </c>
      <c r="N16" s="10">
        <f t="shared" si="6"/>
        <v>1</v>
      </c>
      <c r="O16" s="10">
        <f>MATCH(F16,Input!$C$15:$U$15,0)</f>
        <v>7</v>
      </c>
      <c r="Q16" s="16" t="s">
        <v>20</v>
      </c>
      <c r="R16" s="16" t="str">
        <f t="shared" si="1"/>
        <v>IODMT</v>
      </c>
    </row>
    <row r="17" spans="2:18">
      <c r="C17" t="s">
        <v>11</v>
      </c>
      <c r="D17" s="18">
        <v>2010</v>
      </c>
      <c r="E17" t="str">
        <f t="shared" si="0"/>
        <v>INDO*</v>
      </c>
      <c r="F17" t="str">
        <f t="shared" si="2"/>
        <v>INDLPG</v>
      </c>
      <c r="G17" t="str">
        <f t="shared" si="3"/>
        <v>IODMT</v>
      </c>
      <c r="H17" t="str">
        <f t="shared" si="4"/>
        <v>INDLPG</v>
      </c>
      <c r="I17" s="10" t="s">
        <v>209</v>
      </c>
      <c r="J17" s="51">
        <f ca="1">OFFSET(Input!$A$1,M17+N17+2,O17+1)</f>
        <v>32.490852038154401</v>
      </c>
      <c r="L17" s="10" t="str">
        <f t="shared" si="5"/>
        <v>ProcesTax</v>
      </c>
      <c r="M17" s="10">
        <f>VLOOKUP(L17,Input!$C$2:$D$6,2,FALSE)</f>
        <v>13</v>
      </c>
      <c r="N17" s="10">
        <f t="shared" si="6"/>
        <v>1</v>
      </c>
      <c r="O17" s="10">
        <f>MATCH(F17,Input!$C$15:$U$15,0)</f>
        <v>8</v>
      </c>
      <c r="Q17" s="16" t="s">
        <v>21</v>
      </c>
      <c r="R17" s="16" t="str">
        <f t="shared" si="1"/>
        <v>IODMT</v>
      </c>
    </row>
    <row r="18" spans="2:18">
      <c r="C18" t="s">
        <v>11</v>
      </c>
      <c r="D18" s="18">
        <v>2010</v>
      </c>
      <c r="E18" t="str">
        <f t="shared" si="0"/>
        <v>INDO*</v>
      </c>
      <c r="F18" t="str">
        <f t="shared" si="2"/>
        <v>INDWST</v>
      </c>
      <c r="G18" t="str">
        <f t="shared" si="3"/>
        <v>IODMT</v>
      </c>
      <c r="H18" t="str">
        <f t="shared" si="4"/>
        <v>INDWST</v>
      </c>
      <c r="I18" s="10" t="s">
        <v>209</v>
      </c>
      <c r="J18" s="51">
        <f ca="1">OFFSET(Input!$A$1,M18+N18+2,O18+1)</f>
        <v>31.108262589722298</v>
      </c>
      <c r="L18" s="10" t="str">
        <f t="shared" si="5"/>
        <v>ProcesTax</v>
      </c>
      <c r="M18" s="10">
        <f>VLOOKUP(L18,Input!$C$2:$D$6,2,FALSE)</f>
        <v>13</v>
      </c>
      <c r="N18" s="10">
        <f t="shared" si="6"/>
        <v>1</v>
      </c>
      <c r="O18" s="10">
        <f>MATCH(F18,Input!$C$15:$U$15,0)</f>
        <v>9</v>
      </c>
      <c r="Q18" s="16" t="s">
        <v>22</v>
      </c>
      <c r="R18" s="16" t="str">
        <f t="shared" si="1"/>
        <v>IODMT</v>
      </c>
    </row>
    <row r="19" spans="2:18">
      <c r="C19" t="s">
        <v>11</v>
      </c>
      <c r="D19" s="18">
        <v>2010</v>
      </c>
      <c r="E19" t="str">
        <f t="shared" si="0"/>
        <v>INDO*</v>
      </c>
      <c r="F19" t="str">
        <f t="shared" si="2"/>
        <v>INDHCE</v>
      </c>
      <c r="G19" t="str">
        <f t="shared" si="3"/>
        <v>IODMT</v>
      </c>
      <c r="H19" t="str">
        <f t="shared" si="4"/>
        <v>INDHCE</v>
      </c>
      <c r="I19" s="10" t="s">
        <v>209</v>
      </c>
      <c r="J19" s="51">
        <f ca="1">OFFSET(Input!$A$1,M19+N19+2,O19+1)</f>
        <v>30.170076892571945</v>
      </c>
      <c r="L19" s="10" t="str">
        <f t="shared" si="5"/>
        <v>ProcesTax</v>
      </c>
      <c r="M19" s="10">
        <f>VLOOKUP(L19,Input!$C$2:$D$6,2,FALSE)</f>
        <v>13</v>
      </c>
      <c r="N19" s="10">
        <f t="shared" si="6"/>
        <v>1</v>
      </c>
      <c r="O19" s="10">
        <f>MATCH(F19,Input!$C$15:$U$15,0)</f>
        <v>10</v>
      </c>
      <c r="Q19" s="16" t="s">
        <v>23</v>
      </c>
      <c r="R19" s="16" t="str">
        <f t="shared" si="1"/>
        <v>IODMT</v>
      </c>
    </row>
    <row r="20" spans="2:18">
      <c r="C20" t="s">
        <v>11</v>
      </c>
      <c r="D20" s="18">
        <v>2010</v>
      </c>
      <c r="E20" t="str">
        <f t="shared" si="0"/>
        <v>INDO*</v>
      </c>
      <c r="F20" t="str">
        <f t="shared" si="2"/>
        <v>INDHDE</v>
      </c>
      <c r="G20" t="str">
        <f t="shared" si="3"/>
        <v>IODMT</v>
      </c>
      <c r="H20" t="str">
        <f t="shared" si="4"/>
        <v>INDHDE</v>
      </c>
      <c r="I20" s="10" t="s">
        <v>209</v>
      </c>
      <c r="J20" s="51">
        <f ca="1">OFFSET(Input!$A$1,M20+N20+2,O20+1)</f>
        <v>30.170076892571945</v>
      </c>
      <c r="L20" s="10" t="str">
        <f t="shared" si="5"/>
        <v>ProcesTax</v>
      </c>
      <c r="M20" s="10">
        <f>VLOOKUP(L20,Input!$C$2:$D$6,2,FALSE)</f>
        <v>13</v>
      </c>
      <c r="N20" s="10">
        <f t="shared" si="6"/>
        <v>1</v>
      </c>
      <c r="O20" s="10">
        <f>MATCH(F20,Input!$C$15:$U$15,0)</f>
        <v>11</v>
      </c>
      <c r="Q20" s="16" t="s">
        <v>24</v>
      </c>
      <c r="R20" s="16" t="str">
        <f t="shared" si="1"/>
        <v>IODMT</v>
      </c>
    </row>
    <row r="21" spans="2:18">
      <c r="B21" s="9"/>
      <c r="C21" s="9" t="s">
        <v>11</v>
      </c>
      <c r="D21" s="12">
        <v>2010</v>
      </c>
      <c r="E21" s="9" t="str">
        <f t="shared" si="0"/>
        <v>INDO*</v>
      </c>
      <c r="F21" s="9" t="str">
        <f t="shared" si="2"/>
        <v>INDELC</v>
      </c>
      <c r="G21" s="9" t="str">
        <f t="shared" si="3"/>
        <v>IODMT</v>
      </c>
      <c r="H21" s="9" t="str">
        <f t="shared" si="4"/>
        <v>INDELC</v>
      </c>
      <c r="I21" s="13" t="s">
        <v>209</v>
      </c>
      <c r="J21" s="52">
        <f ca="1">OFFSET(Input!$A$1,M21+N21+2,O21+1)</f>
        <v>1.3054360193901322</v>
      </c>
      <c r="L21" s="13" t="str">
        <f t="shared" si="5"/>
        <v>ProcesTax</v>
      </c>
      <c r="M21" s="13">
        <f>VLOOKUP(L21,Input!$C$2:$D$6,2,FALSE)</f>
        <v>13</v>
      </c>
      <c r="N21" s="13">
        <f t="shared" si="6"/>
        <v>1</v>
      </c>
      <c r="O21" s="13">
        <f>MATCH(F21,Input!$C$15:$U$15,0)</f>
        <v>12</v>
      </c>
      <c r="Q21" s="17" t="s">
        <v>127</v>
      </c>
      <c r="R21" s="17" t="str">
        <f t="shared" si="1"/>
        <v>IODMT</v>
      </c>
    </row>
    <row r="22" spans="2:18">
      <c r="C22" t="s">
        <v>11</v>
      </c>
      <c r="D22" s="18">
        <v>2010</v>
      </c>
      <c r="E22" t="str">
        <f t="shared" si="0"/>
        <v>INDO*</v>
      </c>
      <c r="F22" t="str">
        <f t="shared" si="2"/>
        <v>INDNGA</v>
      </c>
      <c r="G22" t="str">
        <f t="shared" si="3"/>
        <v>IODHT</v>
      </c>
      <c r="H22" t="str">
        <f t="shared" si="4"/>
        <v>INDNGA</v>
      </c>
      <c r="I22" s="10" t="s">
        <v>209</v>
      </c>
      <c r="J22" s="51">
        <f ca="1">OFFSET(Input!$A$1,M22+N22+2,O22+1)</f>
        <v>2.4405977753815513</v>
      </c>
      <c r="L22" s="10" t="str">
        <f t="shared" si="5"/>
        <v>ProcesTax</v>
      </c>
      <c r="M22" s="10">
        <f>VLOOKUP(L22,Input!$C$2:$D$6,2,FALSE)</f>
        <v>13</v>
      </c>
      <c r="N22" s="10">
        <f t="shared" si="6"/>
        <v>1</v>
      </c>
      <c r="O22" s="10">
        <f>MATCH(F22,Input!$C$15:$U$15,0)</f>
        <v>1</v>
      </c>
      <c r="Q22" s="16" t="s">
        <v>27</v>
      </c>
      <c r="R22" s="16" t="str">
        <f>$U$2&amp;$T$7</f>
        <v>IODHT</v>
      </c>
    </row>
    <row r="23" spans="2:18">
      <c r="C23" t="s">
        <v>11</v>
      </c>
      <c r="D23" s="18">
        <v>2010</v>
      </c>
      <c r="E23" t="str">
        <f t="shared" si="0"/>
        <v>INDO*</v>
      </c>
      <c r="F23" t="str">
        <f t="shared" si="2"/>
        <v>INDSNG2</v>
      </c>
      <c r="G23" t="str">
        <f t="shared" si="3"/>
        <v>IODHT</v>
      </c>
      <c r="H23" t="str">
        <f t="shared" si="4"/>
        <v>INDSNG2</v>
      </c>
      <c r="I23" s="10" t="s">
        <v>209</v>
      </c>
      <c r="J23" s="51">
        <f ca="1">OFFSET(Input!$A$1,M23+N23+2,O23+1)</f>
        <v>0</v>
      </c>
      <c r="L23" s="10" t="str">
        <f t="shared" si="5"/>
        <v>ProcesTax</v>
      </c>
      <c r="M23" s="10">
        <f>VLOOKUP(L23,Input!$C$2:$D$6,2,FALSE)</f>
        <v>13</v>
      </c>
      <c r="N23" s="10">
        <f t="shared" si="6"/>
        <v>1</v>
      </c>
      <c r="O23" s="10">
        <f>MATCH(F23,Input!$C$15:$U$15,0)</f>
        <v>16</v>
      </c>
      <c r="Q23" s="16" t="s">
        <v>26</v>
      </c>
      <c r="R23" s="16" t="str">
        <f>$U$2&amp;$T$7</f>
        <v>IODHT</v>
      </c>
    </row>
    <row r="24" spans="2:18">
      <c r="C24" t="s">
        <v>11</v>
      </c>
      <c r="D24" s="18">
        <v>2010</v>
      </c>
      <c r="E24" t="str">
        <f t="shared" si="0"/>
        <v>INDO*</v>
      </c>
      <c r="F24" t="str">
        <f t="shared" si="2"/>
        <v>INDSNG1</v>
      </c>
      <c r="G24" t="str">
        <f t="shared" si="3"/>
        <v>IODHT</v>
      </c>
      <c r="H24" t="str">
        <f t="shared" si="4"/>
        <v>INDSNG1</v>
      </c>
      <c r="I24" s="10" t="s">
        <v>209</v>
      </c>
      <c r="J24" s="51">
        <f ca="1">OFFSET(Input!$A$1,M24+N24+2,O24+1)</f>
        <v>0</v>
      </c>
      <c r="L24" s="10" t="str">
        <f t="shared" si="5"/>
        <v>ProcesTax</v>
      </c>
      <c r="M24" s="10">
        <f>VLOOKUP(L24,Input!$C$2:$D$6,2,FALSE)</f>
        <v>13</v>
      </c>
      <c r="N24" s="10">
        <f t="shared" si="6"/>
        <v>1</v>
      </c>
      <c r="O24" s="10">
        <f>MATCH(F24,Input!$C$15:$U$15,0)</f>
        <v>15</v>
      </c>
      <c r="Q24" s="16" t="s">
        <v>25</v>
      </c>
      <c r="R24" s="16" t="str">
        <f>$U$2&amp;$T$7</f>
        <v>IODHT</v>
      </c>
    </row>
    <row r="25" spans="2:18">
      <c r="B25" s="9"/>
      <c r="C25" s="9" t="s">
        <v>11</v>
      </c>
      <c r="D25" s="12">
        <v>2010</v>
      </c>
      <c r="E25" s="9" t="str">
        <f t="shared" si="0"/>
        <v>INDO*</v>
      </c>
      <c r="F25" s="9" t="str">
        <f t="shared" si="2"/>
        <v>INDLPG</v>
      </c>
      <c r="G25" s="9" t="str">
        <f t="shared" si="3"/>
        <v>IODHT</v>
      </c>
      <c r="H25" s="9" t="str">
        <f t="shared" si="4"/>
        <v>INDLPG</v>
      </c>
      <c r="I25" s="13" t="s">
        <v>209</v>
      </c>
      <c r="J25" s="52">
        <f ca="1">OFFSET(Input!$A$1,M25+N25+2,O25+1)</f>
        <v>32.490852038154401</v>
      </c>
      <c r="L25" s="13" t="str">
        <f t="shared" si="5"/>
        <v>ProcesTax</v>
      </c>
      <c r="M25" s="13">
        <f>VLOOKUP(L25,Input!$C$2:$D$6,2,FALSE)</f>
        <v>13</v>
      </c>
      <c r="N25" s="13">
        <f t="shared" si="6"/>
        <v>1</v>
      </c>
      <c r="O25" s="13">
        <f>MATCH(F25,Input!$C$15:$U$15,0)</f>
        <v>8</v>
      </c>
      <c r="Q25" s="17" t="s">
        <v>21</v>
      </c>
      <c r="R25" s="17" t="str">
        <f>$U$2&amp;$T$7</f>
        <v>IODHT</v>
      </c>
    </row>
    <row r="26" spans="2:18">
      <c r="C26" t="s">
        <v>11</v>
      </c>
      <c r="D26" s="18">
        <v>2010</v>
      </c>
      <c r="E26" t="str">
        <f t="shared" si="0"/>
        <v>INDO*</v>
      </c>
      <c r="F26" t="str">
        <f t="shared" si="2"/>
        <v>INDNGA</v>
      </c>
      <c r="G26" t="str">
        <f t="shared" si="3"/>
        <v>IODRH</v>
      </c>
      <c r="H26" t="str">
        <f t="shared" si="4"/>
        <v>INDNGA</v>
      </c>
      <c r="I26" s="10" t="s">
        <v>209</v>
      </c>
      <c r="J26" s="51">
        <f ca="1">OFFSET(Input!$A$1,M26+N26+2,O26+1)</f>
        <v>64.443834456701921</v>
      </c>
      <c r="L26" s="10" t="str">
        <f t="shared" si="5"/>
        <v>HeatTax</v>
      </c>
      <c r="M26" s="10">
        <f>VLOOKUP(L26,Input!$C$2:$D$6,2,FALSE)</f>
        <v>63</v>
      </c>
      <c r="N26" s="10">
        <f t="shared" si="6"/>
        <v>1</v>
      </c>
      <c r="O26" s="10">
        <f>MATCH(F26,Input!$C$15:$U$15,0)</f>
        <v>1</v>
      </c>
      <c r="Q26" s="16" t="s">
        <v>27</v>
      </c>
      <c r="R26" s="16" t="str">
        <f t="shared" ref="R26:R41" si="7">$U$2&amp;$T$8</f>
        <v>IODRH</v>
      </c>
    </row>
    <row r="27" spans="2:18">
      <c r="C27" t="s">
        <v>11</v>
      </c>
      <c r="D27" s="18">
        <v>2010</v>
      </c>
      <c r="E27" t="str">
        <f t="shared" si="0"/>
        <v>INDO*</v>
      </c>
      <c r="F27" t="str">
        <f t="shared" si="2"/>
        <v>INDSNG2</v>
      </c>
      <c r="G27" t="str">
        <f t="shared" si="3"/>
        <v>IODRH</v>
      </c>
      <c r="H27" t="str">
        <f t="shared" si="4"/>
        <v>INDSNG2</v>
      </c>
      <c r="I27" s="10" t="s">
        <v>209</v>
      </c>
      <c r="J27" s="51">
        <f ca="1">OFFSET(Input!$A$1,M27+N27+2,O27+1)</f>
        <v>0</v>
      </c>
      <c r="L27" s="10" t="str">
        <f t="shared" si="5"/>
        <v>HeatTax</v>
      </c>
      <c r="M27" s="10">
        <f>VLOOKUP(L27,Input!$C$2:$D$6,2,FALSE)</f>
        <v>63</v>
      </c>
      <c r="N27" s="10">
        <f t="shared" si="6"/>
        <v>1</v>
      </c>
      <c r="O27" s="10">
        <f>MATCH(F27,Input!$C$15:$U$15,0)</f>
        <v>16</v>
      </c>
      <c r="Q27" s="16" t="s">
        <v>26</v>
      </c>
      <c r="R27" s="16" t="str">
        <f t="shared" si="7"/>
        <v>IODRH</v>
      </c>
    </row>
    <row r="28" spans="2:18">
      <c r="C28" t="s">
        <v>11</v>
      </c>
      <c r="D28" s="18">
        <v>2010</v>
      </c>
      <c r="E28" t="str">
        <f t="shared" si="0"/>
        <v>INDO*</v>
      </c>
      <c r="F28" t="str">
        <f t="shared" si="2"/>
        <v>INDSNG1</v>
      </c>
      <c r="G28" t="str">
        <f t="shared" si="3"/>
        <v>IODRH</v>
      </c>
      <c r="H28" t="str">
        <f t="shared" si="4"/>
        <v>INDSNG1</v>
      </c>
      <c r="I28" s="10" t="s">
        <v>209</v>
      </c>
      <c r="J28" s="51">
        <f ca="1">OFFSET(Input!$A$1,M28+N28+2,O28+1)</f>
        <v>121.84069514307899</v>
      </c>
      <c r="L28" s="10" t="str">
        <f t="shared" si="5"/>
        <v>HeatTax</v>
      </c>
      <c r="M28" s="10">
        <f>VLOOKUP(L28,Input!$C$2:$D$6,2,FALSE)</f>
        <v>63</v>
      </c>
      <c r="N28" s="10">
        <f t="shared" si="6"/>
        <v>1</v>
      </c>
      <c r="O28" s="10">
        <f>MATCH(F28,Input!$C$15:$U$15,0)</f>
        <v>15</v>
      </c>
      <c r="Q28" s="16" t="s">
        <v>25</v>
      </c>
      <c r="R28" s="16" t="str">
        <f t="shared" si="7"/>
        <v>IODRH</v>
      </c>
    </row>
    <row r="29" spans="2:18">
      <c r="C29" t="s">
        <v>11</v>
      </c>
      <c r="D29" s="18">
        <v>2010</v>
      </c>
      <c r="E29" t="str">
        <f t="shared" si="0"/>
        <v>INDO*</v>
      </c>
      <c r="F29" t="str">
        <f t="shared" si="2"/>
        <v>INDCOA</v>
      </c>
      <c r="G29" t="str">
        <f t="shared" si="3"/>
        <v>IODRH</v>
      </c>
      <c r="H29" t="str">
        <f t="shared" si="4"/>
        <v>INDCOA</v>
      </c>
      <c r="I29" s="10" t="s">
        <v>209</v>
      </c>
      <c r="J29" s="51">
        <f ca="1">OFFSET(Input!$A$1,M29+N29+2,O29+1)</f>
        <v>0</v>
      </c>
      <c r="L29" s="10" t="str">
        <f t="shared" si="5"/>
        <v>HeatTax</v>
      </c>
      <c r="M29" s="10">
        <f>VLOOKUP(L29,Input!$C$2:$D$6,2,FALSE)</f>
        <v>63</v>
      </c>
      <c r="N29" s="10">
        <f t="shared" si="6"/>
        <v>1</v>
      </c>
      <c r="O29" s="10">
        <f>MATCH(F29,Input!$C$15:$U$15,0)</f>
        <v>2</v>
      </c>
      <c r="Q29" s="16" t="s">
        <v>16</v>
      </c>
      <c r="R29" s="16" t="str">
        <f t="shared" si="7"/>
        <v>IODRH</v>
      </c>
    </row>
    <row r="30" spans="2:18">
      <c r="C30" t="s">
        <v>11</v>
      </c>
      <c r="D30" s="18">
        <v>2010</v>
      </c>
      <c r="E30" t="str">
        <f t="shared" si="0"/>
        <v>INDO*</v>
      </c>
      <c r="F30" t="str">
        <f t="shared" si="2"/>
        <v>INDDSL</v>
      </c>
      <c r="G30" t="str">
        <f t="shared" si="3"/>
        <v>IODRH</v>
      </c>
      <c r="H30" t="str">
        <f t="shared" si="4"/>
        <v>INDDSL</v>
      </c>
      <c r="I30" s="10" t="s">
        <v>209</v>
      </c>
      <c r="J30" s="51">
        <f ca="1">OFFSET(Input!$A$1,M30+N30+2,O30+1)</f>
        <v>138.56082516920716</v>
      </c>
      <c r="L30" s="10" t="str">
        <f t="shared" si="5"/>
        <v>HeatTax</v>
      </c>
      <c r="M30" s="10">
        <f>VLOOKUP(L30,Input!$C$2:$D$6,2,FALSE)</f>
        <v>63</v>
      </c>
      <c r="N30" s="10">
        <f t="shared" si="6"/>
        <v>1</v>
      </c>
      <c r="O30" s="10">
        <f>MATCH(F30,Input!$C$15:$U$15,0)</f>
        <v>3</v>
      </c>
      <c r="Q30" s="16" t="s">
        <v>29</v>
      </c>
      <c r="R30" s="16" t="str">
        <f t="shared" si="7"/>
        <v>IODRH</v>
      </c>
    </row>
    <row r="31" spans="2:18">
      <c r="C31" t="s">
        <v>11</v>
      </c>
      <c r="D31" s="18">
        <v>2010</v>
      </c>
      <c r="E31" t="str">
        <f t="shared" si="0"/>
        <v>INDO*</v>
      </c>
      <c r="F31" t="str">
        <f t="shared" si="2"/>
        <v>INDDSB1</v>
      </c>
      <c r="G31" t="str">
        <f t="shared" si="3"/>
        <v>IODRH</v>
      </c>
      <c r="H31" t="str">
        <f t="shared" si="4"/>
        <v>INDDSB1</v>
      </c>
      <c r="I31" s="10" t="s">
        <v>209</v>
      </c>
      <c r="J31" s="51">
        <f ca="1">OFFSET(Input!$A$1,M31+N31+2,O31+1)</f>
        <v>32.519861727474179</v>
      </c>
      <c r="L31" s="10" t="str">
        <f t="shared" si="5"/>
        <v>HeatTax</v>
      </c>
      <c r="M31" s="10">
        <f>VLOOKUP(L31,Input!$C$2:$D$6,2,FALSE)</f>
        <v>63</v>
      </c>
      <c r="N31" s="10">
        <f t="shared" si="6"/>
        <v>1</v>
      </c>
      <c r="O31" s="10">
        <f>MATCH(F31,Input!$C$15:$U$15,0)</f>
        <v>13</v>
      </c>
      <c r="Q31" s="16" t="s">
        <v>28</v>
      </c>
      <c r="R31" s="16" t="str">
        <f t="shared" si="7"/>
        <v>IODRH</v>
      </c>
    </row>
    <row r="32" spans="2:18">
      <c r="C32" t="s">
        <v>11</v>
      </c>
      <c r="D32" s="18">
        <v>2010</v>
      </c>
      <c r="E32" t="str">
        <f t="shared" si="0"/>
        <v>INDO*</v>
      </c>
      <c r="F32" t="str">
        <f t="shared" si="2"/>
        <v>INDDSB2</v>
      </c>
      <c r="G32" t="str">
        <f t="shared" si="3"/>
        <v>IODRH</v>
      </c>
      <c r="H32" t="str">
        <f t="shared" si="4"/>
        <v>INDDSB2</v>
      </c>
      <c r="I32" s="10" t="s">
        <v>209</v>
      </c>
      <c r="J32" s="51">
        <f ca="1">OFFSET(Input!$A$1,M32+N32+2,O32+1)</f>
        <v>121.84069514307899</v>
      </c>
      <c r="L32" s="10" t="str">
        <f t="shared" si="5"/>
        <v>HeatTax</v>
      </c>
      <c r="M32" s="10">
        <f>VLOOKUP(L32,Input!$C$2:$D$6,2,FALSE)</f>
        <v>63</v>
      </c>
      <c r="N32" s="10">
        <f t="shared" si="6"/>
        <v>1</v>
      </c>
      <c r="O32" s="10">
        <f>MATCH(F32,Input!$C$15:$U$15,0)</f>
        <v>14</v>
      </c>
      <c r="Q32" s="16" t="s">
        <v>30</v>
      </c>
      <c r="R32" s="16" t="str">
        <f t="shared" si="7"/>
        <v>IODRH</v>
      </c>
    </row>
    <row r="33" spans="2:18">
      <c r="C33" t="s">
        <v>11</v>
      </c>
      <c r="D33" s="18">
        <v>2010</v>
      </c>
      <c r="E33" t="str">
        <f t="shared" si="0"/>
        <v>INDO*</v>
      </c>
      <c r="F33" t="str">
        <f t="shared" si="2"/>
        <v>INDWPE</v>
      </c>
      <c r="G33" t="str">
        <f t="shared" si="3"/>
        <v>IODRH</v>
      </c>
      <c r="H33" t="str">
        <f t="shared" si="4"/>
        <v>INDWPE</v>
      </c>
      <c r="I33" s="10" t="s">
        <v>209</v>
      </c>
      <c r="J33" s="51">
        <f ca="1">OFFSET(Input!$A$1,M33+N33+2,O33+1)</f>
        <v>0</v>
      </c>
      <c r="L33" s="10" t="str">
        <f t="shared" si="5"/>
        <v>HeatTax</v>
      </c>
      <c r="M33" s="10">
        <f>VLOOKUP(L33,Input!$C$2:$D$6,2,FALSE)</f>
        <v>63</v>
      </c>
      <c r="N33" s="10">
        <f t="shared" si="6"/>
        <v>1</v>
      </c>
      <c r="O33" s="10">
        <f>MATCH(F33,Input!$C$15:$U$15,0)</f>
        <v>4</v>
      </c>
      <c r="Q33" s="16" t="s">
        <v>17</v>
      </c>
      <c r="R33" s="16" t="str">
        <f t="shared" si="7"/>
        <v>IODRH</v>
      </c>
    </row>
    <row r="34" spans="2:18">
      <c r="C34" t="s">
        <v>11</v>
      </c>
      <c r="D34" s="18">
        <v>2010</v>
      </c>
      <c r="E34" t="str">
        <f t="shared" si="0"/>
        <v>INDO*</v>
      </c>
      <c r="F34" t="str">
        <f t="shared" si="2"/>
        <v>INDWCH</v>
      </c>
      <c r="G34" t="str">
        <f t="shared" si="3"/>
        <v>IODRH</v>
      </c>
      <c r="H34" t="str">
        <f t="shared" si="4"/>
        <v>INDWCH</v>
      </c>
      <c r="I34" s="10" t="s">
        <v>209</v>
      </c>
      <c r="J34" s="51">
        <f ca="1">OFFSET(Input!$A$1,M34+N34+2,O34+1)</f>
        <v>0</v>
      </c>
      <c r="L34" s="10" t="str">
        <f t="shared" si="5"/>
        <v>HeatTax</v>
      </c>
      <c r="M34" s="10">
        <f>VLOOKUP(L34,Input!$C$2:$D$6,2,FALSE)</f>
        <v>63</v>
      </c>
      <c r="N34" s="10">
        <f t="shared" si="6"/>
        <v>1</v>
      </c>
      <c r="O34" s="10">
        <f>MATCH(F34,Input!$C$15:$U$15,0)</f>
        <v>5</v>
      </c>
      <c r="Q34" s="16" t="s">
        <v>18</v>
      </c>
      <c r="R34" s="16" t="str">
        <f t="shared" si="7"/>
        <v>IODRH</v>
      </c>
    </row>
    <row r="35" spans="2:18">
      <c r="C35" t="s">
        <v>11</v>
      </c>
      <c r="D35" s="18">
        <v>2010</v>
      </c>
      <c r="E35" t="str">
        <f t="shared" si="0"/>
        <v>INDO*</v>
      </c>
      <c r="F35" t="str">
        <f t="shared" si="2"/>
        <v>INDBGA</v>
      </c>
      <c r="G35" t="str">
        <f t="shared" si="3"/>
        <v>IODRH</v>
      </c>
      <c r="H35" t="str">
        <f t="shared" si="4"/>
        <v>INDBGA</v>
      </c>
      <c r="I35" s="10" t="s">
        <v>209</v>
      </c>
      <c r="J35" s="51">
        <f ca="1">OFFSET(Input!$A$1,M35+N35+2,O35+1)</f>
        <v>0</v>
      </c>
      <c r="L35" s="10" t="str">
        <f t="shared" si="5"/>
        <v>HeatTax</v>
      </c>
      <c r="M35" s="10">
        <f>VLOOKUP(L35,Input!$C$2:$D$6,2,FALSE)</f>
        <v>63</v>
      </c>
      <c r="N35" s="10">
        <f t="shared" si="6"/>
        <v>1</v>
      </c>
      <c r="O35" s="10">
        <f>MATCH(F35,Input!$C$15:$U$15,0)</f>
        <v>6</v>
      </c>
      <c r="Q35" s="16" t="s">
        <v>19</v>
      </c>
      <c r="R35" s="16" t="str">
        <f t="shared" si="7"/>
        <v>IODRH</v>
      </c>
    </row>
    <row r="36" spans="2:18">
      <c r="C36" t="s">
        <v>11</v>
      </c>
      <c r="D36" s="18">
        <v>2010</v>
      </c>
      <c r="E36" t="str">
        <f t="shared" si="0"/>
        <v>INDO*</v>
      </c>
      <c r="F36" t="str">
        <f t="shared" si="2"/>
        <v>INDHFO</v>
      </c>
      <c r="G36" t="str">
        <f t="shared" si="3"/>
        <v>IODRH</v>
      </c>
      <c r="H36" t="str">
        <f t="shared" si="4"/>
        <v>INDHFO</v>
      </c>
      <c r="I36" s="10" t="s">
        <v>209</v>
      </c>
      <c r="J36" s="51">
        <f ca="1">OFFSET(Input!$A$1,M36+N36+2,O36+1)</f>
        <v>35.720705191668699</v>
      </c>
      <c r="L36" s="10" t="str">
        <f t="shared" si="5"/>
        <v>HeatTax</v>
      </c>
      <c r="M36" s="10">
        <f>VLOOKUP(L36,Input!$C$2:$D$6,2,FALSE)</f>
        <v>63</v>
      </c>
      <c r="N36" s="10">
        <f t="shared" si="6"/>
        <v>1</v>
      </c>
      <c r="O36" s="10">
        <f>MATCH(F36,Input!$C$15:$U$15,0)</f>
        <v>7</v>
      </c>
      <c r="Q36" s="16" t="s">
        <v>20</v>
      </c>
      <c r="R36" s="16" t="str">
        <f t="shared" si="7"/>
        <v>IODRH</v>
      </c>
    </row>
    <row r="37" spans="2:18">
      <c r="C37" t="s">
        <v>11</v>
      </c>
      <c r="D37" s="18">
        <v>2010</v>
      </c>
      <c r="E37" t="str">
        <f t="shared" si="0"/>
        <v>INDO*</v>
      </c>
      <c r="F37" t="str">
        <f t="shared" si="2"/>
        <v>INDLPG</v>
      </c>
      <c r="G37" t="str">
        <f t="shared" si="3"/>
        <v>IODRH</v>
      </c>
      <c r="H37" t="str">
        <f t="shared" si="4"/>
        <v>INDLPG</v>
      </c>
      <c r="I37" s="10" t="s">
        <v>209</v>
      </c>
      <c r="J37" s="51">
        <f ca="1">OFFSET(Input!$A$1,M37+N37+2,O37+1)</f>
        <v>32.490852038154401</v>
      </c>
      <c r="L37" s="10" t="str">
        <f t="shared" si="5"/>
        <v>HeatTax</v>
      </c>
      <c r="M37" s="10">
        <f>VLOOKUP(L37,Input!$C$2:$D$6,2,FALSE)</f>
        <v>63</v>
      </c>
      <c r="N37" s="10">
        <f t="shared" si="6"/>
        <v>1</v>
      </c>
      <c r="O37" s="10">
        <f>MATCH(F37,Input!$C$15:$U$15,0)</f>
        <v>8</v>
      </c>
      <c r="Q37" s="16" t="s">
        <v>21</v>
      </c>
      <c r="R37" s="16" t="str">
        <f t="shared" si="7"/>
        <v>IODRH</v>
      </c>
    </row>
    <row r="38" spans="2:18">
      <c r="C38" t="s">
        <v>11</v>
      </c>
      <c r="D38" s="18">
        <v>2010</v>
      </c>
      <c r="E38" t="str">
        <f t="shared" si="0"/>
        <v>INDO*</v>
      </c>
      <c r="F38" t="str">
        <f t="shared" si="2"/>
        <v>INDWST</v>
      </c>
      <c r="G38" t="str">
        <f t="shared" si="3"/>
        <v>IODRH</v>
      </c>
      <c r="H38" t="str">
        <f t="shared" si="4"/>
        <v>INDWST</v>
      </c>
      <c r="I38" s="10" t="s">
        <v>209</v>
      </c>
      <c r="J38" s="51">
        <f ca="1">OFFSET(Input!$A$1,M38+N38+2,O38+1)</f>
        <v>31.108262589722298</v>
      </c>
      <c r="L38" s="10" t="str">
        <f t="shared" si="5"/>
        <v>HeatTax</v>
      </c>
      <c r="M38" s="10">
        <f>VLOOKUP(L38,Input!$C$2:$D$6,2,FALSE)</f>
        <v>63</v>
      </c>
      <c r="N38" s="10">
        <f t="shared" si="6"/>
        <v>1</v>
      </c>
      <c r="O38" s="10">
        <f>MATCH(F38,Input!$C$15:$U$15,0)</f>
        <v>9</v>
      </c>
      <c r="Q38" s="16" t="s">
        <v>22</v>
      </c>
      <c r="R38" s="16" t="str">
        <f t="shared" si="7"/>
        <v>IODRH</v>
      </c>
    </row>
    <row r="39" spans="2:18">
      <c r="C39" t="s">
        <v>11</v>
      </c>
      <c r="D39" s="18">
        <v>2010</v>
      </c>
      <c r="E39" t="str">
        <f t="shared" si="0"/>
        <v>INDO*</v>
      </c>
      <c r="F39" t="str">
        <f t="shared" si="2"/>
        <v>INDHCE</v>
      </c>
      <c r="G39" t="str">
        <f t="shared" si="3"/>
        <v>IODRH</v>
      </c>
      <c r="H39" t="str">
        <f t="shared" si="4"/>
        <v>INDHCE</v>
      </c>
      <c r="I39" s="10" t="s">
        <v>209</v>
      </c>
      <c r="J39" s="51">
        <f ca="1">OFFSET(Input!$A$1,M39+N39+2,O39+1)</f>
        <v>30.170076892571945</v>
      </c>
      <c r="L39" s="10" t="str">
        <f t="shared" si="5"/>
        <v>HeatTax</v>
      </c>
      <c r="M39" s="10">
        <f>VLOOKUP(L39,Input!$C$2:$D$6,2,FALSE)</f>
        <v>63</v>
      </c>
      <c r="N39" s="10">
        <f t="shared" si="6"/>
        <v>1</v>
      </c>
      <c r="O39" s="10">
        <f>MATCH(F39,Input!$C$15:$U$15,0)</f>
        <v>10</v>
      </c>
      <c r="Q39" s="16" t="s">
        <v>23</v>
      </c>
      <c r="R39" s="16" t="str">
        <f t="shared" si="7"/>
        <v>IODRH</v>
      </c>
    </row>
    <row r="40" spans="2:18">
      <c r="C40" t="s">
        <v>11</v>
      </c>
      <c r="D40" s="18">
        <v>2010</v>
      </c>
      <c r="E40" t="str">
        <f t="shared" si="0"/>
        <v>INDO*</v>
      </c>
      <c r="F40" t="str">
        <f t="shared" si="2"/>
        <v>INDHDE</v>
      </c>
      <c r="G40" t="str">
        <f t="shared" si="3"/>
        <v>IODRH</v>
      </c>
      <c r="H40" t="str">
        <f t="shared" si="4"/>
        <v>INDHDE</v>
      </c>
      <c r="I40" s="10" t="s">
        <v>209</v>
      </c>
      <c r="J40" s="51">
        <f ca="1">OFFSET(Input!$A$1,M40+N40+2,O40+1)</f>
        <v>30.170076892571945</v>
      </c>
      <c r="L40" s="10" t="str">
        <f t="shared" si="5"/>
        <v>HeatTax</v>
      </c>
      <c r="M40" s="10">
        <f>VLOOKUP(L40,Input!$C$2:$D$6,2,FALSE)</f>
        <v>63</v>
      </c>
      <c r="N40" s="10">
        <f t="shared" si="6"/>
        <v>1</v>
      </c>
      <c r="O40" s="10">
        <f>MATCH(F40,Input!$C$15:$U$15,0)</f>
        <v>11</v>
      </c>
      <c r="Q40" s="16" t="s">
        <v>24</v>
      </c>
      <c r="R40" s="16" t="str">
        <f t="shared" si="7"/>
        <v>IODRH</v>
      </c>
    </row>
    <row r="41" spans="2:18">
      <c r="B41" s="9"/>
      <c r="C41" s="9" t="s">
        <v>11</v>
      </c>
      <c r="D41" s="12">
        <v>2010</v>
      </c>
      <c r="E41" s="9" t="str">
        <f t="shared" si="0"/>
        <v>INDO*</v>
      </c>
      <c r="F41" s="9" t="str">
        <f t="shared" si="2"/>
        <v>INDELC</v>
      </c>
      <c r="G41" s="9" t="str">
        <f t="shared" si="3"/>
        <v>IODRH</v>
      </c>
      <c r="H41" s="9" t="str">
        <f t="shared" si="4"/>
        <v>INDELC</v>
      </c>
      <c r="I41" s="13" t="s">
        <v>209</v>
      </c>
      <c r="J41" s="52">
        <f ca="1">OFFSET(Input!$A$1,M41+N41+2,O41+1)</f>
        <v>32.519861727474179</v>
      </c>
      <c r="L41" s="13" t="str">
        <f t="shared" si="5"/>
        <v>HeatTax</v>
      </c>
      <c r="M41" s="13">
        <f>VLOOKUP(L41,Input!$C$2:$D$6,2,FALSE)</f>
        <v>63</v>
      </c>
      <c r="N41" s="13">
        <f t="shared" si="6"/>
        <v>1</v>
      </c>
      <c r="O41" s="13">
        <f>MATCH(F41,Input!$C$15:$U$15,0)</f>
        <v>12</v>
      </c>
      <c r="Q41" s="16" t="s">
        <v>127</v>
      </c>
      <c r="R41" s="16" t="str">
        <f t="shared" si="7"/>
        <v>IODRH</v>
      </c>
    </row>
    <row r="42" spans="2:18">
      <c r="B42" s="26"/>
      <c r="C42" s="26" t="s">
        <v>11</v>
      </c>
      <c r="D42" s="27">
        <v>2010</v>
      </c>
      <c r="E42" s="26" t="str">
        <f t="shared" si="0"/>
        <v>INDO*</v>
      </c>
      <c r="F42" s="26" t="str">
        <f t="shared" si="2"/>
        <v>INDELC</v>
      </c>
      <c r="G42" s="26" t="str">
        <f t="shared" si="3"/>
        <v>IODLA</v>
      </c>
      <c r="H42" s="26" t="str">
        <f t="shared" si="4"/>
        <v>INDELC</v>
      </c>
      <c r="I42" s="28" t="s">
        <v>209</v>
      </c>
      <c r="J42" s="53">
        <f ca="1">OFFSET(Input!$A$1,M42+N42+2,O42+1)</f>
        <v>32.519861727474179</v>
      </c>
      <c r="L42" s="28" t="str">
        <f t="shared" si="5"/>
        <v>FullTax</v>
      </c>
      <c r="M42" s="28">
        <f>VLOOKUP(L42,Input!$C$2:$D$6,2,FALSE)</f>
        <v>113</v>
      </c>
      <c r="N42" s="28">
        <f t="shared" si="6"/>
        <v>1</v>
      </c>
      <c r="O42" s="28">
        <f>MATCH(F42,Input!$C$15:$U$15,0)</f>
        <v>12</v>
      </c>
      <c r="Q42" s="25" t="s">
        <v>127</v>
      </c>
      <c r="R42" s="25" t="str">
        <f>$U$2&amp;$T$9</f>
        <v>IODLA</v>
      </c>
    </row>
    <row r="43" spans="2:18">
      <c r="B43" s="9"/>
      <c r="C43" s="9" t="s">
        <v>11</v>
      </c>
      <c r="D43" s="12">
        <v>2010</v>
      </c>
      <c r="E43" s="9" t="str">
        <f t="shared" si="0"/>
        <v>INDO*</v>
      </c>
      <c r="F43" s="9" t="str">
        <f t="shared" si="2"/>
        <v>INDELC</v>
      </c>
      <c r="G43" s="9" t="str">
        <f t="shared" si="3"/>
        <v>IODEM</v>
      </c>
      <c r="H43" s="9" t="str">
        <f t="shared" si="4"/>
        <v>INDELC</v>
      </c>
      <c r="I43" s="13" t="s">
        <v>209</v>
      </c>
      <c r="J43" s="52">
        <f ca="1">OFFSET(Input!$A$1,M43+N43+2,O43+1)</f>
        <v>32.519861727474179</v>
      </c>
      <c r="L43" s="13" t="str">
        <f t="shared" si="5"/>
        <v>FullTax</v>
      </c>
      <c r="M43" s="13">
        <f>VLOOKUP(L43,Input!$C$2:$D$6,2,FALSE)</f>
        <v>113</v>
      </c>
      <c r="N43" s="13">
        <f t="shared" si="6"/>
        <v>1</v>
      </c>
      <c r="O43" s="13">
        <f>MATCH(F43,Input!$C$15:$U$15,0)</f>
        <v>12</v>
      </c>
      <c r="Q43" s="17" t="s">
        <v>127</v>
      </c>
      <c r="R43" s="17" t="str">
        <f>$U$2&amp;$T$10</f>
        <v>IODEM</v>
      </c>
    </row>
    <row r="44" spans="2:18">
      <c r="C44" t="s">
        <v>11</v>
      </c>
      <c r="D44" s="18">
        <v>2010</v>
      </c>
      <c r="E44" t="str">
        <f t="shared" si="0"/>
        <v>INDO*</v>
      </c>
      <c r="F44" t="str">
        <f t="shared" si="2"/>
        <v>INDDSB1</v>
      </c>
      <c r="G44" t="str">
        <f t="shared" si="3"/>
        <v>IODTF</v>
      </c>
      <c r="H44" t="str">
        <f t="shared" si="4"/>
        <v>INDDSB1</v>
      </c>
      <c r="I44" s="10" t="s">
        <v>209</v>
      </c>
      <c r="J44" s="51">
        <f ca="1">OFFSET(Input!$A$1,M44+N44+2,O44+1)</f>
        <v>32.519861727474179</v>
      </c>
      <c r="L44" s="10" t="str">
        <f t="shared" si="5"/>
        <v>FullTax</v>
      </c>
      <c r="M44" s="10">
        <f>VLOOKUP(L44,Input!$C$2:$D$6,2,FALSE)</f>
        <v>113</v>
      </c>
      <c r="N44" s="10">
        <f t="shared" si="6"/>
        <v>1</v>
      </c>
      <c r="O44" s="10">
        <f>MATCH(F44,Input!$C$15:$U$15,0)</f>
        <v>13</v>
      </c>
      <c r="Q44" s="16" t="s">
        <v>28</v>
      </c>
      <c r="R44" s="16" t="str">
        <f>$U$2&amp;$T$11</f>
        <v>IODTF</v>
      </c>
    </row>
    <row r="45" spans="2:18">
      <c r="C45" t="s">
        <v>11</v>
      </c>
      <c r="D45" s="18">
        <v>2010</v>
      </c>
      <c r="E45" t="str">
        <f t="shared" si="0"/>
        <v>INDO*</v>
      </c>
      <c r="F45" t="str">
        <f t="shared" si="2"/>
        <v>INDDSB2</v>
      </c>
      <c r="G45" t="str">
        <f t="shared" si="3"/>
        <v>IODTF</v>
      </c>
      <c r="H45" t="str">
        <f t="shared" si="4"/>
        <v>INDDSB2</v>
      </c>
      <c r="I45" s="10" t="s">
        <v>209</v>
      </c>
      <c r="J45" s="51">
        <f ca="1">OFFSET(Input!$A$1,M45+N45+2,O45+1)</f>
        <v>121.84069514307899</v>
      </c>
      <c r="L45" s="10" t="str">
        <f t="shared" si="5"/>
        <v>FullTax</v>
      </c>
      <c r="M45" s="10">
        <f>VLOOKUP(L45,Input!$C$2:$D$6,2,FALSE)</f>
        <v>113</v>
      </c>
      <c r="N45" s="10">
        <f t="shared" si="6"/>
        <v>1</v>
      </c>
      <c r="O45" s="10">
        <f>MATCH(F45,Input!$C$15:$U$15,0)</f>
        <v>14</v>
      </c>
      <c r="Q45" s="16" t="s">
        <v>30</v>
      </c>
      <c r="R45" s="16" t="str">
        <f t="shared" ref="R45:R46" si="8">$U$2&amp;$T$11</f>
        <v>IODTF</v>
      </c>
    </row>
    <row r="46" spans="2:18">
      <c r="C46" t="s">
        <v>11</v>
      </c>
      <c r="D46" s="18">
        <v>2010</v>
      </c>
      <c r="E46" t="str">
        <f t="shared" si="0"/>
        <v>INDO*</v>
      </c>
      <c r="F46" t="str">
        <f t="shared" si="2"/>
        <v>INDDSL</v>
      </c>
      <c r="G46" t="str">
        <f t="shared" si="3"/>
        <v>IODTF</v>
      </c>
      <c r="H46" t="str">
        <f t="shared" si="4"/>
        <v>INDDSL</v>
      </c>
      <c r="I46" s="10" t="s">
        <v>209</v>
      </c>
      <c r="J46" s="51">
        <f ca="1">OFFSET(Input!$A$1,M46+N46+2,O46+1)</f>
        <v>138.56082516920716</v>
      </c>
      <c r="L46" s="10" t="str">
        <f t="shared" si="5"/>
        <v>FullTax</v>
      </c>
      <c r="M46" s="10">
        <f>VLOOKUP(L46,Input!$C$2:$D$6,2,FALSE)</f>
        <v>113</v>
      </c>
      <c r="N46" s="10">
        <f t="shared" si="6"/>
        <v>1</v>
      </c>
      <c r="O46" s="10">
        <f>MATCH(F46,Input!$C$15:$U$15,0)</f>
        <v>3</v>
      </c>
      <c r="Q46" s="16" t="s">
        <v>29</v>
      </c>
      <c r="R46" s="16" t="str">
        <f t="shared" si="8"/>
        <v>IODTF</v>
      </c>
    </row>
    <row r="47" spans="2:18">
      <c r="C47" t="s">
        <v>11</v>
      </c>
      <c r="D47" s="18">
        <v>2010</v>
      </c>
      <c r="E47" t="str">
        <f t="shared" si="0"/>
        <v>INDO*</v>
      </c>
      <c r="F47" t="str">
        <f t="shared" si="2"/>
        <v>INDLPG</v>
      </c>
      <c r="G47" t="str">
        <f t="shared" si="3"/>
        <v>IODFL</v>
      </c>
      <c r="H47" t="str">
        <f t="shared" si="4"/>
        <v>INDLPG</v>
      </c>
      <c r="I47" s="10" t="s">
        <v>209</v>
      </c>
      <c r="J47" s="51">
        <f ca="1">OFFSET(Input!$A$1,M47+N47+2,O47+1)</f>
        <v>32.490852038154401</v>
      </c>
      <c r="L47" s="10" t="str">
        <f t="shared" si="5"/>
        <v>FullTax</v>
      </c>
      <c r="M47" s="10">
        <f>VLOOKUP(L47,Input!$C$2:$D$6,2,FALSE)</f>
        <v>113</v>
      </c>
      <c r="N47" s="10">
        <f t="shared" si="6"/>
        <v>1</v>
      </c>
      <c r="O47" s="10">
        <f>MATCH(F47,Input!$C$15:$U$15,0)</f>
        <v>8</v>
      </c>
      <c r="Q47" s="16" t="s">
        <v>21</v>
      </c>
      <c r="R47" s="16" t="str">
        <f>$U$2&amp;$T$12</f>
        <v>IODFL</v>
      </c>
    </row>
    <row r="48" spans="2:18">
      <c r="C48" t="s">
        <v>11</v>
      </c>
      <c r="D48" s="18">
        <v>2010</v>
      </c>
      <c r="E48" t="str">
        <f t="shared" si="0"/>
        <v>INDO*</v>
      </c>
      <c r="F48" t="str">
        <f t="shared" si="2"/>
        <v>INDSNG1</v>
      </c>
      <c r="G48" t="str">
        <f t="shared" si="3"/>
        <v>IODFL</v>
      </c>
      <c r="H48" t="str">
        <f t="shared" si="4"/>
        <v>INDSNG1</v>
      </c>
      <c r="I48" s="10" t="s">
        <v>209</v>
      </c>
      <c r="J48" s="51">
        <f ca="1">OFFSET(Input!$A$1,M48+N48+2,O48+1)</f>
        <v>121.84069514307899</v>
      </c>
      <c r="L48" s="10" t="str">
        <f t="shared" si="5"/>
        <v>FullTax</v>
      </c>
      <c r="M48" s="10">
        <f>VLOOKUP(L48,Input!$C$2:$D$6,2,FALSE)</f>
        <v>113</v>
      </c>
      <c r="N48" s="10">
        <f t="shared" si="6"/>
        <v>1</v>
      </c>
      <c r="O48" s="10">
        <f>MATCH(F48,Input!$C$15:$U$15,0)</f>
        <v>15</v>
      </c>
      <c r="Q48" s="16" t="s">
        <v>25</v>
      </c>
      <c r="R48" s="16" t="str">
        <f t="shared" ref="R48:R49" si="9">$U$2&amp;$T$12</f>
        <v>IODFL</v>
      </c>
    </row>
    <row r="49" spans="2:18" ht="15.75" thickBot="1">
      <c r="B49" s="9"/>
      <c r="C49" s="9" t="s">
        <v>11</v>
      </c>
      <c r="D49" s="12">
        <v>2010</v>
      </c>
      <c r="E49" s="9" t="str">
        <f t="shared" si="0"/>
        <v>INDO*</v>
      </c>
      <c r="F49" s="9" t="str">
        <f t="shared" si="2"/>
        <v>INDSNG2</v>
      </c>
      <c r="G49" s="9" t="str">
        <f t="shared" si="3"/>
        <v>IODFL</v>
      </c>
      <c r="H49" s="9" t="str">
        <f t="shared" si="4"/>
        <v>INDSNG2</v>
      </c>
      <c r="I49" s="13" t="s">
        <v>209</v>
      </c>
      <c r="J49" s="52">
        <f ca="1">OFFSET(Input!$A$1,M49+N49+2,O49+1)</f>
        <v>0</v>
      </c>
      <c r="L49" s="13" t="str">
        <f t="shared" si="5"/>
        <v>FullTax</v>
      </c>
      <c r="M49" s="13">
        <f>VLOOKUP(L49,Input!$C$2:$D$6,2,FALSE)</f>
        <v>113</v>
      </c>
      <c r="N49" s="13">
        <f t="shared" si="6"/>
        <v>1</v>
      </c>
      <c r="O49" s="13">
        <f>MATCH(F49,Input!$C$15:$U$15,0)</f>
        <v>16</v>
      </c>
      <c r="Q49" s="17" t="s">
        <v>26</v>
      </c>
      <c r="R49" s="17" t="str">
        <f t="shared" si="9"/>
        <v>IODFL</v>
      </c>
    </row>
    <row r="50" spans="2:18">
      <c r="B50" s="8"/>
      <c r="C50" s="8" t="s">
        <v>11</v>
      </c>
      <c r="D50" s="19">
        <v>2015</v>
      </c>
      <c r="E50" s="8" t="str">
        <f t="shared" si="0"/>
        <v>INDO*</v>
      </c>
      <c r="F50" s="8" t="str">
        <f t="shared" ref="F50:H69" si="10">F6</f>
        <v>INDNGA</v>
      </c>
      <c r="G50" s="8" t="str">
        <f t="shared" si="10"/>
        <v>IODMT</v>
      </c>
      <c r="H50" s="8" t="str">
        <f t="shared" si="10"/>
        <v>INDNGA</v>
      </c>
      <c r="I50" s="20" t="s">
        <v>209</v>
      </c>
      <c r="J50" s="50">
        <f ca="1">OFFSET(Input!$A$1,M50+N50+2,O50+1)</f>
        <v>2.3923925411292624</v>
      </c>
      <c r="L50" s="20" t="str">
        <f t="shared" si="5"/>
        <v>ProcesTax</v>
      </c>
      <c r="M50" s="20">
        <f>VLOOKUP(L50,Input!$C$2:$D$6,2,FALSE)</f>
        <v>13</v>
      </c>
      <c r="N50" s="20">
        <f t="shared" si="6"/>
        <v>6</v>
      </c>
      <c r="O50" s="20">
        <f>MATCH(F50,Input!$C$15:$U$15,0)</f>
        <v>1</v>
      </c>
    </row>
    <row r="51" spans="2:18">
      <c r="C51" t="s">
        <v>11</v>
      </c>
      <c r="D51" s="18">
        <v>2015</v>
      </c>
      <c r="E51" t="str">
        <f t="shared" si="0"/>
        <v>INDO*</v>
      </c>
      <c r="F51" t="str">
        <f t="shared" si="10"/>
        <v>INDSNG1</v>
      </c>
      <c r="G51" t="str">
        <f t="shared" si="10"/>
        <v>IODMT</v>
      </c>
      <c r="H51" t="str">
        <f t="shared" si="10"/>
        <v>INDSNG1</v>
      </c>
      <c r="I51" s="10" t="s">
        <v>209</v>
      </c>
      <c r="J51" s="51">
        <f ca="1">OFFSET(Input!$A$1,M51+N51+2,O51+1)</f>
        <v>0</v>
      </c>
      <c r="L51" s="10" t="str">
        <f t="shared" si="5"/>
        <v>ProcesTax</v>
      </c>
      <c r="M51" s="10">
        <f>VLOOKUP(L51,Input!$C$2:$D$6,2,FALSE)</f>
        <v>13</v>
      </c>
      <c r="N51" s="10">
        <f t="shared" si="6"/>
        <v>6</v>
      </c>
      <c r="O51" s="10">
        <f>MATCH(F51,Input!$C$15:$U$15,0)</f>
        <v>15</v>
      </c>
    </row>
    <row r="52" spans="2:18">
      <c r="C52" t="s">
        <v>11</v>
      </c>
      <c r="D52" s="18">
        <v>2015</v>
      </c>
      <c r="E52" t="str">
        <f t="shared" si="0"/>
        <v>INDO*</v>
      </c>
      <c r="F52" t="str">
        <f t="shared" si="10"/>
        <v>INDSNG2</v>
      </c>
      <c r="G52" t="str">
        <f t="shared" si="10"/>
        <v>IODMT</v>
      </c>
      <c r="H52" t="str">
        <f t="shared" si="10"/>
        <v>INDSNG2</v>
      </c>
      <c r="I52" s="10" t="s">
        <v>209</v>
      </c>
      <c r="J52" s="51">
        <f ca="1">OFFSET(Input!$A$1,M52+N52+2,O52+1)</f>
        <v>0</v>
      </c>
      <c r="L52" s="10" t="str">
        <f t="shared" si="5"/>
        <v>ProcesTax</v>
      </c>
      <c r="M52" s="10">
        <f>VLOOKUP(L52,Input!$C$2:$D$6,2,FALSE)</f>
        <v>13</v>
      </c>
      <c r="N52" s="10">
        <f t="shared" si="6"/>
        <v>6</v>
      </c>
      <c r="O52" s="10">
        <f>MATCH(F52,Input!$C$15:$U$15,0)</f>
        <v>16</v>
      </c>
    </row>
    <row r="53" spans="2:18">
      <c r="C53" t="s">
        <v>11</v>
      </c>
      <c r="D53" s="18">
        <v>2015</v>
      </c>
      <c r="E53" t="str">
        <f t="shared" si="0"/>
        <v>INDO*</v>
      </c>
      <c r="F53" t="str">
        <f t="shared" si="10"/>
        <v>INDCOA</v>
      </c>
      <c r="G53" t="str">
        <f t="shared" si="10"/>
        <v>IODMT</v>
      </c>
      <c r="H53" t="str">
        <f t="shared" si="10"/>
        <v>INDCOA</v>
      </c>
      <c r="I53" s="10" t="s">
        <v>209</v>
      </c>
      <c r="J53" s="51">
        <f ca="1">OFFSET(Input!$A$1,M53+N53+2,O53+1)</f>
        <v>0</v>
      </c>
      <c r="L53" s="10" t="str">
        <f t="shared" si="5"/>
        <v>ProcesTax</v>
      </c>
      <c r="M53" s="10">
        <f>VLOOKUP(L53,Input!$C$2:$D$6,2,FALSE)</f>
        <v>13</v>
      </c>
      <c r="N53" s="10">
        <f t="shared" si="6"/>
        <v>6</v>
      </c>
      <c r="O53" s="10">
        <f>MATCH(F53,Input!$C$15:$U$15,0)</f>
        <v>2</v>
      </c>
    </row>
    <row r="54" spans="2:18">
      <c r="C54" t="s">
        <v>11</v>
      </c>
      <c r="D54" s="18">
        <v>2015</v>
      </c>
      <c r="E54" t="str">
        <f t="shared" si="0"/>
        <v>INDO*</v>
      </c>
      <c r="F54" t="str">
        <f t="shared" si="10"/>
        <v>INDDSL</v>
      </c>
      <c r="G54" t="str">
        <f t="shared" si="10"/>
        <v>IODMT</v>
      </c>
      <c r="H54" t="str">
        <f t="shared" si="10"/>
        <v>INDDSL</v>
      </c>
      <c r="I54" s="10" t="s">
        <v>209</v>
      </c>
      <c r="J54" s="51">
        <f ca="1">OFFSET(Input!$A$1,M54+N54+2,O54+1)</f>
        <v>145.72835544314296</v>
      </c>
      <c r="L54" s="10" t="str">
        <f t="shared" si="5"/>
        <v>ProcesTax</v>
      </c>
      <c r="M54" s="10">
        <f>VLOOKUP(L54,Input!$C$2:$D$6,2,FALSE)</f>
        <v>13</v>
      </c>
      <c r="N54" s="10">
        <f t="shared" si="6"/>
        <v>6</v>
      </c>
      <c r="O54" s="10">
        <f>MATCH(F54,Input!$C$15:$U$15,0)</f>
        <v>3</v>
      </c>
    </row>
    <row r="55" spans="2:18">
      <c r="C55" t="s">
        <v>11</v>
      </c>
      <c r="D55" s="18">
        <v>2015</v>
      </c>
      <c r="E55" t="str">
        <f t="shared" si="0"/>
        <v>INDO*</v>
      </c>
      <c r="F55" t="str">
        <f t="shared" si="10"/>
        <v>INDDSB1</v>
      </c>
      <c r="G55" t="str">
        <f t="shared" si="10"/>
        <v>IODMT</v>
      </c>
      <c r="H55" t="str">
        <f t="shared" si="10"/>
        <v>INDDSB1</v>
      </c>
      <c r="I55" s="10" t="s">
        <v>209</v>
      </c>
      <c r="J55" s="51">
        <f ca="1">OFFSET(Input!$A$1,M55+N55+2,O55+1)</f>
        <v>121.84069514307899</v>
      </c>
      <c r="L55" s="10" t="str">
        <f t="shared" si="5"/>
        <v>ProcesTax</v>
      </c>
      <c r="M55" s="10">
        <f>VLOOKUP(L55,Input!$C$2:$D$6,2,FALSE)</f>
        <v>13</v>
      </c>
      <c r="N55" s="10">
        <f t="shared" si="6"/>
        <v>6</v>
      </c>
      <c r="O55" s="10">
        <f>MATCH(F55,Input!$C$15:$U$15,0)</f>
        <v>13</v>
      </c>
    </row>
    <row r="56" spans="2:18">
      <c r="C56" t="s">
        <v>11</v>
      </c>
      <c r="D56" s="18">
        <v>2015</v>
      </c>
      <c r="E56" t="str">
        <f t="shared" si="0"/>
        <v>INDO*</v>
      </c>
      <c r="F56" t="str">
        <f t="shared" si="10"/>
        <v>INDDSB2</v>
      </c>
      <c r="G56" t="str">
        <f t="shared" si="10"/>
        <v>IODMT</v>
      </c>
      <c r="H56" t="str">
        <f t="shared" si="10"/>
        <v>INDDSB2</v>
      </c>
      <c r="I56" s="10" t="s">
        <v>209</v>
      </c>
      <c r="J56" s="51">
        <f ca="1">OFFSET(Input!$A$1,M56+N56+2,O56+1)</f>
        <v>121.84069514307899</v>
      </c>
      <c r="L56" s="10" t="str">
        <f t="shared" si="5"/>
        <v>ProcesTax</v>
      </c>
      <c r="M56" s="10">
        <f>VLOOKUP(L56,Input!$C$2:$D$6,2,FALSE)</f>
        <v>13</v>
      </c>
      <c r="N56" s="10">
        <f t="shared" si="6"/>
        <v>6</v>
      </c>
      <c r="O56" s="10">
        <f>MATCH(F56,Input!$C$15:$U$15,0)</f>
        <v>14</v>
      </c>
    </row>
    <row r="57" spans="2:18">
      <c r="C57" t="s">
        <v>11</v>
      </c>
      <c r="D57" s="18">
        <v>2015</v>
      </c>
      <c r="E57" t="str">
        <f t="shared" si="0"/>
        <v>INDO*</v>
      </c>
      <c r="F57" t="str">
        <f t="shared" si="10"/>
        <v>INDWPE</v>
      </c>
      <c r="G57" t="str">
        <f t="shared" si="10"/>
        <v>IODMT</v>
      </c>
      <c r="H57" t="str">
        <f t="shared" si="10"/>
        <v>INDWPE</v>
      </c>
      <c r="I57" s="10" t="s">
        <v>209</v>
      </c>
      <c r="J57" s="51">
        <f ca="1">OFFSET(Input!$A$1,M57+N57+2,O57+1)</f>
        <v>0</v>
      </c>
      <c r="L57" s="10" t="str">
        <f t="shared" si="5"/>
        <v>ProcesTax</v>
      </c>
      <c r="M57" s="10">
        <f>VLOOKUP(L57,Input!$C$2:$D$6,2,FALSE)</f>
        <v>13</v>
      </c>
      <c r="N57" s="10">
        <f t="shared" si="6"/>
        <v>6</v>
      </c>
      <c r="O57" s="10">
        <f>MATCH(F57,Input!$C$15:$U$15,0)</f>
        <v>4</v>
      </c>
    </row>
    <row r="58" spans="2:18" ht="15.75" thickBot="1">
      <c r="B58" s="80"/>
      <c r="C58" s="80" t="s">
        <v>11</v>
      </c>
      <c r="D58" s="81">
        <v>2015</v>
      </c>
      <c r="E58" s="80" t="str">
        <f t="shared" si="0"/>
        <v>INDO*</v>
      </c>
      <c r="F58" s="80" t="str">
        <f t="shared" si="10"/>
        <v>INDWCH</v>
      </c>
      <c r="G58" s="80" t="str">
        <f t="shared" si="10"/>
        <v>IODMT</v>
      </c>
      <c r="H58" s="80" t="str">
        <f t="shared" si="10"/>
        <v>INDWCH</v>
      </c>
      <c r="I58" s="82" t="s">
        <v>209</v>
      </c>
      <c r="J58" s="83">
        <f ca="1">OFFSET(Input!$A$1,M58+N58+2,O58+1)</f>
        <v>0</v>
      </c>
      <c r="L58" s="10" t="str">
        <f t="shared" si="5"/>
        <v>ProcesTax</v>
      </c>
      <c r="M58" s="10">
        <f>VLOOKUP(L58,Input!$C$2:$D$6,2,FALSE)</f>
        <v>13</v>
      </c>
      <c r="N58" s="10">
        <f t="shared" si="6"/>
        <v>6</v>
      </c>
      <c r="O58" s="10">
        <f>MATCH(F58,Input!$C$15:$U$15,0)</f>
        <v>5</v>
      </c>
    </row>
    <row r="59" spans="2:18">
      <c r="C59" t="s">
        <v>11</v>
      </c>
      <c r="D59" s="18">
        <v>2015</v>
      </c>
      <c r="E59" t="str">
        <f t="shared" si="0"/>
        <v>INDO*</v>
      </c>
      <c r="F59" t="str">
        <f t="shared" si="10"/>
        <v>INDBGA</v>
      </c>
      <c r="G59" t="str">
        <f t="shared" si="10"/>
        <v>IODMT</v>
      </c>
      <c r="H59" t="str">
        <f t="shared" si="10"/>
        <v>INDBGA</v>
      </c>
      <c r="I59" s="10" t="s">
        <v>209</v>
      </c>
      <c r="J59" s="51">
        <f ca="1">OFFSET(Input!$A$1,M59+N59+2,O59+1)</f>
        <v>0</v>
      </c>
      <c r="L59" s="10" t="str">
        <f t="shared" si="5"/>
        <v>ProcesTax</v>
      </c>
      <c r="M59" s="10">
        <f>VLOOKUP(L59,Input!$C$2:$D$6,2,FALSE)</f>
        <v>13</v>
      </c>
      <c r="N59" s="10">
        <f t="shared" si="6"/>
        <v>6</v>
      </c>
      <c r="O59" s="10">
        <f>MATCH(F59,Input!$C$15:$U$15,0)</f>
        <v>6</v>
      </c>
    </row>
    <row r="60" spans="2:18">
      <c r="C60" t="s">
        <v>11</v>
      </c>
      <c r="D60" s="18">
        <v>2015</v>
      </c>
      <c r="E60" t="str">
        <f t="shared" si="0"/>
        <v>INDO*</v>
      </c>
      <c r="F60" t="str">
        <f t="shared" si="10"/>
        <v>INDHFO</v>
      </c>
      <c r="G60" t="str">
        <f t="shared" si="10"/>
        <v>IODMT</v>
      </c>
      <c r="H60" t="str">
        <f t="shared" si="10"/>
        <v>INDHFO</v>
      </c>
      <c r="I60" s="10" t="s">
        <v>209</v>
      </c>
      <c r="J60" s="51">
        <f ca="1">OFFSET(Input!$A$1,M60+N60+2,O60+1)</f>
        <v>49.612420193178153</v>
      </c>
      <c r="L60" s="10" t="str">
        <f t="shared" si="5"/>
        <v>ProcesTax</v>
      </c>
      <c r="M60" s="10">
        <f>VLOOKUP(L60,Input!$C$2:$D$6,2,FALSE)</f>
        <v>13</v>
      </c>
      <c r="N60" s="10">
        <f t="shared" si="6"/>
        <v>6</v>
      </c>
      <c r="O60" s="10">
        <f>MATCH(F60,Input!$C$15:$U$15,0)</f>
        <v>7</v>
      </c>
    </row>
    <row r="61" spans="2:18">
      <c r="C61" t="s">
        <v>11</v>
      </c>
      <c r="D61" s="18">
        <v>2015</v>
      </c>
      <c r="E61" t="str">
        <f t="shared" si="0"/>
        <v>INDO*</v>
      </c>
      <c r="F61" t="str">
        <f t="shared" si="10"/>
        <v>INDLPG</v>
      </c>
      <c r="G61" t="str">
        <f t="shared" si="10"/>
        <v>IODMT</v>
      </c>
      <c r="H61" t="str">
        <f t="shared" si="10"/>
        <v>INDLPG</v>
      </c>
      <c r="I61" s="10" t="s">
        <v>209</v>
      </c>
      <c r="J61" s="51">
        <f ca="1">OFFSET(Input!$A$1,M61+N61+2,O61+1)</f>
        <v>40.590088951336469</v>
      </c>
      <c r="L61" s="10" t="str">
        <f t="shared" si="5"/>
        <v>ProcesTax</v>
      </c>
      <c r="M61" s="10">
        <f>VLOOKUP(L61,Input!$C$2:$D$6,2,FALSE)</f>
        <v>13</v>
      </c>
      <c r="N61" s="10">
        <f t="shared" si="6"/>
        <v>6</v>
      </c>
      <c r="O61" s="10">
        <f>MATCH(F61,Input!$C$15:$U$15,0)</f>
        <v>8</v>
      </c>
    </row>
    <row r="62" spans="2:18">
      <c r="C62" t="s">
        <v>11</v>
      </c>
      <c r="D62" s="18">
        <v>2015</v>
      </c>
      <c r="E62" t="str">
        <f t="shared" si="0"/>
        <v>INDO*</v>
      </c>
      <c r="F62" t="str">
        <f t="shared" si="10"/>
        <v>INDWST</v>
      </c>
      <c r="G62" t="str">
        <f t="shared" si="10"/>
        <v>IODMT</v>
      </c>
      <c r="H62" t="str">
        <f t="shared" si="10"/>
        <v>INDWST</v>
      </c>
      <c r="I62" s="10" t="s">
        <v>209</v>
      </c>
      <c r="J62" s="51">
        <f ca="1">OFFSET(Input!$A$1,M62+N62+2,O62+1)</f>
        <v>0</v>
      </c>
      <c r="L62" s="10" t="str">
        <f t="shared" si="5"/>
        <v>ProcesTax</v>
      </c>
      <c r="M62" s="10">
        <f>VLOOKUP(L62,Input!$C$2:$D$6,2,FALSE)</f>
        <v>13</v>
      </c>
      <c r="N62" s="10">
        <f t="shared" si="6"/>
        <v>6</v>
      </c>
      <c r="O62" s="10">
        <f>MATCH(F62,Input!$C$15:$U$15,0)</f>
        <v>9</v>
      </c>
    </row>
    <row r="63" spans="2:18">
      <c r="C63" t="s">
        <v>11</v>
      </c>
      <c r="D63" s="18">
        <v>2015</v>
      </c>
      <c r="E63" t="str">
        <f t="shared" si="0"/>
        <v>INDO*</v>
      </c>
      <c r="F63" t="str">
        <f t="shared" si="10"/>
        <v>INDHCE</v>
      </c>
      <c r="G63" t="str">
        <f t="shared" si="10"/>
        <v>IODMT</v>
      </c>
      <c r="H63" t="str">
        <f t="shared" si="10"/>
        <v>INDHCE</v>
      </c>
      <c r="I63" s="10" t="s">
        <v>209</v>
      </c>
      <c r="J63" s="51">
        <f ca="1">OFFSET(Input!$A$1,M63+N63+2,O63+1)</f>
        <v>30.170076892571945</v>
      </c>
      <c r="L63" s="10" t="str">
        <f t="shared" si="5"/>
        <v>ProcesTax</v>
      </c>
      <c r="M63" s="10">
        <f>VLOOKUP(L63,Input!$C$2:$D$6,2,FALSE)</f>
        <v>13</v>
      </c>
      <c r="N63" s="10">
        <f t="shared" si="6"/>
        <v>6</v>
      </c>
      <c r="O63" s="10">
        <f>MATCH(F63,Input!$C$15:$U$15,0)</f>
        <v>10</v>
      </c>
    </row>
    <row r="64" spans="2:18">
      <c r="C64" t="s">
        <v>11</v>
      </c>
      <c r="D64" s="18">
        <v>2015</v>
      </c>
      <c r="E64" t="str">
        <f t="shared" si="0"/>
        <v>INDO*</v>
      </c>
      <c r="F64" t="str">
        <f t="shared" si="10"/>
        <v>INDHDE</v>
      </c>
      <c r="G64" t="str">
        <f t="shared" si="10"/>
        <v>IODMT</v>
      </c>
      <c r="H64" t="str">
        <f t="shared" si="10"/>
        <v>INDHDE</v>
      </c>
      <c r="I64" s="10" t="s">
        <v>209</v>
      </c>
      <c r="J64" s="51">
        <f ca="1">OFFSET(Input!$A$1,M64+N64+2,O64+1)</f>
        <v>30.170076892571945</v>
      </c>
      <c r="L64" s="10" t="str">
        <f t="shared" si="5"/>
        <v>ProcesTax</v>
      </c>
      <c r="M64" s="10">
        <f>VLOOKUP(L64,Input!$C$2:$D$6,2,FALSE)</f>
        <v>13</v>
      </c>
      <c r="N64" s="10">
        <f t="shared" si="6"/>
        <v>6</v>
      </c>
      <c r="O64" s="10">
        <f>MATCH(F64,Input!$C$15:$U$15,0)</f>
        <v>11</v>
      </c>
    </row>
    <row r="65" spans="2:15">
      <c r="B65" s="9"/>
      <c r="C65" s="9" t="s">
        <v>11</v>
      </c>
      <c r="D65" s="12">
        <v>2015</v>
      </c>
      <c r="E65" s="9" t="str">
        <f t="shared" ref="E65:E123" si="11">$U$3&amp;"*"</f>
        <v>INDO*</v>
      </c>
      <c r="F65" s="9" t="str">
        <f t="shared" si="10"/>
        <v>INDELC</v>
      </c>
      <c r="G65" s="9" t="str">
        <f t="shared" si="10"/>
        <v>IODMT</v>
      </c>
      <c r="H65" s="9" t="str">
        <f t="shared" si="10"/>
        <v>INDELC</v>
      </c>
      <c r="I65" s="13" t="s">
        <v>209</v>
      </c>
      <c r="J65" s="52">
        <f ca="1">OFFSET(Input!$A$1,M65+N65+2,O65+1)</f>
        <v>1.25</v>
      </c>
      <c r="L65" s="13" t="str">
        <f t="shared" si="5"/>
        <v>ProcesTax</v>
      </c>
      <c r="M65" s="13">
        <f>VLOOKUP(L65,Input!$C$2:$D$6,2,FALSE)</f>
        <v>13</v>
      </c>
      <c r="N65" s="13">
        <f t="shared" si="6"/>
        <v>6</v>
      </c>
      <c r="O65" s="13">
        <f>MATCH(F65,Input!$C$15:$U$15,0)</f>
        <v>12</v>
      </c>
    </row>
    <row r="66" spans="2:15">
      <c r="C66" t="s">
        <v>11</v>
      </c>
      <c r="D66" s="18">
        <v>2015</v>
      </c>
      <c r="E66" t="str">
        <f t="shared" si="11"/>
        <v>INDO*</v>
      </c>
      <c r="F66" t="str">
        <f t="shared" si="10"/>
        <v>INDNGA</v>
      </c>
      <c r="G66" t="str">
        <f t="shared" si="10"/>
        <v>IODHT</v>
      </c>
      <c r="H66" t="str">
        <f t="shared" si="10"/>
        <v>INDNGA</v>
      </c>
      <c r="I66" s="10" t="s">
        <v>209</v>
      </c>
      <c r="J66" s="51">
        <f ca="1">OFFSET(Input!$A$1,M66+N66+2,O66+1)</f>
        <v>2.3923925411292624</v>
      </c>
      <c r="L66" s="10" t="str">
        <f t="shared" si="5"/>
        <v>ProcesTax</v>
      </c>
      <c r="M66" s="10">
        <f>VLOOKUP(L66,Input!$C$2:$D$6,2,FALSE)</f>
        <v>13</v>
      </c>
      <c r="N66" s="10">
        <f t="shared" si="6"/>
        <v>6</v>
      </c>
      <c r="O66" s="10">
        <f>MATCH(F66,Input!$C$15:$U$15,0)</f>
        <v>1</v>
      </c>
    </row>
    <row r="67" spans="2:15">
      <c r="C67" t="s">
        <v>11</v>
      </c>
      <c r="D67" s="18">
        <v>2015</v>
      </c>
      <c r="E67" t="str">
        <f t="shared" si="11"/>
        <v>INDO*</v>
      </c>
      <c r="F67" t="str">
        <f t="shared" si="10"/>
        <v>INDSNG2</v>
      </c>
      <c r="G67" t="str">
        <f t="shared" si="10"/>
        <v>IODHT</v>
      </c>
      <c r="H67" t="str">
        <f t="shared" si="10"/>
        <v>INDSNG2</v>
      </c>
      <c r="I67" s="10" t="s">
        <v>209</v>
      </c>
      <c r="J67" s="51">
        <f ca="1">OFFSET(Input!$A$1,M67+N67+2,O67+1)</f>
        <v>0</v>
      </c>
      <c r="L67" s="10" t="str">
        <f t="shared" si="5"/>
        <v>ProcesTax</v>
      </c>
      <c r="M67" s="10">
        <f>VLOOKUP(L67,Input!$C$2:$D$6,2,FALSE)</f>
        <v>13</v>
      </c>
      <c r="N67" s="10">
        <f t="shared" si="6"/>
        <v>6</v>
      </c>
      <c r="O67" s="10">
        <f>MATCH(F67,Input!$C$15:$U$15,0)</f>
        <v>16</v>
      </c>
    </row>
    <row r="68" spans="2:15">
      <c r="C68" t="s">
        <v>11</v>
      </c>
      <c r="D68" s="18">
        <v>2015</v>
      </c>
      <c r="E68" t="str">
        <f t="shared" si="11"/>
        <v>INDO*</v>
      </c>
      <c r="F68" t="str">
        <f t="shared" si="10"/>
        <v>INDSNG1</v>
      </c>
      <c r="G68" t="str">
        <f t="shared" si="10"/>
        <v>IODHT</v>
      </c>
      <c r="H68" t="str">
        <f t="shared" si="10"/>
        <v>INDSNG1</v>
      </c>
      <c r="I68" s="10" t="s">
        <v>209</v>
      </c>
      <c r="J68" s="51">
        <f ca="1">OFFSET(Input!$A$1,M68+N68+2,O68+1)</f>
        <v>0</v>
      </c>
      <c r="L68" s="10" t="str">
        <f t="shared" si="5"/>
        <v>ProcesTax</v>
      </c>
      <c r="M68" s="10">
        <f>VLOOKUP(L68,Input!$C$2:$D$6,2,FALSE)</f>
        <v>13</v>
      </c>
      <c r="N68" s="10">
        <f t="shared" si="6"/>
        <v>6</v>
      </c>
      <c r="O68" s="10">
        <f>MATCH(F68,Input!$C$15:$U$15,0)</f>
        <v>15</v>
      </c>
    </row>
    <row r="69" spans="2:15">
      <c r="B69" s="9"/>
      <c r="C69" s="9" t="s">
        <v>11</v>
      </c>
      <c r="D69" s="12">
        <v>2015</v>
      </c>
      <c r="E69" s="9" t="str">
        <f t="shared" si="11"/>
        <v>INDO*</v>
      </c>
      <c r="F69" s="9" t="str">
        <f t="shared" si="10"/>
        <v>INDLPG</v>
      </c>
      <c r="G69" s="9" t="str">
        <f t="shared" si="10"/>
        <v>IODHT</v>
      </c>
      <c r="H69" s="9" t="str">
        <f t="shared" si="10"/>
        <v>INDLPG</v>
      </c>
      <c r="I69" s="13" t="s">
        <v>209</v>
      </c>
      <c r="J69" s="52">
        <f ca="1">OFFSET(Input!$A$1,M69+N69+2,O69+1)</f>
        <v>40.590088951336469</v>
      </c>
      <c r="L69" s="13" t="str">
        <f t="shared" si="5"/>
        <v>ProcesTax</v>
      </c>
      <c r="M69" s="13">
        <f>VLOOKUP(L69,Input!$C$2:$D$6,2,FALSE)</f>
        <v>13</v>
      </c>
      <c r="N69" s="13">
        <f t="shared" si="6"/>
        <v>6</v>
      </c>
      <c r="O69" s="13">
        <f>MATCH(F69,Input!$C$15:$U$15,0)</f>
        <v>8</v>
      </c>
    </row>
    <row r="70" spans="2:15">
      <c r="C70" t="s">
        <v>11</v>
      </c>
      <c r="D70" s="18">
        <v>2015</v>
      </c>
      <c r="E70" t="str">
        <f t="shared" si="11"/>
        <v>INDO*</v>
      </c>
      <c r="F70" t="str">
        <f t="shared" ref="F70:H89" si="12">F26</f>
        <v>INDNGA</v>
      </c>
      <c r="G70" t="str">
        <f t="shared" si="12"/>
        <v>IODRH</v>
      </c>
      <c r="H70" t="str">
        <f t="shared" si="12"/>
        <v>INDNGA</v>
      </c>
      <c r="I70" s="10" t="s">
        <v>209</v>
      </c>
      <c r="J70" s="51">
        <f ca="1">OFFSET(Input!$A$1,M70+N70+2,O70+1)</f>
        <v>70.841601057755838</v>
      </c>
      <c r="L70" s="10" t="str">
        <f t="shared" si="5"/>
        <v>HeatTax</v>
      </c>
      <c r="M70" s="10">
        <f>VLOOKUP(L70,Input!$C$2:$D$6,2,FALSE)</f>
        <v>63</v>
      </c>
      <c r="N70" s="10">
        <f t="shared" si="6"/>
        <v>6</v>
      </c>
      <c r="O70" s="10">
        <f>MATCH(F70,Input!$C$15:$U$15,0)</f>
        <v>1</v>
      </c>
    </row>
    <row r="71" spans="2:15">
      <c r="C71" t="s">
        <v>11</v>
      </c>
      <c r="D71" s="18">
        <v>2015</v>
      </c>
      <c r="E71" t="str">
        <f t="shared" si="11"/>
        <v>INDO*</v>
      </c>
      <c r="F71" t="str">
        <f t="shared" si="12"/>
        <v>INDSNG2</v>
      </c>
      <c r="G71" t="str">
        <f t="shared" si="12"/>
        <v>IODRH</v>
      </c>
      <c r="H71" t="str">
        <f t="shared" si="12"/>
        <v>INDSNG2</v>
      </c>
      <c r="I71" s="10" t="s">
        <v>209</v>
      </c>
      <c r="J71" s="51">
        <f ca="1">OFFSET(Input!$A$1,M71+N71+2,O71+1)</f>
        <v>0</v>
      </c>
      <c r="L71" s="10" t="str">
        <f t="shared" ref="L71:L134" si="13">VLOOKUP(RIGHT(G71,3),$T$6:$V$12,3,FALSE)</f>
        <v>HeatTax</v>
      </c>
      <c r="M71" s="10">
        <f>VLOOKUP(L71,Input!$C$2:$D$6,2,FALSE)</f>
        <v>63</v>
      </c>
      <c r="N71" s="10">
        <f t="shared" ref="N71:N134" si="14">D71-2009</f>
        <v>6</v>
      </c>
      <c r="O71" s="10">
        <f>MATCH(F71,Input!$C$15:$U$15,0)</f>
        <v>16</v>
      </c>
    </row>
    <row r="72" spans="2:15">
      <c r="C72" t="s">
        <v>11</v>
      </c>
      <c r="D72" s="18">
        <v>2015</v>
      </c>
      <c r="E72" t="str">
        <f t="shared" si="11"/>
        <v>INDO*</v>
      </c>
      <c r="F72" t="str">
        <f t="shared" si="12"/>
        <v>INDSNG1</v>
      </c>
      <c r="G72" t="str">
        <f t="shared" si="12"/>
        <v>IODRH</v>
      </c>
      <c r="H72" t="str">
        <f t="shared" si="12"/>
        <v>INDSNG1</v>
      </c>
      <c r="I72" s="10" t="s">
        <v>209</v>
      </c>
      <c r="J72" s="51">
        <f ca="1">OFFSET(Input!$A$1,M72+N72+2,O72+1)</f>
        <v>121.84069514307899</v>
      </c>
      <c r="L72" s="10" t="str">
        <f t="shared" si="13"/>
        <v>HeatTax</v>
      </c>
      <c r="M72" s="10">
        <f>VLOOKUP(L72,Input!$C$2:$D$6,2,FALSE)</f>
        <v>63</v>
      </c>
      <c r="N72" s="10">
        <f t="shared" si="14"/>
        <v>6</v>
      </c>
      <c r="O72" s="10">
        <f>MATCH(F72,Input!$C$15:$U$15,0)</f>
        <v>15</v>
      </c>
    </row>
    <row r="73" spans="2:15">
      <c r="C73" t="s">
        <v>11</v>
      </c>
      <c r="D73" s="18">
        <v>2015</v>
      </c>
      <c r="E73" t="str">
        <f t="shared" si="11"/>
        <v>INDO*</v>
      </c>
      <c r="F73" t="str">
        <f t="shared" si="12"/>
        <v>INDCOA</v>
      </c>
      <c r="G73" t="str">
        <f t="shared" si="12"/>
        <v>IODRH</v>
      </c>
      <c r="H73" t="str">
        <f t="shared" si="12"/>
        <v>INDCOA</v>
      </c>
      <c r="I73" s="10" t="s">
        <v>209</v>
      </c>
      <c r="J73" s="51">
        <f ca="1">OFFSET(Input!$A$1,M73+N73+2,O73+1)</f>
        <v>0</v>
      </c>
      <c r="L73" s="10" t="str">
        <f t="shared" si="13"/>
        <v>HeatTax</v>
      </c>
      <c r="M73" s="10">
        <f>VLOOKUP(L73,Input!$C$2:$D$6,2,FALSE)</f>
        <v>63</v>
      </c>
      <c r="N73" s="10">
        <f t="shared" si="14"/>
        <v>6</v>
      </c>
      <c r="O73" s="10">
        <f>MATCH(F73,Input!$C$15:$U$15,0)</f>
        <v>2</v>
      </c>
    </row>
    <row r="74" spans="2:15">
      <c r="C74" t="s">
        <v>11</v>
      </c>
      <c r="D74" s="18">
        <v>2015</v>
      </c>
      <c r="E74" t="str">
        <f t="shared" si="11"/>
        <v>INDO*</v>
      </c>
      <c r="F74" t="str">
        <f t="shared" si="12"/>
        <v>INDDSL</v>
      </c>
      <c r="G74" t="str">
        <f t="shared" si="12"/>
        <v>IODRH</v>
      </c>
      <c r="H74" t="str">
        <f t="shared" si="12"/>
        <v>INDDSL</v>
      </c>
      <c r="I74" s="10" t="s">
        <v>209</v>
      </c>
      <c r="J74" s="51">
        <f ca="1">OFFSET(Input!$A$1,M74+N74+2,O74+1)</f>
        <v>145.72835544314296</v>
      </c>
      <c r="L74" s="10" t="str">
        <f t="shared" si="13"/>
        <v>HeatTax</v>
      </c>
      <c r="M74" s="10">
        <f>VLOOKUP(L74,Input!$C$2:$D$6,2,FALSE)</f>
        <v>63</v>
      </c>
      <c r="N74" s="10">
        <f t="shared" si="14"/>
        <v>6</v>
      </c>
      <c r="O74" s="10">
        <f>MATCH(F74,Input!$C$15:$U$15,0)</f>
        <v>3</v>
      </c>
    </row>
    <row r="75" spans="2:15">
      <c r="C75" t="s">
        <v>11</v>
      </c>
      <c r="D75" s="18">
        <v>2015</v>
      </c>
      <c r="E75" t="str">
        <f t="shared" si="11"/>
        <v>INDO*</v>
      </c>
      <c r="F75" t="str">
        <f t="shared" si="12"/>
        <v>INDDSB1</v>
      </c>
      <c r="G75" t="str">
        <f t="shared" si="12"/>
        <v>IODRH</v>
      </c>
      <c r="H75" t="str">
        <f t="shared" si="12"/>
        <v>INDDSB1</v>
      </c>
      <c r="I75" s="10" t="s">
        <v>209</v>
      </c>
      <c r="J75" s="51">
        <f ca="1">OFFSET(Input!$A$1,M75+N75+2,O75+1)</f>
        <v>37.916666666666671</v>
      </c>
      <c r="L75" s="10" t="str">
        <f t="shared" si="13"/>
        <v>HeatTax</v>
      </c>
      <c r="M75" s="10">
        <f>VLOOKUP(L75,Input!$C$2:$D$6,2,FALSE)</f>
        <v>63</v>
      </c>
      <c r="N75" s="10">
        <f t="shared" si="14"/>
        <v>6</v>
      </c>
      <c r="O75" s="10">
        <f>MATCH(F75,Input!$C$15:$U$15,0)</f>
        <v>13</v>
      </c>
    </row>
    <row r="76" spans="2:15">
      <c r="C76" t="s">
        <v>11</v>
      </c>
      <c r="D76" s="18">
        <v>2015</v>
      </c>
      <c r="E76" t="str">
        <f t="shared" si="11"/>
        <v>INDO*</v>
      </c>
      <c r="F76" t="str">
        <f t="shared" si="12"/>
        <v>INDDSB2</v>
      </c>
      <c r="G76" t="str">
        <f t="shared" si="12"/>
        <v>IODRH</v>
      </c>
      <c r="H76" t="str">
        <f t="shared" si="12"/>
        <v>INDDSB2</v>
      </c>
      <c r="I76" s="10" t="s">
        <v>209</v>
      </c>
      <c r="J76" s="51">
        <f ca="1">OFFSET(Input!$A$1,M76+N76+2,O76+1)</f>
        <v>121.84069514307899</v>
      </c>
      <c r="L76" s="10" t="str">
        <f t="shared" si="13"/>
        <v>HeatTax</v>
      </c>
      <c r="M76" s="10">
        <f>VLOOKUP(L76,Input!$C$2:$D$6,2,FALSE)</f>
        <v>63</v>
      </c>
      <c r="N76" s="10">
        <f t="shared" si="14"/>
        <v>6</v>
      </c>
      <c r="O76" s="10">
        <f>MATCH(F76,Input!$C$15:$U$15,0)</f>
        <v>14</v>
      </c>
    </row>
    <row r="77" spans="2:15">
      <c r="C77" t="s">
        <v>11</v>
      </c>
      <c r="D77" s="18">
        <v>2015</v>
      </c>
      <c r="E77" t="str">
        <f t="shared" si="11"/>
        <v>INDO*</v>
      </c>
      <c r="F77" t="str">
        <f t="shared" si="12"/>
        <v>INDWPE</v>
      </c>
      <c r="G77" t="str">
        <f t="shared" si="12"/>
        <v>IODRH</v>
      </c>
      <c r="H77" t="str">
        <f t="shared" si="12"/>
        <v>INDWPE</v>
      </c>
      <c r="I77" s="10" t="s">
        <v>209</v>
      </c>
      <c r="J77" s="51">
        <f ca="1">OFFSET(Input!$A$1,M77+N77+2,O77+1)</f>
        <v>0</v>
      </c>
      <c r="L77" s="10" t="str">
        <f t="shared" si="13"/>
        <v>HeatTax</v>
      </c>
      <c r="M77" s="10">
        <f>VLOOKUP(L77,Input!$C$2:$D$6,2,FALSE)</f>
        <v>63</v>
      </c>
      <c r="N77" s="10">
        <f t="shared" si="14"/>
        <v>6</v>
      </c>
      <c r="O77" s="10">
        <f>MATCH(F77,Input!$C$15:$U$15,0)</f>
        <v>4</v>
      </c>
    </row>
    <row r="78" spans="2:15">
      <c r="C78" t="s">
        <v>11</v>
      </c>
      <c r="D78" s="18">
        <v>2015</v>
      </c>
      <c r="E78" t="str">
        <f t="shared" si="11"/>
        <v>INDO*</v>
      </c>
      <c r="F78" t="str">
        <f t="shared" si="12"/>
        <v>INDWCH</v>
      </c>
      <c r="G78" t="str">
        <f t="shared" si="12"/>
        <v>IODRH</v>
      </c>
      <c r="H78" t="str">
        <f t="shared" si="12"/>
        <v>INDWCH</v>
      </c>
      <c r="I78" s="10" t="s">
        <v>209</v>
      </c>
      <c r="J78" s="51">
        <f ca="1">OFFSET(Input!$A$1,M78+N78+2,O78+1)</f>
        <v>0</v>
      </c>
      <c r="L78" s="10" t="str">
        <f t="shared" si="13"/>
        <v>HeatTax</v>
      </c>
      <c r="M78" s="10">
        <f>VLOOKUP(L78,Input!$C$2:$D$6,2,FALSE)</f>
        <v>63</v>
      </c>
      <c r="N78" s="10">
        <f t="shared" si="14"/>
        <v>6</v>
      </c>
      <c r="O78" s="10">
        <f>MATCH(F78,Input!$C$15:$U$15,0)</f>
        <v>5</v>
      </c>
    </row>
    <row r="79" spans="2:15">
      <c r="C79" t="s">
        <v>11</v>
      </c>
      <c r="D79" s="18">
        <v>2015</v>
      </c>
      <c r="E79" t="str">
        <f t="shared" si="11"/>
        <v>INDO*</v>
      </c>
      <c r="F79" t="str">
        <f t="shared" si="12"/>
        <v>INDBGA</v>
      </c>
      <c r="G79" t="str">
        <f t="shared" si="12"/>
        <v>IODRH</v>
      </c>
      <c r="H79" t="str">
        <f t="shared" si="12"/>
        <v>INDBGA</v>
      </c>
      <c r="I79" s="10" t="s">
        <v>209</v>
      </c>
      <c r="J79" s="51">
        <f ca="1">OFFSET(Input!$A$1,M79+N79+2,O79+1)</f>
        <v>0</v>
      </c>
      <c r="L79" s="10" t="str">
        <f t="shared" si="13"/>
        <v>HeatTax</v>
      </c>
      <c r="M79" s="10">
        <f>VLOOKUP(L79,Input!$C$2:$D$6,2,FALSE)</f>
        <v>63</v>
      </c>
      <c r="N79" s="10">
        <f t="shared" si="14"/>
        <v>6</v>
      </c>
      <c r="O79" s="10">
        <f>MATCH(F79,Input!$C$15:$U$15,0)</f>
        <v>6</v>
      </c>
    </row>
    <row r="80" spans="2:15">
      <c r="C80" t="s">
        <v>11</v>
      </c>
      <c r="D80" s="18">
        <v>2015</v>
      </c>
      <c r="E80" t="str">
        <f t="shared" si="11"/>
        <v>INDO*</v>
      </c>
      <c r="F80" t="str">
        <f t="shared" si="12"/>
        <v>INDHFO</v>
      </c>
      <c r="G80" t="str">
        <f t="shared" si="12"/>
        <v>IODRH</v>
      </c>
      <c r="H80" t="str">
        <f t="shared" si="12"/>
        <v>INDHFO</v>
      </c>
      <c r="I80" s="10" t="s">
        <v>209</v>
      </c>
      <c r="J80" s="51">
        <f ca="1">OFFSET(Input!$A$1,M80+N80+2,O80+1)</f>
        <v>73.544808375756418</v>
      </c>
      <c r="L80" s="10" t="str">
        <f t="shared" si="13"/>
        <v>HeatTax</v>
      </c>
      <c r="M80" s="10">
        <f>VLOOKUP(L80,Input!$C$2:$D$6,2,FALSE)</f>
        <v>63</v>
      </c>
      <c r="N80" s="10">
        <f t="shared" si="14"/>
        <v>6</v>
      </c>
      <c r="O80" s="10">
        <f>MATCH(F80,Input!$C$15:$U$15,0)</f>
        <v>7</v>
      </c>
    </row>
    <row r="81" spans="2:15">
      <c r="C81" t="s">
        <v>11</v>
      </c>
      <c r="D81" s="18">
        <v>2015</v>
      </c>
      <c r="E81" t="str">
        <f t="shared" si="11"/>
        <v>INDO*</v>
      </c>
      <c r="F81" t="str">
        <f t="shared" si="12"/>
        <v>INDLPG</v>
      </c>
      <c r="G81" t="str">
        <f t="shared" si="12"/>
        <v>IODRH</v>
      </c>
      <c r="H81" t="str">
        <f t="shared" si="12"/>
        <v>INDLPG</v>
      </c>
      <c r="I81" s="10" t="s">
        <v>209</v>
      </c>
      <c r="J81" s="51">
        <f ca="1">OFFSET(Input!$A$1,M81+N81+2,O81+1)</f>
        <v>40.590088951336469</v>
      </c>
      <c r="L81" s="10" t="str">
        <f t="shared" si="13"/>
        <v>HeatTax</v>
      </c>
      <c r="M81" s="10">
        <f>VLOOKUP(L81,Input!$C$2:$D$6,2,FALSE)</f>
        <v>63</v>
      </c>
      <c r="N81" s="10">
        <f t="shared" si="14"/>
        <v>6</v>
      </c>
      <c r="O81" s="10">
        <f>MATCH(F81,Input!$C$15:$U$15,0)</f>
        <v>8</v>
      </c>
    </row>
    <row r="82" spans="2:15">
      <c r="C82" t="s">
        <v>11</v>
      </c>
      <c r="D82" s="18">
        <v>2015</v>
      </c>
      <c r="E82" t="str">
        <f t="shared" si="11"/>
        <v>INDO*</v>
      </c>
      <c r="F82" t="str">
        <f t="shared" si="12"/>
        <v>INDWST</v>
      </c>
      <c r="G82" t="str">
        <f t="shared" si="12"/>
        <v>IODRH</v>
      </c>
      <c r="H82" t="str">
        <f t="shared" si="12"/>
        <v>INDWST</v>
      </c>
      <c r="I82" s="10" t="s">
        <v>209</v>
      </c>
      <c r="J82" s="51">
        <f ca="1">OFFSET(Input!$A$1,M82+N82+2,O82+1)</f>
        <v>0</v>
      </c>
      <c r="L82" s="10" t="str">
        <f t="shared" si="13"/>
        <v>HeatTax</v>
      </c>
      <c r="M82" s="10">
        <f>VLOOKUP(L82,Input!$C$2:$D$6,2,FALSE)</f>
        <v>63</v>
      </c>
      <c r="N82" s="10">
        <f t="shared" si="14"/>
        <v>6</v>
      </c>
      <c r="O82" s="10">
        <f>MATCH(F82,Input!$C$15:$U$15,0)</f>
        <v>9</v>
      </c>
    </row>
    <row r="83" spans="2:15">
      <c r="C83" t="s">
        <v>11</v>
      </c>
      <c r="D83" s="18">
        <v>2015</v>
      </c>
      <c r="E83" t="str">
        <f t="shared" si="11"/>
        <v>INDO*</v>
      </c>
      <c r="F83" t="str">
        <f t="shared" si="12"/>
        <v>INDHCE</v>
      </c>
      <c r="G83" t="str">
        <f t="shared" si="12"/>
        <v>IODRH</v>
      </c>
      <c r="H83" t="str">
        <f t="shared" si="12"/>
        <v>INDHCE</v>
      </c>
      <c r="I83" s="10" t="s">
        <v>209</v>
      </c>
      <c r="J83" s="51">
        <f ca="1">OFFSET(Input!$A$1,M83+N83+2,O83+1)</f>
        <v>30.170076892571945</v>
      </c>
      <c r="L83" s="10" t="str">
        <f t="shared" si="13"/>
        <v>HeatTax</v>
      </c>
      <c r="M83" s="10">
        <f>VLOOKUP(L83,Input!$C$2:$D$6,2,FALSE)</f>
        <v>63</v>
      </c>
      <c r="N83" s="10">
        <f t="shared" si="14"/>
        <v>6</v>
      </c>
      <c r="O83" s="10">
        <f>MATCH(F83,Input!$C$15:$U$15,0)</f>
        <v>10</v>
      </c>
    </row>
    <row r="84" spans="2:15">
      <c r="C84" t="s">
        <v>11</v>
      </c>
      <c r="D84" s="18">
        <v>2015</v>
      </c>
      <c r="E84" t="str">
        <f t="shared" si="11"/>
        <v>INDO*</v>
      </c>
      <c r="F84" t="str">
        <f t="shared" si="12"/>
        <v>INDHDE</v>
      </c>
      <c r="G84" t="str">
        <f t="shared" si="12"/>
        <v>IODRH</v>
      </c>
      <c r="H84" t="str">
        <f t="shared" si="12"/>
        <v>INDHDE</v>
      </c>
      <c r="I84" s="10" t="s">
        <v>209</v>
      </c>
      <c r="J84" s="51">
        <f ca="1">OFFSET(Input!$A$1,M84+N84+2,O84+1)</f>
        <v>30.170076892571945</v>
      </c>
      <c r="L84" s="10" t="str">
        <f t="shared" si="13"/>
        <v>HeatTax</v>
      </c>
      <c r="M84" s="10">
        <f>VLOOKUP(L84,Input!$C$2:$D$6,2,FALSE)</f>
        <v>63</v>
      </c>
      <c r="N84" s="10">
        <f t="shared" si="14"/>
        <v>6</v>
      </c>
      <c r="O84" s="10">
        <f>MATCH(F84,Input!$C$15:$U$15,0)</f>
        <v>11</v>
      </c>
    </row>
    <row r="85" spans="2:15">
      <c r="B85" s="9"/>
      <c r="C85" s="9" t="s">
        <v>11</v>
      </c>
      <c r="D85" s="12">
        <v>2015</v>
      </c>
      <c r="E85" s="9" t="str">
        <f t="shared" si="11"/>
        <v>INDO*</v>
      </c>
      <c r="F85" s="9" t="str">
        <f t="shared" si="12"/>
        <v>INDELC</v>
      </c>
      <c r="G85" s="9" t="str">
        <f t="shared" si="12"/>
        <v>IODRH</v>
      </c>
      <c r="H85" s="9" t="str">
        <f t="shared" si="12"/>
        <v>INDELC</v>
      </c>
      <c r="I85" s="13" t="s">
        <v>209</v>
      </c>
      <c r="J85" s="52">
        <f ca="1">OFFSET(Input!$A$1,M85+N85+2,O85+1)</f>
        <v>37.916666666666671</v>
      </c>
      <c r="L85" s="13" t="str">
        <f t="shared" si="13"/>
        <v>HeatTax</v>
      </c>
      <c r="M85" s="13">
        <f>VLOOKUP(L85,Input!$C$2:$D$6,2,FALSE)</f>
        <v>63</v>
      </c>
      <c r="N85" s="13">
        <f t="shared" si="14"/>
        <v>6</v>
      </c>
      <c r="O85" s="13">
        <f>MATCH(F85,Input!$C$15:$U$15,0)</f>
        <v>12</v>
      </c>
    </row>
    <row r="86" spans="2:15">
      <c r="B86" s="26"/>
      <c r="C86" s="26" t="s">
        <v>11</v>
      </c>
      <c r="D86" s="27">
        <v>2015</v>
      </c>
      <c r="E86" s="26" t="str">
        <f t="shared" si="11"/>
        <v>INDO*</v>
      </c>
      <c r="F86" s="26" t="str">
        <f t="shared" si="12"/>
        <v>INDELC</v>
      </c>
      <c r="G86" s="26" t="str">
        <f t="shared" si="12"/>
        <v>IODLA</v>
      </c>
      <c r="H86" s="26" t="str">
        <f t="shared" si="12"/>
        <v>INDELC</v>
      </c>
      <c r="I86" s="28" t="s">
        <v>209</v>
      </c>
      <c r="J86" s="53">
        <f ca="1">OFFSET(Input!$A$1,M86+N86+2,O86+1)</f>
        <v>37.916666666666671</v>
      </c>
      <c r="L86" s="28" t="str">
        <f t="shared" si="13"/>
        <v>FullTax</v>
      </c>
      <c r="M86" s="28">
        <f>VLOOKUP(L86,Input!$C$2:$D$6,2,FALSE)</f>
        <v>113</v>
      </c>
      <c r="N86" s="28">
        <f t="shared" si="14"/>
        <v>6</v>
      </c>
      <c r="O86" s="28">
        <f>MATCH(F86,Input!$C$15:$U$15,0)</f>
        <v>12</v>
      </c>
    </row>
    <row r="87" spans="2:15">
      <c r="B87" s="9"/>
      <c r="C87" s="9" t="s">
        <v>11</v>
      </c>
      <c r="D87" s="12">
        <v>2015</v>
      </c>
      <c r="E87" s="9" t="str">
        <f t="shared" si="11"/>
        <v>INDO*</v>
      </c>
      <c r="F87" s="9" t="str">
        <f t="shared" si="12"/>
        <v>INDELC</v>
      </c>
      <c r="G87" s="9" t="str">
        <f t="shared" si="12"/>
        <v>IODEM</v>
      </c>
      <c r="H87" s="9" t="str">
        <f t="shared" si="12"/>
        <v>INDELC</v>
      </c>
      <c r="I87" s="13" t="s">
        <v>209</v>
      </c>
      <c r="J87" s="52">
        <f ca="1">OFFSET(Input!$A$1,M87+N87+2,O87+1)</f>
        <v>37.916666666666671</v>
      </c>
      <c r="L87" s="13" t="str">
        <f t="shared" si="13"/>
        <v>FullTax</v>
      </c>
      <c r="M87" s="13">
        <f>VLOOKUP(L87,Input!$C$2:$D$6,2,FALSE)</f>
        <v>113</v>
      </c>
      <c r="N87" s="13">
        <f t="shared" si="14"/>
        <v>6</v>
      </c>
      <c r="O87" s="13">
        <f>MATCH(F87,Input!$C$15:$U$15,0)</f>
        <v>12</v>
      </c>
    </row>
    <row r="88" spans="2:15">
      <c r="C88" t="s">
        <v>11</v>
      </c>
      <c r="D88" s="18">
        <v>2015</v>
      </c>
      <c r="E88" t="str">
        <f t="shared" si="11"/>
        <v>INDO*</v>
      </c>
      <c r="F88" t="str">
        <f t="shared" si="12"/>
        <v>INDDSB1</v>
      </c>
      <c r="G88" t="str">
        <f t="shared" si="12"/>
        <v>IODTF</v>
      </c>
      <c r="H88" t="str">
        <f t="shared" si="12"/>
        <v>INDDSB1</v>
      </c>
      <c r="I88" s="10" t="s">
        <v>209</v>
      </c>
      <c r="J88" s="51">
        <f ca="1">OFFSET(Input!$A$1,M88+N88+2,O88+1)</f>
        <v>37.916666666666671</v>
      </c>
      <c r="L88" s="10" t="str">
        <f t="shared" si="13"/>
        <v>FullTax</v>
      </c>
      <c r="M88" s="10">
        <f>VLOOKUP(L88,Input!$C$2:$D$6,2,FALSE)</f>
        <v>113</v>
      </c>
      <c r="N88" s="10">
        <f t="shared" si="14"/>
        <v>6</v>
      </c>
      <c r="O88" s="10">
        <f>MATCH(F88,Input!$C$15:$U$15,0)</f>
        <v>13</v>
      </c>
    </row>
    <row r="89" spans="2:15">
      <c r="C89" t="s">
        <v>11</v>
      </c>
      <c r="D89" s="18">
        <v>2015</v>
      </c>
      <c r="E89" t="str">
        <f t="shared" si="11"/>
        <v>INDO*</v>
      </c>
      <c r="F89" t="str">
        <f t="shared" si="12"/>
        <v>INDDSB2</v>
      </c>
      <c r="G89" t="str">
        <f t="shared" si="12"/>
        <v>IODTF</v>
      </c>
      <c r="H89" t="str">
        <f t="shared" si="12"/>
        <v>INDDSB2</v>
      </c>
      <c r="I89" s="10" t="s">
        <v>209</v>
      </c>
      <c r="J89" s="51">
        <f ca="1">OFFSET(Input!$A$1,M89+N89+2,O89+1)</f>
        <v>121.84069514307899</v>
      </c>
      <c r="L89" s="10" t="str">
        <f t="shared" si="13"/>
        <v>FullTax</v>
      </c>
      <c r="M89" s="10">
        <f>VLOOKUP(L89,Input!$C$2:$D$6,2,FALSE)</f>
        <v>113</v>
      </c>
      <c r="N89" s="10">
        <f t="shared" si="14"/>
        <v>6</v>
      </c>
      <c r="O89" s="10">
        <f>MATCH(F89,Input!$C$15:$U$15,0)</f>
        <v>14</v>
      </c>
    </row>
    <row r="90" spans="2:15">
      <c r="C90" t="s">
        <v>11</v>
      </c>
      <c r="D90" s="18">
        <v>2015</v>
      </c>
      <c r="E90" t="str">
        <f t="shared" si="11"/>
        <v>INDO*</v>
      </c>
      <c r="F90" t="str">
        <f t="shared" ref="F90:H109" si="15">F46</f>
        <v>INDDSL</v>
      </c>
      <c r="G90" t="str">
        <f t="shared" si="15"/>
        <v>IODTF</v>
      </c>
      <c r="H90" t="str">
        <f t="shared" si="15"/>
        <v>INDDSL</v>
      </c>
      <c r="I90" s="10" t="s">
        <v>209</v>
      </c>
      <c r="J90" s="51">
        <f ca="1">OFFSET(Input!$A$1,M90+N90+2,O90+1)</f>
        <v>145.72835544314296</v>
      </c>
      <c r="L90" s="10" t="str">
        <f t="shared" si="13"/>
        <v>FullTax</v>
      </c>
      <c r="M90" s="10">
        <f>VLOOKUP(L90,Input!$C$2:$D$6,2,FALSE)</f>
        <v>113</v>
      </c>
      <c r="N90" s="10">
        <f t="shared" si="14"/>
        <v>6</v>
      </c>
      <c r="O90" s="10">
        <f>MATCH(F90,Input!$C$15:$U$15,0)</f>
        <v>3</v>
      </c>
    </row>
    <row r="91" spans="2:15">
      <c r="C91" t="s">
        <v>11</v>
      </c>
      <c r="D91" s="18">
        <v>2015</v>
      </c>
      <c r="E91" t="str">
        <f t="shared" si="11"/>
        <v>INDO*</v>
      </c>
      <c r="F91" t="str">
        <f t="shared" si="15"/>
        <v>INDLPG</v>
      </c>
      <c r="G91" t="str">
        <f t="shared" si="15"/>
        <v>IODFL</v>
      </c>
      <c r="H91" t="str">
        <f t="shared" si="15"/>
        <v>INDLPG</v>
      </c>
      <c r="I91" s="10" t="s">
        <v>209</v>
      </c>
      <c r="J91" s="51">
        <f ca="1">OFFSET(Input!$A$1,M91+N91+2,O91+1)</f>
        <v>40.590088951336469</v>
      </c>
      <c r="L91" s="10" t="str">
        <f t="shared" si="13"/>
        <v>FullTax</v>
      </c>
      <c r="M91" s="10">
        <f>VLOOKUP(L91,Input!$C$2:$D$6,2,FALSE)</f>
        <v>113</v>
      </c>
      <c r="N91" s="10">
        <f t="shared" si="14"/>
        <v>6</v>
      </c>
      <c r="O91" s="10">
        <f>MATCH(F91,Input!$C$15:$U$15,0)</f>
        <v>8</v>
      </c>
    </row>
    <row r="92" spans="2:15">
      <c r="C92" t="s">
        <v>11</v>
      </c>
      <c r="D92" s="18">
        <v>2015</v>
      </c>
      <c r="E92" t="str">
        <f t="shared" si="11"/>
        <v>INDO*</v>
      </c>
      <c r="F92" t="str">
        <f t="shared" si="15"/>
        <v>INDSNG1</v>
      </c>
      <c r="G92" t="str">
        <f t="shared" si="15"/>
        <v>IODFL</v>
      </c>
      <c r="H92" t="str">
        <f t="shared" si="15"/>
        <v>INDSNG1</v>
      </c>
      <c r="I92" s="10" t="s">
        <v>209</v>
      </c>
      <c r="J92" s="51">
        <f ca="1">OFFSET(Input!$A$1,M92+N92+2,O92+1)</f>
        <v>121.84069514307899</v>
      </c>
      <c r="L92" s="10" t="str">
        <f t="shared" si="13"/>
        <v>FullTax</v>
      </c>
      <c r="M92" s="10">
        <f>VLOOKUP(L92,Input!$C$2:$D$6,2,FALSE)</f>
        <v>113</v>
      </c>
      <c r="N92" s="10">
        <f t="shared" si="14"/>
        <v>6</v>
      </c>
      <c r="O92" s="10">
        <f>MATCH(F92,Input!$C$15:$U$15,0)</f>
        <v>15</v>
      </c>
    </row>
    <row r="93" spans="2:15" ht="15.75" thickBot="1">
      <c r="B93" s="9"/>
      <c r="C93" s="9" t="s">
        <v>11</v>
      </c>
      <c r="D93" s="12">
        <v>2015</v>
      </c>
      <c r="E93" s="9" t="str">
        <f t="shared" si="11"/>
        <v>INDO*</v>
      </c>
      <c r="F93" s="9" t="str">
        <f t="shared" si="15"/>
        <v>INDSNG2</v>
      </c>
      <c r="G93" s="9" t="str">
        <f t="shared" si="15"/>
        <v>IODFL</v>
      </c>
      <c r="H93" s="9" t="str">
        <f t="shared" si="15"/>
        <v>INDSNG2</v>
      </c>
      <c r="I93" s="13" t="s">
        <v>209</v>
      </c>
      <c r="J93" s="52">
        <f ca="1">OFFSET(Input!$A$1,M93+N93+2,O93+1)</f>
        <v>0</v>
      </c>
      <c r="L93" s="13" t="str">
        <f t="shared" si="13"/>
        <v>FullTax</v>
      </c>
      <c r="M93" s="13">
        <f>VLOOKUP(L93,Input!$C$2:$D$6,2,FALSE)</f>
        <v>113</v>
      </c>
      <c r="N93" s="13">
        <f t="shared" si="14"/>
        <v>6</v>
      </c>
      <c r="O93" s="13">
        <f>MATCH(F93,Input!$C$15:$U$15,0)</f>
        <v>16</v>
      </c>
    </row>
    <row r="94" spans="2:15">
      <c r="B94" s="8"/>
      <c r="C94" s="8" t="s">
        <v>11</v>
      </c>
      <c r="D94" s="19">
        <v>2020</v>
      </c>
      <c r="E94" s="8" t="str">
        <f t="shared" si="11"/>
        <v>INDO*</v>
      </c>
      <c r="F94" s="8" t="str">
        <f t="shared" si="15"/>
        <v>INDNGA</v>
      </c>
      <c r="G94" s="8" t="str">
        <f t="shared" si="15"/>
        <v>IODMT</v>
      </c>
      <c r="H94" s="8" t="str">
        <f t="shared" si="15"/>
        <v>INDNGA</v>
      </c>
      <c r="I94" s="20" t="s">
        <v>209</v>
      </c>
      <c r="J94" s="50">
        <f ca="1">OFFSET(Input!$A$1,M94+N94+2,O94+1)</f>
        <v>2.5015331882971479</v>
      </c>
      <c r="L94" s="20" t="str">
        <f t="shared" si="13"/>
        <v>ProcesTax</v>
      </c>
      <c r="M94" s="20">
        <f>VLOOKUP(L94,Input!$C$2:$D$6,2,FALSE)</f>
        <v>13</v>
      </c>
      <c r="N94" s="20">
        <f t="shared" si="14"/>
        <v>11</v>
      </c>
      <c r="O94" s="20">
        <f>MATCH(F94,Input!$C$15:$U$15,0)</f>
        <v>1</v>
      </c>
    </row>
    <row r="95" spans="2:15">
      <c r="C95" t="s">
        <v>11</v>
      </c>
      <c r="D95" s="18">
        <v>2020</v>
      </c>
      <c r="E95" t="str">
        <f t="shared" si="11"/>
        <v>INDO*</v>
      </c>
      <c r="F95" t="str">
        <f t="shared" si="15"/>
        <v>INDSNG1</v>
      </c>
      <c r="G95" t="str">
        <f t="shared" si="15"/>
        <v>IODMT</v>
      </c>
      <c r="H95" t="str">
        <f t="shared" si="15"/>
        <v>INDSNG1</v>
      </c>
      <c r="I95" s="10" t="s">
        <v>209</v>
      </c>
      <c r="J95" s="51">
        <f ca="1">OFFSET(Input!$A$1,M95+N95+2,O95+1)</f>
        <v>0</v>
      </c>
      <c r="L95" s="10" t="str">
        <f t="shared" si="13"/>
        <v>ProcesTax</v>
      </c>
      <c r="M95" s="10">
        <f>VLOOKUP(L95,Input!$C$2:$D$6,2,FALSE)</f>
        <v>13</v>
      </c>
      <c r="N95" s="10">
        <f t="shared" si="14"/>
        <v>11</v>
      </c>
      <c r="O95" s="10">
        <f>MATCH(F95,Input!$C$15:$U$15,0)</f>
        <v>15</v>
      </c>
    </row>
    <row r="96" spans="2:15">
      <c r="C96" t="s">
        <v>11</v>
      </c>
      <c r="D96" s="18">
        <v>2020</v>
      </c>
      <c r="E96" t="str">
        <f t="shared" si="11"/>
        <v>INDO*</v>
      </c>
      <c r="F96" t="str">
        <f t="shared" si="15"/>
        <v>INDSNG2</v>
      </c>
      <c r="G96" t="str">
        <f t="shared" si="15"/>
        <v>IODMT</v>
      </c>
      <c r="H96" t="str">
        <f t="shared" si="15"/>
        <v>INDSNG2</v>
      </c>
      <c r="I96" s="10" t="s">
        <v>209</v>
      </c>
      <c r="J96" s="51">
        <f ca="1">OFFSET(Input!$A$1,M96+N96+2,O96+1)</f>
        <v>0</v>
      </c>
      <c r="L96" s="10" t="str">
        <f t="shared" si="13"/>
        <v>ProcesTax</v>
      </c>
      <c r="M96" s="10">
        <f>VLOOKUP(L96,Input!$C$2:$D$6,2,FALSE)</f>
        <v>13</v>
      </c>
      <c r="N96" s="10">
        <f t="shared" si="14"/>
        <v>11</v>
      </c>
      <c r="O96" s="10">
        <f>MATCH(F96,Input!$C$15:$U$15,0)</f>
        <v>16</v>
      </c>
    </row>
    <row r="97" spans="2:15">
      <c r="C97" t="s">
        <v>11</v>
      </c>
      <c r="D97" s="18">
        <v>2020</v>
      </c>
      <c r="E97" t="str">
        <f t="shared" si="11"/>
        <v>INDO*</v>
      </c>
      <c r="F97" t="str">
        <f t="shared" si="15"/>
        <v>INDCOA</v>
      </c>
      <c r="G97" t="str">
        <f t="shared" si="15"/>
        <v>IODMT</v>
      </c>
      <c r="H97" t="str">
        <f t="shared" si="15"/>
        <v>INDCOA</v>
      </c>
      <c r="I97" s="10" t="s">
        <v>209</v>
      </c>
      <c r="J97" s="51">
        <f ca="1">OFFSET(Input!$A$1,M97+N97+2,O97+1)</f>
        <v>0</v>
      </c>
      <c r="L97" s="10" t="str">
        <f t="shared" si="13"/>
        <v>ProcesTax</v>
      </c>
      <c r="M97" s="10">
        <f>VLOOKUP(L97,Input!$C$2:$D$6,2,FALSE)</f>
        <v>13</v>
      </c>
      <c r="N97" s="10">
        <f t="shared" si="14"/>
        <v>11</v>
      </c>
      <c r="O97" s="10">
        <f>MATCH(F97,Input!$C$15:$U$15,0)</f>
        <v>2</v>
      </c>
    </row>
    <row r="98" spans="2:15">
      <c r="C98" t="s">
        <v>11</v>
      </c>
      <c r="D98" s="18">
        <v>2020</v>
      </c>
      <c r="E98" t="str">
        <f t="shared" si="11"/>
        <v>INDO*</v>
      </c>
      <c r="F98" t="str">
        <f t="shared" si="15"/>
        <v>INDDSL</v>
      </c>
      <c r="G98" t="str">
        <f t="shared" si="15"/>
        <v>IODMT</v>
      </c>
      <c r="H98" t="str">
        <f t="shared" si="15"/>
        <v>INDDSL</v>
      </c>
      <c r="I98" s="10" t="s">
        <v>209</v>
      </c>
      <c r="J98" s="51">
        <f ca="1">OFFSET(Input!$A$1,M98+N98+2,O98+1)</f>
        <v>154.26271326684906</v>
      </c>
      <c r="L98" s="10" t="str">
        <f t="shared" si="13"/>
        <v>ProcesTax</v>
      </c>
      <c r="M98" s="10">
        <f>VLOOKUP(L98,Input!$C$2:$D$6,2,FALSE)</f>
        <v>13</v>
      </c>
      <c r="N98" s="10">
        <f t="shared" si="14"/>
        <v>11</v>
      </c>
      <c r="O98" s="10">
        <f>MATCH(F98,Input!$C$15:$U$15,0)</f>
        <v>3</v>
      </c>
    </row>
    <row r="99" spans="2:15">
      <c r="C99" t="s">
        <v>11</v>
      </c>
      <c r="D99" s="18">
        <v>2020</v>
      </c>
      <c r="E99" t="str">
        <f t="shared" si="11"/>
        <v>INDO*</v>
      </c>
      <c r="F99" t="str">
        <f t="shared" si="15"/>
        <v>INDDSB1</v>
      </c>
      <c r="G99" t="str">
        <f t="shared" si="15"/>
        <v>IODMT</v>
      </c>
      <c r="H99" t="str">
        <f t="shared" si="15"/>
        <v>INDDSB1</v>
      </c>
      <c r="I99" s="10" t="s">
        <v>209</v>
      </c>
      <c r="J99" s="51">
        <f ca="1">OFFSET(Input!$A$1,M99+N99+2,O99+1)</f>
        <v>121.84069514307899</v>
      </c>
      <c r="L99" s="10" t="str">
        <f t="shared" si="13"/>
        <v>ProcesTax</v>
      </c>
      <c r="M99" s="10">
        <f>VLOOKUP(L99,Input!$C$2:$D$6,2,FALSE)</f>
        <v>13</v>
      </c>
      <c r="N99" s="10">
        <f t="shared" si="14"/>
        <v>11</v>
      </c>
      <c r="O99" s="10">
        <f>MATCH(F99,Input!$C$15:$U$15,0)</f>
        <v>13</v>
      </c>
    </row>
    <row r="100" spans="2:15">
      <c r="C100" t="s">
        <v>11</v>
      </c>
      <c r="D100" s="18">
        <v>2020</v>
      </c>
      <c r="E100" t="str">
        <f t="shared" si="11"/>
        <v>INDO*</v>
      </c>
      <c r="F100" t="str">
        <f t="shared" si="15"/>
        <v>INDDSB2</v>
      </c>
      <c r="G100" t="str">
        <f t="shared" si="15"/>
        <v>IODMT</v>
      </c>
      <c r="H100" t="str">
        <f t="shared" si="15"/>
        <v>INDDSB2</v>
      </c>
      <c r="I100" s="10" t="s">
        <v>209</v>
      </c>
      <c r="J100" s="51">
        <f ca="1">OFFSET(Input!$A$1,M100+N100+2,O100+1)</f>
        <v>121.84069514307899</v>
      </c>
      <c r="L100" s="10" t="str">
        <f t="shared" si="13"/>
        <v>ProcesTax</v>
      </c>
      <c r="M100" s="10">
        <f>VLOOKUP(L100,Input!$C$2:$D$6,2,FALSE)</f>
        <v>13</v>
      </c>
      <c r="N100" s="10">
        <f t="shared" si="14"/>
        <v>11</v>
      </c>
      <c r="O100" s="10">
        <f>MATCH(F100,Input!$C$15:$U$15,0)</f>
        <v>14</v>
      </c>
    </row>
    <row r="101" spans="2:15">
      <c r="C101" t="s">
        <v>11</v>
      </c>
      <c r="D101" s="18">
        <v>2020</v>
      </c>
      <c r="E101" t="str">
        <f t="shared" si="11"/>
        <v>INDO*</v>
      </c>
      <c r="F101" t="str">
        <f t="shared" si="15"/>
        <v>INDWPE</v>
      </c>
      <c r="G101" t="str">
        <f t="shared" si="15"/>
        <v>IODMT</v>
      </c>
      <c r="H101" t="str">
        <f t="shared" si="15"/>
        <v>INDWPE</v>
      </c>
      <c r="I101" s="10" t="s">
        <v>209</v>
      </c>
      <c r="J101" s="51">
        <f ca="1">OFFSET(Input!$A$1,M101+N101+2,O101+1)</f>
        <v>0</v>
      </c>
      <c r="L101" s="10" t="str">
        <f t="shared" si="13"/>
        <v>ProcesTax</v>
      </c>
      <c r="M101" s="10">
        <f>VLOOKUP(L101,Input!$C$2:$D$6,2,FALSE)</f>
        <v>13</v>
      </c>
      <c r="N101" s="10">
        <f t="shared" si="14"/>
        <v>11</v>
      </c>
      <c r="O101" s="10">
        <f>MATCH(F101,Input!$C$15:$U$15,0)</f>
        <v>4</v>
      </c>
    </row>
    <row r="102" spans="2:15">
      <c r="C102" t="s">
        <v>11</v>
      </c>
      <c r="D102" s="18">
        <v>2020</v>
      </c>
      <c r="E102" t="str">
        <f t="shared" si="11"/>
        <v>INDO*</v>
      </c>
      <c r="F102" t="str">
        <f t="shared" si="15"/>
        <v>INDWCH</v>
      </c>
      <c r="G102" t="str">
        <f t="shared" si="15"/>
        <v>IODMT</v>
      </c>
      <c r="H102" t="str">
        <f t="shared" si="15"/>
        <v>INDWCH</v>
      </c>
      <c r="I102" s="10" t="s">
        <v>209</v>
      </c>
      <c r="J102" s="51">
        <f ca="1">OFFSET(Input!$A$1,M102+N102+2,O102+1)</f>
        <v>0</v>
      </c>
      <c r="L102" s="10" t="str">
        <f t="shared" si="13"/>
        <v>ProcesTax</v>
      </c>
      <c r="M102" s="10">
        <f>VLOOKUP(L102,Input!$C$2:$D$6,2,FALSE)</f>
        <v>13</v>
      </c>
      <c r="N102" s="10">
        <f t="shared" si="14"/>
        <v>11</v>
      </c>
      <c r="O102" s="10">
        <f>MATCH(F102,Input!$C$15:$U$15,0)</f>
        <v>5</v>
      </c>
    </row>
    <row r="103" spans="2:15">
      <c r="C103" t="s">
        <v>11</v>
      </c>
      <c r="D103" s="18">
        <v>2020</v>
      </c>
      <c r="E103" t="str">
        <f t="shared" si="11"/>
        <v>INDO*</v>
      </c>
      <c r="F103" t="str">
        <f t="shared" si="15"/>
        <v>INDBGA</v>
      </c>
      <c r="G103" t="str">
        <f t="shared" si="15"/>
        <v>IODMT</v>
      </c>
      <c r="H103" t="str">
        <f t="shared" si="15"/>
        <v>INDBGA</v>
      </c>
      <c r="I103" s="10" t="s">
        <v>209</v>
      </c>
      <c r="J103" s="51">
        <f ca="1">OFFSET(Input!$A$1,M103+N103+2,O103+1)</f>
        <v>0</v>
      </c>
      <c r="L103" s="10" t="str">
        <f t="shared" si="13"/>
        <v>ProcesTax</v>
      </c>
      <c r="M103" s="10">
        <f>VLOOKUP(L103,Input!$C$2:$D$6,2,FALSE)</f>
        <v>13</v>
      </c>
      <c r="N103" s="10">
        <f t="shared" si="14"/>
        <v>11</v>
      </c>
      <c r="O103" s="10">
        <f>MATCH(F103,Input!$C$15:$U$15,0)</f>
        <v>6</v>
      </c>
    </row>
    <row r="104" spans="2:15">
      <c r="C104" t="s">
        <v>11</v>
      </c>
      <c r="D104" s="18">
        <v>2020</v>
      </c>
      <c r="E104" t="str">
        <f t="shared" si="11"/>
        <v>INDO*</v>
      </c>
      <c r="F104" t="str">
        <f t="shared" si="15"/>
        <v>INDHFO</v>
      </c>
      <c r="G104" t="str">
        <f t="shared" si="15"/>
        <v>IODMT</v>
      </c>
      <c r="H104" t="str">
        <f t="shared" si="15"/>
        <v>INDHFO</v>
      </c>
      <c r="I104" s="10" t="s">
        <v>209</v>
      </c>
      <c r="J104" s="51">
        <f ca="1">OFFSET(Input!$A$1,M104+N104+2,O104+1)</f>
        <v>49.119350191937215</v>
      </c>
      <c r="L104" s="10" t="str">
        <f t="shared" si="13"/>
        <v>ProcesTax</v>
      </c>
      <c r="M104" s="10">
        <f>VLOOKUP(L104,Input!$C$2:$D$6,2,FALSE)</f>
        <v>13</v>
      </c>
      <c r="N104" s="10">
        <f t="shared" si="14"/>
        <v>11</v>
      </c>
      <c r="O104" s="10">
        <f>MATCH(F104,Input!$C$15:$U$15,0)</f>
        <v>7</v>
      </c>
    </row>
    <row r="105" spans="2:15">
      <c r="C105" t="s">
        <v>11</v>
      </c>
      <c r="D105" s="18">
        <v>2020</v>
      </c>
      <c r="E105" t="str">
        <f t="shared" si="11"/>
        <v>INDO*</v>
      </c>
      <c r="F105" t="str">
        <f t="shared" si="15"/>
        <v>INDLPG</v>
      </c>
      <c r="G105" t="str">
        <f t="shared" si="15"/>
        <v>IODMT</v>
      </c>
      <c r="H105" t="str">
        <f t="shared" si="15"/>
        <v>INDLPG</v>
      </c>
      <c r="I105" s="10" t="s">
        <v>209</v>
      </c>
      <c r="J105" s="51">
        <f ca="1">OFFSET(Input!$A$1,M105+N105+2,O105+1)</f>
        <v>50.283318770351023</v>
      </c>
      <c r="L105" s="10" t="str">
        <f t="shared" si="13"/>
        <v>ProcesTax</v>
      </c>
      <c r="M105" s="10">
        <f>VLOOKUP(L105,Input!$C$2:$D$6,2,FALSE)</f>
        <v>13</v>
      </c>
      <c r="N105" s="10">
        <f t="shared" si="14"/>
        <v>11</v>
      </c>
      <c r="O105" s="10">
        <f>MATCH(F105,Input!$C$15:$U$15,0)</f>
        <v>8</v>
      </c>
    </row>
    <row r="106" spans="2:15">
      <c r="C106" t="s">
        <v>11</v>
      </c>
      <c r="D106" s="18">
        <v>2020</v>
      </c>
      <c r="E106" t="str">
        <f t="shared" si="11"/>
        <v>INDO*</v>
      </c>
      <c r="F106" t="str">
        <f t="shared" si="15"/>
        <v>INDWST</v>
      </c>
      <c r="G106" t="str">
        <f t="shared" si="15"/>
        <v>IODMT</v>
      </c>
      <c r="H106" t="str">
        <f t="shared" si="15"/>
        <v>INDWST</v>
      </c>
      <c r="I106" s="10" t="s">
        <v>209</v>
      </c>
      <c r="J106" s="51">
        <f ca="1">OFFSET(Input!$A$1,M106+N106+2,O106+1)</f>
        <v>0</v>
      </c>
      <c r="L106" s="10" t="str">
        <f t="shared" si="13"/>
        <v>ProcesTax</v>
      </c>
      <c r="M106" s="10">
        <f>VLOOKUP(L106,Input!$C$2:$D$6,2,FALSE)</f>
        <v>13</v>
      </c>
      <c r="N106" s="10">
        <f t="shared" si="14"/>
        <v>11</v>
      </c>
      <c r="O106" s="10">
        <f>MATCH(F106,Input!$C$15:$U$15,0)</f>
        <v>9</v>
      </c>
    </row>
    <row r="107" spans="2:15">
      <c r="C107" t="s">
        <v>11</v>
      </c>
      <c r="D107" s="18">
        <v>2020</v>
      </c>
      <c r="E107" t="str">
        <f t="shared" si="11"/>
        <v>INDO*</v>
      </c>
      <c r="F107" t="str">
        <f t="shared" si="15"/>
        <v>INDHCE</v>
      </c>
      <c r="G107" t="str">
        <f t="shared" si="15"/>
        <v>IODMT</v>
      </c>
      <c r="H107" t="str">
        <f t="shared" si="15"/>
        <v>INDHCE</v>
      </c>
      <c r="I107" s="10" t="s">
        <v>209</v>
      </c>
      <c r="J107" s="51">
        <f ca="1">OFFSET(Input!$A$1,M107+N107+2,O107+1)</f>
        <v>30.170076892571945</v>
      </c>
      <c r="L107" s="10" t="str">
        <f t="shared" si="13"/>
        <v>ProcesTax</v>
      </c>
      <c r="M107" s="10">
        <f>VLOOKUP(L107,Input!$C$2:$D$6,2,FALSE)</f>
        <v>13</v>
      </c>
      <c r="N107" s="10">
        <f t="shared" si="14"/>
        <v>11</v>
      </c>
      <c r="O107" s="10">
        <f>MATCH(F107,Input!$C$15:$U$15,0)</f>
        <v>10</v>
      </c>
    </row>
    <row r="108" spans="2:15">
      <c r="C108" t="s">
        <v>11</v>
      </c>
      <c r="D108" s="18">
        <v>2020</v>
      </c>
      <c r="E108" t="str">
        <f t="shared" si="11"/>
        <v>INDO*</v>
      </c>
      <c r="F108" t="str">
        <f t="shared" si="15"/>
        <v>INDHDE</v>
      </c>
      <c r="G108" t="str">
        <f t="shared" si="15"/>
        <v>IODMT</v>
      </c>
      <c r="H108" t="str">
        <f t="shared" si="15"/>
        <v>INDHDE</v>
      </c>
      <c r="I108" s="10" t="s">
        <v>209</v>
      </c>
      <c r="J108" s="51">
        <f ca="1">OFFSET(Input!$A$1,M108+N108+2,O108+1)</f>
        <v>30.170076892571945</v>
      </c>
      <c r="L108" s="10" t="str">
        <f t="shared" si="13"/>
        <v>ProcesTax</v>
      </c>
      <c r="M108" s="10">
        <f>VLOOKUP(L108,Input!$C$2:$D$6,2,FALSE)</f>
        <v>13</v>
      </c>
      <c r="N108" s="10">
        <f t="shared" si="14"/>
        <v>11</v>
      </c>
      <c r="O108" s="10">
        <f>MATCH(F108,Input!$C$15:$U$15,0)</f>
        <v>11</v>
      </c>
    </row>
    <row r="109" spans="2:15">
      <c r="B109" s="9"/>
      <c r="C109" s="9" t="s">
        <v>11</v>
      </c>
      <c r="D109" s="12">
        <v>2020</v>
      </c>
      <c r="E109" s="9" t="str">
        <f t="shared" si="11"/>
        <v>INDO*</v>
      </c>
      <c r="F109" s="9" t="str">
        <f t="shared" si="15"/>
        <v>INDELC</v>
      </c>
      <c r="G109" s="9" t="str">
        <f t="shared" si="15"/>
        <v>IODMT</v>
      </c>
      <c r="H109" s="9" t="str">
        <f t="shared" si="15"/>
        <v>INDELC</v>
      </c>
      <c r="I109" s="13" t="s">
        <v>209</v>
      </c>
      <c r="J109" s="52">
        <f ca="1">OFFSET(Input!$A$1,M109+N109+2,O109+1)</f>
        <v>1.2736219854102486</v>
      </c>
      <c r="L109" s="13" t="str">
        <f t="shared" si="13"/>
        <v>ProcesTax</v>
      </c>
      <c r="M109" s="13">
        <f>VLOOKUP(L109,Input!$C$2:$D$6,2,FALSE)</f>
        <v>13</v>
      </c>
      <c r="N109" s="13">
        <f t="shared" si="14"/>
        <v>11</v>
      </c>
      <c r="O109" s="13">
        <f>MATCH(F109,Input!$C$15:$U$15,0)</f>
        <v>12</v>
      </c>
    </row>
    <row r="110" spans="2:15">
      <c r="C110" t="s">
        <v>11</v>
      </c>
      <c r="D110" s="18">
        <v>2020</v>
      </c>
      <c r="E110" t="str">
        <f t="shared" si="11"/>
        <v>INDO*</v>
      </c>
      <c r="F110" t="str">
        <f t="shared" ref="F110:H129" si="16">F66</f>
        <v>INDNGA</v>
      </c>
      <c r="G110" t="str">
        <f t="shared" si="16"/>
        <v>IODHT</v>
      </c>
      <c r="H110" t="str">
        <f t="shared" si="16"/>
        <v>INDNGA</v>
      </c>
      <c r="I110" s="10" t="s">
        <v>209</v>
      </c>
      <c r="J110" s="51">
        <f ca="1">OFFSET(Input!$A$1,M110+N110+2,O110+1)</f>
        <v>2.5015331882971479</v>
      </c>
      <c r="L110" s="10" t="str">
        <f t="shared" si="13"/>
        <v>ProcesTax</v>
      </c>
      <c r="M110" s="10">
        <f>VLOOKUP(L110,Input!$C$2:$D$6,2,FALSE)</f>
        <v>13</v>
      </c>
      <c r="N110" s="10">
        <f t="shared" si="14"/>
        <v>11</v>
      </c>
      <c r="O110" s="10">
        <f>MATCH(F110,Input!$C$15:$U$15,0)</f>
        <v>1</v>
      </c>
    </row>
    <row r="111" spans="2:15" ht="15.75" thickBot="1">
      <c r="B111" s="80"/>
      <c r="C111" s="80" t="s">
        <v>11</v>
      </c>
      <c r="D111" s="81">
        <v>2020</v>
      </c>
      <c r="E111" s="80" t="str">
        <f t="shared" si="11"/>
        <v>INDO*</v>
      </c>
      <c r="F111" s="80" t="str">
        <f t="shared" si="16"/>
        <v>INDSNG2</v>
      </c>
      <c r="G111" s="80" t="str">
        <f t="shared" si="16"/>
        <v>IODHT</v>
      </c>
      <c r="H111" s="80" t="str">
        <f t="shared" si="16"/>
        <v>INDSNG2</v>
      </c>
      <c r="I111" s="82" t="s">
        <v>209</v>
      </c>
      <c r="J111" s="83">
        <f ca="1">OFFSET(Input!$A$1,M111+N111+2,O111+1)</f>
        <v>0</v>
      </c>
      <c r="L111" s="10" t="str">
        <f t="shared" si="13"/>
        <v>ProcesTax</v>
      </c>
      <c r="M111" s="10">
        <f>VLOOKUP(L111,Input!$C$2:$D$6,2,FALSE)</f>
        <v>13</v>
      </c>
      <c r="N111" s="10">
        <f t="shared" si="14"/>
        <v>11</v>
      </c>
      <c r="O111" s="10">
        <f>MATCH(F111,Input!$C$15:$U$15,0)</f>
        <v>16</v>
      </c>
    </row>
    <row r="112" spans="2:15">
      <c r="C112" t="s">
        <v>11</v>
      </c>
      <c r="D112" s="18">
        <v>2020</v>
      </c>
      <c r="E112" t="str">
        <f t="shared" si="11"/>
        <v>INDO*</v>
      </c>
      <c r="F112" t="str">
        <f t="shared" si="16"/>
        <v>INDSNG1</v>
      </c>
      <c r="G112" t="str">
        <f t="shared" si="16"/>
        <v>IODHT</v>
      </c>
      <c r="H112" t="str">
        <f t="shared" si="16"/>
        <v>INDSNG1</v>
      </c>
      <c r="I112" s="10" t="s">
        <v>209</v>
      </c>
      <c r="J112" s="51">
        <f ca="1">OFFSET(Input!$A$1,M112+N112+2,O112+1)</f>
        <v>0</v>
      </c>
      <c r="L112" s="10" t="str">
        <f t="shared" si="13"/>
        <v>ProcesTax</v>
      </c>
      <c r="M112" s="10">
        <f>VLOOKUP(L112,Input!$C$2:$D$6,2,FALSE)</f>
        <v>13</v>
      </c>
      <c r="N112" s="10">
        <f t="shared" si="14"/>
        <v>11</v>
      </c>
      <c r="O112" s="10">
        <f>MATCH(F112,Input!$C$15:$U$15,0)</f>
        <v>15</v>
      </c>
    </row>
    <row r="113" spans="2:15">
      <c r="B113" s="9"/>
      <c r="C113" s="9" t="s">
        <v>11</v>
      </c>
      <c r="D113" s="12">
        <v>2020</v>
      </c>
      <c r="E113" s="9" t="str">
        <f t="shared" si="11"/>
        <v>INDO*</v>
      </c>
      <c r="F113" s="9" t="str">
        <f t="shared" si="16"/>
        <v>INDLPG</v>
      </c>
      <c r="G113" s="9" t="str">
        <f t="shared" si="16"/>
        <v>IODHT</v>
      </c>
      <c r="H113" s="9" t="str">
        <f t="shared" si="16"/>
        <v>INDLPG</v>
      </c>
      <c r="I113" s="13" t="s">
        <v>209</v>
      </c>
      <c r="J113" s="52">
        <f ca="1">OFFSET(Input!$A$1,M113+N113+2,O113+1)</f>
        <v>50.283318770351023</v>
      </c>
      <c r="L113" s="13" t="str">
        <f t="shared" si="13"/>
        <v>ProcesTax</v>
      </c>
      <c r="M113" s="13">
        <f>VLOOKUP(L113,Input!$C$2:$D$6,2,FALSE)</f>
        <v>13</v>
      </c>
      <c r="N113" s="13">
        <f t="shared" si="14"/>
        <v>11</v>
      </c>
      <c r="O113" s="13">
        <f>MATCH(F113,Input!$C$15:$U$15,0)</f>
        <v>8</v>
      </c>
    </row>
    <row r="114" spans="2:15">
      <c r="C114" t="s">
        <v>11</v>
      </c>
      <c r="D114" s="18">
        <v>2020</v>
      </c>
      <c r="E114" t="str">
        <f t="shared" si="11"/>
        <v>INDO*</v>
      </c>
      <c r="F114" t="str">
        <f t="shared" si="16"/>
        <v>INDNGA</v>
      </c>
      <c r="G114" t="str">
        <f t="shared" si="16"/>
        <v>IODRH</v>
      </c>
      <c r="H114" t="str">
        <f t="shared" si="16"/>
        <v>INDNGA</v>
      </c>
      <c r="I114" s="10" t="s">
        <v>209</v>
      </c>
      <c r="J114" s="51">
        <f ca="1">OFFSET(Input!$A$1,M114+N114+2,O114+1)</f>
        <v>78.90688938861561</v>
      </c>
      <c r="L114" s="10" t="str">
        <f t="shared" si="13"/>
        <v>HeatTax</v>
      </c>
      <c r="M114" s="10">
        <f>VLOOKUP(L114,Input!$C$2:$D$6,2,FALSE)</f>
        <v>63</v>
      </c>
      <c r="N114" s="10">
        <f t="shared" si="14"/>
        <v>11</v>
      </c>
      <c r="O114" s="10">
        <f>MATCH(F114,Input!$C$15:$U$15,0)</f>
        <v>1</v>
      </c>
    </row>
    <row r="115" spans="2:15">
      <c r="C115" t="s">
        <v>11</v>
      </c>
      <c r="D115" s="18">
        <v>2020</v>
      </c>
      <c r="E115" t="str">
        <f t="shared" si="11"/>
        <v>INDO*</v>
      </c>
      <c r="F115" t="str">
        <f t="shared" si="16"/>
        <v>INDSNG2</v>
      </c>
      <c r="G115" t="str">
        <f t="shared" si="16"/>
        <v>IODRH</v>
      </c>
      <c r="H115" t="str">
        <f t="shared" si="16"/>
        <v>INDSNG2</v>
      </c>
      <c r="I115" s="10" t="s">
        <v>209</v>
      </c>
      <c r="J115" s="51">
        <f ca="1">OFFSET(Input!$A$1,M115+N115+2,O115+1)</f>
        <v>0</v>
      </c>
      <c r="L115" s="10" t="str">
        <f t="shared" si="13"/>
        <v>HeatTax</v>
      </c>
      <c r="M115" s="10">
        <f>VLOOKUP(L115,Input!$C$2:$D$6,2,FALSE)</f>
        <v>63</v>
      </c>
      <c r="N115" s="10">
        <f t="shared" si="14"/>
        <v>11</v>
      </c>
      <c r="O115" s="10">
        <f>MATCH(F115,Input!$C$15:$U$15,0)</f>
        <v>16</v>
      </c>
    </row>
    <row r="116" spans="2:15">
      <c r="C116" t="s">
        <v>11</v>
      </c>
      <c r="D116" s="18">
        <v>2020</v>
      </c>
      <c r="E116" t="str">
        <f t="shared" si="11"/>
        <v>INDO*</v>
      </c>
      <c r="F116" t="str">
        <f t="shared" si="16"/>
        <v>INDSNG1</v>
      </c>
      <c r="G116" t="str">
        <f t="shared" si="16"/>
        <v>IODRH</v>
      </c>
      <c r="H116" t="str">
        <f t="shared" si="16"/>
        <v>INDSNG1</v>
      </c>
      <c r="I116" s="10" t="s">
        <v>209</v>
      </c>
      <c r="J116" s="51">
        <f ca="1">OFFSET(Input!$A$1,M116+N116+2,O116+1)</f>
        <v>121.84069514307899</v>
      </c>
      <c r="L116" s="10" t="str">
        <f t="shared" si="13"/>
        <v>HeatTax</v>
      </c>
      <c r="M116" s="10">
        <f>VLOOKUP(L116,Input!$C$2:$D$6,2,FALSE)</f>
        <v>63</v>
      </c>
      <c r="N116" s="10">
        <f t="shared" si="14"/>
        <v>11</v>
      </c>
      <c r="O116" s="10">
        <f>MATCH(F116,Input!$C$15:$U$15,0)</f>
        <v>15</v>
      </c>
    </row>
    <row r="117" spans="2:15">
      <c r="C117" t="s">
        <v>11</v>
      </c>
      <c r="D117" s="18">
        <v>2020</v>
      </c>
      <c r="E117" t="str">
        <f t="shared" si="11"/>
        <v>INDO*</v>
      </c>
      <c r="F117" t="str">
        <f t="shared" si="16"/>
        <v>INDCOA</v>
      </c>
      <c r="G117" t="str">
        <f t="shared" si="16"/>
        <v>IODRH</v>
      </c>
      <c r="H117" t="str">
        <f t="shared" si="16"/>
        <v>INDCOA</v>
      </c>
      <c r="I117" s="10" t="s">
        <v>209</v>
      </c>
      <c r="J117" s="51">
        <f ca="1">OFFSET(Input!$A$1,M117+N117+2,O117+1)</f>
        <v>0</v>
      </c>
      <c r="L117" s="10" t="str">
        <f t="shared" si="13"/>
        <v>HeatTax</v>
      </c>
      <c r="M117" s="10">
        <f>VLOOKUP(L117,Input!$C$2:$D$6,2,FALSE)</f>
        <v>63</v>
      </c>
      <c r="N117" s="10">
        <f t="shared" si="14"/>
        <v>11</v>
      </c>
      <c r="O117" s="10">
        <f>MATCH(F117,Input!$C$15:$U$15,0)</f>
        <v>2</v>
      </c>
    </row>
    <row r="118" spans="2:15">
      <c r="C118" t="s">
        <v>11</v>
      </c>
      <c r="D118" s="18">
        <v>2020</v>
      </c>
      <c r="E118" t="str">
        <f t="shared" si="11"/>
        <v>INDO*</v>
      </c>
      <c r="F118" t="str">
        <f t="shared" si="16"/>
        <v>INDDSL</v>
      </c>
      <c r="G118" t="str">
        <f t="shared" si="16"/>
        <v>IODRH</v>
      </c>
      <c r="H118" t="str">
        <f t="shared" si="16"/>
        <v>INDDSL</v>
      </c>
      <c r="I118" s="10" t="s">
        <v>209</v>
      </c>
      <c r="J118" s="51">
        <f ca="1">OFFSET(Input!$A$1,M118+N118+2,O118+1)</f>
        <v>154.26271326684906</v>
      </c>
      <c r="L118" s="10" t="str">
        <f t="shared" si="13"/>
        <v>HeatTax</v>
      </c>
      <c r="M118" s="10">
        <f>VLOOKUP(L118,Input!$C$2:$D$6,2,FALSE)</f>
        <v>63</v>
      </c>
      <c r="N118" s="10">
        <f t="shared" si="14"/>
        <v>11</v>
      </c>
      <c r="O118" s="10">
        <f>MATCH(F118,Input!$C$15:$U$15,0)</f>
        <v>3</v>
      </c>
    </row>
    <row r="119" spans="2:15">
      <c r="C119" t="s">
        <v>11</v>
      </c>
      <c r="D119" s="18">
        <v>2020</v>
      </c>
      <c r="E119" t="str">
        <f t="shared" si="11"/>
        <v>INDO*</v>
      </c>
      <c r="F119" t="str">
        <f t="shared" si="16"/>
        <v>INDDSB1</v>
      </c>
      <c r="G119" t="str">
        <f t="shared" si="16"/>
        <v>IODRH</v>
      </c>
      <c r="H119" t="str">
        <f t="shared" si="16"/>
        <v>INDDSB1</v>
      </c>
      <c r="I119" s="10" t="s">
        <v>209</v>
      </c>
      <c r="J119" s="51">
        <f ca="1">OFFSET(Input!$A$1,M119+N119+2,O119+1)</f>
        <v>40.322872058088471</v>
      </c>
      <c r="L119" s="10" t="str">
        <f t="shared" si="13"/>
        <v>HeatTax</v>
      </c>
      <c r="M119" s="10">
        <f>VLOOKUP(L119,Input!$C$2:$D$6,2,FALSE)</f>
        <v>63</v>
      </c>
      <c r="N119" s="10">
        <f t="shared" si="14"/>
        <v>11</v>
      </c>
      <c r="O119" s="10">
        <f>MATCH(F119,Input!$C$15:$U$15,0)</f>
        <v>13</v>
      </c>
    </row>
    <row r="120" spans="2:15">
      <c r="C120" t="s">
        <v>11</v>
      </c>
      <c r="D120" s="18">
        <v>2020</v>
      </c>
      <c r="E120" t="str">
        <f t="shared" si="11"/>
        <v>INDO*</v>
      </c>
      <c r="F120" t="str">
        <f t="shared" si="16"/>
        <v>INDDSB2</v>
      </c>
      <c r="G120" t="str">
        <f t="shared" si="16"/>
        <v>IODRH</v>
      </c>
      <c r="H120" t="str">
        <f t="shared" si="16"/>
        <v>INDDSB2</v>
      </c>
      <c r="I120" s="10" t="s">
        <v>209</v>
      </c>
      <c r="J120" s="51">
        <f ca="1">OFFSET(Input!$A$1,M120+N120+2,O120+1)</f>
        <v>121.84069514307899</v>
      </c>
      <c r="L120" s="10" t="str">
        <f t="shared" si="13"/>
        <v>HeatTax</v>
      </c>
      <c r="M120" s="10">
        <f>VLOOKUP(L120,Input!$C$2:$D$6,2,FALSE)</f>
        <v>63</v>
      </c>
      <c r="N120" s="10">
        <f t="shared" si="14"/>
        <v>11</v>
      </c>
      <c r="O120" s="10">
        <f>MATCH(F120,Input!$C$15:$U$15,0)</f>
        <v>14</v>
      </c>
    </row>
    <row r="121" spans="2:15">
      <c r="C121" t="s">
        <v>11</v>
      </c>
      <c r="D121" s="18">
        <v>2020</v>
      </c>
      <c r="E121" t="str">
        <f t="shared" si="11"/>
        <v>INDO*</v>
      </c>
      <c r="F121" t="str">
        <f t="shared" si="16"/>
        <v>INDWPE</v>
      </c>
      <c r="G121" t="str">
        <f t="shared" si="16"/>
        <v>IODRH</v>
      </c>
      <c r="H121" t="str">
        <f t="shared" si="16"/>
        <v>INDWPE</v>
      </c>
      <c r="I121" s="10" t="s">
        <v>209</v>
      </c>
      <c r="J121" s="51">
        <f ca="1">OFFSET(Input!$A$1,M121+N121+2,O121+1)</f>
        <v>0</v>
      </c>
      <c r="L121" s="10" t="str">
        <f t="shared" si="13"/>
        <v>HeatTax</v>
      </c>
      <c r="M121" s="10">
        <f>VLOOKUP(L121,Input!$C$2:$D$6,2,FALSE)</f>
        <v>63</v>
      </c>
      <c r="N121" s="10">
        <f t="shared" si="14"/>
        <v>11</v>
      </c>
      <c r="O121" s="10">
        <f>MATCH(F121,Input!$C$15:$U$15,0)</f>
        <v>4</v>
      </c>
    </row>
    <row r="122" spans="2:15">
      <c r="C122" t="s">
        <v>11</v>
      </c>
      <c r="D122" s="18">
        <v>2020</v>
      </c>
      <c r="E122" t="str">
        <f t="shared" si="11"/>
        <v>INDO*</v>
      </c>
      <c r="F122" t="str">
        <f t="shared" si="16"/>
        <v>INDWCH</v>
      </c>
      <c r="G122" t="str">
        <f t="shared" si="16"/>
        <v>IODRH</v>
      </c>
      <c r="H122" t="str">
        <f t="shared" si="16"/>
        <v>INDWCH</v>
      </c>
      <c r="I122" s="10" t="s">
        <v>209</v>
      </c>
      <c r="J122" s="51">
        <f ca="1">OFFSET(Input!$A$1,M122+N122+2,O122+1)</f>
        <v>0</v>
      </c>
      <c r="L122" s="10" t="str">
        <f t="shared" si="13"/>
        <v>HeatTax</v>
      </c>
      <c r="M122" s="10">
        <f>VLOOKUP(L122,Input!$C$2:$D$6,2,FALSE)</f>
        <v>63</v>
      </c>
      <c r="N122" s="10">
        <f t="shared" si="14"/>
        <v>11</v>
      </c>
      <c r="O122" s="10">
        <f>MATCH(F122,Input!$C$15:$U$15,0)</f>
        <v>5</v>
      </c>
    </row>
    <row r="123" spans="2:15">
      <c r="C123" t="s">
        <v>11</v>
      </c>
      <c r="D123" s="18">
        <v>2020</v>
      </c>
      <c r="E123" t="str">
        <f t="shared" si="11"/>
        <v>INDO*</v>
      </c>
      <c r="F123" t="str">
        <f t="shared" si="16"/>
        <v>INDBGA</v>
      </c>
      <c r="G123" t="str">
        <f t="shared" si="16"/>
        <v>IODRH</v>
      </c>
      <c r="H123" t="str">
        <f t="shared" si="16"/>
        <v>INDBGA</v>
      </c>
      <c r="I123" s="10" t="s">
        <v>209</v>
      </c>
      <c r="J123" s="51">
        <f ca="1">OFFSET(Input!$A$1,M123+N123+2,O123+1)</f>
        <v>0</v>
      </c>
      <c r="L123" s="10" t="str">
        <f t="shared" si="13"/>
        <v>HeatTax</v>
      </c>
      <c r="M123" s="10">
        <f>VLOOKUP(L123,Input!$C$2:$D$6,2,FALSE)</f>
        <v>63</v>
      </c>
      <c r="N123" s="10">
        <f t="shared" si="14"/>
        <v>11</v>
      </c>
      <c r="O123" s="10">
        <f>MATCH(F123,Input!$C$15:$U$15,0)</f>
        <v>6</v>
      </c>
    </row>
    <row r="124" spans="2:15">
      <c r="C124" t="s">
        <v>11</v>
      </c>
      <c r="D124" s="18">
        <v>2020</v>
      </c>
      <c r="E124" t="str">
        <f t="shared" ref="E124:E179" si="17">$U$3&amp;"*"</f>
        <v>INDO*</v>
      </c>
      <c r="F124" t="str">
        <f t="shared" si="16"/>
        <v>INDHFO</v>
      </c>
      <c r="G124" t="str">
        <f t="shared" si="16"/>
        <v>IODRH</v>
      </c>
      <c r="H124" t="str">
        <f t="shared" si="16"/>
        <v>INDHFO</v>
      </c>
      <c r="I124" s="10" t="s">
        <v>209</v>
      </c>
      <c r="J124" s="51">
        <f ca="1">OFFSET(Input!$A$1,M124+N124+2,O124+1)</f>
        <v>70.840902704037745</v>
      </c>
      <c r="L124" s="10" t="str">
        <f t="shared" si="13"/>
        <v>HeatTax</v>
      </c>
      <c r="M124" s="10">
        <f>VLOOKUP(L124,Input!$C$2:$D$6,2,FALSE)</f>
        <v>63</v>
      </c>
      <c r="N124" s="10">
        <f t="shared" si="14"/>
        <v>11</v>
      </c>
      <c r="O124" s="10">
        <f>MATCH(F124,Input!$C$15:$U$15,0)</f>
        <v>7</v>
      </c>
    </row>
    <row r="125" spans="2:15">
      <c r="C125" t="s">
        <v>11</v>
      </c>
      <c r="D125" s="18">
        <v>2020</v>
      </c>
      <c r="E125" t="str">
        <f t="shared" si="17"/>
        <v>INDO*</v>
      </c>
      <c r="F125" t="str">
        <f t="shared" si="16"/>
        <v>INDLPG</v>
      </c>
      <c r="G125" t="str">
        <f t="shared" si="16"/>
        <v>IODRH</v>
      </c>
      <c r="H125" t="str">
        <f t="shared" si="16"/>
        <v>INDLPG</v>
      </c>
      <c r="I125" s="10" t="s">
        <v>209</v>
      </c>
      <c r="J125" s="51">
        <f ca="1">OFFSET(Input!$A$1,M125+N125+2,O125+1)</f>
        <v>50.283318770351023</v>
      </c>
      <c r="L125" s="10" t="str">
        <f t="shared" si="13"/>
        <v>HeatTax</v>
      </c>
      <c r="M125" s="10">
        <f>VLOOKUP(L125,Input!$C$2:$D$6,2,FALSE)</f>
        <v>63</v>
      </c>
      <c r="N125" s="10">
        <f t="shared" si="14"/>
        <v>11</v>
      </c>
      <c r="O125" s="10">
        <f>MATCH(F125,Input!$C$15:$U$15,0)</f>
        <v>8</v>
      </c>
    </row>
    <row r="126" spans="2:15">
      <c r="C126" t="s">
        <v>11</v>
      </c>
      <c r="D126" s="18">
        <v>2020</v>
      </c>
      <c r="E126" t="str">
        <f t="shared" si="17"/>
        <v>INDO*</v>
      </c>
      <c r="F126" t="str">
        <f t="shared" si="16"/>
        <v>INDWST</v>
      </c>
      <c r="G126" t="str">
        <f t="shared" si="16"/>
        <v>IODRH</v>
      </c>
      <c r="H126" t="str">
        <f t="shared" si="16"/>
        <v>INDWST</v>
      </c>
      <c r="I126" s="10" t="s">
        <v>209</v>
      </c>
      <c r="J126" s="51">
        <f ca="1">OFFSET(Input!$A$1,M126+N126+2,O126+1)</f>
        <v>0</v>
      </c>
      <c r="L126" s="10" t="str">
        <f t="shared" si="13"/>
        <v>HeatTax</v>
      </c>
      <c r="M126" s="10">
        <f>VLOOKUP(L126,Input!$C$2:$D$6,2,FALSE)</f>
        <v>63</v>
      </c>
      <c r="N126" s="10">
        <f t="shared" si="14"/>
        <v>11</v>
      </c>
      <c r="O126" s="10">
        <f>MATCH(F126,Input!$C$15:$U$15,0)</f>
        <v>9</v>
      </c>
    </row>
    <row r="127" spans="2:15">
      <c r="C127" t="s">
        <v>11</v>
      </c>
      <c r="D127" s="18">
        <v>2020</v>
      </c>
      <c r="E127" t="str">
        <f t="shared" si="17"/>
        <v>INDO*</v>
      </c>
      <c r="F127" t="str">
        <f t="shared" si="16"/>
        <v>INDHCE</v>
      </c>
      <c r="G127" t="str">
        <f t="shared" si="16"/>
        <v>IODRH</v>
      </c>
      <c r="H127" t="str">
        <f t="shared" si="16"/>
        <v>INDHCE</v>
      </c>
      <c r="I127" s="10" t="s">
        <v>209</v>
      </c>
      <c r="J127" s="51">
        <f ca="1">OFFSET(Input!$A$1,M127+N127+2,O127+1)</f>
        <v>30.170076892571945</v>
      </c>
      <c r="L127" s="10" t="str">
        <f t="shared" si="13"/>
        <v>HeatTax</v>
      </c>
      <c r="M127" s="10">
        <f>VLOOKUP(L127,Input!$C$2:$D$6,2,FALSE)</f>
        <v>63</v>
      </c>
      <c r="N127" s="10">
        <f t="shared" si="14"/>
        <v>11</v>
      </c>
      <c r="O127" s="10">
        <f>MATCH(F127,Input!$C$15:$U$15,0)</f>
        <v>10</v>
      </c>
    </row>
    <row r="128" spans="2:15">
      <c r="C128" t="s">
        <v>11</v>
      </c>
      <c r="D128" s="18">
        <v>2020</v>
      </c>
      <c r="E128" t="str">
        <f t="shared" si="17"/>
        <v>INDO*</v>
      </c>
      <c r="F128" t="str">
        <f t="shared" si="16"/>
        <v>INDHDE</v>
      </c>
      <c r="G128" t="str">
        <f t="shared" si="16"/>
        <v>IODRH</v>
      </c>
      <c r="H128" t="str">
        <f t="shared" si="16"/>
        <v>INDHDE</v>
      </c>
      <c r="I128" s="10" t="s">
        <v>209</v>
      </c>
      <c r="J128" s="51">
        <f ca="1">OFFSET(Input!$A$1,M128+N128+2,O128+1)</f>
        <v>30.170076892571945</v>
      </c>
      <c r="L128" s="10" t="str">
        <f t="shared" si="13"/>
        <v>HeatTax</v>
      </c>
      <c r="M128" s="10">
        <f>VLOOKUP(L128,Input!$C$2:$D$6,2,FALSE)</f>
        <v>63</v>
      </c>
      <c r="N128" s="10">
        <f t="shared" si="14"/>
        <v>11</v>
      </c>
      <c r="O128" s="10">
        <f>MATCH(F128,Input!$C$15:$U$15,0)</f>
        <v>11</v>
      </c>
    </row>
    <row r="129" spans="2:15">
      <c r="B129" s="9"/>
      <c r="C129" s="9" t="s">
        <v>11</v>
      </c>
      <c r="D129" s="12">
        <v>2020</v>
      </c>
      <c r="E129" s="9" t="str">
        <f t="shared" si="17"/>
        <v>INDO*</v>
      </c>
      <c r="F129" s="9" t="str">
        <f t="shared" si="16"/>
        <v>INDELC</v>
      </c>
      <c r="G129" s="9" t="str">
        <f t="shared" si="16"/>
        <v>IODRH</v>
      </c>
      <c r="H129" s="9" t="str">
        <f t="shared" si="16"/>
        <v>INDELC</v>
      </c>
      <c r="I129" s="13" t="s">
        <v>209</v>
      </c>
      <c r="J129" s="52">
        <f ca="1">OFFSET(Input!$A$1,M129+N129+2,O129+1)</f>
        <v>40.322872058088471</v>
      </c>
      <c r="L129" s="13" t="str">
        <f t="shared" si="13"/>
        <v>HeatTax</v>
      </c>
      <c r="M129" s="13">
        <f>VLOOKUP(L129,Input!$C$2:$D$6,2,FALSE)</f>
        <v>63</v>
      </c>
      <c r="N129" s="13">
        <f t="shared" si="14"/>
        <v>11</v>
      </c>
      <c r="O129" s="13">
        <f>MATCH(F129,Input!$C$15:$U$15,0)</f>
        <v>12</v>
      </c>
    </row>
    <row r="130" spans="2:15">
      <c r="B130" s="26"/>
      <c r="C130" s="26" t="s">
        <v>11</v>
      </c>
      <c r="D130" s="27">
        <v>2020</v>
      </c>
      <c r="E130" s="26" t="str">
        <f t="shared" si="17"/>
        <v>INDO*</v>
      </c>
      <c r="F130" s="26" t="str">
        <f t="shared" ref="F130:H149" si="18">F86</f>
        <v>INDELC</v>
      </c>
      <c r="G130" s="26" t="str">
        <f t="shared" si="18"/>
        <v>IODLA</v>
      </c>
      <c r="H130" s="26" t="str">
        <f t="shared" si="18"/>
        <v>INDELC</v>
      </c>
      <c r="I130" s="28" t="s">
        <v>209</v>
      </c>
      <c r="J130" s="53">
        <f ca="1">OFFSET(Input!$A$1,M130+N130+2,O130+1)</f>
        <v>40.322872058088471</v>
      </c>
      <c r="L130" s="28" t="str">
        <f t="shared" si="13"/>
        <v>FullTax</v>
      </c>
      <c r="M130" s="28">
        <f>VLOOKUP(L130,Input!$C$2:$D$6,2,FALSE)</f>
        <v>113</v>
      </c>
      <c r="N130" s="28">
        <f t="shared" si="14"/>
        <v>11</v>
      </c>
      <c r="O130" s="28">
        <f>MATCH(F130,Input!$C$15:$U$15,0)</f>
        <v>12</v>
      </c>
    </row>
    <row r="131" spans="2:15">
      <c r="B131" s="9"/>
      <c r="C131" s="9" t="s">
        <v>11</v>
      </c>
      <c r="D131" s="12">
        <v>2020</v>
      </c>
      <c r="E131" s="9" t="str">
        <f t="shared" si="17"/>
        <v>INDO*</v>
      </c>
      <c r="F131" s="9" t="str">
        <f t="shared" si="18"/>
        <v>INDELC</v>
      </c>
      <c r="G131" s="9" t="str">
        <f t="shared" si="18"/>
        <v>IODEM</v>
      </c>
      <c r="H131" s="9" t="str">
        <f t="shared" si="18"/>
        <v>INDELC</v>
      </c>
      <c r="I131" s="13" t="s">
        <v>209</v>
      </c>
      <c r="J131" s="52">
        <f ca="1">OFFSET(Input!$A$1,M131+N131+2,O131+1)</f>
        <v>40.322872058088471</v>
      </c>
      <c r="L131" s="13" t="str">
        <f t="shared" si="13"/>
        <v>FullTax</v>
      </c>
      <c r="M131" s="13">
        <f>VLOOKUP(L131,Input!$C$2:$D$6,2,FALSE)</f>
        <v>113</v>
      </c>
      <c r="N131" s="13">
        <f t="shared" si="14"/>
        <v>11</v>
      </c>
      <c r="O131" s="13">
        <f>MATCH(F131,Input!$C$15:$U$15,0)</f>
        <v>12</v>
      </c>
    </row>
    <row r="132" spans="2:15">
      <c r="C132" t="s">
        <v>11</v>
      </c>
      <c r="D132" s="18">
        <v>2020</v>
      </c>
      <c r="E132" t="str">
        <f t="shared" si="17"/>
        <v>INDO*</v>
      </c>
      <c r="F132" t="str">
        <f t="shared" si="18"/>
        <v>INDDSB1</v>
      </c>
      <c r="G132" t="str">
        <f t="shared" si="18"/>
        <v>IODTF</v>
      </c>
      <c r="H132" t="str">
        <f t="shared" si="18"/>
        <v>INDDSB1</v>
      </c>
      <c r="I132" s="10" t="s">
        <v>209</v>
      </c>
      <c r="J132" s="51">
        <f ca="1">OFFSET(Input!$A$1,M132+N132+2,O132+1)</f>
        <v>40.322872058088471</v>
      </c>
      <c r="L132" s="10" t="str">
        <f t="shared" si="13"/>
        <v>FullTax</v>
      </c>
      <c r="M132" s="10">
        <f>VLOOKUP(L132,Input!$C$2:$D$6,2,FALSE)</f>
        <v>113</v>
      </c>
      <c r="N132" s="10">
        <f t="shared" si="14"/>
        <v>11</v>
      </c>
      <c r="O132" s="10">
        <f>MATCH(F132,Input!$C$15:$U$15,0)</f>
        <v>13</v>
      </c>
    </row>
    <row r="133" spans="2:15">
      <c r="C133" t="s">
        <v>11</v>
      </c>
      <c r="D133" s="18">
        <v>2020</v>
      </c>
      <c r="E133" t="str">
        <f t="shared" si="17"/>
        <v>INDO*</v>
      </c>
      <c r="F133" t="str">
        <f t="shared" si="18"/>
        <v>INDDSB2</v>
      </c>
      <c r="G133" t="str">
        <f t="shared" si="18"/>
        <v>IODTF</v>
      </c>
      <c r="H133" t="str">
        <f t="shared" si="18"/>
        <v>INDDSB2</v>
      </c>
      <c r="I133" s="10" t="s">
        <v>209</v>
      </c>
      <c r="J133" s="51">
        <f ca="1">OFFSET(Input!$A$1,M133+N133+2,O133+1)</f>
        <v>121.84069514307899</v>
      </c>
      <c r="L133" s="10" t="str">
        <f t="shared" si="13"/>
        <v>FullTax</v>
      </c>
      <c r="M133" s="10">
        <f>VLOOKUP(L133,Input!$C$2:$D$6,2,FALSE)</f>
        <v>113</v>
      </c>
      <c r="N133" s="10">
        <f t="shared" si="14"/>
        <v>11</v>
      </c>
      <c r="O133" s="10">
        <f>MATCH(F133,Input!$C$15:$U$15,0)</f>
        <v>14</v>
      </c>
    </row>
    <row r="134" spans="2:15">
      <c r="C134" t="s">
        <v>11</v>
      </c>
      <c r="D134" s="18">
        <v>2020</v>
      </c>
      <c r="E134" t="str">
        <f t="shared" si="17"/>
        <v>INDO*</v>
      </c>
      <c r="F134" t="str">
        <f t="shared" si="18"/>
        <v>INDDSL</v>
      </c>
      <c r="G134" t="str">
        <f t="shared" si="18"/>
        <v>IODTF</v>
      </c>
      <c r="H134" t="str">
        <f t="shared" si="18"/>
        <v>INDDSL</v>
      </c>
      <c r="I134" s="10" t="s">
        <v>209</v>
      </c>
      <c r="J134" s="51">
        <f ca="1">OFFSET(Input!$A$1,M134+N134+2,O134+1)</f>
        <v>154.26271326684906</v>
      </c>
      <c r="L134" s="10" t="str">
        <f t="shared" si="13"/>
        <v>FullTax</v>
      </c>
      <c r="M134" s="10">
        <f>VLOOKUP(L134,Input!$C$2:$D$6,2,FALSE)</f>
        <v>113</v>
      </c>
      <c r="N134" s="10">
        <f t="shared" si="14"/>
        <v>11</v>
      </c>
      <c r="O134" s="10">
        <f>MATCH(F134,Input!$C$15:$U$15,0)</f>
        <v>3</v>
      </c>
    </row>
    <row r="135" spans="2:15">
      <c r="C135" t="s">
        <v>11</v>
      </c>
      <c r="D135" s="18">
        <v>2020</v>
      </c>
      <c r="E135" t="str">
        <f t="shared" si="17"/>
        <v>INDO*</v>
      </c>
      <c r="F135" t="str">
        <f t="shared" si="18"/>
        <v>INDLPG</v>
      </c>
      <c r="G135" t="str">
        <f t="shared" si="18"/>
        <v>IODFL</v>
      </c>
      <c r="H135" t="str">
        <f t="shared" si="18"/>
        <v>INDLPG</v>
      </c>
      <c r="I135" s="10" t="s">
        <v>209</v>
      </c>
      <c r="J135" s="51">
        <f ca="1">OFFSET(Input!$A$1,M135+N135+2,O135+1)</f>
        <v>50.283318770351023</v>
      </c>
      <c r="L135" s="10" t="str">
        <f t="shared" ref="L135:L198" si="19">VLOOKUP(RIGHT(G135,3),$T$6:$V$12,3,FALSE)</f>
        <v>FullTax</v>
      </c>
      <c r="M135" s="10">
        <f>VLOOKUP(L135,Input!$C$2:$D$6,2,FALSE)</f>
        <v>113</v>
      </c>
      <c r="N135" s="10">
        <f t="shared" ref="N135:N198" si="20">D135-2009</f>
        <v>11</v>
      </c>
      <c r="O135" s="10">
        <f>MATCH(F135,Input!$C$15:$U$15,0)</f>
        <v>8</v>
      </c>
    </row>
    <row r="136" spans="2:15">
      <c r="C136" t="s">
        <v>11</v>
      </c>
      <c r="D136" s="18">
        <v>2020</v>
      </c>
      <c r="E136" t="str">
        <f t="shared" si="17"/>
        <v>INDO*</v>
      </c>
      <c r="F136" t="str">
        <f t="shared" si="18"/>
        <v>INDSNG1</v>
      </c>
      <c r="G136" t="str">
        <f t="shared" si="18"/>
        <v>IODFL</v>
      </c>
      <c r="H136" t="str">
        <f t="shared" si="18"/>
        <v>INDSNG1</v>
      </c>
      <c r="I136" s="10" t="s">
        <v>209</v>
      </c>
      <c r="J136" s="51">
        <f ca="1">OFFSET(Input!$A$1,M136+N136+2,O136+1)</f>
        <v>121.84069514307899</v>
      </c>
      <c r="L136" s="10" t="str">
        <f t="shared" si="19"/>
        <v>FullTax</v>
      </c>
      <c r="M136" s="10">
        <f>VLOOKUP(L136,Input!$C$2:$D$6,2,FALSE)</f>
        <v>113</v>
      </c>
      <c r="N136" s="10">
        <f t="shared" si="20"/>
        <v>11</v>
      </c>
      <c r="O136" s="10">
        <f>MATCH(F136,Input!$C$15:$U$15,0)</f>
        <v>15</v>
      </c>
    </row>
    <row r="137" spans="2:15" ht="15.75" thickBot="1">
      <c r="B137" s="9"/>
      <c r="C137" s="9" t="s">
        <v>11</v>
      </c>
      <c r="D137" s="12">
        <v>2020</v>
      </c>
      <c r="E137" s="9" t="str">
        <f t="shared" si="17"/>
        <v>INDO*</v>
      </c>
      <c r="F137" s="9" t="str">
        <f t="shared" si="18"/>
        <v>INDSNG2</v>
      </c>
      <c r="G137" s="9" t="str">
        <f t="shared" si="18"/>
        <v>IODFL</v>
      </c>
      <c r="H137" s="9" t="str">
        <f t="shared" si="18"/>
        <v>INDSNG2</v>
      </c>
      <c r="I137" s="13" t="s">
        <v>209</v>
      </c>
      <c r="J137" s="52">
        <f ca="1">OFFSET(Input!$A$1,M137+N137+2,O137+1)</f>
        <v>0</v>
      </c>
      <c r="L137" s="13" t="str">
        <f t="shared" si="19"/>
        <v>FullTax</v>
      </c>
      <c r="M137" s="13">
        <f>VLOOKUP(L137,Input!$C$2:$D$6,2,FALSE)</f>
        <v>113</v>
      </c>
      <c r="N137" s="13">
        <f t="shared" si="20"/>
        <v>11</v>
      </c>
      <c r="O137" s="13">
        <f>MATCH(F137,Input!$C$15:$U$15,0)</f>
        <v>16</v>
      </c>
    </row>
    <row r="138" spans="2:15">
      <c r="B138" s="8"/>
      <c r="C138" s="8" t="s">
        <v>11</v>
      </c>
      <c r="D138" s="19">
        <v>2025</v>
      </c>
      <c r="E138" s="8" t="str">
        <f t="shared" si="17"/>
        <v>INDO*</v>
      </c>
      <c r="F138" s="8" t="str">
        <f t="shared" si="18"/>
        <v>INDNGA</v>
      </c>
      <c r="G138" s="8" t="str">
        <f t="shared" si="18"/>
        <v>IODMT</v>
      </c>
      <c r="H138" s="8" t="str">
        <f t="shared" si="18"/>
        <v>INDNGA</v>
      </c>
      <c r="I138" s="20" t="s">
        <v>209</v>
      </c>
      <c r="J138" s="50">
        <f ca="1">OFFSET(Input!$A$1,M138+N138+2,O138+1)</f>
        <v>2.5015331882971479</v>
      </c>
      <c r="L138" s="20" t="str">
        <f t="shared" si="19"/>
        <v>ProcesTax</v>
      </c>
      <c r="M138" s="20">
        <f>VLOOKUP(L138,Input!$C$2:$D$6,2,FALSE)</f>
        <v>13</v>
      </c>
      <c r="N138" s="20">
        <f t="shared" si="20"/>
        <v>16</v>
      </c>
      <c r="O138" s="20">
        <f>MATCH(F138,Input!$C$15:$U$15,0)</f>
        <v>1</v>
      </c>
    </row>
    <row r="139" spans="2:15">
      <c r="C139" t="s">
        <v>11</v>
      </c>
      <c r="D139" s="18">
        <v>2025</v>
      </c>
      <c r="E139" t="str">
        <f t="shared" si="17"/>
        <v>INDO*</v>
      </c>
      <c r="F139" t="str">
        <f t="shared" si="18"/>
        <v>INDSNG1</v>
      </c>
      <c r="G139" t="str">
        <f t="shared" si="18"/>
        <v>IODMT</v>
      </c>
      <c r="H139" t="str">
        <f t="shared" si="18"/>
        <v>INDSNG1</v>
      </c>
      <c r="I139" s="10" t="s">
        <v>209</v>
      </c>
      <c r="J139" s="51">
        <f ca="1">OFFSET(Input!$A$1,M139+N139+2,O139+1)</f>
        <v>0</v>
      </c>
      <c r="L139" s="10" t="str">
        <f t="shared" si="19"/>
        <v>ProcesTax</v>
      </c>
      <c r="M139" s="10">
        <f>VLOOKUP(L139,Input!$C$2:$D$6,2,FALSE)</f>
        <v>13</v>
      </c>
      <c r="N139" s="10">
        <f t="shared" si="20"/>
        <v>16</v>
      </c>
      <c r="O139" s="10">
        <f>MATCH(F139,Input!$C$15:$U$15,0)</f>
        <v>15</v>
      </c>
    </row>
    <row r="140" spans="2:15">
      <c r="C140" t="s">
        <v>11</v>
      </c>
      <c r="D140" s="18">
        <v>2025</v>
      </c>
      <c r="E140" t="str">
        <f t="shared" si="17"/>
        <v>INDO*</v>
      </c>
      <c r="F140" t="str">
        <f t="shared" si="18"/>
        <v>INDSNG2</v>
      </c>
      <c r="G140" t="str">
        <f t="shared" si="18"/>
        <v>IODMT</v>
      </c>
      <c r="H140" t="str">
        <f t="shared" si="18"/>
        <v>INDSNG2</v>
      </c>
      <c r="I140" s="10" t="s">
        <v>209</v>
      </c>
      <c r="J140" s="51">
        <f ca="1">OFFSET(Input!$A$1,M140+N140+2,O140+1)</f>
        <v>0</v>
      </c>
      <c r="L140" s="10" t="str">
        <f t="shared" si="19"/>
        <v>ProcesTax</v>
      </c>
      <c r="M140" s="10">
        <f>VLOOKUP(L140,Input!$C$2:$D$6,2,FALSE)</f>
        <v>13</v>
      </c>
      <c r="N140" s="10">
        <f t="shared" si="20"/>
        <v>16</v>
      </c>
      <c r="O140" s="10">
        <f>MATCH(F140,Input!$C$15:$U$15,0)</f>
        <v>16</v>
      </c>
    </row>
    <row r="141" spans="2:15">
      <c r="C141" t="s">
        <v>11</v>
      </c>
      <c r="D141" s="18">
        <v>2025</v>
      </c>
      <c r="E141" t="str">
        <f t="shared" si="17"/>
        <v>INDO*</v>
      </c>
      <c r="F141" t="str">
        <f t="shared" si="18"/>
        <v>INDCOA</v>
      </c>
      <c r="G141" t="str">
        <f t="shared" si="18"/>
        <v>IODMT</v>
      </c>
      <c r="H141" t="str">
        <f t="shared" si="18"/>
        <v>INDCOA</v>
      </c>
      <c r="I141" s="10" t="s">
        <v>209</v>
      </c>
      <c r="J141" s="51">
        <f ca="1">OFFSET(Input!$A$1,M141+N141+2,O141+1)</f>
        <v>0</v>
      </c>
      <c r="L141" s="10" t="str">
        <f t="shared" si="19"/>
        <v>ProcesTax</v>
      </c>
      <c r="M141" s="10">
        <f>VLOOKUP(L141,Input!$C$2:$D$6,2,FALSE)</f>
        <v>13</v>
      </c>
      <c r="N141" s="10">
        <f t="shared" si="20"/>
        <v>16</v>
      </c>
      <c r="O141" s="10">
        <f>MATCH(F141,Input!$C$15:$U$15,0)</f>
        <v>2</v>
      </c>
    </row>
    <row r="142" spans="2:15">
      <c r="C142" t="s">
        <v>11</v>
      </c>
      <c r="D142" s="18">
        <v>2025</v>
      </c>
      <c r="E142" t="str">
        <f t="shared" si="17"/>
        <v>INDO*</v>
      </c>
      <c r="F142" t="str">
        <f t="shared" si="18"/>
        <v>INDDSL</v>
      </c>
      <c r="G142" t="str">
        <f t="shared" si="18"/>
        <v>IODMT</v>
      </c>
      <c r="H142" t="str">
        <f t="shared" si="18"/>
        <v>INDDSL</v>
      </c>
      <c r="I142" s="10" t="s">
        <v>209</v>
      </c>
      <c r="J142" s="51">
        <f ca="1">OFFSET(Input!$A$1,M142+N142+2,O142+1)</f>
        <v>154.26271326684906</v>
      </c>
      <c r="L142" s="10" t="str">
        <f t="shared" si="19"/>
        <v>ProcesTax</v>
      </c>
      <c r="M142" s="10">
        <f>VLOOKUP(L142,Input!$C$2:$D$6,2,FALSE)</f>
        <v>13</v>
      </c>
      <c r="N142" s="10">
        <f t="shared" si="20"/>
        <v>16</v>
      </c>
      <c r="O142" s="10">
        <f>MATCH(F142,Input!$C$15:$U$15,0)</f>
        <v>3</v>
      </c>
    </row>
    <row r="143" spans="2:15">
      <c r="C143" t="s">
        <v>11</v>
      </c>
      <c r="D143" s="18">
        <v>2025</v>
      </c>
      <c r="E143" t="str">
        <f t="shared" si="17"/>
        <v>INDO*</v>
      </c>
      <c r="F143" t="str">
        <f t="shared" si="18"/>
        <v>INDDSB1</v>
      </c>
      <c r="G143" t="str">
        <f t="shared" si="18"/>
        <v>IODMT</v>
      </c>
      <c r="H143" t="str">
        <f t="shared" si="18"/>
        <v>INDDSB1</v>
      </c>
      <c r="I143" s="10" t="s">
        <v>209</v>
      </c>
      <c r="J143" s="51">
        <f ca="1">OFFSET(Input!$A$1,M143+N143+2,O143+1)</f>
        <v>121.84069514307899</v>
      </c>
      <c r="L143" s="10" t="str">
        <f t="shared" si="19"/>
        <v>ProcesTax</v>
      </c>
      <c r="M143" s="10">
        <f>VLOOKUP(L143,Input!$C$2:$D$6,2,FALSE)</f>
        <v>13</v>
      </c>
      <c r="N143" s="10">
        <f t="shared" si="20"/>
        <v>16</v>
      </c>
      <c r="O143" s="10">
        <f>MATCH(F143,Input!$C$15:$U$15,0)</f>
        <v>13</v>
      </c>
    </row>
    <row r="144" spans="2:15">
      <c r="C144" t="s">
        <v>11</v>
      </c>
      <c r="D144" s="18">
        <v>2025</v>
      </c>
      <c r="E144" t="str">
        <f t="shared" si="17"/>
        <v>INDO*</v>
      </c>
      <c r="F144" t="str">
        <f t="shared" si="18"/>
        <v>INDDSB2</v>
      </c>
      <c r="G144" t="str">
        <f t="shared" si="18"/>
        <v>IODMT</v>
      </c>
      <c r="H144" t="str">
        <f t="shared" si="18"/>
        <v>INDDSB2</v>
      </c>
      <c r="I144" s="10" t="s">
        <v>209</v>
      </c>
      <c r="J144" s="51">
        <f ca="1">OFFSET(Input!$A$1,M144+N144+2,O144+1)</f>
        <v>121.84069514307899</v>
      </c>
      <c r="L144" s="10" t="str">
        <f t="shared" si="19"/>
        <v>ProcesTax</v>
      </c>
      <c r="M144" s="10">
        <f>VLOOKUP(L144,Input!$C$2:$D$6,2,FALSE)</f>
        <v>13</v>
      </c>
      <c r="N144" s="10">
        <f t="shared" si="20"/>
        <v>16</v>
      </c>
      <c r="O144" s="10">
        <f>MATCH(F144,Input!$C$15:$U$15,0)</f>
        <v>14</v>
      </c>
    </row>
    <row r="145" spans="2:15">
      <c r="C145" t="s">
        <v>11</v>
      </c>
      <c r="D145" s="18">
        <v>2025</v>
      </c>
      <c r="E145" t="str">
        <f t="shared" si="17"/>
        <v>INDO*</v>
      </c>
      <c r="F145" t="str">
        <f t="shared" si="18"/>
        <v>INDWPE</v>
      </c>
      <c r="G145" t="str">
        <f t="shared" si="18"/>
        <v>IODMT</v>
      </c>
      <c r="H145" t="str">
        <f t="shared" si="18"/>
        <v>INDWPE</v>
      </c>
      <c r="I145" s="10" t="s">
        <v>209</v>
      </c>
      <c r="J145" s="51">
        <f ca="1">OFFSET(Input!$A$1,M145+N145+2,O145+1)</f>
        <v>0</v>
      </c>
      <c r="L145" s="10" t="str">
        <f t="shared" si="19"/>
        <v>ProcesTax</v>
      </c>
      <c r="M145" s="10">
        <f>VLOOKUP(L145,Input!$C$2:$D$6,2,FALSE)</f>
        <v>13</v>
      </c>
      <c r="N145" s="10">
        <f t="shared" si="20"/>
        <v>16</v>
      </c>
      <c r="O145" s="10">
        <f>MATCH(F145,Input!$C$15:$U$15,0)</f>
        <v>4</v>
      </c>
    </row>
    <row r="146" spans="2:15">
      <c r="C146" t="s">
        <v>11</v>
      </c>
      <c r="D146" s="18">
        <v>2025</v>
      </c>
      <c r="E146" t="str">
        <f t="shared" si="17"/>
        <v>INDO*</v>
      </c>
      <c r="F146" t="str">
        <f t="shared" si="18"/>
        <v>INDWCH</v>
      </c>
      <c r="G146" t="str">
        <f t="shared" si="18"/>
        <v>IODMT</v>
      </c>
      <c r="H146" t="str">
        <f t="shared" si="18"/>
        <v>INDWCH</v>
      </c>
      <c r="I146" s="10" t="s">
        <v>209</v>
      </c>
      <c r="J146" s="51">
        <f ca="1">OFFSET(Input!$A$1,M146+N146+2,O146+1)</f>
        <v>0</v>
      </c>
      <c r="L146" s="10" t="str">
        <f t="shared" si="19"/>
        <v>ProcesTax</v>
      </c>
      <c r="M146" s="10">
        <f>VLOOKUP(L146,Input!$C$2:$D$6,2,FALSE)</f>
        <v>13</v>
      </c>
      <c r="N146" s="10">
        <f t="shared" si="20"/>
        <v>16</v>
      </c>
      <c r="O146" s="10">
        <f>MATCH(F146,Input!$C$15:$U$15,0)</f>
        <v>5</v>
      </c>
    </row>
    <row r="147" spans="2:15">
      <c r="C147" t="s">
        <v>11</v>
      </c>
      <c r="D147" s="18">
        <v>2025</v>
      </c>
      <c r="E147" t="str">
        <f t="shared" si="17"/>
        <v>INDO*</v>
      </c>
      <c r="F147" t="str">
        <f t="shared" si="18"/>
        <v>INDBGA</v>
      </c>
      <c r="G147" t="str">
        <f t="shared" si="18"/>
        <v>IODMT</v>
      </c>
      <c r="H147" t="str">
        <f t="shared" si="18"/>
        <v>INDBGA</v>
      </c>
      <c r="I147" s="10" t="s">
        <v>209</v>
      </c>
      <c r="J147" s="51">
        <f ca="1">OFFSET(Input!$A$1,M147+N147+2,O147+1)</f>
        <v>0</v>
      </c>
      <c r="L147" s="10" t="str">
        <f t="shared" si="19"/>
        <v>ProcesTax</v>
      </c>
      <c r="M147" s="10">
        <f>VLOOKUP(L147,Input!$C$2:$D$6,2,FALSE)</f>
        <v>13</v>
      </c>
      <c r="N147" s="10">
        <f t="shared" si="20"/>
        <v>16</v>
      </c>
      <c r="O147" s="10">
        <f>MATCH(F147,Input!$C$15:$U$15,0)</f>
        <v>6</v>
      </c>
    </row>
    <row r="148" spans="2:15">
      <c r="C148" t="s">
        <v>11</v>
      </c>
      <c r="D148" s="18">
        <v>2025</v>
      </c>
      <c r="E148" t="str">
        <f t="shared" si="17"/>
        <v>INDO*</v>
      </c>
      <c r="F148" t="str">
        <f t="shared" si="18"/>
        <v>INDHFO</v>
      </c>
      <c r="G148" t="str">
        <f t="shared" si="18"/>
        <v>IODMT</v>
      </c>
      <c r="H148" t="str">
        <f t="shared" si="18"/>
        <v>INDHFO</v>
      </c>
      <c r="I148" s="10" t="s">
        <v>209</v>
      </c>
      <c r="J148" s="51">
        <f ca="1">OFFSET(Input!$A$1,M148+N148+2,O148+1)</f>
        <v>49.119350191937215</v>
      </c>
      <c r="L148" s="10" t="str">
        <f t="shared" si="19"/>
        <v>ProcesTax</v>
      </c>
      <c r="M148" s="10">
        <f>VLOOKUP(L148,Input!$C$2:$D$6,2,FALSE)</f>
        <v>13</v>
      </c>
      <c r="N148" s="10">
        <f t="shared" si="20"/>
        <v>16</v>
      </c>
      <c r="O148" s="10">
        <f>MATCH(F148,Input!$C$15:$U$15,0)</f>
        <v>7</v>
      </c>
    </row>
    <row r="149" spans="2:15">
      <c r="C149" t="s">
        <v>11</v>
      </c>
      <c r="D149" s="18">
        <v>2025</v>
      </c>
      <c r="E149" t="str">
        <f t="shared" si="17"/>
        <v>INDO*</v>
      </c>
      <c r="F149" t="str">
        <f t="shared" si="18"/>
        <v>INDLPG</v>
      </c>
      <c r="G149" t="str">
        <f t="shared" si="18"/>
        <v>IODMT</v>
      </c>
      <c r="H149" t="str">
        <f t="shared" si="18"/>
        <v>INDLPG</v>
      </c>
      <c r="I149" s="10" t="s">
        <v>209</v>
      </c>
      <c r="J149" s="51">
        <f ca="1">OFFSET(Input!$A$1,M149+N149+2,O149+1)</f>
        <v>50.283318770351023</v>
      </c>
      <c r="L149" s="10" t="str">
        <f t="shared" si="19"/>
        <v>ProcesTax</v>
      </c>
      <c r="M149" s="10">
        <f>VLOOKUP(L149,Input!$C$2:$D$6,2,FALSE)</f>
        <v>13</v>
      </c>
      <c r="N149" s="10">
        <f t="shared" si="20"/>
        <v>16</v>
      </c>
      <c r="O149" s="10">
        <f>MATCH(F149,Input!$C$15:$U$15,0)</f>
        <v>8</v>
      </c>
    </row>
    <row r="150" spans="2:15">
      <c r="C150" t="s">
        <v>11</v>
      </c>
      <c r="D150" s="18">
        <v>2025</v>
      </c>
      <c r="E150" t="str">
        <f t="shared" si="17"/>
        <v>INDO*</v>
      </c>
      <c r="F150" t="str">
        <f t="shared" ref="F150:H169" si="21">F106</f>
        <v>INDWST</v>
      </c>
      <c r="G150" t="str">
        <f t="shared" si="21"/>
        <v>IODMT</v>
      </c>
      <c r="H150" t="str">
        <f t="shared" si="21"/>
        <v>INDWST</v>
      </c>
      <c r="I150" s="10" t="s">
        <v>209</v>
      </c>
      <c r="J150" s="51">
        <f ca="1">OFFSET(Input!$A$1,M150+N150+2,O150+1)</f>
        <v>0</v>
      </c>
      <c r="L150" s="10" t="str">
        <f t="shared" si="19"/>
        <v>ProcesTax</v>
      </c>
      <c r="M150" s="10">
        <f>VLOOKUP(L150,Input!$C$2:$D$6,2,FALSE)</f>
        <v>13</v>
      </c>
      <c r="N150" s="10">
        <f t="shared" si="20"/>
        <v>16</v>
      </c>
      <c r="O150" s="10">
        <f>MATCH(F150,Input!$C$15:$U$15,0)</f>
        <v>9</v>
      </c>
    </row>
    <row r="151" spans="2:15">
      <c r="C151" t="s">
        <v>11</v>
      </c>
      <c r="D151" s="18">
        <v>2025</v>
      </c>
      <c r="E151" t="str">
        <f t="shared" si="17"/>
        <v>INDO*</v>
      </c>
      <c r="F151" t="str">
        <f t="shared" si="21"/>
        <v>INDHCE</v>
      </c>
      <c r="G151" t="str">
        <f t="shared" si="21"/>
        <v>IODMT</v>
      </c>
      <c r="H151" t="str">
        <f t="shared" si="21"/>
        <v>INDHCE</v>
      </c>
      <c r="I151" s="10" t="s">
        <v>209</v>
      </c>
      <c r="J151" s="51">
        <f ca="1">OFFSET(Input!$A$1,M151+N151+2,O151+1)</f>
        <v>30.170076892571945</v>
      </c>
      <c r="L151" s="10" t="str">
        <f t="shared" si="19"/>
        <v>ProcesTax</v>
      </c>
      <c r="M151" s="10">
        <f>VLOOKUP(L151,Input!$C$2:$D$6,2,FALSE)</f>
        <v>13</v>
      </c>
      <c r="N151" s="10">
        <f t="shared" si="20"/>
        <v>16</v>
      </c>
      <c r="O151" s="10">
        <f>MATCH(F151,Input!$C$15:$U$15,0)</f>
        <v>10</v>
      </c>
    </row>
    <row r="152" spans="2:15">
      <c r="C152" t="s">
        <v>11</v>
      </c>
      <c r="D152" s="18">
        <v>2025</v>
      </c>
      <c r="E152" t="str">
        <f t="shared" si="17"/>
        <v>INDO*</v>
      </c>
      <c r="F152" t="str">
        <f t="shared" si="21"/>
        <v>INDHDE</v>
      </c>
      <c r="G152" t="str">
        <f t="shared" si="21"/>
        <v>IODMT</v>
      </c>
      <c r="H152" t="str">
        <f t="shared" si="21"/>
        <v>INDHDE</v>
      </c>
      <c r="I152" s="10" t="s">
        <v>209</v>
      </c>
      <c r="J152" s="51">
        <f ca="1">OFFSET(Input!$A$1,M152+N152+2,O152+1)</f>
        <v>30.170076892571945</v>
      </c>
      <c r="L152" s="10" t="str">
        <f t="shared" si="19"/>
        <v>ProcesTax</v>
      </c>
      <c r="M152" s="10">
        <f>VLOOKUP(L152,Input!$C$2:$D$6,2,FALSE)</f>
        <v>13</v>
      </c>
      <c r="N152" s="10">
        <f t="shared" si="20"/>
        <v>16</v>
      </c>
      <c r="O152" s="10">
        <f>MATCH(F152,Input!$C$15:$U$15,0)</f>
        <v>11</v>
      </c>
    </row>
    <row r="153" spans="2:15">
      <c r="B153" s="9"/>
      <c r="C153" s="9" t="s">
        <v>11</v>
      </c>
      <c r="D153" s="12">
        <v>2025</v>
      </c>
      <c r="E153" s="9" t="str">
        <f t="shared" si="17"/>
        <v>INDO*</v>
      </c>
      <c r="F153" s="9" t="str">
        <f t="shared" si="21"/>
        <v>INDELC</v>
      </c>
      <c r="G153" s="9" t="str">
        <f t="shared" si="21"/>
        <v>IODMT</v>
      </c>
      <c r="H153" s="9" t="str">
        <f t="shared" si="21"/>
        <v>INDELC</v>
      </c>
      <c r="I153" s="13" t="s">
        <v>209</v>
      </c>
      <c r="J153" s="52">
        <f ca="1">OFFSET(Input!$A$1,M153+N153+2,O153+1)</f>
        <v>1.2736219854102486</v>
      </c>
      <c r="L153" s="13" t="str">
        <f t="shared" si="19"/>
        <v>ProcesTax</v>
      </c>
      <c r="M153" s="13">
        <f>VLOOKUP(L153,Input!$C$2:$D$6,2,FALSE)</f>
        <v>13</v>
      </c>
      <c r="N153" s="13">
        <f t="shared" si="20"/>
        <v>16</v>
      </c>
      <c r="O153" s="13">
        <f>MATCH(F153,Input!$C$15:$U$15,0)</f>
        <v>12</v>
      </c>
    </row>
    <row r="154" spans="2:15">
      <c r="C154" t="s">
        <v>11</v>
      </c>
      <c r="D154" s="18">
        <v>2025</v>
      </c>
      <c r="E154" t="str">
        <f t="shared" si="17"/>
        <v>INDO*</v>
      </c>
      <c r="F154" t="str">
        <f t="shared" si="21"/>
        <v>INDNGA</v>
      </c>
      <c r="G154" t="str">
        <f t="shared" si="21"/>
        <v>IODHT</v>
      </c>
      <c r="H154" t="str">
        <f t="shared" si="21"/>
        <v>INDNGA</v>
      </c>
      <c r="I154" s="10" t="s">
        <v>209</v>
      </c>
      <c r="J154" s="51">
        <f ca="1">OFFSET(Input!$A$1,M154+N154+2,O154+1)</f>
        <v>2.5015331882971479</v>
      </c>
      <c r="L154" s="10" t="str">
        <f t="shared" si="19"/>
        <v>ProcesTax</v>
      </c>
      <c r="M154" s="10">
        <f>VLOOKUP(L154,Input!$C$2:$D$6,2,FALSE)</f>
        <v>13</v>
      </c>
      <c r="N154" s="10">
        <f t="shared" si="20"/>
        <v>16</v>
      </c>
      <c r="O154" s="10">
        <f>MATCH(F154,Input!$C$15:$U$15,0)</f>
        <v>1</v>
      </c>
    </row>
    <row r="155" spans="2:15">
      <c r="C155" t="s">
        <v>11</v>
      </c>
      <c r="D155" s="18">
        <v>2025</v>
      </c>
      <c r="E155" t="str">
        <f t="shared" si="17"/>
        <v>INDO*</v>
      </c>
      <c r="F155" t="str">
        <f t="shared" si="21"/>
        <v>INDSNG2</v>
      </c>
      <c r="G155" t="str">
        <f t="shared" si="21"/>
        <v>IODHT</v>
      </c>
      <c r="H155" t="str">
        <f t="shared" si="21"/>
        <v>INDSNG2</v>
      </c>
      <c r="I155" s="10" t="s">
        <v>209</v>
      </c>
      <c r="J155" s="51">
        <f ca="1">OFFSET(Input!$A$1,M155+N155+2,O155+1)</f>
        <v>0</v>
      </c>
      <c r="L155" s="10" t="str">
        <f t="shared" si="19"/>
        <v>ProcesTax</v>
      </c>
      <c r="M155" s="10">
        <f>VLOOKUP(L155,Input!$C$2:$D$6,2,FALSE)</f>
        <v>13</v>
      </c>
      <c r="N155" s="10">
        <f t="shared" si="20"/>
        <v>16</v>
      </c>
      <c r="O155" s="10">
        <f>MATCH(F155,Input!$C$15:$U$15,0)</f>
        <v>16</v>
      </c>
    </row>
    <row r="156" spans="2:15">
      <c r="C156" t="s">
        <v>11</v>
      </c>
      <c r="D156" s="18">
        <v>2025</v>
      </c>
      <c r="E156" t="str">
        <f t="shared" si="17"/>
        <v>INDO*</v>
      </c>
      <c r="F156" t="str">
        <f t="shared" si="21"/>
        <v>INDSNG1</v>
      </c>
      <c r="G156" t="str">
        <f t="shared" si="21"/>
        <v>IODHT</v>
      </c>
      <c r="H156" t="str">
        <f t="shared" si="21"/>
        <v>INDSNG1</v>
      </c>
      <c r="I156" s="10" t="s">
        <v>209</v>
      </c>
      <c r="J156" s="51">
        <f ca="1">OFFSET(Input!$A$1,M156+N156+2,O156+1)</f>
        <v>0</v>
      </c>
      <c r="L156" s="10" t="str">
        <f t="shared" si="19"/>
        <v>ProcesTax</v>
      </c>
      <c r="M156" s="10">
        <f>VLOOKUP(L156,Input!$C$2:$D$6,2,FALSE)</f>
        <v>13</v>
      </c>
      <c r="N156" s="10">
        <f t="shared" si="20"/>
        <v>16</v>
      </c>
      <c r="O156" s="10">
        <f>MATCH(F156,Input!$C$15:$U$15,0)</f>
        <v>15</v>
      </c>
    </row>
    <row r="157" spans="2:15">
      <c r="B157" s="9"/>
      <c r="C157" s="9" t="s">
        <v>11</v>
      </c>
      <c r="D157" s="12">
        <v>2025</v>
      </c>
      <c r="E157" s="9" t="str">
        <f t="shared" si="17"/>
        <v>INDO*</v>
      </c>
      <c r="F157" s="9" t="str">
        <f t="shared" si="21"/>
        <v>INDLPG</v>
      </c>
      <c r="G157" s="9" t="str">
        <f t="shared" si="21"/>
        <v>IODHT</v>
      </c>
      <c r="H157" s="9" t="str">
        <f t="shared" si="21"/>
        <v>INDLPG</v>
      </c>
      <c r="I157" s="13" t="s">
        <v>209</v>
      </c>
      <c r="J157" s="52">
        <f ca="1">OFFSET(Input!$A$1,M157+N157+2,O157+1)</f>
        <v>50.283318770351023</v>
      </c>
      <c r="L157" s="13" t="str">
        <f t="shared" si="19"/>
        <v>ProcesTax</v>
      </c>
      <c r="M157" s="13">
        <f>VLOOKUP(L157,Input!$C$2:$D$6,2,FALSE)</f>
        <v>13</v>
      </c>
      <c r="N157" s="13">
        <f t="shared" si="20"/>
        <v>16</v>
      </c>
      <c r="O157" s="13">
        <f>MATCH(F157,Input!$C$15:$U$15,0)</f>
        <v>8</v>
      </c>
    </row>
    <row r="158" spans="2:15">
      <c r="C158" t="s">
        <v>11</v>
      </c>
      <c r="D158" s="18">
        <v>2025</v>
      </c>
      <c r="E158" t="str">
        <f t="shared" si="17"/>
        <v>INDO*</v>
      </c>
      <c r="F158" t="str">
        <f t="shared" si="21"/>
        <v>INDNGA</v>
      </c>
      <c r="G158" t="str">
        <f t="shared" si="21"/>
        <v>IODRH</v>
      </c>
      <c r="H158" t="str">
        <f t="shared" si="21"/>
        <v>INDNGA</v>
      </c>
      <c r="I158" s="10" t="s">
        <v>209</v>
      </c>
      <c r="J158" s="51">
        <f ca="1">OFFSET(Input!$A$1,M158+N158+2,O158+1)</f>
        <v>78.90688938861561</v>
      </c>
      <c r="L158" s="10" t="str">
        <f t="shared" si="19"/>
        <v>HeatTax</v>
      </c>
      <c r="M158" s="10">
        <f>VLOOKUP(L158,Input!$C$2:$D$6,2,FALSE)</f>
        <v>63</v>
      </c>
      <c r="N158" s="10">
        <f t="shared" si="20"/>
        <v>16</v>
      </c>
      <c r="O158" s="10">
        <f>MATCH(F158,Input!$C$15:$U$15,0)</f>
        <v>1</v>
      </c>
    </row>
    <row r="159" spans="2:15">
      <c r="C159" t="s">
        <v>11</v>
      </c>
      <c r="D159" s="18">
        <v>2025</v>
      </c>
      <c r="E159" t="str">
        <f t="shared" si="17"/>
        <v>INDO*</v>
      </c>
      <c r="F159" t="str">
        <f t="shared" si="21"/>
        <v>INDSNG2</v>
      </c>
      <c r="G159" t="str">
        <f t="shared" si="21"/>
        <v>IODRH</v>
      </c>
      <c r="H159" t="str">
        <f t="shared" si="21"/>
        <v>INDSNG2</v>
      </c>
      <c r="I159" s="10" t="s">
        <v>209</v>
      </c>
      <c r="J159" s="51">
        <f ca="1">OFFSET(Input!$A$1,M159+N159+2,O159+1)</f>
        <v>0</v>
      </c>
      <c r="L159" s="10" t="str">
        <f t="shared" si="19"/>
        <v>HeatTax</v>
      </c>
      <c r="M159" s="10">
        <f>VLOOKUP(L159,Input!$C$2:$D$6,2,FALSE)</f>
        <v>63</v>
      </c>
      <c r="N159" s="10">
        <f t="shared" si="20"/>
        <v>16</v>
      </c>
      <c r="O159" s="10">
        <f>MATCH(F159,Input!$C$15:$U$15,0)</f>
        <v>16</v>
      </c>
    </row>
    <row r="160" spans="2:15">
      <c r="C160" t="s">
        <v>11</v>
      </c>
      <c r="D160" s="18">
        <v>2025</v>
      </c>
      <c r="E160" t="str">
        <f t="shared" si="17"/>
        <v>INDO*</v>
      </c>
      <c r="F160" t="str">
        <f t="shared" si="21"/>
        <v>INDSNG1</v>
      </c>
      <c r="G160" t="str">
        <f t="shared" si="21"/>
        <v>IODRH</v>
      </c>
      <c r="H160" t="str">
        <f t="shared" si="21"/>
        <v>INDSNG1</v>
      </c>
      <c r="I160" s="10" t="s">
        <v>209</v>
      </c>
      <c r="J160" s="51">
        <f ca="1">OFFSET(Input!$A$1,M160+N160+2,O160+1)</f>
        <v>121.84069514307899</v>
      </c>
      <c r="L160" s="10" t="str">
        <f t="shared" si="19"/>
        <v>HeatTax</v>
      </c>
      <c r="M160" s="10">
        <f>VLOOKUP(L160,Input!$C$2:$D$6,2,FALSE)</f>
        <v>63</v>
      </c>
      <c r="N160" s="10">
        <f t="shared" si="20"/>
        <v>16</v>
      </c>
      <c r="O160" s="10">
        <f>MATCH(F160,Input!$C$15:$U$15,0)</f>
        <v>15</v>
      </c>
    </row>
    <row r="161" spans="2:15">
      <c r="C161" t="s">
        <v>11</v>
      </c>
      <c r="D161" s="18">
        <v>2025</v>
      </c>
      <c r="E161" t="str">
        <f t="shared" si="17"/>
        <v>INDO*</v>
      </c>
      <c r="F161" t="str">
        <f t="shared" si="21"/>
        <v>INDCOA</v>
      </c>
      <c r="G161" t="str">
        <f t="shared" si="21"/>
        <v>IODRH</v>
      </c>
      <c r="H161" t="str">
        <f t="shared" si="21"/>
        <v>INDCOA</v>
      </c>
      <c r="I161" s="10" t="s">
        <v>209</v>
      </c>
      <c r="J161" s="51">
        <f ca="1">OFFSET(Input!$A$1,M161+N161+2,O161+1)</f>
        <v>0</v>
      </c>
      <c r="L161" s="10" t="str">
        <f t="shared" si="19"/>
        <v>HeatTax</v>
      </c>
      <c r="M161" s="10">
        <f>VLOOKUP(L161,Input!$C$2:$D$6,2,FALSE)</f>
        <v>63</v>
      </c>
      <c r="N161" s="10">
        <f t="shared" si="20"/>
        <v>16</v>
      </c>
      <c r="O161" s="10">
        <f>MATCH(F161,Input!$C$15:$U$15,0)</f>
        <v>2</v>
      </c>
    </row>
    <row r="162" spans="2:15">
      <c r="C162" t="s">
        <v>11</v>
      </c>
      <c r="D162" s="18">
        <v>2025</v>
      </c>
      <c r="E162" t="str">
        <f t="shared" si="17"/>
        <v>INDO*</v>
      </c>
      <c r="F162" t="str">
        <f t="shared" si="21"/>
        <v>INDDSL</v>
      </c>
      <c r="G162" t="str">
        <f t="shared" si="21"/>
        <v>IODRH</v>
      </c>
      <c r="H162" t="str">
        <f t="shared" si="21"/>
        <v>INDDSL</v>
      </c>
      <c r="I162" s="10" t="s">
        <v>209</v>
      </c>
      <c r="J162" s="51">
        <f ca="1">OFFSET(Input!$A$1,M162+N162+2,O162+1)</f>
        <v>154.26271326684906</v>
      </c>
      <c r="L162" s="10" t="str">
        <f t="shared" si="19"/>
        <v>HeatTax</v>
      </c>
      <c r="M162" s="10">
        <f>VLOOKUP(L162,Input!$C$2:$D$6,2,FALSE)</f>
        <v>63</v>
      </c>
      <c r="N162" s="10">
        <f t="shared" si="20"/>
        <v>16</v>
      </c>
      <c r="O162" s="10">
        <f>MATCH(F162,Input!$C$15:$U$15,0)</f>
        <v>3</v>
      </c>
    </row>
    <row r="163" spans="2:15">
      <c r="C163" t="s">
        <v>11</v>
      </c>
      <c r="D163" s="18">
        <v>2025</v>
      </c>
      <c r="E163" t="str">
        <f t="shared" si="17"/>
        <v>INDO*</v>
      </c>
      <c r="F163" t="str">
        <f t="shared" si="21"/>
        <v>INDDSB1</v>
      </c>
      <c r="G163" t="str">
        <f t="shared" si="21"/>
        <v>IODRH</v>
      </c>
      <c r="H163" t="str">
        <f t="shared" si="21"/>
        <v>INDDSB1</v>
      </c>
      <c r="I163" s="10" t="s">
        <v>209</v>
      </c>
      <c r="J163" s="51">
        <f ca="1">OFFSET(Input!$A$1,M163+N163+2,O163+1)</f>
        <v>40.322872058088471</v>
      </c>
      <c r="L163" s="10" t="str">
        <f t="shared" si="19"/>
        <v>HeatTax</v>
      </c>
      <c r="M163" s="10">
        <f>VLOOKUP(L163,Input!$C$2:$D$6,2,FALSE)</f>
        <v>63</v>
      </c>
      <c r="N163" s="10">
        <f t="shared" si="20"/>
        <v>16</v>
      </c>
      <c r="O163" s="10">
        <f>MATCH(F163,Input!$C$15:$U$15,0)</f>
        <v>13</v>
      </c>
    </row>
    <row r="164" spans="2:15" ht="15.75" thickBot="1">
      <c r="B164" s="80"/>
      <c r="C164" s="80" t="s">
        <v>11</v>
      </c>
      <c r="D164" s="81">
        <v>2025</v>
      </c>
      <c r="E164" s="80" t="str">
        <f t="shared" si="17"/>
        <v>INDO*</v>
      </c>
      <c r="F164" s="80" t="str">
        <f t="shared" si="21"/>
        <v>INDDSB2</v>
      </c>
      <c r="G164" s="80" t="str">
        <f t="shared" si="21"/>
        <v>IODRH</v>
      </c>
      <c r="H164" s="80" t="str">
        <f t="shared" si="21"/>
        <v>INDDSB2</v>
      </c>
      <c r="I164" s="82" t="s">
        <v>209</v>
      </c>
      <c r="J164" s="83">
        <f ca="1">OFFSET(Input!$A$1,M164+N164+2,O164+1)</f>
        <v>121.84069514307899</v>
      </c>
      <c r="L164" s="10" t="str">
        <f t="shared" si="19"/>
        <v>HeatTax</v>
      </c>
      <c r="M164" s="10">
        <f>VLOOKUP(L164,Input!$C$2:$D$6,2,FALSE)</f>
        <v>63</v>
      </c>
      <c r="N164" s="10">
        <f t="shared" si="20"/>
        <v>16</v>
      </c>
      <c r="O164" s="10">
        <f>MATCH(F164,Input!$C$15:$U$15,0)</f>
        <v>14</v>
      </c>
    </row>
    <row r="165" spans="2:15">
      <c r="C165" t="s">
        <v>11</v>
      </c>
      <c r="D165" s="18">
        <v>2025</v>
      </c>
      <c r="E165" t="str">
        <f t="shared" si="17"/>
        <v>INDO*</v>
      </c>
      <c r="F165" t="str">
        <f t="shared" si="21"/>
        <v>INDWPE</v>
      </c>
      <c r="G165" t="str">
        <f t="shared" si="21"/>
        <v>IODRH</v>
      </c>
      <c r="H165" t="str">
        <f t="shared" si="21"/>
        <v>INDWPE</v>
      </c>
      <c r="I165" s="10" t="s">
        <v>209</v>
      </c>
      <c r="J165" s="51">
        <f ca="1">OFFSET(Input!$A$1,M165+N165+2,O165+1)</f>
        <v>0</v>
      </c>
      <c r="L165" s="10" t="str">
        <f t="shared" si="19"/>
        <v>HeatTax</v>
      </c>
      <c r="M165" s="10">
        <f>VLOOKUP(L165,Input!$C$2:$D$6,2,FALSE)</f>
        <v>63</v>
      </c>
      <c r="N165" s="10">
        <f t="shared" si="20"/>
        <v>16</v>
      </c>
      <c r="O165" s="10">
        <f>MATCH(F165,Input!$C$15:$U$15,0)</f>
        <v>4</v>
      </c>
    </row>
    <row r="166" spans="2:15">
      <c r="C166" t="s">
        <v>11</v>
      </c>
      <c r="D166" s="18">
        <v>2025</v>
      </c>
      <c r="E166" t="str">
        <f t="shared" si="17"/>
        <v>INDO*</v>
      </c>
      <c r="F166" t="str">
        <f t="shared" si="21"/>
        <v>INDWCH</v>
      </c>
      <c r="G166" t="str">
        <f t="shared" si="21"/>
        <v>IODRH</v>
      </c>
      <c r="H166" t="str">
        <f t="shared" si="21"/>
        <v>INDWCH</v>
      </c>
      <c r="I166" s="10" t="s">
        <v>209</v>
      </c>
      <c r="J166" s="51">
        <f ca="1">OFFSET(Input!$A$1,M166+N166+2,O166+1)</f>
        <v>0</v>
      </c>
      <c r="L166" s="10" t="str">
        <f t="shared" si="19"/>
        <v>HeatTax</v>
      </c>
      <c r="M166" s="10">
        <f>VLOOKUP(L166,Input!$C$2:$D$6,2,FALSE)</f>
        <v>63</v>
      </c>
      <c r="N166" s="10">
        <f t="shared" si="20"/>
        <v>16</v>
      </c>
      <c r="O166" s="10">
        <f>MATCH(F166,Input!$C$15:$U$15,0)</f>
        <v>5</v>
      </c>
    </row>
    <row r="167" spans="2:15">
      <c r="C167" t="s">
        <v>11</v>
      </c>
      <c r="D167" s="18">
        <v>2025</v>
      </c>
      <c r="E167" t="str">
        <f t="shared" si="17"/>
        <v>INDO*</v>
      </c>
      <c r="F167" t="str">
        <f t="shared" si="21"/>
        <v>INDBGA</v>
      </c>
      <c r="G167" t="str">
        <f t="shared" si="21"/>
        <v>IODRH</v>
      </c>
      <c r="H167" t="str">
        <f t="shared" si="21"/>
        <v>INDBGA</v>
      </c>
      <c r="I167" s="10" t="s">
        <v>209</v>
      </c>
      <c r="J167" s="51">
        <f ca="1">OFFSET(Input!$A$1,M167+N167+2,O167+1)</f>
        <v>0</v>
      </c>
      <c r="L167" s="10" t="str">
        <f t="shared" si="19"/>
        <v>HeatTax</v>
      </c>
      <c r="M167" s="10">
        <f>VLOOKUP(L167,Input!$C$2:$D$6,2,FALSE)</f>
        <v>63</v>
      </c>
      <c r="N167" s="10">
        <f t="shared" si="20"/>
        <v>16</v>
      </c>
      <c r="O167" s="10">
        <f>MATCH(F167,Input!$C$15:$U$15,0)</f>
        <v>6</v>
      </c>
    </row>
    <row r="168" spans="2:15">
      <c r="C168" t="s">
        <v>11</v>
      </c>
      <c r="D168" s="18">
        <v>2025</v>
      </c>
      <c r="E168" t="str">
        <f t="shared" si="17"/>
        <v>INDO*</v>
      </c>
      <c r="F168" t="str">
        <f t="shared" si="21"/>
        <v>INDHFO</v>
      </c>
      <c r="G168" t="str">
        <f t="shared" si="21"/>
        <v>IODRH</v>
      </c>
      <c r="H168" t="str">
        <f t="shared" si="21"/>
        <v>INDHFO</v>
      </c>
      <c r="I168" s="10" t="s">
        <v>209</v>
      </c>
      <c r="J168" s="51">
        <f ca="1">OFFSET(Input!$A$1,M168+N168+2,O168+1)</f>
        <v>70.840902704037745</v>
      </c>
      <c r="L168" s="10" t="str">
        <f t="shared" si="19"/>
        <v>HeatTax</v>
      </c>
      <c r="M168" s="10">
        <f>VLOOKUP(L168,Input!$C$2:$D$6,2,FALSE)</f>
        <v>63</v>
      </c>
      <c r="N168" s="10">
        <f t="shared" si="20"/>
        <v>16</v>
      </c>
      <c r="O168" s="10">
        <f>MATCH(F168,Input!$C$15:$U$15,0)</f>
        <v>7</v>
      </c>
    </row>
    <row r="169" spans="2:15">
      <c r="C169" t="s">
        <v>11</v>
      </c>
      <c r="D169" s="18">
        <v>2025</v>
      </c>
      <c r="E169" t="str">
        <f t="shared" si="17"/>
        <v>INDO*</v>
      </c>
      <c r="F169" t="str">
        <f t="shared" si="21"/>
        <v>INDLPG</v>
      </c>
      <c r="G169" t="str">
        <f t="shared" si="21"/>
        <v>IODRH</v>
      </c>
      <c r="H169" t="str">
        <f t="shared" si="21"/>
        <v>INDLPG</v>
      </c>
      <c r="I169" s="10" t="s">
        <v>209</v>
      </c>
      <c r="J169" s="51">
        <f ca="1">OFFSET(Input!$A$1,M169+N169+2,O169+1)</f>
        <v>50.283318770351023</v>
      </c>
      <c r="L169" s="10" t="str">
        <f t="shared" si="19"/>
        <v>HeatTax</v>
      </c>
      <c r="M169" s="10">
        <f>VLOOKUP(L169,Input!$C$2:$D$6,2,FALSE)</f>
        <v>63</v>
      </c>
      <c r="N169" s="10">
        <f t="shared" si="20"/>
        <v>16</v>
      </c>
      <c r="O169" s="10">
        <f>MATCH(F169,Input!$C$15:$U$15,0)</f>
        <v>8</v>
      </c>
    </row>
    <row r="170" spans="2:15">
      <c r="C170" t="s">
        <v>11</v>
      </c>
      <c r="D170" s="18">
        <v>2025</v>
      </c>
      <c r="E170" t="str">
        <f t="shared" si="17"/>
        <v>INDO*</v>
      </c>
      <c r="F170" t="str">
        <f t="shared" ref="F170:H189" si="22">F126</f>
        <v>INDWST</v>
      </c>
      <c r="G170" t="str">
        <f t="shared" si="22"/>
        <v>IODRH</v>
      </c>
      <c r="H170" t="str">
        <f t="shared" si="22"/>
        <v>INDWST</v>
      </c>
      <c r="I170" s="10" t="s">
        <v>209</v>
      </c>
      <c r="J170" s="51">
        <f ca="1">OFFSET(Input!$A$1,M170+N170+2,O170+1)</f>
        <v>0</v>
      </c>
      <c r="L170" s="10" t="str">
        <f t="shared" si="19"/>
        <v>HeatTax</v>
      </c>
      <c r="M170" s="10">
        <f>VLOOKUP(L170,Input!$C$2:$D$6,2,FALSE)</f>
        <v>63</v>
      </c>
      <c r="N170" s="10">
        <f t="shared" si="20"/>
        <v>16</v>
      </c>
      <c r="O170" s="10">
        <f>MATCH(F170,Input!$C$15:$U$15,0)</f>
        <v>9</v>
      </c>
    </row>
    <row r="171" spans="2:15">
      <c r="C171" t="s">
        <v>11</v>
      </c>
      <c r="D171" s="18">
        <v>2025</v>
      </c>
      <c r="E171" t="str">
        <f t="shared" si="17"/>
        <v>INDO*</v>
      </c>
      <c r="F171" t="str">
        <f t="shared" si="22"/>
        <v>INDHCE</v>
      </c>
      <c r="G171" t="str">
        <f t="shared" si="22"/>
        <v>IODRH</v>
      </c>
      <c r="H171" t="str">
        <f t="shared" si="22"/>
        <v>INDHCE</v>
      </c>
      <c r="I171" s="10" t="s">
        <v>209</v>
      </c>
      <c r="J171" s="51">
        <f ca="1">OFFSET(Input!$A$1,M171+N171+2,O171+1)</f>
        <v>30.170076892571945</v>
      </c>
      <c r="L171" s="10" t="str">
        <f t="shared" si="19"/>
        <v>HeatTax</v>
      </c>
      <c r="M171" s="10">
        <f>VLOOKUP(L171,Input!$C$2:$D$6,2,FALSE)</f>
        <v>63</v>
      </c>
      <c r="N171" s="10">
        <f t="shared" si="20"/>
        <v>16</v>
      </c>
      <c r="O171" s="10">
        <f>MATCH(F171,Input!$C$15:$U$15,0)</f>
        <v>10</v>
      </c>
    </row>
    <row r="172" spans="2:15">
      <c r="C172" t="s">
        <v>11</v>
      </c>
      <c r="D172" s="18">
        <v>2025</v>
      </c>
      <c r="E172" t="str">
        <f t="shared" si="17"/>
        <v>INDO*</v>
      </c>
      <c r="F172" t="str">
        <f t="shared" si="22"/>
        <v>INDHDE</v>
      </c>
      <c r="G172" t="str">
        <f t="shared" si="22"/>
        <v>IODRH</v>
      </c>
      <c r="H172" t="str">
        <f t="shared" si="22"/>
        <v>INDHDE</v>
      </c>
      <c r="I172" s="10" t="s">
        <v>209</v>
      </c>
      <c r="J172" s="51">
        <f ca="1">OFFSET(Input!$A$1,M172+N172+2,O172+1)</f>
        <v>30.170076892571945</v>
      </c>
      <c r="L172" s="10" t="str">
        <f t="shared" si="19"/>
        <v>HeatTax</v>
      </c>
      <c r="M172" s="10">
        <f>VLOOKUP(L172,Input!$C$2:$D$6,2,FALSE)</f>
        <v>63</v>
      </c>
      <c r="N172" s="10">
        <f t="shared" si="20"/>
        <v>16</v>
      </c>
      <c r="O172" s="10">
        <f>MATCH(F172,Input!$C$15:$U$15,0)</f>
        <v>11</v>
      </c>
    </row>
    <row r="173" spans="2:15">
      <c r="B173" s="9"/>
      <c r="C173" s="9" t="s">
        <v>11</v>
      </c>
      <c r="D173" s="12">
        <v>2025</v>
      </c>
      <c r="E173" s="9" t="str">
        <f t="shared" si="17"/>
        <v>INDO*</v>
      </c>
      <c r="F173" s="9" t="str">
        <f t="shared" si="22"/>
        <v>INDELC</v>
      </c>
      <c r="G173" s="9" t="str">
        <f t="shared" si="22"/>
        <v>IODRH</v>
      </c>
      <c r="H173" s="9" t="str">
        <f t="shared" si="22"/>
        <v>INDELC</v>
      </c>
      <c r="I173" s="13" t="s">
        <v>209</v>
      </c>
      <c r="J173" s="52">
        <f ca="1">OFFSET(Input!$A$1,M173+N173+2,O173+1)</f>
        <v>40.322872058088471</v>
      </c>
      <c r="L173" s="13" t="str">
        <f t="shared" si="19"/>
        <v>HeatTax</v>
      </c>
      <c r="M173" s="13">
        <f>VLOOKUP(L173,Input!$C$2:$D$6,2,FALSE)</f>
        <v>63</v>
      </c>
      <c r="N173" s="13">
        <f t="shared" si="20"/>
        <v>16</v>
      </c>
      <c r="O173" s="13">
        <f>MATCH(F173,Input!$C$15:$U$15,0)</f>
        <v>12</v>
      </c>
    </row>
    <row r="174" spans="2:15">
      <c r="B174" s="26"/>
      <c r="C174" s="26" t="s">
        <v>11</v>
      </c>
      <c r="D174" s="27">
        <v>2025</v>
      </c>
      <c r="E174" s="26" t="str">
        <f t="shared" si="17"/>
        <v>INDO*</v>
      </c>
      <c r="F174" s="26" t="str">
        <f t="shared" si="22"/>
        <v>INDELC</v>
      </c>
      <c r="G174" s="26" t="str">
        <f t="shared" si="22"/>
        <v>IODLA</v>
      </c>
      <c r="H174" s="26" t="str">
        <f t="shared" si="22"/>
        <v>INDELC</v>
      </c>
      <c r="I174" s="28" t="s">
        <v>209</v>
      </c>
      <c r="J174" s="53">
        <f ca="1">OFFSET(Input!$A$1,M174+N174+2,O174+1)</f>
        <v>40.322872058088471</v>
      </c>
      <c r="L174" s="28" t="str">
        <f t="shared" si="19"/>
        <v>FullTax</v>
      </c>
      <c r="M174" s="28">
        <f>VLOOKUP(L174,Input!$C$2:$D$6,2,FALSE)</f>
        <v>113</v>
      </c>
      <c r="N174" s="28">
        <f t="shared" si="20"/>
        <v>16</v>
      </c>
      <c r="O174" s="28">
        <f>MATCH(F174,Input!$C$15:$U$15,0)</f>
        <v>12</v>
      </c>
    </row>
    <row r="175" spans="2:15">
      <c r="B175" s="9"/>
      <c r="C175" s="9" t="s">
        <v>11</v>
      </c>
      <c r="D175" s="12">
        <v>2025</v>
      </c>
      <c r="E175" s="9" t="str">
        <f t="shared" si="17"/>
        <v>INDO*</v>
      </c>
      <c r="F175" s="9" t="str">
        <f t="shared" si="22"/>
        <v>INDELC</v>
      </c>
      <c r="G175" s="9" t="str">
        <f t="shared" si="22"/>
        <v>IODEM</v>
      </c>
      <c r="H175" s="9" t="str">
        <f t="shared" si="22"/>
        <v>INDELC</v>
      </c>
      <c r="I175" s="13" t="s">
        <v>209</v>
      </c>
      <c r="J175" s="52">
        <f ca="1">OFFSET(Input!$A$1,M175+N175+2,O175+1)</f>
        <v>40.322872058088471</v>
      </c>
      <c r="L175" s="13" t="str">
        <f t="shared" si="19"/>
        <v>FullTax</v>
      </c>
      <c r="M175" s="13">
        <f>VLOOKUP(L175,Input!$C$2:$D$6,2,FALSE)</f>
        <v>113</v>
      </c>
      <c r="N175" s="13">
        <f t="shared" si="20"/>
        <v>16</v>
      </c>
      <c r="O175" s="13">
        <f>MATCH(F175,Input!$C$15:$U$15,0)</f>
        <v>12</v>
      </c>
    </row>
    <row r="176" spans="2:15">
      <c r="C176" t="s">
        <v>11</v>
      </c>
      <c r="D176" s="18">
        <v>2025</v>
      </c>
      <c r="E176" t="str">
        <f t="shared" si="17"/>
        <v>INDO*</v>
      </c>
      <c r="F176" t="str">
        <f t="shared" si="22"/>
        <v>INDDSB1</v>
      </c>
      <c r="G176" t="str">
        <f t="shared" si="22"/>
        <v>IODTF</v>
      </c>
      <c r="H176" t="str">
        <f t="shared" si="22"/>
        <v>INDDSB1</v>
      </c>
      <c r="I176" s="10" t="s">
        <v>209</v>
      </c>
      <c r="J176" s="51">
        <f ca="1">OFFSET(Input!$A$1,M176+N176+2,O176+1)</f>
        <v>40.322872058088471</v>
      </c>
      <c r="L176" s="10" t="str">
        <f t="shared" si="19"/>
        <v>FullTax</v>
      </c>
      <c r="M176" s="10">
        <f>VLOOKUP(L176,Input!$C$2:$D$6,2,FALSE)</f>
        <v>113</v>
      </c>
      <c r="N176" s="10">
        <f t="shared" si="20"/>
        <v>16</v>
      </c>
      <c r="O176" s="10">
        <f>MATCH(F176,Input!$C$15:$U$15,0)</f>
        <v>13</v>
      </c>
    </row>
    <row r="177" spans="2:15">
      <c r="C177" t="s">
        <v>11</v>
      </c>
      <c r="D177" s="18">
        <v>2025</v>
      </c>
      <c r="E177" t="str">
        <f t="shared" si="17"/>
        <v>INDO*</v>
      </c>
      <c r="F177" t="str">
        <f t="shared" si="22"/>
        <v>INDDSB2</v>
      </c>
      <c r="G177" t="str">
        <f t="shared" si="22"/>
        <v>IODTF</v>
      </c>
      <c r="H177" t="str">
        <f t="shared" si="22"/>
        <v>INDDSB2</v>
      </c>
      <c r="I177" s="10" t="s">
        <v>209</v>
      </c>
      <c r="J177" s="51">
        <f ca="1">OFFSET(Input!$A$1,M177+N177+2,O177+1)</f>
        <v>121.84069514307899</v>
      </c>
      <c r="L177" s="10" t="str">
        <f t="shared" si="19"/>
        <v>FullTax</v>
      </c>
      <c r="M177" s="10">
        <f>VLOOKUP(L177,Input!$C$2:$D$6,2,FALSE)</f>
        <v>113</v>
      </c>
      <c r="N177" s="10">
        <f t="shared" si="20"/>
        <v>16</v>
      </c>
      <c r="O177" s="10">
        <f>MATCH(F177,Input!$C$15:$U$15,0)</f>
        <v>14</v>
      </c>
    </row>
    <row r="178" spans="2:15">
      <c r="C178" t="s">
        <v>11</v>
      </c>
      <c r="D178" s="18">
        <v>2025</v>
      </c>
      <c r="E178" t="str">
        <f t="shared" si="17"/>
        <v>INDO*</v>
      </c>
      <c r="F178" t="str">
        <f t="shared" si="22"/>
        <v>INDDSL</v>
      </c>
      <c r="G178" t="str">
        <f t="shared" si="22"/>
        <v>IODTF</v>
      </c>
      <c r="H178" t="str">
        <f t="shared" si="22"/>
        <v>INDDSL</v>
      </c>
      <c r="I178" s="10" t="s">
        <v>209</v>
      </c>
      <c r="J178" s="51">
        <f ca="1">OFFSET(Input!$A$1,M178+N178+2,O178+1)</f>
        <v>154.26271326684906</v>
      </c>
      <c r="L178" s="10" t="str">
        <f t="shared" si="19"/>
        <v>FullTax</v>
      </c>
      <c r="M178" s="10">
        <f>VLOOKUP(L178,Input!$C$2:$D$6,2,FALSE)</f>
        <v>113</v>
      </c>
      <c r="N178" s="10">
        <f t="shared" si="20"/>
        <v>16</v>
      </c>
      <c r="O178" s="10">
        <f>MATCH(F178,Input!$C$15:$U$15,0)</f>
        <v>3</v>
      </c>
    </row>
    <row r="179" spans="2:15">
      <c r="C179" t="s">
        <v>11</v>
      </c>
      <c r="D179" s="18">
        <v>2025</v>
      </c>
      <c r="E179" t="str">
        <f t="shared" si="17"/>
        <v>INDO*</v>
      </c>
      <c r="F179" t="str">
        <f t="shared" si="22"/>
        <v>INDLPG</v>
      </c>
      <c r="G179" t="str">
        <f t="shared" si="22"/>
        <v>IODFL</v>
      </c>
      <c r="H179" t="str">
        <f t="shared" si="22"/>
        <v>INDLPG</v>
      </c>
      <c r="I179" s="10" t="s">
        <v>209</v>
      </c>
      <c r="J179" s="51">
        <f ca="1">OFFSET(Input!$A$1,M179+N179+2,O179+1)</f>
        <v>50.283318770351023</v>
      </c>
      <c r="L179" s="10" t="str">
        <f t="shared" si="19"/>
        <v>FullTax</v>
      </c>
      <c r="M179" s="10">
        <f>VLOOKUP(L179,Input!$C$2:$D$6,2,FALSE)</f>
        <v>113</v>
      </c>
      <c r="N179" s="10">
        <f t="shared" si="20"/>
        <v>16</v>
      </c>
      <c r="O179" s="10">
        <f>MATCH(F179,Input!$C$15:$U$15,0)</f>
        <v>8</v>
      </c>
    </row>
    <row r="180" spans="2:15">
      <c r="C180" t="s">
        <v>11</v>
      </c>
      <c r="D180" s="18">
        <v>2025</v>
      </c>
      <c r="E180" t="str">
        <f t="shared" ref="E180:E236" si="23">$U$3&amp;"*"</f>
        <v>INDO*</v>
      </c>
      <c r="F180" t="str">
        <f t="shared" si="22"/>
        <v>INDSNG1</v>
      </c>
      <c r="G180" t="str">
        <f t="shared" si="22"/>
        <v>IODFL</v>
      </c>
      <c r="H180" t="str">
        <f t="shared" si="22"/>
        <v>INDSNG1</v>
      </c>
      <c r="I180" s="10" t="s">
        <v>209</v>
      </c>
      <c r="J180" s="51">
        <f ca="1">OFFSET(Input!$A$1,M180+N180+2,O180+1)</f>
        <v>121.84069514307899</v>
      </c>
      <c r="L180" s="10" t="str">
        <f t="shared" si="19"/>
        <v>FullTax</v>
      </c>
      <c r="M180" s="10">
        <f>VLOOKUP(L180,Input!$C$2:$D$6,2,FALSE)</f>
        <v>113</v>
      </c>
      <c r="N180" s="10">
        <f t="shared" si="20"/>
        <v>16</v>
      </c>
      <c r="O180" s="10">
        <f>MATCH(F180,Input!$C$15:$U$15,0)</f>
        <v>15</v>
      </c>
    </row>
    <row r="181" spans="2:15" ht="15.75" thickBot="1">
      <c r="B181" s="9"/>
      <c r="C181" s="9" t="s">
        <v>11</v>
      </c>
      <c r="D181" s="12">
        <v>2025</v>
      </c>
      <c r="E181" s="9" t="str">
        <f t="shared" si="23"/>
        <v>INDO*</v>
      </c>
      <c r="F181" s="9" t="str">
        <f t="shared" si="22"/>
        <v>INDSNG2</v>
      </c>
      <c r="G181" s="9" t="str">
        <f t="shared" si="22"/>
        <v>IODFL</v>
      </c>
      <c r="H181" s="9" t="str">
        <f t="shared" si="22"/>
        <v>INDSNG2</v>
      </c>
      <c r="I181" s="13" t="s">
        <v>209</v>
      </c>
      <c r="J181" s="52">
        <f ca="1">OFFSET(Input!$A$1,M181+N181+2,O181+1)</f>
        <v>0</v>
      </c>
      <c r="L181" s="13" t="str">
        <f t="shared" si="19"/>
        <v>FullTax</v>
      </c>
      <c r="M181" s="13">
        <f>VLOOKUP(L181,Input!$C$2:$D$6,2,FALSE)</f>
        <v>113</v>
      </c>
      <c r="N181" s="13">
        <f t="shared" si="20"/>
        <v>16</v>
      </c>
      <c r="O181" s="13">
        <f>MATCH(F181,Input!$C$15:$U$15,0)</f>
        <v>16</v>
      </c>
    </row>
    <row r="182" spans="2:15">
      <c r="B182" s="8"/>
      <c r="C182" s="8" t="s">
        <v>11</v>
      </c>
      <c r="D182" s="19">
        <v>2030</v>
      </c>
      <c r="E182" s="8" t="str">
        <f t="shared" si="23"/>
        <v>INDO*</v>
      </c>
      <c r="F182" s="8" t="str">
        <f t="shared" si="22"/>
        <v>INDNGA</v>
      </c>
      <c r="G182" s="8" t="str">
        <f t="shared" si="22"/>
        <v>IODMT</v>
      </c>
      <c r="H182" s="8" t="str">
        <f t="shared" si="22"/>
        <v>INDNGA</v>
      </c>
      <c r="I182" s="20" t="s">
        <v>209</v>
      </c>
      <c r="J182" s="50">
        <f ca="1">OFFSET(Input!$A$1,M182+N182+2,O182+1)</f>
        <v>2.5015331882971479</v>
      </c>
      <c r="L182" s="20" t="str">
        <f t="shared" si="19"/>
        <v>ProcesTax</v>
      </c>
      <c r="M182" s="20">
        <f>VLOOKUP(L182,Input!$C$2:$D$6,2,FALSE)</f>
        <v>13</v>
      </c>
      <c r="N182" s="20">
        <f t="shared" si="20"/>
        <v>21</v>
      </c>
      <c r="O182" s="20">
        <f>MATCH(F182,Input!$C$15:$U$15,0)</f>
        <v>1</v>
      </c>
    </row>
    <row r="183" spans="2:15">
      <c r="C183" t="s">
        <v>11</v>
      </c>
      <c r="D183" s="18">
        <v>2030</v>
      </c>
      <c r="E183" t="str">
        <f t="shared" si="23"/>
        <v>INDO*</v>
      </c>
      <c r="F183" t="str">
        <f t="shared" si="22"/>
        <v>INDSNG1</v>
      </c>
      <c r="G183" t="str">
        <f t="shared" si="22"/>
        <v>IODMT</v>
      </c>
      <c r="H183" t="str">
        <f t="shared" si="22"/>
        <v>INDSNG1</v>
      </c>
      <c r="I183" s="10" t="s">
        <v>209</v>
      </c>
      <c r="J183" s="51">
        <f ca="1">OFFSET(Input!$A$1,M183+N183+2,O183+1)</f>
        <v>0</v>
      </c>
      <c r="L183" s="10" t="str">
        <f t="shared" si="19"/>
        <v>ProcesTax</v>
      </c>
      <c r="M183" s="10">
        <f>VLOOKUP(L183,Input!$C$2:$D$6,2,FALSE)</f>
        <v>13</v>
      </c>
      <c r="N183" s="10">
        <f t="shared" si="20"/>
        <v>21</v>
      </c>
      <c r="O183" s="10">
        <f>MATCH(F183,Input!$C$15:$U$15,0)</f>
        <v>15</v>
      </c>
    </row>
    <row r="184" spans="2:15">
      <c r="C184" t="s">
        <v>11</v>
      </c>
      <c r="D184" s="18">
        <v>2030</v>
      </c>
      <c r="E184" t="str">
        <f t="shared" si="23"/>
        <v>INDO*</v>
      </c>
      <c r="F184" t="str">
        <f t="shared" si="22"/>
        <v>INDSNG2</v>
      </c>
      <c r="G184" t="str">
        <f t="shared" si="22"/>
        <v>IODMT</v>
      </c>
      <c r="H184" t="str">
        <f t="shared" si="22"/>
        <v>INDSNG2</v>
      </c>
      <c r="I184" s="10" t="s">
        <v>209</v>
      </c>
      <c r="J184" s="51">
        <f ca="1">OFFSET(Input!$A$1,M184+N184+2,O184+1)</f>
        <v>0</v>
      </c>
      <c r="L184" s="10" t="str">
        <f t="shared" si="19"/>
        <v>ProcesTax</v>
      </c>
      <c r="M184" s="10">
        <f>VLOOKUP(L184,Input!$C$2:$D$6,2,FALSE)</f>
        <v>13</v>
      </c>
      <c r="N184" s="10">
        <f t="shared" si="20"/>
        <v>21</v>
      </c>
      <c r="O184" s="10">
        <f>MATCH(F184,Input!$C$15:$U$15,0)</f>
        <v>16</v>
      </c>
    </row>
    <row r="185" spans="2:15">
      <c r="C185" t="s">
        <v>11</v>
      </c>
      <c r="D185" s="18">
        <v>2030</v>
      </c>
      <c r="E185" t="str">
        <f t="shared" si="23"/>
        <v>INDO*</v>
      </c>
      <c r="F185" t="str">
        <f t="shared" si="22"/>
        <v>INDCOA</v>
      </c>
      <c r="G185" t="str">
        <f t="shared" si="22"/>
        <v>IODMT</v>
      </c>
      <c r="H185" t="str">
        <f t="shared" si="22"/>
        <v>INDCOA</v>
      </c>
      <c r="I185" s="10" t="s">
        <v>209</v>
      </c>
      <c r="J185" s="51">
        <f ca="1">OFFSET(Input!$A$1,M185+N185+2,O185+1)</f>
        <v>0</v>
      </c>
      <c r="L185" s="10" t="str">
        <f t="shared" si="19"/>
        <v>ProcesTax</v>
      </c>
      <c r="M185" s="10">
        <f>VLOOKUP(L185,Input!$C$2:$D$6,2,FALSE)</f>
        <v>13</v>
      </c>
      <c r="N185" s="10">
        <f t="shared" si="20"/>
        <v>21</v>
      </c>
      <c r="O185" s="10">
        <f>MATCH(F185,Input!$C$15:$U$15,0)</f>
        <v>2</v>
      </c>
    </row>
    <row r="186" spans="2:15">
      <c r="C186" t="s">
        <v>11</v>
      </c>
      <c r="D186" s="18">
        <v>2030</v>
      </c>
      <c r="E186" t="str">
        <f t="shared" si="23"/>
        <v>INDO*</v>
      </c>
      <c r="F186" t="str">
        <f t="shared" si="22"/>
        <v>INDDSL</v>
      </c>
      <c r="G186" t="str">
        <f t="shared" si="22"/>
        <v>IODMT</v>
      </c>
      <c r="H186" t="str">
        <f t="shared" si="22"/>
        <v>INDDSL</v>
      </c>
      <c r="I186" s="10" t="s">
        <v>209</v>
      </c>
      <c r="J186" s="51">
        <f ca="1">OFFSET(Input!$A$1,M186+N186+2,O186+1)</f>
        <v>154.26271326684906</v>
      </c>
      <c r="L186" s="10" t="str">
        <f t="shared" si="19"/>
        <v>ProcesTax</v>
      </c>
      <c r="M186" s="10">
        <f>VLOOKUP(L186,Input!$C$2:$D$6,2,FALSE)</f>
        <v>13</v>
      </c>
      <c r="N186" s="10">
        <f t="shared" si="20"/>
        <v>21</v>
      </c>
      <c r="O186" s="10">
        <f>MATCH(F186,Input!$C$15:$U$15,0)</f>
        <v>3</v>
      </c>
    </row>
    <row r="187" spans="2:15">
      <c r="C187" t="s">
        <v>11</v>
      </c>
      <c r="D187" s="18">
        <v>2030</v>
      </c>
      <c r="E187" t="str">
        <f t="shared" si="23"/>
        <v>INDO*</v>
      </c>
      <c r="F187" t="str">
        <f t="shared" si="22"/>
        <v>INDDSB1</v>
      </c>
      <c r="G187" t="str">
        <f t="shared" si="22"/>
        <v>IODMT</v>
      </c>
      <c r="H187" t="str">
        <f t="shared" si="22"/>
        <v>INDDSB1</v>
      </c>
      <c r="I187" s="10" t="s">
        <v>209</v>
      </c>
      <c r="J187" s="51">
        <f ca="1">OFFSET(Input!$A$1,M187+N187+2,O187+1)</f>
        <v>121.84069514307899</v>
      </c>
      <c r="L187" s="10" t="str">
        <f t="shared" si="19"/>
        <v>ProcesTax</v>
      </c>
      <c r="M187" s="10">
        <f>VLOOKUP(L187,Input!$C$2:$D$6,2,FALSE)</f>
        <v>13</v>
      </c>
      <c r="N187" s="10">
        <f t="shared" si="20"/>
        <v>21</v>
      </c>
      <c r="O187" s="10">
        <f>MATCH(F187,Input!$C$15:$U$15,0)</f>
        <v>13</v>
      </c>
    </row>
    <row r="188" spans="2:15">
      <c r="C188" t="s">
        <v>11</v>
      </c>
      <c r="D188" s="18">
        <v>2030</v>
      </c>
      <c r="E188" t="str">
        <f t="shared" si="23"/>
        <v>INDO*</v>
      </c>
      <c r="F188" t="str">
        <f t="shared" si="22"/>
        <v>INDDSB2</v>
      </c>
      <c r="G188" t="str">
        <f t="shared" si="22"/>
        <v>IODMT</v>
      </c>
      <c r="H188" t="str">
        <f t="shared" si="22"/>
        <v>INDDSB2</v>
      </c>
      <c r="I188" s="10" t="s">
        <v>209</v>
      </c>
      <c r="J188" s="51">
        <f ca="1">OFFSET(Input!$A$1,M188+N188+2,O188+1)</f>
        <v>121.84069514307899</v>
      </c>
      <c r="L188" s="10" t="str">
        <f t="shared" si="19"/>
        <v>ProcesTax</v>
      </c>
      <c r="M188" s="10">
        <f>VLOOKUP(L188,Input!$C$2:$D$6,2,FALSE)</f>
        <v>13</v>
      </c>
      <c r="N188" s="10">
        <f t="shared" si="20"/>
        <v>21</v>
      </c>
      <c r="O188" s="10">
        <f>MATCH(F188,Input!$C$15:$U$15,0)</f>
        <v>14</v>
      </c>
    </row>
    <row r="189" spans="2:15">
      <c r="C189" t="s">
        <v>11</v>
      </c>
      <c r="D189" s="18">
        <v>2030</v>
      </c>
      <c r="E189" t="str">
        <f t="shared" si="23"/>
        <v>INDO*</v>
      </c>
      <c r="F189" t="str">
        <f t="shared" si="22"/>
        <v>INDWPE</v>
      </c>
      <c r="G189" t="str">
        <f t="shared" si="22"/>
        <v>IODMT</v>
      </c>
      <c r="H189" t="str">
        <f t="shared" si="22"/>
        <v>INDWPE</v>
      </c>
      <c r="I189" s="10" t="s">
        <v>209</v>
      </c>
      <c r="J189" s="51">
        <f ca="1">OFFSET(Input!$A$1,M189+N189+2,O189+1)</f>
        <v>0</v>
      </c>
      <c r="L189" s="10" t="str">
        <f t="shared" si="19"/>
        <v>ProcesTax</v>
      </c>
      <c r="M189" s="10">
        <f>VLOOKUP(L189,Input!$C$2:$D$6,2,FALSE)</f>
        <v>13</v>
      </c>
      <c r="N189" s="10">
        <f t="shared" si="20"/>
        <v>21</v>
      </c>
      <c r="O189" s="10">
        <f>MATCH(F189,Input!$C$15:$U$15,0)</f>
        <v>4</v>
      </c>
    </row>
    <row r="190" spans="2:15">
      <c r="C190" t="s">
        <v>11</v>
      </c>
      <c r="D190" s="18">
        <v>2030</v>
      </c>
      <c r="E190" t="str">
        <f t="shared" si="23"/>
        <v>INDO*</v>
      </c>
      <c r="F190" t="str">
        <f t="shared" ref="F190:H209" si="24">F146</f>
        <v>INDWCH</v>
      </c>
      <c r="G190" t="str">
        <f t="shared" si="24"/>
        <v>IODMT</v>
      </c>
      <c r="H190" t="str">
        <f t="shared" si="24"/>
        <v>INDWCH</v>
      </c>
      <c r="I190" s="10" t="s">
        <v>209</v>
      </c>
      <c r="J190" s="51">
        <f ca="1">OFFSET(Input!$A$1,M190+N190+2,O190+1)</f>
        <v>0</v>
      </c>
      <c r="L190" s="10" t="str">
        <f t="shared" si="19"/>
        <v>ProcesTax</v>
      </c>
      <c r="M190" s="10">
        <f>VLOOKUP(L190,Input!$C$2:$D$6,2,FALSE)</f>
        <v>13</v>
      </c>
      <c r="N190" s="10">
        <f t="shared" si="20"/>
        <v>21</v>
      </c>
      <c r="O190" s="10">
        <f>MATCH(F190,Input!$C$15:$U$15,0)</f>
        <v>5</v>
      </c>
    </row>
    <row r="191" spans="2:15">
      <c r="C191" t="s">
        <v>11</v>
      </c>
      <c r="D191" s="18">
        <v>2030</v>
      </c>
      <c r="E191" t="str">
        <f t="shared" si="23"/>
        <v>INDO*</v>
      </c>
      <c r="F191" t="str">
        <f t="shared" si="24"/>
        <v>INDBGA</v>
      </c>
      <c r="G191" t="str">
        <f t="shared" si="24"/>
        <v>IODMT</v>
      </c>
      <c r="H191" t="str">
        <f t="shared" si="24"/>
        <v>INDBGA</v>
      </c>
      <c r="I191" s="10" t="s">
        <v>209</v>
      </c>
      <c r="J191" s="51">
        <f ca="1">OFFSET(Input!$A$1,M191+N191+2,O191+1)</f>
        <v>0</v>
      </c>
      <c r="L191" s="10" t="str">
        <f t="shared" si="19"/>
        <v>ProcesTax</v>
      </c>
      <c r="M191" s="10">
        <f>VLOOKUP(L191,Input!$C$2:$D$6,2,FALSE)</f>
        <v>13</v>
      </c>
      <c r="N191" s="10">
        <f t="shared" si="20"/>
        <v>21</v>
      </c>
      <c r="O191" s="10">
        <f>MATCH(F191,Input!$C$15:$U$15,0)</f>
        <v>6</v>
      </c>
    </row>
    <row r="192" spans="2:15">
      <c r="C192" t="s">
        <v>11</v>
      </c>
      <c r="D192" s="18">
        <v>2030</v>
      </c>
      <c r="E192" t="str">
        <f t="shared" si="23"/>
        <v>INDO*</v>
      </c>
      <c r="F192" t="str">
        <f t="shared" si="24"/>
        <v>INDHFO</v>
      </c>
      <c r="G192" t="str">
        <f t="shared" si="24"/>
        <v>IODMT</v>
      </c>
      <c r="H192" t="str">
        <f t="shared" si="24"/>
        <v>INDHFO</v>
      </c>
      <c r="I192" s="10" t="s">
        <v>209</v>
      </c>
      <c r="J192" s="51">
        <f ca="1">OFFSET(Input!$A$1,M192+N192+2,O192+1)</f>
        <v>49.119350191937215</v>
      </c>
      <c r="L192" s="10" t="str">
        <f t="shared" si="19"/>
        <v>ProcesTax</v>
      </c>
      <c r="M192" s="10">
        <f>VLOOKUP(L192,Input!$C$2:$D$6,2,FALSE)</f>
        <v>13</v>
      </c>
      <c r="N192" s="10">
        <f t="shared" si="20"/>
        <v>21</v>
      </c>
      <c r="O192" s="10">
        <f>MATCH(F192,Input!$C$15:$U$15,0)</f>
        <v>7</v>
      </c>
    </row>
    <row r="193" spans="2:15">
      <c r="C193" t="s">
        <v>11</v>
      </c>
      <c r="D193" s="18">
        <v>2030</v>
      </c>
      <c r="E193" t="str">
        <f t="shared" si="23"/>
        <v>INDO*</v>
      </c>
      <c r="F193" t="str">
        <f t="shared" si="24"/>
        <v>INDLPG</v>
      </c>
      <c r="G193" t="str">
        <f t="shared" si="24"/>
        <v>IODMT</v>
      </c>
      <c r="H193" t="str">
        <f t="shared" si="24"/>
        <v>INDLPG</v>
      </c>
      <c r="I193" s="10" t="s">
        <v>209</v>
      </c>
      <c r="J193" s="51">
        <f ca="1">OFFSET(Input!$A$1,M193+N193+2,O193+1)</f>
        <v>50.283318770351023</v>
      </c>
      <c r="L193" s="10" t="str">
        <f t="shared" si="19"/>
        <v>ProcesTax</v>
      </c>
      <c r="M193" s="10">
        <f>VLOOKUP(L193,Input!$C$2:$D$6,2,FALSE)</f>
        <v>13</v>
      </c>
      <c r="N193" s="10">
        <f t="shared" si="20"/>
        <v>21</v>
      </c>
      <c r="O193" s="10">
        <f>MATCH(F193,Input!$C$15:$U$15,0)</f>
        <v>8</v>
      </c>
    </row>
    <row r="194" spans="2:15">
      <c r="C194" t="s">
        <v>11</v>
      </c>
      <c r="D194" s="18">
        <v>2030</v>
      </c>
      <c r="E194" t="str">
        <f t="shared" si="23"/>
        <v>INDO*</v>
      </c>
      <c r="F194" t="str">
        <f t="shared" si="24"/>
        <v>INDWST</v>
      </c>
      <c r="G194" t="str">
        <f t="shared" si="24"/>
        <v>IODMT</v>
      </c>
      <c r="H194" t="str">
        <f t="shared" si="24"/>
        <v>INDWST</v>
      </c>
      <c r="I194" s="10" t="s">
        <v>209</v>
      </c>
      <c r="J194" s="51">
        <f ca="1">OFFSET(Input!$A$1,M194+N194+2,O194+1)</f>
        <v>0</v>
      </c>
      <c r="L194" s="10" t="str">
        <f t="shared" si="19"/>
        <v>ProcesTax</v>
      </c>
      <c r="M194" s="10">
        <f>VLOOKUP(L194,Input!$C$2:$D$6,2,FALSE)</f>
        <v>13</v>
      </c>
      <c r="N194" s="10">
        <f t="shared" si="20"/>
        <v>21</v>
      </c>
      <c r="O194" s="10">
        <f>MATCH(F194,Input!$C$15:$U$15,0)</f>
        <v>9</v>
      </c>
    </row>
    <row r="195" spans="2:15">
      <c r="C195" t="s">
        <v>11</v>
      </c>
      <c r="D195" s="18">
        <v>2030</v>
      </c>
      <c r="E195" t="str">
        <f t="shared" si="23"/>
        <v>INDO*</v>
      </c>
      <c r="F195" t="str">
        <f t="shared" si="24"/>
        <v>INDHCE</v>
      </c>
      <c r="G195" t="str">
        <f t="shared" si="24"/>
        <v>IODMT</v>
      </c>
      <c r="H195" t="str">
        <f t="shared" si="24"/>
        <v>INDHCE</v>
      </c>
      <c r="I195" s="10" t="s">
        <v>209</v>
      </c>
      <c r="J195" s="51">
        <f ca="1">OFFSET(Input!$A$1,M195+N195+2,O195+1)</f>
        <v>30.170076892571945</v>
      </c>
      <c r="L195" s="10" t="str">
        <f t="shared" si="19"/>
        <v>ProcesTax</v>
      </c>
      <c r="M195" s="10">
        <f>VLOOKUP(L195,Input!$C$2:$D$6,2,FALSE)</f>
        <v>13</v>
      </c>
      <c r="N195" s="10">
        <f t="shared" si="20"/>
        <v>21</v>
      </c>
      <c r="O195" s="10">
        <f>MATCH(F195,Input!$C$15:$U$15,0)</f>
        <v>10</v>
      </c>
    </row>
    <row r="196" spans="2:15">
      <c r="C196" t="s">
        <v>11</v>
      </c>
      <c r="D196" s="18">
        <v>2030</v>
      </c>
      <c r="E196" t="str">
        <f t="shared" si="23"/>
        <v>INDO*</v>
      </c>
      <c r="F196" t="str">
        <f t="shared" si="24"/>
        <v>INDHDE</v>
      </c>
      <c r="G196" t="str">
        <f t="shared" si="24"/>
        <v>IODMT</v>
      </c>
      <c r="H196" t="str">
        <f t="shared" si="24"/>
        <v>INDHDE</v>
      </c>
      <c r="I196" s="10" t="s">
        <v>209</v>
      </c>
      <c r="J196" s="51">
        <f ca="1">OFFSET(Input!$A$1,M196+N196+2,O196+1)</f>
        <v>30.170076892571945</v>
      </c>
      <c r="L196" s="10" t="str">
        <f t="shared" si="19"/>
        <v>ProcesTax</v>
      </c>
      <c r="M196" s="10">
        <f>VLOOKUP(L196,Input!$C$2:$D$6,2,FALSE)</f>
        <v>13</v>
      </c>
      <c r="N196" s="10">
        <f t="shared" si="20"/>
        <v>21</v>
      </c>
      <c r="O196" s="10">
        <f>MATCH(F196,Input!$C$15:$U$15,0)</f>
        <v>11</v>
      </c>
    </row>
    <row r="197" spans="2:15">
      <c r="B197" s="9"/>
      <c r="C197" s="9" t="s">
        <v>11</v>
      </c>
      <c r="D197" s="12">
        <v>2030</v>
      </c>
      <c r="E197" s="9" t="str">
        <f t="shared" si="23"/>
        <v>INDO*</v>
      </c>
      <c r="F197" s="9" t="str">
        <f t="shared" si="24"/>
        <v>INDELC</v>
      </c>
      <c r="G197" s="9" t="str">
        <f t="shared" si="24"/>
        <v>IODMT</v>
      </c>
      <c r="H197" s="9" t="str">
        <f t="shared" si="24"/>
        <v>INDELC</v>
      </c>
      <c r="I197" s="13" t="s">
        <v>209</v>
      </c>
      <c r="J197" s="52">
        <f ca="1">OFFSET(Input!$A$1,M197+N197+2,O197+1)</f>
        <v>1.2736219854102486</v>
      </c>
      <c r="L197" s="13" t="str">
        <f t="shared" si="19"/>
        <v>ProcesTax</v>
      </c>
      <c r="M197" s="13">
        <f>VLOOKUP(L197,Input!$C$2:$D$6,2,FALSE)</f>
        <v>13</v>
      </c>
      <c r="N197" s="13">
        <f t="shared" si="20"/>
        <v>21</v>
      </c>
      <c r="O197" s="13">
        <f>MATCH(F197,Input!$C$15:$U$15,0)</f>
        <v>12</v>
      </c>
    </row>
    <row r="198" spans="2:15">
      <c r="C198" t="s">
        <v>11</v>
      </c>
      <c r="D198" s="18">
        <v>2030</v>
      </c>
      <c r="E198" t="str">
        <f t="shared" si="23"/>
        <v>INDO*</v>
      </c>
      <c r="F198" t="str">
        <f t="shared" si="24"/>
        <v>INDNGA</v>
      </c>
      <c r="G198" t="str">
        <f t="shared" si="24"/>
        <v>IODHT</v>
      </c>
      <c r="H198" t="str">
        <f t="shared" si="24"/>
        <v>INDNGA</v>
      </c>
      <c r="I198" s="10" t="s">
        <v>209</v>
      </c>
      <c r="J198" s="51">
        <f ca="1">OFFSET(Input!$A$1,M198+N198+2,O198+1)</f>
        <v>2.5015331882971479</v>
      </c>
      <c r="L198" s="10" t="str">
        <f t="shared" si="19"/>
        <v>ProcesTax</v>
      </c>
      <c r="M198" s="10">
        <f>VLOOKUP(L198,Input!$C$2:$D$6,2,FALSE)</f>
        <v>13</v>
      </c>
      <c r="N198" s="10">
        <f t="shared" si="20"/>
        <v>21</v>
      </c>
      <c r="O198" s="10">
        <f>MATCH(F198,Input!$C$15:$U$15,0)</f>
        <v>1</v>
      </c>
    </row>
    <row r="199" spans="2:15">
      <c r="C199" t="s">
        <v>11</v>
      </c>
      <c r="D199" s="18">
        <v>2030</v>
      </c>
      <c r="E199" t="str">
        <f t="shared" si="23"/>
        <v>INDO*</v>
      </c>
      <c r="F199" t="str">
        <f t="shared" si="24"/>
        <v>INDSNG2</v>
      </c>
      <c r="G199" t="str">
        <f t="shared" si="24"/>
        <v>IODHT</v>
      </c>
      <c r="H199" t="str">
        <f t="shared" si="24"/>
        <v>INDSNG2</v>
      </c>
      <c r="I199" s="10" t="s">
        <v>209</v>
      </c>
      <c r="J199" s="51">
        <f ca="1">OFFSET(Input!$A$1,M199+N199+2,O199+1)</f>
        <v>0</v>
      </c>
      <c r="L199" s="10" t="str">
        <f t="shared" ref="L199:L262" si="25">VLOOKUP(RIGHT(G199,3),$T$6:$V$12,3,FALSE)</f>
        <v>ProcesTax</v>
      </c>
      <c r="M199" s="10">
        <f>VLOOKUP(L199,Input!$C$2:$D$6,2,FALSE)</f>
        <v>13</v>
      </c>
      <c r="N199" s="10">
        <f t="shared" ref="N199:N262" si="26">D199-2009</f>
        <v>21</v>
      </c>
      <c r="O199" s="10">
        <f>MATCH(F199,Input!$C$15:$U$15,0)</f>
        <v>16</v>
      </c>
    </row>
    <row r="200" spans="2:15">
      <c r="C200" t="s">
        <v>11</v>
      </c>
      <c r="D200" s="18">
        <v>2030</v>
      </c>
      <c r="E200" t="str">
        <f t="shared" si="23"/>
        <v>INDO*</v>
      </c>
      <c r="F200" t="str">
        <f t="shared" si="24"/>
        <v>INDSNG1</v>
      </c>
      <c r="G200" t="str">
        <f t="shared" si="24"/>
        <v>IODHT</v>
      </c>
      <c r="H200" t="str">
        <f t="shared" si="24"/>
        <v>INDSNG1</v>
      </c>
      <c r="I200" s="10" t="s">
        <v>209</v>
      </c>
      <c r="J200" s="51">
        <f ca="1">OFFSET(Input!$A$1,M200+N200+2,O200+1)</f>
        <v>0</v>
      </c>
      <c r="L200" s="10" t="str">
        <f t="shared" si="25"/>
        <v>ProcesTax</v>
      </c>
      <c r="M200" s="10">
        <f>VLOOKUP(L200,Input!$C$2:$D$6,2,FALSE)</f>
        <v>13</v>
      </c>
      <c r="N200" s="10">
        <f t="shared" si="26"/>
        <v>21</v>
      </c>
      <c r="O200" s="10">
        <f>MATCH(F200,Input!$C$15:$U$15,0)</f>
        <v>15</v>
      </c>
    </row>
    <row r="201" spans="2:15">
      <c r="B201" s="9"/>
      <c r="C201" s="9" t="s">
        <v>11</v>
      </c>
      <c r="D201" s="12">
        <v>2030</v>
      </c>
      <c r="E201" s="9" t="str">
        <f t="shared" si="23"/>
        <v>INDO*</v>
      </c>
      <c r="F201" s="9" t="str">
        <f t="shared" si="24"/>
        <v>INDLPG</v>
      </c>
      <c r="G201" s="9" t="str">
        <f t="shared" si="24"/>
        <v>IODHT</v>
      </c>
      <c r="H201" s="9" t="str">
        <f t="shared" si="24"/>
        <v>INDLPG</v>
      </c>
      <c r="I201" s="13" t="s">
        <v>209</v>
      </c>
      <c r="J201" s="52">
        <f ca="1">OFFSET(Input!$A$1,M201+N201+2,O201+1)</f>
        <v>50.283318770351023</v>
      </c>
      <c r="L201" s="13" t="str">
        <f t="shared" si="25"/>
        <v>ProcesTax</v>
      </c>
      <c r="M201" s="13">
        <f>VLOOKUP(L201,Input!$C$2:$D$6,2,FALSE)</f>
        <v>13</v>
      </c>
      <c r="N201" s="13">
        <f t="shared" si="26"/>
        <v>21</v>
      </c>
      <c r="O201" s="13">
        <f>MATCH(F201,Input!$C$15:$U$15,0)</f>
        <v>8</v>
      </c>
    </row>
    <row r="202" spans="2:15">
      <c r="C202" t="s">
        <v>11</v>
      </c>
      <c r="D202" s="18">
        <v>2030</v>
      </c>
      <c r="E202" t="str">
        <f t="shared" si="23"/>
        <v>INDO*</v>
      </c>
      <c r="F202" t="str">
        <f t="shared" si="24"/>
        <v>INDNGA</v>
      </c>
      <c r="G202" t="str">
        <f t="shared" si="24"/>
        <v>IODRH</v>
      </c>
      <c r="H202" t="str">
        <f t="shared" si="24"/>
        <v>INDNGA</v>
      </c>
      <c r="I202" s="10" t="s">
        <v>209</v>
      </c>
      <c r="J202" s="51">
        <f ca="1">OFFSET(Input!$A$1,M202+N202+2,O202+1)</f>
        <v>78.90688938861561</v>
      </c>
      <c r="L202" s="10" t="str">
        <f t="shared" si="25"/>
        <v>HeatTax</v>
      </c>
      <c r="M202" s="10">
        <f>VLOOKUP(L202,Input!$C$2:$D$6,2,FALSE)</f>
        <v>63</v>
      </c>
      <c r="N202" s="10">
        <f t="shared" si="26"/>
        <v>21</v>
      </c>
      <c r="O202" s="10">
        <f>MATCH(F202,Input!$C$15:$U$15,0)</f>
        <v>1</v>
      </c>
    </row>
    <row r="203" spans="2:15">
      <c r="C203" t="s">
        <v>11</v>
      </c>
      <c r="D203" s="18">
        <v>2030</v>
      </c>
      <c r="E203" t="str">
        <f t="shared" si="23"/>
        <v>INDO*</v>
      </c>
      <c r="F203" t="str">
        <f t="shared" si="24"/>
        <v>INDSNG2</v>
      </c>
      <c r="G203" t="str">
        <f t="shared" si="24"/>
        <v>IODRH</v>
      </c>
      <c r="H203" t="str">
        <f t="shared" si="24"/>
        <v>INDSNG2</v>
      </c>
      <c r="I203" s="10" t="s">
        <v>209</v>
      </c>
      <c r="J203" s="51">
        <f ca="1">OFFSET(Input!$A$1,M203+N203+2,O203+1)</f>
        <v>0</v>
      </c>
      <c r="L203" s="10" t="str">
        <f t="shared" si="25"/>
        <v>HeatTax</v>
      </c>
      <c r="M203" s="10">
        <f>VLOOKUP(L203,Input!$C$2:$D$6,2,FALSE)</f>
        <v>63</v>
      </c>
      <c r="N203" s="10">
        <f t="shared" si="26"/>
        <v>21</v>
      </c>
      <c r="O203" s="10">
        <f>MATCH(F203,Input!$C$15:$U$15,0)</f>
        <v>16</v>
      </c>
    </row>
    <row r="204" spans="2:15">
      <c r="C204" t="s">
        <v>11</v>
      </c>
      <c r="D204" s="18">
        <v>2030</v>
      </c>
      <c r="E204" t="str">
        <f t="shared" si="23"/>
        <v>INDO*</v>
      </c>
      <c r="F204" t="str">
        <f t="shared" si="24"/>
        <v>INDSNG1</v>
      </c>
      <c r="G204" t="str">
        <f t="shared" si="24"/>
        <v>IODRH</v>
      </c>
      <c r="H204" t="str">
        <f t="shared" si="24"/>
        <v>INDSNG1</v>
      </c>
      <c r="I204" s="10" t="s">
        <v>209</v>
      </c>
      <c r="J204" s="51">
        <f ca="1">OFFSET(Input!$A$1,M204+N204+2,O204+1)</f>
        <v>121.84069514307899</v>
      </c>
      <c r="L204" s="10" t="str">
        <f t="shared" si="25"/>
        <v>HeatTax</v>
      </c>
      <c r="M204" s="10">
        <f>VLOOKUP(L204,Input!$C$2:$D$6,2,FALSE)</f>
        <v>63</v>
      </c>
      <c r="N204" s="10">
        <f t="shared" si="26"/>
        <v>21</v>
      </c>
      <c r="O204" s="10">
        <f>MATCH(F204,Input!$C$15:$U$15,0)</f>
        <v>15</v>
      </c>
    </row>
    <row r="205" spans="2:15">
      <c r="C205" t="s">
        <v>11</v>
      </c>
      <c r="D205" s="18">
        <v>2030</v>
      </c>
      <c r="E205" t="str">
        <f t="shared" si="23"/>
        <v>INDO*</v>
      </c>
      <c r="F205" t="str">
        <f t="shared" si="24"/>
        <v>INDCOA</v>
      </c>
      <c r="G205" t="str">
        <f t="shared" si="24"/>
        <v>IODRH</v>
      </c>
      <c r="H205" t="str">
        <f t="shared" si="24"/>
        <v>INDCOA</v>
      </c>
      <c r="I205" s="10" t="s">
        <v>209</v>
      </c>
      <c r="J205" s="51">
        <f ca="1">OFFSET(Input!$A$1,M205+N205+2,O205+1)</f>
        <v>0</v>
      </c>
      <c r="L205" s="10" t="str">
        <f t="shared" si="25"/>
        <v>HeatTax</v>
      </c>
      <c r="M205" s="10">
        <f>VLOOKUP(L205,Input!$C$2:$D$6,2,FALSE)</f>
        <v>63</v>
      </c>
      <c r="N205" s="10">
        <f t="shared" si="26"/>
        <v>21</v>
      </c>
      <c r="O205" s="10">
        <f>MATCH(F205,Input!$C$15:$U$15,0)</f>
        <v>2</v>
      </c>
    </row>
    <row r="206" spans="2:15">
      <c r="C206" t="s">
        <v>11</v>
      </c>
      <c r="D206" s="18">
        <v>2030</v>
      </c>
      <c r="E206" t="str">
        <f t="shared" si="23"/>
        <v>INDO*</v>
      </c>
      <c r="F206" t="str">
        <f t="shared" si="24"/>
        <v>INDDSL</v>
      </c>
      <c r="G206" t="str">
        <f t="shared" si="24"/>
        <v>IODRH</v>
      </c>
      <c r="H206" t="str">
        <f t="shared" si="24"/>
        <v>INDDSL</v>
      </c>
      <c r="I206" s="10" t="s">
        <v>209</v>
      </c>
      <c r="J206" s="51">
        <f ca="1">OFFSET(Input!$A$1,M206+N206+2,O206+1)</f>
        <v>154.26271326684906</v>
      </c>
      <c r="L206" s="10" t="str">
        <f t="shared" si="25"/>
        <v>HeatTax</v>
      </c>
      <c r="M206" s="10">
        <f>VLOOKUP(L206,Input!$C$2:$D$6,2,FALSE)</f>
        <v>63</v>
      </c>
      <c r="N206" s="10">
        <f t="shared" si="26"/>
        <v>21</v>
      </c>
      <c r="O206" s="10">
        <f>MATCH(F206,Input!$C$15:$U$15,0)</f>
        <v>3</v>
      </c>
    </row>
    <row r="207" spans="2:15">
      <c r="C207" t="s">
        <v>11</v>
      </c>
      <c r="D207" s="18">
        <v>2030</v>
      </c>
      <c r="E207" t="str">
        <f t="shared" si="23"/>
        <v>INDO*</v>
      </c>
      <c r="F207" t="str">
        <f t="shared" si="24"/>
        <v>INDDSB1</v>
      </c>
      <c r="G207" t="str">
        <f t="shared" si="24"/>
        <v>IODRH</v>
      </c>
      <c r="H207" t="str">
        <f t="shared" si="24"/>
        <v>INDDSB1</v>
      </c>
      <c r="I207" s="10" t="s">
        <v>209</v>
      </c>
      <c r="J207" s="51">
        <f ca="1">OFFSET(Input!$A$1,M207+N207+2,O207+1)</f>
        <v>40.322872058088471</v>
      </c>
      <c r="L207" s="10" t="str">
        <f t="shared" si="25"/>
        <v>HeatTax</v>
      </c>
      <c r="M207" s="10">
        <f>VLOOKUP(L207,Input!$C$2:$D$6,2,FALSE)</f>
        <v>63</v>
      </c>
      <c r="N207" s="10">
        <f t="shared" si="26"/>
        <v>21</v>
      </c>
      <c r="O207" s="10">
        <f>MATCH(F207,Input!$C$15:$U$15,0)</f>
        <v>13</v>
      </c>
    </row>
    <row r="208" spans="2:15">
      <c r="C208" t="s">
        <v>11</v>
      </c>
      <c r="D208" s="18">
        <v>2030</v>
      </c>
      <c r="E208" t="str">
        <f t="shared" si="23"/>
        <v>INDO*</v>
      </c>
      <c r="F208" t="str">
        <f t="shared" si="24"/>
        <v>INDDSB2</v>
      </c>
      <c r="G208" t="str">
        <f t="shared" si="24"/>
        <v>IODRH</v>
      </c>
      <c r="H208" t="str">
        <f t="shared" si="24"/>
        <v>INDDSB2</v>
      </c>
      <c r="I208" s="10" t="s">
        <v>209</v>
      </c>
      <c r="J208" s="51">
        <f ca="1">OFFSET(Input!$A$1,M208+N208+2,O208+1)</f>
        <v>121.84069514307899</v>
      </c>
      <c r="L208" s="10" t="str">
        <f t="shared" si="25"/>
        <v>HeatTax</v>
      </c>
      <c r="M208" s="10">
        <f>VLOOKUP(L208,Input!$C$2:$D$6,2,FALSE)</f>
        <v>63</v>
      </c>
      <c r="N208" s="10">
        <f t="shared" si="26"/>
        <v>21</v>
      </c>
      <c r="O208" s="10">
        <f>MATCH(F208,Input!$C$15:$U$15,0)</f>
        <v>14</v>
      </c>
    </row>
    <row r="209" spans="2:15">
      <c r="C209" t="s">
        <v>11</v>
      </c>
      <c r="D209" s="18">
        <v>2030</v>
      </c>
      <c r="E209" t="str">
        <f t="shared" si="23"/>
        <v>INDO*</v>
      </c>
      <c r="F209" t="str">
        <f t="shared" si="24"/>
        <v>INDWPE</v>
      </c>
      <c r="G209" t="str">
        <f t="shared" si="24"/>
        <v>IODRH</v>
      </c>
      <c r="H209" t="str">
        <f t="shared" si="24"/>
        <v>INDWPE</v>
      </c>
      <c r="I209" s="10" t="s">
        <v>209</v>
      </c>
      <c r="J209" s="51">
        <f ca="1">OFFSET(Input!$A$1,M209+N209+2,O209+1)</f>
        <v>0</v>
      </c>
      <c r="L209" s="10" t="str">
        <f t="shared" si="25"/>
        <v>HeatTax</v>
      </c>
      <c r="M209" s="10">
        <f>VLOOKUP(L209,Input!$C$2:$D$6,2,FALSE)</f>
        <v>63</v>
      </c>
      <c r="N209" s="10">
        <f t="shared" si="26"/>
        <v>21</v>
      </c>
      <c r="O209" s="10">
        <f>MATCH(F209,Input!$C$15:$U$15,0)</f>
        <v>4</v>
      </c>
    </row>
    <row r="210" spans="2:15">
      <c r="C210" t="s">
        <v>11</v>
      </c>
      <c r="D210" s="18">
        <v>2030</v>
      </c>
      <c r="E210" t="str">
        <f t="shared" si="23"/>
        <v>INDO*</v>
      </c>
      <c r="F210" t="str">
        <f t="shared" ref="F210:H229" si="27">F166</f>
        <v>INDWCH</v>
      </c>
      <c r="G210" t="str">
        <f t="shared" si="27"/>
        <v>IODRH</v>
      </c>
      <c r="H210" t="str">
        <f t="shared" si="27"/>
        <v>INDWCH</v>
      </c>
      <c r="I210" s="10" t="s">
        <v>209</v>
      </c>
      <c r="J210" s="51">
        <f ca="1">OFFSET(Input!$A$1,M210+N210+2,O210+1)</f>
        <v>0</v>
      </c>
      <c r="L210" s="10" t="str">
        <f t="shared" si="25"/>
        <v>HeatTax</v>
      </c>
      <c r="M210" s="10">
        <f>VLOOKUP(L210,Input!$C$2:$D$6,2,FALSE)</f>
        <v>63</v>
      </c>
      <c r="N210" s="10">
        <f t="shared" si="26"/>
        <v>21</v>
      </c>
      <c r="O210" s="10">
        <f>MATCH(F210,Input!$C$15:$U$15,0)</f>
        <v>5</v>
      </c>
    </row>
    <row r="211" spans="2:15">
      <c r="C211" t="s">
        <v>11</v>
      </c>
      <c r="D211" s="18">
        <v>2030</v>
      </c>
      <c r="E211" t="str">
        <f t="shared" si="23"/>
        <v>INDO*</v>
      </c>
      <c r="F211" t="str">
        <f t="shared" si="27"/>
        <v>INDBGA</v>
      </c>
      <c r="G211" t="str">
        <f t="shared" si="27"/>
        <v>IODRH</v>
      </c>
      <c r="H211" t="str">
        <f t="shared" si="27"/>
        <v>INDBGA</v>
      </c>
      <c r="I211" s="10" t="s">
        <v>209</v>
      </c>
      <c r="J211" s="51">
        <f ca="1">OFFSET(Input!$A$1,M211+N211+2,O211+1)</f>
        <v>0</v>
      </c>
      <c r="L211" s="10" t="str">
        <f t="shared" si="25"/>
        <v>HeatTax</v>
      </c>
      <c r="M211" s="10">
        <f>VLOOKUP(L211,Input!$C$2:$D$6,2,FALSE)</f>
        <v>63</v>
      </c>
      <c r="N211" s="10">
        <f t="shared" si="26"/>
        <v>21</v>
      </c>
      <c r="O211" s="10">
        <f>MATCH(F211,Input!$C$15:$U$15,0)</f>
        <v>6</v>
      </c>
    </row>
    <row r="212" spans="2:15">
      <c r="C212" t="s">
        <v>11</v>
      </c>
      <c r="D212" s="18">
        <v>2030</v>
      </c>
      <c r="E212" t="str">
        <f t="shared" si="23"/>
        <v>INDO*</v>
      </c>
      <c r="F212" t="str">
        <f t="shared" si="27"/>
        <v>INDHFO</v>
      </c>
      <c r="G212" t="str">
        <f t="shared" si="27"/>
        <v>IODRH</v>
      </c>
      <c r="H212" t="str">
        <f t="shared" si="27"/>
        <v>INDHFO</v>
      </c>
      <c r="I212" s="10" t="s">
        <v>209</v>
      </c>
      <c r="J212" s="51">
        <f ca="1">OFFSET(Input!$A$1,M212+N212+2,O212+1)</f>
        <v>70.840902704037745</v>
      </c>
      <c r="L212" s="10" t="str">
        <f t="shared" si="25"/>
        <v>HeatTax</v>
      </c>
      <c r="M212" s="10">
        <f>VLOOKUP(L212,Input!$C$2:$D$6,2,FALSE)</f>
        <v>63</v>
      </c>
      <c r="N212" s="10">
        <f t="shared" si="26"/>
        <v>21</v>
      </c>
      <c r="O212" s="10">
        <f>MATCH(F212,Input!$C$15:$U$15,0)</f>
        <v>7</v>
      </c>
    </row>
    <row r="213" spans="2:15">
      <c r="C213" t="s">
        <v>11</v>
      </c>
      <c r="D213" s="18">
        <v>2030</v>
      </c>
      <c r="E213" t="str">
        <f t="shared" si="23"/>
        <v>INDO*</v>
      </c>
      <c r="F213" t="str">
        <f t="shared" si="27"/>
        <v>INDLPG</v>
      </c>
      <c r="G213" t="str">
        <f t="shared" si="27"/>
        <v>IODRH</v>
      </c>
      <c r="H213" t="str">
        <f t="shared" si="27"/>
        <v>INDLPG</v>
      </c>
      <c r="I213" s="10" t="s">
        <v>209</v>
      </c>
      <c r="J213" s="51">
        <f ca="1">OFFSET(Input!$A$1,M213+N213+2,O213+1)</f>
        <v>50.283318770351023</v>
      </c>
      <c r="L213" s="10" t="str">
        <f t="shared" si="25"/>
        <v>HeatTax</v>
      </c>
      <c r="M213" s="10">
        <f>VLOOKUP(L213,Input!$C$2:$D$6,2,FALSE)</f>
        <v>63</v>
      </c>
      <c r="N213" s="10">
        <f t="shared" si="26"/>
        <v>21</v>
      </c>
      <c r="O213" s="10">
        <f>MATCH(F213,Input!$C$15:$U$15,0)</f>
        <v>8</v>
      </c>
    </row>
    <row r="214" spans="2:15">
      <c r="C214" t="s">
        <v>11</v>
      </c>
      <c r="D214" s="18">
        <v>2030</v>
      </c>
      <c r="E214" t="str">
        <f t="shared" si="23"/>
        <v>INDO*</v>
      </c>
      <c r="F214" t="str">
        <f t="shared" si="27"/>
        <v>INDWST</v>
      </c>
      <c r="G214" t="str">
        <f t="shared" si="27"/>
        <v>IODRH</v>
      </c>
      <c r="H214" t="str">
        <f t="shared" si="27"/>
        <v>INDWST</v>
      </c>
      <c r="I214" s="10" t="s">
        <v>209</v>
      </c>
      <c r="J214" s="51">
        <f ca="1">OFFSET(Input!$A$1,M214+N214+2,O214+1)</f>
        <v>0</v>
      </c>
      <c r="L214" s="10" t="str">
        <f t="shared" si="25"/>
        <v>HeatTax</v>
      </c>
      <c r="M214" s="10">
        <f>VLOOKUP(L214,Input!$C$2:$D$6,2,FALSE)</f>
        <v>63</v>
      </c>
      <c r="N214" s="10">
        <f t="shared" si="26"/>
        <v>21</v>
      </c>
      <c r="O214" s="10">
        <f>MATCH(F214,Input!$C$15:$U$15,0)</f>
        <v>9</v>
      </c>
    </row>
    <row r="215" spans="2:15">
      <c r="C215" t="s">
        <v>11</v>
      </c>
      <c r="D215" s="18">
        <v>2030</v>
      </c>
      <c r="E215" t="str">
        <f t="shared" si="23"/>
        <v>INDO*</v>
      </c>
      <c r="F215" t="str">
        <f t="shared" si="27"/>
        <v>INDHCE</v>
      </c>
      <c r="G215" t="str">
        <f t="shared" si="27"/>
        <v>IODRH</v>
      </c>
      <c r="H215" t="str">
        <f t="shared" si="27"/>
        <v>INDHCE</v>
      </c>
      <c r="I215" s="10" t="s">
        <v>209</v>
      </c>
      <c r="J215" s="51">
        <f ca="1">OFFSET(Input!$A$1,M215+N215+2,O215+1)</f>
        <v>30.170076892571945</v>
      </c>
      <c r="L215" s="10" t="str">
        <f t="shared" si="25"/>
        <v>HeatTax</v>
      </c>
      <c r="M215" s="10">
        <f>VLOOKUP(L215,Input!$C$2:$D$6,2,FALSE)</f>
        <v>63</v>
      </c>
      <c r="N215" s="10">
        <f t="shared" si="26"/>
        <v>21</v>
      </c>
      <c r="O215" s="10">
        <f>MATCH(F215,Input!$C$15:$U$15,0)</f>
        <v>10</v>
      </c>
    </row>
    <row r="216" spans="2:15">
      <c r="C216" t="s">
        <v>11</v>
      </c>
      <c r="D216" s="18">
        <v>2030</v>
      </c>
      <c r="E216" t="str">
        <f t="shared" si="23"/>
        <v>INDO*</v>
      </c>
      <c r="F216" t="str">
        <f t="shared" si="27"/>
        <v>INDHDE</v>
      </c>
      <c r="G216" t="str">
        <f t="shared" si="27"/>
        <v>IODRH</v>
      </c>
      <c r="H216" t="str">
        <f t="shared" si="27"/>
        <v>INDHDE</v>
      </c>
      <c r="I216" s="10" t="s">
        <v>209</v>
      </c>
      <c r="J216" s="51">
        <f ca="1">OFFSET(Input!$A$1,M216+N216+2,O216+1)</f>
        <v>30.170076892571945</v>
      </c>
      <c r="L216" s="10" t="str">
        <f t="shared" si="25"/>
        <v>HeatTax</v>
      </c>
      <c r="M216" s="10">
        <f>VLOOKUP(L216,Input!$C$2:$D$6,2,FALSE)</f>
        <v>63</v>
      </c>
      <c r="N216" s="10">
        <f t="shared" si="26"/>
        <v>21</v>
      </c>
      <c r="O216" s="10">
        <f>MATCH(F216,Input!$C$15:$U$15,0)</f>
        <v>11</v>
      </c>
    </row>
    <row r="217" spans="2:15" ht="15.75" thickBot="1">
      <c r="B217" s="80"/>
      <c r="C217" s="80" t="s">
        <v>11</v>
      </c>
      <c r="D217" s="81">
        <v>2030</v>
      </c>
      <c r="E217" s="80" t="str">
        <f t="shared" si="23"/>
        <v>INDO*</v>
      </c>
      <c r="F217" s="80" t="str">
        <f t="shared" si="27"/>
        <v>INDELC</v>
      </c>
      <c r="G217" s="80" t="str">
        <f t="shared" si="27"/>
        <v>IODRH</v>
      </c>
      <c r="H217" s="80" t="str">
        <f t="shared" si="27"/>
        <v>INDELC</v>
      </c>
      <c r="I217" s="82" t="s">
        <v>209</v>
      </c>
      <c r="J217" s="83">
        <f ca="1">OFFSET(Input!$A$1,M217+N217+2,O217+1)</f>
        <v>40.322872058088471</v>
      </c>
      <c r="L217" s="13" t="str">
        <f t="shared" si="25"/>
        <v>HeatTax</v>
      </c>
      <c r="M217" s="13">
        <f>VLOOKUP(L217,Input!$C$2:$D$6,2,FALSE)</f>
        <v>63</v>
      </c>
      <c r="N217" s="13">
        <f t="shared" si="26"/>
        <v>21</v>
      </c>
      <c r="O217" s="13">
        <f>MATCH(F217,Input!$C$15:$U$15,0)</f>
        <v>12</v>
      </c>
    </row>
    <row r="218" spans="2:15">
      <c r="B218" s="9"/>
      <c r="C218" s="9" t="s">
        <v>11</v>
      </c>
      <c r="D218" s="12">
        <v>2030</v>
      </c>
      <c r="E218" s="9" t="str">
        <f t="shared" si="23"/>
        <v>INDO*</v>
      </c>
      <c r="F218" s="9" t="str">
        <f t="shared" si="27"/>
        <v>INDELC</v>
      </c>
      <c r="G218" s="9" t="str">
        <f t="shared" si="27"/>
        <v>IODLA</v>
      </c>
      <c r="H218" s="9" t="str">
        <f t="shared" si="27"/>
        <v>INDELC</v>
      </c>
      <c r="I218" s="13" t="s">
        <v>209</v>
      </c>
      <c r="J218" s="52">
        <f ca="1">OFFSET(Input!$A$1,M218+N218+2,O218+1)</f>
        <v>40.322872058088471</v>
      </c>
      <c r="L218" s="28" t="str">
        <f t="shared" si="25"/>
        <v>FullTax</v>
      </c>
      <c r="M218" s="28">
        <f>VLOOKUP(L218,Input!$C$2:$D$6,2,FALSE)</f>
        <v>113</v>
      </c>
      <c r="N218" s="28">
        <f t="shared" si="26"/>
        <v>21</v>
      </c>
      <c r="O218" s="28">
        <f>MATCH(F218,Input!$C$15:$U$15,0)</f>
        <v>12</v>
      </c>
    </row>
    <row r="219" spans="2:15">
      <c r="B219" s="9"/>
      <c r="C219" s="9" t="s">
        <v>11</v>
      </c>
      <c r="D219" s="12">
        <v>2030</v>
      </c>
      <c r="E219" s="9" t="str">
        <f t="shared" si="23"/>
        <v>INDO*</v>
      </c>
      <c r="F219" s="9" t="str">
        <f t="shared" si="27"/>
        <v>INDELC</v>
      </c>
      <c r="G219" s="9" t="str">
        <f t="shared" si="27"/>
        <v>IODEM</v>
      </c>
      <c r="H219" s="9" t="str">
        <f t="shared" si="27"/>
        <v>INDELC</v>
      </c>
      <c r="I219" s="13" t="s">
        <v>209</v>
      </c>
      <c r="J219" s="52">
        <f ca="1">OFFSET(Input!$A$1,M219+N219+2,O219+1)</f>
        <v>40.322872058088471</v>
      </c>
      <c r="L219" s="13" t="str">
        <f t="shared" si="25"/>
        <v>FullTax</v>
      </c>
      <c r="M219" s="13">
        <f>VLOOKUP(L219,Input!$C$2:$D$6,2,FALSE)</f>
        <v>113</v>
      </c>
      <c r="N219" s="13">
        <f t="shared" si="26"/>
        <v>21</v>
      </c>
      <c r="O219" s="13">
        <f>MATCH(F219,Input!$C$15:$U$15,0)</f>
        <v>12</v>
      </c>
    </row>
    <row r="220" spans="2:15">
      <c r="C220" t="s">
        <v>11</v>
      </c>
      <c r="D220" s="18">
        <v>2030</v>
      </c>
      <c r="E220" t="str">
        <f t="shared" si="23"/>
        <v>INDO*</v>
      </c>
      <c r="F220" t="str">
        <f t="shared" si="27"/>
        <v>INDDSB1</v>
      </c>
      <c r="G220" t="str">
        <f t="shared" si="27"/>
        <v>IODTF</v>
      </c>
      <c r="H220" t="str">
        <f t="shared" si="27"/>
        <v>INDDSB1</v>
      </c>
      <c r="I220" s="10" t="s">
        <v>209</v>
      </c>
      <c r="J220" s="51">
        <f ca="1">OFFSET(Input!$A$1,M220+N220+2,O220+1)</f>
        <v>40.322872058088471</v>
      </c>
      <c r="L220" s="10" t="str">
        <f t="shared" si="25"/>
        <v>FullTax</v>
      </c>
      <c r="M220" s="10">
        <f>VLOOKUP(L220,Input!$C$2:$D$6,2,FALSE)</f>
        <v>113</v>
      </c>
      <c r="N220" s="10">
        <f t="shared" si="26"/>
        <v>21</v>
      </c>
      <c r="O220" s="10">
        <f>MATCH(F220,Input!$C$15:$U$15,0)</f>
        <v>13</v>
      </c>
    </row>
    <row r="221" spans="2:15">
      <c r="C221" t="s">
        <v>11</v>
      </c>
      <c r="D221" s="18">
        <v>2030</v>
      </c>
      <c r="E221" t="str">
        <f t="shared" si="23"/>
        <v>INDO*</v>
      </c>
      <c r="F221" t="str">
        <f t="shared" si="27"/>
        <v>INDDSB2</v>
      </c>
      <c r="G221" t="str">
        <f t="shared" si="27"/>
        <v>IODTF</v>
      </c>
      <c r="H221" t="str">
        <f t="shared" si="27"/>
        <v>INDDSB2</v>
      </c>
      <c r="I221" s="10" t="s">
        <v>209</v>
      </c>
      <c r="J221" s="51">
        <f ca="1">OFFSET(Input!$A$1,M221+N221+2,O221+1)</f>
        <v>121.84069514307899</v>
      </c>
      <c r="L221" s="10" t="str">
        <f t="shared" si="25"/>
        <v>FullTax</v>
      </c>
      <c r="M221" s="10">
        <f>VLOOKUP(L221,Input!$C$2:$D$6,2,FALSE)</f>
        <v>113</v>
      </c>
      <c r="N221" s="10">
        <f t="shared" si="26"/>
        <v>21</v>
      </c>
      <c r="O221" s="10">
        <f>MATCH(F221,Input!$C$15:$U$15,0)</f>
        <v>14</v>
      </c>
    </row>
    <row r="222" spans="2:15">
      <c r="C222" t="s">
        <v>11</v>
      </c>
      <c r="D222" s="18">
        <v>2030</v>
      </c>
      <c r="E222" t="str">
        <f t="shared" si="23"/>
        <v>INDO*</v>
      </c>
      <c r="F222" t="str">
        <f t="shared" si="27"/>
        <v>INDDSL</v>
      </c>
      <c r="G222" t="str">
        <f t="shared" si="27"/>
        <v>IODTF</v>
      </c>
      <c r="H222" t="str">
        <f t="shared" si="27"/>
        <v>INDDSL</v>
      </c>
      <c r="I222" s="10" t="s">
        <v>209</v>
      </c>
      <c r="J222" s="51">
        <f ca="1">OFFSET(Input!$A$1,M222+N222+2,O222+1)</f>
        <v>154.26271326684906</v>
      </c>
      <c r="L222" s="10" t="str">
        <f t="shared" si="25"/>
        <v>FullTax</v>
      </c>
      <c r="M222" s="10">
        <f>VLOOKUP(L222,Input!$C$2:$D$6,2,FALSE)</f>
        <v>113</v>
      </c>
      <c r="N222" s="10">
        <f t="shared" si="26"/>
        <v>21</v>
      </c>
      <c r="O222" s="10">
        <f>MATCH(F222,Input!$C$15:$U$15,0)</f>
        <v>3</v>
      </c>
    </row>
    <row r="223" spans="2:15">
      <c r="C223" t="s">
        <v>11</v>
      </c>
      <c r="D223" s="18">
        <v>2030</v>
      </c>
      <c r="E223" t="str">
        <f t="shared" si="23"/>
        <v>INDO*</v>
      </c>
      <c r="F223" t="str">
        <f t="shared" si="27"/>
        <v>INDLPG</v>
      </c>
      <c r="G223" t="str">
        <f t="shared" si="27"/>
        <v>IODFL</v>
      </c>
      <c r="H223" t="str">
        <f t="shared" si="27"/>
        <v>INDLPG</v>
      </c>
      <c r="I223" s="10" t="s">
        <v>209</v>
      </c>
      <c r="J223" s="51">
        <f ca="1">OFFSET(Input!$A$1,M223+N223+2,O223+1)</f>
        <v>50.283318770351023</v>
      </c>
      <c r="L223" s="10" t="str">
        <f t="shared" si="25"/>
        <v>FullTax</v>
      </c>
      <c r="M223" s="10">
        <f>VLOOKUP(L223,Input!$C$2:$D$6,2,FALSE)</f>
        <v>113</v>
      </c>
      <c r="N223" s="10">
        <f t="shared" si="26"/>
        <v>21</v>
      </c>
      <c r="O223" s="10">
        <f>MATCH(F223,Input!$C$15:$U$15,0)</f>
        <v>8</v>
      </c>
    </row>
    <row r="224" spans="2:15">
      <c r="C224" t="s">
        <v>11</v>
      </c>
      <c r="D224" s="18">
        <v>2030</v>
      </c>
      <c r="E224" t="str">
        <f t="shared" si="23"/>
        <v>INDO*</v>
      </c>
      <c r="F224" t="str">
        <f t="shared" si="27"/>
        <v>INDSNG1</v>
      </c>
      <c r="G224" t="str">
        <f t="shared" si="27"/>
        <v>IODFL</v>
      </c>
      <c r="H224" t="str">
        <f t="shared" si="27"/>
        <v>INDSNG1</v>
      </c>
      <c r="I224" s="10" t="s">
        <v>209</v>
      </c>
      <c r="J224" s="51">
        <f ca="1">OFFSET(Input!$A$1,M224+N224+2,O224+1)</f>
        <v>121.84069514307899</v>
      </c>
      <c r="L224" s="10" t="str">
        <f t="shared" si="25"/>
        <v>FullTax</v>
      </c>
      <c r="M224" s="10">
        <f>VLOOKUP(L224,Input!$C$2:$D$6,2,FALSE)</f>
        <v>113</v>
      </c>
      <c r="N224" s="10">
        <f t="shared" si="26"/>
        <v>21</v>
      </c>
      <c r="O224" s="10">
        <f>MATCH(F224,Input!$C$15:$U$15,0)</f>
        <v>15</v>
      </c>
    </row>
    <row r="225" spans="2:15" ht="15.75" thickBot="1">
      <c r="B225" s="9"/>
      <c r="C225" s="9" t="s">
        <v>11</v>
      </c>
      <c r="D225" s="12">
        <v>2030</v>
      </c>
      <c r="E225" s="9" t="str">
        <f t="shared" si="23"/>
        <v>INDO*</v>
      </c>
      <c r="F225" s="9" t="str">
        <f t="shared" si="27"/>
        <v>INDSNG2</v>
      </c>
      <c r="G225" s="9" t="str">
        <f t="shared" si="27"/>
        <v>IODFL</v>
      </c>
      <c r="H225" s="9" t="str">
        <f t="shared" si="27"/>
        <v>INDSNG2</v>
      </c>
      <c r="I225" s="13" t="s">
        <v>209</v>
      </c>
      <c r="J225" s="52">
        <f ca="1">OFFSET(Input!$A$1,M225+N225+2,O225+1)</f>
        <v>0</v>
      </c>
      <c r="L225" s="13" t="str">
        <f t="shared" si="25"/>
        <v>FullTax</v>
      </c>
      <c r="M225" s="13">
        <f>VLOOKUP(L225,Input!$C$2:$D$6,2,FALSE)</f>
        <v>113</v>
      </c>
      <c r="N225" s="13">
        <f t="shared" si="26"/>
        <v>21</v>
      </c>
      <c r="O225" s="13">
        <f>MATCH(F225,Input!$C$15:$U$15,0)</f>
        <v>16</v>
      </c>
    </row>
    <row r="226" spans="2:15" ht="18" customHeight="1">
      <c r="B226" s="8"/>
      <c r="C226" s="8" t="s">
        <v>11</v>
      </c>
      <c r="D226" s="19">
        <v>2035</v>
      </c>
      <c r="E226" s="8" t="str">
        <f t="shared" si="23"/>
        <v>INDO*</v>
      </c>
      <c r="F226" s="8" t="str">
        <f t="shared" si="27"/>
        <v>INDNGA</v>
      </c>
      <c r="G226" s="8" t="str">
        <f t="shared" si="27"/>
        <v>IODMT</v>
      </c>
      <c r="H226" s="8" t="str">
        <f t="shared" si="27"/>
        <v>INDNGA</v>
      </c>
      <c r="I226" s="20" t="s">
        <v>209</v>
      </c>
      <c r="J226" s="50">
        <f ca="1">OFFSET(Input!$A$1,M226+N226+2,O226+1)</f>
        <v>2.5015331882971479</v>
      </c>
      <c r="L226" s="20" t="str">
        <f t="shared" si="25"/>
        <v>ProcesTax</v>
      </c>
      <c r="M226" s="20">
        <f>VLOOKUP(L226,Input!$C$2:$D$6,2,FALSE)</f>
        <v>13</v>
      </c>
      <c r="N226" s="20">
        <f t="shared" si="26"/>
        <v>26</v>
      </c>
      <c r="O226" s="20">
        <f>MATCH(F226,Input!$C$15:$U$15,0)</f>
        <v>1</v>
      </c>
    </row>
    <row r="227" spans="2:15">
      <c r="C227" t="s">
        <v>11</v>
      </c>
      <c r="D227" s="18">
        <v>2035</v>
      </c>
      <c r="E227" t="str">
        <f t="shared" si="23"/>
        <v>INDO*</v>
      </c>
      <c r="F227" t="str">
        <f t="shared" si="27"/>
        <v>INDSNG1</v>
      </c>
      <c r="G227" t="str">
        <f t="shared" si="27"/>
        <v>IODMT</v>
      </c>
      <c r="H227" t="str">
        <f t="shared" si="27"/>
        <v>INDSNG1</v>
      </c>
      <c r="I227" s="10" t="s">
        <v>209</v>
      </c>
      <c r="J227" s="51">
        <f ca="1">OFFSET(Input!$A$1,M227+N227+2,O227+1)</f>
        <v>0</v>
      </c>
      <c r="L227" s="10" t="str">
        <f t="shared" si="25"/>
        <v>ProcesTax</v>
      </c>
      <c r="M227" s="10">
        <f>VLOOKUP(L227,Input!$C$2:$D$6,2,FALSE)</f>
        <v>13</v>
      </c>
      <c r="N227" s="10">
        <f t="shared" si="26"/>
        <v>26</v>
      </c>
      <c r="O227" s="10">
        <f>MATCH(F227,Input!$C$15:$U$15,0)</f>
        <v>15</v>
      </c>
    </row>
    <row r="228" spans="2:15">
      <c r="C228" t="s">
        <v>11</v>
      </c>
      <c r="D228" s="18">
        <v>2035</v>
      </c>
      <c r="E228" t="str">
        <f t="shared" si="23"/>
        <v>INDO*</v>
      </c>
      <c r="F228" t="str">
        <f t="shared" si="27"/>
        <v>INDSNG2</v>
      </c>
      <c r="G228" t="str">
        <f t="shared" si="27"/>
        <v>IODMT</v>
      </c>
      <c r="H228" t="str">
        <f t="shared" si="27"/>
        <v>INDSNG2</v>
      </c>
      <c r="I228" s="10" t="s">
        <v>209</v>
      </c>
      <c r="J228" s="51">
        <f ca="1">OFFSET(Input!$A$1,M228+N228+2,O228+1)</f>
        <v>0</v>
      </c>
      <c r="L228" s="10" t="str">
        <f t="shared" si="25"/>
        <v>ProcesTax</v>
      </c>
      <c r="M228" s="10">
        <f>VLOOKUP(L228,Input!$C$2:$D$6,2,FALSE)</f>
        <v>13</v>
      </c>
      <c r="N228" s="10">
        <f t="shared" si="26"/>
        <v>26</v>
      </c>
      <c r="O228" s="10">
        <f>MATCH(F228,Input!$C$15:$U$15,0)</f>
        <v>16</v>
      </c>
    </row>
    <row r="229" spans="2:15">
      <c r="C229" t="s">
        <v>11</v>
      </c>
      <c r="D229" s="18">
        <v>2035</v>
      </c>
      <c r="E229" t="str">
        <f t="shared" si="23"/>
        <v>INDO*</v>
      </c>
      <c r="F229" t="str">
        <f t="shared" si="27"/>
        <v>INDCOA</v>
      </c>
      <c r="G229" t="str">
        <f t="shared" si="27"/>
        <v>IODMT</v>
      </c>
      <c r="H229" t="str">
        <f t="shared" si="27"/>
        <v>INDCOA</v>
      </c>
      <c r="I229" s="10" t="s">
        <v>209</v>
      </c>
      <c r="J229" s="51">
        <f ca="1">OFFSET(Input!$A$1,M229+N229+2,O229+1)</f>
        <v>0</v>
      </c>
      <c r="L229" s="10" t="str">
        <f t="shared" si="25"/>
        <v>ProcesTax</v>
      </c>
      <c r="M229" s="10">
        <f>VLOOKUP(L229,Input!$C$2:$D$6,2,FALSE)</f>
        <v>13</v>
      </c>
      <c r="N229" s="10">
        <f t="shared" si="26"/>
        <v>26</v>
      </c>
      <c r="O229" s="10">
        <f>MATCH(F229,Input!$C$15:$U$15,0)</f>
        <v>2</v>
      </c>
    </row>
    <row r="230" spans="2:15">
      <c r="C230" t="s">
        <v>11</v>
      </c>
      <c r="D230" s="18">
        <v>2035</v>
      </c>
      <c r="E230" t="str">
        <f t="shared" si="23"/>
        <v>INDO*</v>
      </c>
      <c r="F230" t="str">
        <f t="shared" ref="F230:H249" si="28">F186</f>
        <v>INDDSL</v>
      </c>
      <c r="G230" t="str">
        <f t="shared" si="28"/>
        <v>IODMT</v>
      </c>
      <c r="H230" t="str">
        <f t="shared" si="28"/>
        <v>INDDSL</v>
      </c>
      <c r="I230" s="10" t="s">
        <v>209</v>
      </c>
      <c r="J230" s="51">
        <f ca="1">OFFSET(Input!$A$1,M230+N230+2,O230+1)</f>
        <v>154.26271326684906</v>
      </c>
      <c r="L230" s="10" t="str">
        <f t="shared" si="25"/>
        <v>ProcesTax</v>
      </c>
      <c r="M230" s="10">
        <f>VLOOKUP(L230,Input!$C$2:$D$6,2,FALSE)</f>
        <v>13</v>
      </c>
      <c r="N230" s="10">
        <f t="shared" si="26"/>
        <v>26</v>
      </c>
      <c r="O230" s="10">
        <f>MATCH(F230,Input!$C$15:$U$15,0)</f>
        <v>3</v>
      </c>
    </row>
    <row r="231" spans="2:15">
      <c r="C231" t="s">
        <v>11</v>
      </c>
      <c r="D231" s="18">
        <v>2035</v>
      </c>
      <c r="E231" t="str">
        <f t="shared" si="23"/>
        <v>INDO*</v>
      </c>
      <c r="F231" t="str">
        <f t="shared" si="28"/>
        <v>INDDSB1</v>
      </c>
      <c r="G231" t="str">
        <f t="shared" si="28"/>
        <v>IODMT</v>
      </c>
      <c r="H231" t="str">
        <f t="shared" si="28"/>
        <v>INDDSB1</v>
      </c>
      <c r="I231" s="10" t="s">
        <v>209</v>
      </c>
      <c r="J231" s="51">
        <f ca="1">OFFSET(Input!$A$1,M231+N231+2,O231+1)</f>
        <v>121.84069514307899</v>
      </c>
      <c r="L231" s="10" t="str">
        <f t="shared" si="25"/>
        <v>ProcesTax</v>
      </c>
      <c r="M231" s="10">
        <f>VLOOKUP(L231,Input!$C$2:$D$6,2,FALSE)</f>
        <v>13</v>
      </c>
      <c r="N231" s="10">
        <f t="shared" si="26"/>
        <v>26</v>
      </c>
      <c r="O231" s="10">
        <f>MATCH(F231,Input!$C$15:$U$15,0)</f>
        <v>13</v>
      </c>
    </row>
    <row r="232" spans="2:15">
      <c r="C232" t="s">
        <v>11</v>
      </c>
      <c r="D232" s="18">
        <v>2035</v>
      </c>
      <c r="E232" t="str">
        <f t="shared" si="23"/>
        <v>INDO*</v>
      </c>
      <c r="F232" t="str">
        <f t="shared" si="28"/>
        <v>INDDSB2</v>
      </c>
      <c r="G232" t="str">
        <f t="shared" si="28"/>
        <v>IODMT</v>
      </c>
      <c r="H232" t="str">
        <f t="shared" si="28"/>
        <v>INDDSB2</v>
      </c>
      <c r="I232" s="10" t="s">
        <v>209</v>
      </c>
      <c r="J232" s="51">
        <f ca="1">OFFSET(Input!$A$1,M232+N232+2,O232+1)</f>
        <v>121.84069514307899</v>
      </c>
      <c r="L232" s="10" t="str">
        <f t="shared" si="25"/>
        <v>ProcesTax</v>
      </c>
      <c r="M232" s="10">
        <f>VLOOKUP(L232,Input!$C$2:$D$6,2,FALSE)</f>
        <v>13</v>
      </c>
      <c r="N232" s="10">
        <f t="shared" si="26"/>
        <v>26</v>
      </c>
      <c r="O232" s="10">
        <f>MATCH(F232,Input!$C$15:$U$15,0)</f>
        <v>14</v>
      </c>
    </row>
    <row r="233" spans="2:15">
      <c r="C233" t="s">
        <v>11</v>
      </c>
      <c r="D233" s="18">
        <v>2035</v>
      </c>
      <c r="E233" t="str">
        <f t="shared" si="23"/>
        <v>INDO*</v>
      </c>
      <c r="F233" t="str">
        <f t="shared" si="28"/>
        <v>INDWPE</v>
      </c>
      <c r="G233" t="str">
        <f t="shared" si="28"/>
        <v>IODMT</v>
      </c>
      <c r="H233" t="str">
        <f t="shared" si="28"/>
        <v>INDWPE</v>
      </c>
      <c r="I233" s="10" t="s">
        <v>209</v>
      </c>
      <c r="J233" s="51">
        <f ca="1">OFFSET(Input!$A$1,M233+N233+2,O233+1)</f>
        <v>0</v>
      </c>
      <c r="L233" s="10" t="str">
        <f t="shared" si="25"/>
        <v>ProcesTax</v>
      </c>
      <c r="M233" s="10">
        <f>VLOOKUP(L233,Input!$C$2:$D$6,2,FALSE)</f>
        <v>13</v>
      </c>
      <c r="N233" s="10">
        <f t="shared" si="26"/>
        <v>26</v>
      </c>
      <c r="O233" s="10">
        <f>MATCH(F233,Input!$C$15:$U$15,0)</f>
        <v>4</v>
      </c>
    </row>
    <row r="234" spans="2:15">
      <c r="C234" t="s">
        <v>11</v>
      </c>
      <c r="D234" s="18">
        <v>2035</v>
      </c>
      <c r="E234" t="str">
        <f t="shared" si="23"/>
        <v>INDO*</v>
      </c>
      <c r="F234" t="str">
        <f t="shared" si="28"/>
        <v>INDWCH</v>
      </c>
      <c r="G234" t="str">
        <f t="shared" si="28"/>
        <v>IODMT</v>
      </c>
      <c r="H234" t="str">
        <f t="shared" si="28"/>
        <v>INDWCH</v>
      </c>
      <c r="I234" s="10" t="s">
        <v>209</v>
      </c>
      <c r="J234" s="51">
        <f ca="1">OFFSET(Input!$A$1,M234+N234+2,O234+1)</f>
        <v>0</v>
      </c>
      <c r="L234" s="10" t="str">
        <f t="shared" si="25"/>
        <v>ProcesTax</v>
      </c>
      <c r="M234" s="10">
        <f>VLOOKUP(L234,Input!$C$2:$D$6,2,FALSE)</f>
        <v>13</v>
      </c>
      <c r="N234" s="10">
        <f t="shared" si="26"/>
        <v>26</v>
      </c>
      <c r="O234" s="10">
        <f>MATCH(F234,Input!$C$15:$U$15,0)</f>
        <v>5</v>
      </c>
    </row>
    <row r="235" spans="2:15">
      <c r="C235" t="s">
        <v>11</v>
      </c>
      <c r="D235" s="18">
        <v>2035</v>
      </c>
      <c r="E235" t="str">
        <f t="shared" si="23"/>
        <v>INDO*</v>
      </c>
      <c r="F235" t="str">
        <f t="shared" si="28"/>
        <v>INDBGA</v>
      </c>
      <c r="G235" t="str">
        <f t="shared" si="28"/>
        <v>IODMT</v>
      </c>
      <c r="H235" t="str">
        <f t="shared" si="28"/>
        <v>INDBGA</v>
      </c>
      <c r="I235" s="10" t="s">
        <v>209</v>
      </c>
      <c r="J235" s="51">
        <f ca="1">OFFSET(Input!$A$1,M235+N235+2,O235+1)</f>
        <v>0</v>
      </c>
      <c r="L235" s="10" t="str">
        <f t="shared" si="25"/>
        <v>ProcesTax</v>
      </c>
      <c r="M235" s="10">
        <f>VLOOKUP(L235,Input!$C$2:$D$6,2,FALSE)</f>
        <v>13</v>
      </c>
      <c r="N235" s="10">
        <f t="shared" si="26"/>
        <v>26</v>
      </c>
      <c r="O235" s="10">
        <f>MATCH(F235,Input!$C$15:$U$15,0)</f>
        <v>6</v>
      </c>
    </row>
    <row r="236" spans="2:15">
      <c r="C236" t="s">
        <v>11</v>
      </c>
      <c r="D236" s="18">
        <v>2035</v>
      </c>
      <c r="E236" t="str">
        <f t="shared" si="23"/>
        <v>INDO*</v>
      </c>
      <c r="F236" t="str">
        <f t="shared" si="28"/>
        <v>INDHFO</v>
      </c>
      <c r="G236" t="str">
        <f t="shared" si="28"/>
        <v>IODMT</v>
      </c>
      <c r="H236" t="str">
        <f t="shared" si="28"/>
        <v>INDHFO</v>
      </c>
      <c r="I236" s="10" t="s">
        <v>209</v>
      </c>
      <c r="J236" s="51">
        <f ca="1">OFFSET(Input!$A$1,M236+N236+2,O236+1)</f>
        <v>49.119350191937215</v>
      </c>
      <c r="L236" s="10" t="str">
        <f t="shared" si="25"/>
        <v>ProcesTax</v>
      </c>
      <c r="M236" s="10">
        <f>VLOOKUP(L236,Input!$C$2:$D$6,2,FALSE)</f>
        <v>13</v>
      </c>
      <c r="N236" s="10">
        <f t="shared" si="26"/>
        <v>26</v>
      </c>
      <c r="O236" s="10">
        <f>MATCH(F236,Input!$C$15:$U$15,0)</f>
        <v>7</v>
      </c>
    </row>
    <row r="237" spans="2:15">
      <c r="C237" t="s">
        <v>11</v>
      </c>
      <c r="D237" s="18">
        <v>2035</v>
      </c>
      <c r="E237" t="str">
        <f t="shared" ref="E237:E269" si="29">$U$3&amp;"*"</f>
        <v>INDO*</v>
      </c>
      <c r="F237" t="str">
        <f t="shared" si="28"/>
        <v>INDLPG</v>
      </c>
      <c r="G237" t="str">
        <f t="shared" si="28"/>
        <v>IODMT</v>
      </c>
      <c r="H237" t="str">
        <f t="shared" si="28"/>
        <v>INDLPG</v>
      </c>
      <c r="I237" s="10" t="s">
        <v>209</v>
      </c>
      <c r="J237" s="51">
        <f ca="1">OFFSET(Input!$A$1,M237+N237+2,O237+1)</f>
        <v>50.283318770351023</v>
      </c>
      <c r="L237" s="10" t="str">
        <f t="shared" si="25"/>
        <v>ProcesTax</v>
      </c>
      <c r="M237" s="10">
        <f>VLOOKUP(L237,Input!$C$2:$D$6,2,FALSE)</f>
        <v>13</v>
      </c>
      <c r="N237" s="10">
        <f t="shared" si="26"/>
        <v>26</v>
      </c>
      <c r="O237" s="10">
        <f>MATCH(F237,Input!$C$15:$U$15,0)</f>
        <v>8</v>
      </c>
    </row>
    <row r="238" spans="2:15">
      <c r="C238" t="s">
        <v>11</v>
      </c>
      <c r="D238" s="18">
        <v>2035</v>
      </c>
      <c r="E238" t="str">
        <f t="shared" si="29"/>
        <v>INDO*</v>
      </c>
      <c r="F238" t="str">
        <f t="shared" si="28"/>
        <v>INDWST</v>
      </c>
      <c r="G238" t="str">
        <f t="shared" si="28"/>
        <v>IODMT</v>
      </c>
      <c r="H238" t="str">
        <f t="shared" si="28"/>
        <v>INDWST</v>
      </c>
      <c r="I238" s="10" t="s">
        <v>209</v>
      </c>
      <c r="J238" s="51">
        <f ca="1">OFFSET(Input!$A$1,M238+N238+2,O238+1)</f>
        <v>0</v>
      </c>
      <c r="L238" s="10" t="str">
        <f t="shared" si="25"/>
        <v>ProcesTax</v>
      </c>
      <c r="M238" s="10">
        <f>VLOOKUP(L238,Input!$C$2:$D$6,2,FALSE)</f>
        <v>13</v>
      </c>
      <c r="N238" s="10">
        <f t="shared" si="26"/>
        <v>26</v>
      </c>
      <c r="O238" s="10">
        <f>MATCH(F238,Input!$C$15:$U$15,0)</f>
        <v>9</v>
      </c>
    </row>
    <row r="239" spans="2:15">
      <c r="C239" t="s">
        <v>11</v>
      </c>
      <c r="D239" s="18">
        <v>2035</v>
      </c>
      <c r="E239" t="str">
        <f t="shared" si="29"/>
        <v>INDO*</v>
      </c>
      <c r="F239" t="str">
        <f t="shared" si="28"/>
        <v>INDHCE</v>
      </c>
      <c r="G239" t="str">
        <f t="shared" si="28"/>
        <v>IODMT</v>
      </c>
      <c r="H239" t="str">
        <f t="shared" si="28"/>
        <v>INDHCE</v>
      </c>
      <c r="I239" s="10" t="s">
        <v>209</v>
      </c>
      <c r="J239" s="51">
        <f ca="1">OFFSET(Input!$A$1,M239+N239+2,O239+1)</f>
        <v>30.170076892571945</v>
      </c>
      <c r="L239" s="10" t="str">
        <f t="shared" si="25"/>
        <v>ProcesTax</v>
      </c>
      <c r="M239" s="10">
        <f>VLOOKUP(L239,Input!$C$2:$D$6,2,FALSE)</f>
        <v>13</v>
      </c>
      <c r="N239" s="10">
        <f t="shared" si="26"/>
        <v>26</v>
      </c>
      <c r="O239" s="10">
        <f>MATCH(F239,Input!$C$15:$U$15,0)</f>
        <v>10</v>
      </c>
    </row>
    <row r="240" spans="2:15">
      <c r="C240" t="s">
        <v>11</v>
      </c>
      <c r="D240" s="18">
        <v>2035</v>
      </c>
      <c r="E240" t="str">
        <f t="shared" si="29"/>
        <v>INDO*</v>
      </c>
      <c r="F240" t="str">
        <f t="shared" si="28"/>
        <v>INDHDE</v>
      </c>
      <c r="G240" t="str">
        <f t="shared" si="28"/>
        <v>IODMT</v>
      </c>
      <c r="H240" t="str">
        <f t="shared" si="28"/>
        <v>INDHDE</v>
      </c>
      <c r="I240" s="10" t="s">
        <v>209</v>
      </c>
      <c r="J240" s="51">
        <f ca="1">OFFSET(Input!$A$1,M240+N240+2,O240+1)</f>
        <v>30.170076892571945</v>
      </c>
      <c r="L240" s="10" t="str">
        <f t="shared" si="25"/>
        <v>ProcesTax</v>
      </c>
      <c r="M240" s="10">
        <f>VLOOKUP(L240,Input!$C$2:$D$6,2,FALSE)</f>
        <v>13</v>
      </c>
      <c r="N240" s="10">
        <f t="shared" si="26"/>
        <v>26</v>
      </c>
      <c r="O240" s="10">
        <f>MATCH(F240,Input!$C$15:$U$15,0)</f>
        <v>11</v>
      </c>
    </row>
    <row r="241" spans="2:15">
      <c r="B241" s="9"/>
      <c r="C241" s="9" t="s">
        <v>11</v>
      </c>
      <c r="D241" s="12">
        <v>2035</v>
      </c>
      <c r="E241" s="9" t="str">
        <f t="shared" si="29"/>
        <v>INDO*</v>
      </c>
      <c r="F241" s="9" t="str">
        <f t="shared" si="28"/>
        <v>INDELC</v>
      </c>
      <c r="G241" s="9" t="str">
        <f t="shared" si="28"/>
        <v>IODMT</v>
      </c>
      <c r="H241" s="9" t="str">
        <f t="shared" si="28"/>
        <v>INDELC</v>
      </c>
      <c r="I241" s="13" t="s">
        <v>209</v>
      </c>
      <c r="J241" s="52">
        <f ca="1">OFFSET(Input!$A$1,M241+N241+2,O241+1)</f>
        <v>1.2736219854102486</v>
      </c>
      <c r="L241" s="13" t="str">
        <f t="shared" si="25"/>
        <v>ProcesTax</v>
      </c>
      <c r="M241" s="13">
        <f>VLOOKUP(L241,Input!$C$2:$D$6,2,FALSE)</f>
        <v>13</v>
      </c>
      <c r="N241" s="13">
        <f t="shared" si="26"/>
        <v>26</v>
      </c>
      <c r="O241" s="13">
        <f>MATCH(F241,Input!$C$15:$U$15,0)</f>
        <v>12</v>
      </c>
    </row>
    <row r="242" spans="2:15">
      <c r="C242" t="s">
        <v>11</v>
      </c>
      <c r="D242" s="18">
        <v>2035</v>
      </c>
      <c r="E242" t="str">
        <f t="shared" si="29"/>
        <v>INDO*</v>
      </c>
      <c r="F242" t="str">
        <f t="shared" si="28"/>
        <v>INDNGA</v>
      </c>
      <c r="G242" t="str">
        <f t="shared" si="28"/>
        <v>IODHT</v>
      </c>
      <c r="H242" t="str">
        <f t="shared" si="28"/>
        <v>INDNGA</v>
      </c>
      <c r="I242" s="10" t="s">
        <v>209</v>
      </c>
      <c r="J242" s="51">
        <f ca="1">OFFSET(Input!$A$1,M242+N242+2,O242+1)</f>
        <v>2.5015331882971479</v>
      </c>
      <c r="L242" s="10" t="str">
        <f t="shared" si="25"/>
        <v>ProcesTax</v>
      </c>
      <c r="M242" s="10">
        <f>VLOOKUP(L242,Input!$C$2:$D$6,2,FALSE)</f>
        <v>13</v>
      </c>
      <c r="N242" s="10">
        <f t="shared" si="26"/>
        <v>26</v>
      </c>
      <c r="O242" s="10">
        <f>MATCH(F242,Input!$C$15:$U$15,0)</f>
        <v>1</v>
      </c>
    </row>
    <row r="243" spans="2:15">
      <c r="C243" t="s">
        <v>11</v>
      </c>
      <c r="D243" s="18">
        <v>2035</v>
      </c>
      <c r="E243" t="str">
        <f t="shared" si="29"/>
        <v>INDO*</v>
      </c>
      <c r="F243" t="str">
        <f t="shared" si="28"/>
        <v>INDSNG2</v>
      </c>
      <c r="G243" t="str">
        <f t="shared" si="28"/>
        <v>IODHT</v>
      </c>
      <c r="H243" t="str">
        <f t="shared" si="28"/>
        <v>INDSNG2</v>
      </c>
      <c r="I243" s="10" t="s">
        <v>209</v>
      </c>
      <c r="J243" s="51">
        <f ca="1">OFFSET(Input!$A$1,M243+N243+2,O243+1)</f>
        <v>0</v>
      </c>
      <c r="L243" s="10" t="str">
        <f t="shared" si="25"/>
        <v>ProcesTax</v>
      </c>
      <c r="M243" s="10">
        <f>VLOOKUP(L243,Input!$C$2:$D$6,2,FALSE)</f>
        <v>13</v>
      </c>
      <c r="N243" s="10">
        <f t="shared" si="26"/>
        <v>26</v>
      </c>
      <c r="O243" s="10">
        <f>MATCH(F243,Input!$C$15:$U$15,0)</f>
        <v>16</v>
      </c>
    </row>
    <row r="244" spans="2:15">
      <c r="C244" t="s">
        <v>11</v>
      </c>
      <c r="D244" s="18">
        <v>2035</v>
      </c>
      <c r="E244" t="str">
        <f t="shared" si="29"/>
        <v>INDO*</v>
      </c>
      <c r="F244" t="str">
        <f t="shared" si="28"/>
        <v>INDSNG1</v>
      </c>
      <c r="G244" t="str">
        <f t="shared" si="28"/>
        <v>IODHT</v>
      </c>
      <c r="H244" t="str">
        <f t="shared" si="28"/>
        <v>INDSNG1</v>
      </c>
      <c r="I244" s="10" t="s">
        <v>209</v>
      </c>
      <c r="J244" s="51">
        <f ca="1">OFFSET(Input!$A$1,M244+N244+2,O244+1)</f>
        <v>0</v>
      </c>
      <c r="L244" s="10" t="str">
        <f t="shared" si="25"/>
        <v>ProcesTax</v>
      </c>
      <c r="M244" s="10">
        <f>VLOOKUP(L244,Input!$C$2:$D$6,2,FALSE)</f>
        <v>13</v>
      </c>
      <c r="N244" s="10">
        <f t="shared" si="26"/>
        <v>26</v>
      </c>
      <c r="O244" s="10">
        <f>MATCH(F244,Input!$C$15:$U$15,0)</f>
        <v>15</v>
      </c>
    </row>
    <row r="245" spans="2:15">
      <c r="B245" s="9"/>
      <c r="C245" s="9" t="s">
        <v>11</v>
      </c>
      <c r="D245" s="12">
        <v>2035</v>
      </c>
      <c r="E245" s="9" t="str">
        <f t="shared" si="29"/>
        <v>INDO*</v>
      </c>
      <c r="F245" s="9" t="str">
        <f t="shared" si="28"/>
        <v>INDLPG</v>
      </c>
      <c r="G245" s="9" t="str">
        <f t="shared" si="28"/>
        <v>IODHT</v>
      </c>
      <c r="H245" s="9" t="str">
        <f t="shared" si="28"/>
        <v>INDLPG</v>
      </c>
      <c r="I245" s="13" t="s">
        <v>209</v>
      </c>
      <c r="J245" s="52">
        <f ca="1">OFFSET(Input!$A$1,M245+N245+2,O245+1)</f>
        <v>50.283318770351023</v>
      </c>
      <c r="L245" s="13" t="str">
        <f t="shared" si="25"/>
        <v>ProcesTax</v>
      </c>
      <c r="M245" s="13">
        <f>VLOOKUP(L245,Input!$C$2:$D$6,2,FALSE)</f>
        <v>13</v>
      </c>
      <c r="N245" s="13">
        <f t="shared" si="26"/>
        <v>26</v>
      </c>
      <c r="O245" s="13">
        <f>MATCH(F245,Input!$C$15:$U$15,0)</f>
        <v>8</v>
      </c>
    </row>
    <row r="246" spans="2:15">
      <c r="C246" t="s">
        <v>11</v>
      </c>
      <c r="D246" s="18">
        <v>2035</v>
      </c>
      <c r="E246" t="str">
        <f t="shared" si="29"/>
        <v>INDO*</v>
      </c>
      <c r="F246" t="str">
        <f t="shared" si="28"/>
        <v>INDNGA</v>
      </c>
      <c r="G246" t="str">
        <f t="shared" si="28"/>
        <v>IODRH</v>
      </c>
      <c r="H246" t="str">
        <f t="shared" si="28"/>
        <v>INDNGA</v>
      </c>
      <c r="I246" s="10" t="s">
        <v>209</v>
      </c>
      <c r="J246" s="51">
        <f ca="1">OFFSET(Input!$A$1,M246+N246+2,O246+1)</f>
        <v>78.90688938861561</v>
      </c>
      <c r="L246" s="10" t="str">
        <f t="shared" si="25"/>
        <v>HeatTax</v>
      </c>
      <c r="M246" s="10">
        <f>VLOOKUP(L246,Input!$C$2:$D$6,2,FALSE)</f>
        <v>63</v>
      </c>
      <c r="N246" s="10">
        <f t="shared" si="26"/>
        <v>26</v>
      </c>
      <c r="O246" s="10">
        <f>MATCH(F246,Input!$C$15:$U$15,0)</f>
        <v>1</v>
      </c>
    </row>
    <row r="247" spans="2:15">
      <c r="C247" t="s">
        <v>11</v>
      </c>
      <c r="D247" s="18">
        <v>2035</v>
      </c>
      <c r="E247" t="str">
        <f t="shared" si="29"/>
        <v>INDO*</v>
      </c>
      <c r="F247" t="str">
        <f t="shared" si="28"/>
        <v>INDSNG2</v>
      </c>
      <c r="G247" t="str">
        <f t="shared" si="28"/>
        <v>IODRH</v>
      </c>
      <c r="H247" t="str">
        <f t="shared" si="28"/>
        <v>INDSNG2</v>
      </c>
      <c r="I247" s="10" t="s">
        <v>209</v>
      </c>
      <c r="J247" s="51">
        <f ca="1">OFFSET(Input!$A$1,M247+N247+2,O247+1)</f>
        <v>0</v>
      </c>
      <c r="L247" s="10" t="str">
        <f t="shared" si="25"/>
        <v>HeatTax</v>
      </c>
      <c r="M247" s="10">
        <f>VLOOKUP(L247,Input!$C$2:$D$6,2,FALSE)</f>
        <v>63</v>
      </c>
      <c r="N247" s="10">
        <f t="shared" si="26"/>
        <v>26</v>
      </c>
      <c r="O247" s="10">
        <f>MATCH(F247,Input!$C$15:$U$15,0)</f>
        <v>16</v>
      </c>
    </row>
    <row r="248" spans="2:15">
      <c r="C248" t="s">
        <v>11</v>
      </c>
      <c r="D248" s="18">
        <v>2035</v>
      </c>
      <c r="E248" t="str">
        <f t="shared" si="29"/>
        <v>INDO*</v>
      </c>
      <c r="F248" t="str">
        <f t="shared" si="28"/>
        <v>INDSNG1</v>
      </c>
      <c r="G248" t="str">
        <f t="shared" si="28"/>
        <v>IODRH</v>
      </c>
      <c r="H248" t="str">
        <f t="shared" si="28"/>
        <v>INDSNG1</v>
      </c>
      <c r="I248" s="10" t="s">
        <v>209</v>
      </c>
      <c r="J248" s="51">
        <f ca="1">OFFSET(Input!$A$1,M248+N248+2,O248+1)</f>
        <v>121.84069514307899</v>
      </c>
      <c r="L248" s="10" t="str">
        <f t="shared" si="25"/>
        <v>HeatTax</v>
      </c>
      <c r="M248" s="10">
        <f>VLOOKUP(L248,Input!$C$2:$D$6,2,FALSE)</f>
        <v>63</v>
      </c>
      <c r="N248" s="10">
        <f t="shared" si="26"/>
        <v>26</v>
      </c>
      <c r="O248" s="10">
        <f>MATCH(F248,Input!$C$15:$U$15,0)</f>
        <v>15</v>
      </c>
    </row>
    <row r="249" spans="2:15">
      <c r="C249" t="s">
        <v>11</v>
      </c>
      <c r="D249" s="18">
        <v>2035</v>
      </c>
      <c r="E249" t="str">
        <f t="shared" si="29"/>
        <v>INDO*</v>
      </c>
      <c r="F249" t="str">
        <f t="shared" si="28"/>
        <v>INDCOA</v>
      </c>
      <c r="G249" t="str">
        <f t="shared" si="28"/>
        <v>IODRH</v>
      </c>
      <c r="H249" t="str">
        <f t="shared" si="28"/>
        <v>INDCOA</v>
      </c>
      <c r="I249" s="10" t="s">
        <v>209</v>
      </c>
      <c r="J249" s="51">
        <f ca="1">OFFSET(Input!$A$1,M249+N249+2,O249+1)</f>
        <v>0</v>
      </c>
      <c r="L249" s="10" t="str">
        <f t="shared" si="25"/>
        <v>HeatTax</v>
      </c>
      <c r="M249" s="10">
        <f>VLOOKUP(L249,Input!$C$2:$D$6,2,FALSE)</f>
        <v>63</v>
      </c>
      <c r="N249" s="10">
        <f t="shared" si="26"/>
        <v>26</v>
      </c>
      <c r="O249" s="10">
        <f>MATCH(F249,Input!$C$15:$U$15,0)</f>
        <v>2</v>
      </c>
    </row>
    <row r="250" spans="2:15">
      <c r="C250" t="s">
        <v>11</v>
      </c>
      <c r="D250" s="18">
        <v>2035</v>
      </c>
      <c r="E250" t="str">
        <f t="shared" si="29"/>
        <v>INDO*</v>
      </c>
      <c r="F250" t="str">
        <f t="shared" ref="F250:H269" si="30">F206</f>
        <v>INDDSL</v>
      </c>
      <c r="G250" t="str">
        <f t="shared" si="30"/>
        <v>IODRH</v>
      </c>
      <c r="H250" t="str">
        <f t="shared" si="30"/>
        <v>INDDSL</v>
      </c>
      <c r="I250" s="10" t="s">
        <v>209</v>
      </c>
      <c r="J250" s="51">
        <f ca="1">OFFSET(Input!$A$1,M250+N250+2,O250+1)</f>
        <v>154.26271326684906</v>
      </c>
      <c r="L250" s="10" t="str">
        <f t="shared" si="25"/>
        <v>HeatTax</v>
      </c>
      <c r="M250" s="10">
        <f>VLOOKUP(L250,Input!$C$2:$D$6,2,FALSE)</f>
        <v>63</v>
      </c>
      <c r="N250" s="10">
        <f t="shared" si="26"/>
        <v>26</v>
      </c>
      <c r="O250" s="10">
        <f>MATCH(F250,Input!$C$15:$U$15,0)</f>
        <v>3</v>
      </c>
    </row>
    <row r="251" spans="2:15">
      <c r="C251" t="s">
        <v>11</v>
      </c>
      <c r="D251" s="18">
        <v>2035</v>
      </c>
      <c r="E251" t="str">
        <f t="shared" si="29"/>
        <v>INDO*</v>
      </c>
      <c r="F251" t="str">
        <f t="shared" si="30"/>
        <v>INDDSB1</v>
      </c>
      <c r="G251" t="str">
        <f t="shared" si="30"/>
        <v>IODRH</v>
      </c>
      <c r="H251" t="str">
        <f t="shared" si="30"/>
        <v>INDDSB1</v>
      </c>
      <c r="I251" s="10" t="s">
        <v>209</v>
      </c>
      <c r="J251" s="51">
        <f ca="1">OFFSET(Input!$A$1,M251+N251+2,O251+1)</f>
        <v>40.322872058088471</v>
      </c>
      <c r="L251" s="10" t="str">
        <f t="shared" si="25"/>
        <v>HeatTax</v>
      </c>
      <c r="M251" s="10">
        <f>VLOOKUP(L251,Input!$C$2:$D$6,2,FALSE)</f>
        <v>63</v>
      </c>
      <c r="N251" s="10">
        <f t="shared" si="26"/>
        <v>26</v>
      </c>
      <c r="O251" s="10">
        <f>MATCH(F251,Input!$C$15:$U$15,0)</f>
        <v>13</v>
      </c>
    </row>
    <row r="252" spans="2:15">
      <c r="C252" t="s">
        <v>11</v>
      </c>
      <c r="D252" s="18">
        <v>2035</v>
      </c>
      <c r="E252" t="str">
        <f t="shared" si="29"/>
        <v>INDO*</v>
      </c>
      <c r="F252" t="str">
        <f t="shared" si="30"/>
        <v>INDDSB2</v>
      </c>
      <c r="G252" t="str">
        <f t="shared" si="30"/>
        <v>IODRH</v>
      </c>
      <c r="H252" t="str">
        <f t="shared" si="30"/>
        <v>INDDSB2</v>
      </c>
      <c r="I252" s="10" t="s">
        <v>209</v>
      </c>
      <c r="J252" s="51">
        <f ca="1">OFFSET(Input!$A$1,M252+N252+2,O252+1)</f>
        <v>121.84069514307899</v>
      </c>
      <c r="L252" s="10" t="str">
        <f t="shared" si="25"/>
        <v>HeatTax</v>
      </c>
      <c r="M252" s="10">
        <f>VLOOKUP(L252,Input!$C$2:$D$6,2,FALSE)</f>
        <v>63</v>
      </c>
      <c r="N252" s="10">
        <f t="shared" si="26"/>
        <v>26</v>
      </c>
      <c r="O252" s="10">
        <f>MATCH(F252,Input!$C$15:$U$15,0)</f>
        <v>14</v>
      </c>
    </row>
    <row r="253" spans="2:15">
      <c r="C253" t="s">
        <v>11</v>
      </c>
      <c r="D253" s="18">
        <v>2035</v>
      </c>
      <c r="E253" t="str">
        <f t="shared" si="29"/>
        <v>INDO*</v>
      </c>
      <c r="F253" t="str">
        <f t="shared" si="30"/>
        <v>INDWPE</v>
      </c>
      <c r="G253" t="str">
        <f t="shared" si="30"/>
        <v>IODRH</v>
      </c>
      <c r="H253" t="str">
        <f t="shared" si="30"/>
        <v>INDWPE</v>
      </c>
      <c r="I253" s="10" t="s">
        <v>209</v>
      </c>
      <c r="J253" s="51">
        <f ca="1">OFFSET(Input!$A$1,M253+N253+2,O253+1)</f>
        <v>0</v>
      </c>
      <c r="L253" s="10" t="str">
        <f t="shared" si="25"/>
        <v>HeatTax</v>
      </c>
      <c r="M253" s="10">
        <f>VLOOKUP(L253,Input!$C$2:$D$6,2,FALSE)</f>
        <v>63</v>
      </c>
      <c r="N253" s="10">
        <f t="shared" si="26"/>
        <v>26</v>
      </c>
      <c r="O253" s="10">
        <f>MATCH(F253,Input!$C$15:$U$15,0)</f>
        <v>4</v>
      </c>
    </row>
    <row r="254" spans="2:15">
      <c r="C254" t="s">
        <v>11</v>
      </c>
      <c r="D254" s="18">
        <v>2035</v>
      </c>
      <c r="E254" t="str">
        <f t="shared" si="29"/>
        <v>INDO*</v>
      </c>
      <c r="F254" t="str">
        <f t="shared" si="30"/>
        <v>INDWCH</v>
      </c>
      <c r="G254" t="str">
        <f t="shared" si="30"/>
        <v>IODRH</v>
      </c>
      <c r="H254" t="str">
        <f t="shared" si="30"/>
        <v>INDWCH</v>
      </c>
      <c r="I254" s="10" t="s">
        <v>209</v>
      </c>
      <c r="J254" s="51">
        <f ca="1">OFFSET(Input!$A$1,M254+N254+2,O254+1)</f>
        <v>0</v>
      </c>
      <c r="L254" s="10" t="str">
        <f t="shared" si="25"/>
        <v>HeatTax</v>
      </c>
      <c r="M254" s="10">
        <f>VLOOKUP(L254,Input!$C$2:$D$6,2,FALSE)</f>
        <v>63</v>
      </c>
      <c r="N254" s="10">
        <f t="shared" si="26"/>
        <v>26</v>
      </c>
      <c r="O254" s="10">
        <f>MATCH(F254,Input!$C$15:$U$15,0)</f>
        <v>5</v>
      </c>
    </row>
    <row r="255" spans="2:15">
      <c r="C255" t="s">
        <v>11</v>
      </c>
      <c r="D255" s="18">
        <v>2035</v>
      </c>
      <c r="E255" t="str">
        <f t="shared" si="29"/>
        <v>INDO*</v>
      </c>
      <c r="F255" t="str">
        <f t="shared" si="30"/>
        <v>INDBGA</v>
      </c>
      <c r="G255" t="str">
        <f t="shared" si="30"/>
        <v>IODRH</v>
      </c>
      <c r="H255" t="str">
        <f t="shared" si="30"/>
        <v>INDBGA</v>
      </c>
      <c r="I255" s="10" t="s">
        <v>209</v>
      </c>
      <c r="J255" s="51">
        <f ca="1">OFFSET(Input!$A$1,M255+N255+2,O255+1)</f>
        <v>0</v>
      </c>
      <c r="L255" s="10" t="str">
        <f t="shared" si="25"/>
        <v>HeatTax</v>
      </c>
      <c r="M255" s="10">
        <f>VLOOKUP(L255,Input!$C$2:$D$6,2,FALSE)</f>
        <v>63</v>
      </c>
      <c r="N255" s="10">
        <f t="shared" si="26"/>
        <v>26</v>
      </c>
      <c r="O255" s="10">
        <f>MATCH(F255,Input!$C$15:$U$15,0)</f>
        <v>6</v>
      </c>
    </row>
    <row r="256" spans="2:15">
      <c r="C256" t="s">
        <v>11</v>
      </c>
      <c r="D256" s="18">
        <v>2035</v>
      </c>
      <c r="E256" t="str">
        <f t="shared" si="29"/>
        <v>INDO*</v>
      </c>
      <c r="F256" t="str">
        <f t="shared" si="30"/>
        <v>INDHFO</v>
      </c>
      <c r="G256" t="str">
        <f t="shared" si="30"/>
        <v>IODRH</v>
      </c>
      <c r="H256" t="str">
        <f t="shared" si="30"/>
        <v>INDHFO</v>
      </c>
      <c r="I256" s="10" t="s">
        <v>209</v>
      </c>
      <c r="J256" s="51">
        <f ca="1">OFFSET(Input!$A$1,M256+N256+2,O256+1)</f>
        <v>70.840902704037745</v>
      </c>
      <c r="L256" s="10" t="str">
        <f t="shared" si="25"/>
        <v>HeatTax</v>
      </c>
      <c r="M256" s="10">
        <f>VLOOKUP(L256,Input!$C$2:$D$6,2,FALSE)</f>
        <v>63</v>
      </c>
      <c r="N256" s="10">
        <f t="shared" si="26"/>
        <v>26</v>
      </c>
      <c r="O256" s="10">
        <f>MATCH(F256,Input!$C$15:$U$15,0)</f>
        <v>7</v>
      </c>
    </row>
    <row r="257" spans="2:15">
      <c r="C257" t="s">
        <v>11</v>
      </c>
      <c r="D257" s="18">
        <v>2035</v>
      </c>
      <c r="E257" t="str">
        <f t="shared" si="29"/>
        <v>INDO*</v>
      </c>
      <c r="F257" t="str">
        <f t="shared" si="30"/>
        <v>INDLPG</v>
      </c>
      <c r="G257" t="str">
        <f t="shared" si="30"/>
        <v>IODRH</v>
      </c>
      <c r="H257" t="str">
        <f t="shared" si="30"/>
        <v>INDLPG</v>
      </c>
      <c r="I257" s="10" t="s">
        <v>209</v>
      </c>
      <c r="J257" s="51">
        <f ca="1">OFFSET(Input!$A$1,M257+N257+2,O257+1)</f>
        <v>50.283318770351023</v>
      </c>
      <c r="L257" s="10" t="str">
        <f t="shared" si="25"/>
        <v>HeatTax</v>
      </c>
      <c r="M257" s="10">
        <f>VLOOKUP(L257,Input!$C$2:$D$6,2,FALSE)</f>
        <v>63</v>
      </c>
      <c r="N257" s="10">
        <f t="shared" si="26"/>
        <v>26</v>
      </c>
      <c r="O257" s="10">
        <f>MATCH(F257,Input!$C$15:$U$15,0)</f>
        <v>8</v>
      </c>
    </row>
    <row r="258" spans="2:15">
      <c r="C258" t="s">
        <v>11</v>
      </c>
      <c r="D258" s="18">
        <v>2035</v>
      </c>
      <c r="E258" t="str">
        <f t="shared" si="29"/>
        <v>INDO*</v>
      </c>
      <c r="F258" t="str">
        <f t="shared" si="30"/>
        <v>INDWST</v>
      </c>
      <c r="G258" t="str">
        <f t="shared" si="30"/>
        <v>IODRH</v>
      </c>
      <c r="H258" t="str">
        <f t="shared" si="30"/>
        <v>INDWST</v>
      </c>
      <c r="I258" s="10" t="s">
        <v>209</v>
      </c>
      <c r="J258" s="51">
        <f ca="1">OFFSET(Input!$A$1,M258+N258+2,O258+1)</f>
        <v>0</v>
      </c>
      <c r="L258" s="10" t="str">
        <f t="shared" si="25"/>
        <v>HeatTax</v>
      </c>
      <c r="M258" s="10">
        <f>VLOOKUP(L258,Input!$C$2:$D$6,2,FALSE)</f>
        <v>63</v>
      </c>
      <c r="N258" s="10">
        <f t="shared" si="26"/>
        <v>26</v>
      </c>
      <c r="O258" s="10">
        <f>MATCH(F258,Input!$C$15:$U$15,0)</f>
        <v>9</v>
      </c>
    </row>
    <row r="259" spans="2:15">
      <c r="C259" t="s">
        <v>11</v>
      </c>
      <c r="D259" s="18">
        <v>2035</v>
      </c>
      <c r="E259" t="str">
        <f t="shared" si="29"/>
        <v>INDO*</v>
      </c>
      <c r="F259" t="str">
        <f t="shared" si="30"/>
        <v>INDHCE</v>
      </c>
      <c r="G259" t="str">
        <f t="shared" si="30"/>
        <v>IODRH</v>
      </c>
      <c r="H259" t="str">
        <f t="shared" si="30"/>
        <v>INDHCE</v>
      </c>
      <c r="I259" s="10" t="s">
        <v>209</v>
      </c>
      <c r="J259" s="51">
        <f ca="1">OFFSET(Input!$A$1,M259+N259+2,O259+1)</f>
        <v>30.170076892571945</v>
      </c>
      <c r="L259" s="10" t="str">
        <f t="shared" si="25"/>
        <v>HeatTax</v>
      </c>
      <c r="M259" s="10">
        <f>VLOOKUP(L259,Input!$C$2:$D$6,2,FALSE)</f>
        <v>63</v>
      </c>
      <c r="N259" s="10">
        <f t="shared" si="26"/>
        <v>26</v>
      </c>
      <c r="O259" s="10">
        <f>MATCH(F259,Input!$C$15:$U$15,0)</f>
        <v>10</v>
      </c>
    </row>
    <row r="260" spans="2:15">
      <c r="C260" t="s">
        <v>11</v>
      </c>
      <c r="D260" s="18">
        <v>2035</v>
      </c>
      <c r="E260" t="str">
        <f t="shared" si="29"/>
        <v>INDO*</v>
      </c>
      <c r="F260" t="str">
        <f t="shared" si="30"/>
        <v>INDHDE</v>
      </c>
      <c r="G260" t="str">
        <f t="shared" si="30"/>
        <v>IODRH</v>
      </c>
      <c r="H260" t="str">
        <f t="shared" si="30"/>
        <v>INDHDE</v>
      </c>
      <c r="I260" s="10" t="s">
        <v>209</v>
      </c>
      <c r="J260" s="51">
        <f ca="1">OFFSET(Input!$A$1,M260+N260+2,O260+1)</f>
        <v>30.170076892571945</v>
      </c>
      <c r="L260" s="10" t="str">
        <f t="shared" si="25"/>
        <v>HeatTax</v>
      </c>
      <c r="M260" s="10">
        <f>VLOOKUP(L260,Input!$C$2:$D$6,2,FALSE)</f>
        <v>63</v>
      </c>
      <c r="N260" s="10">
        <f t="shared" si="26"/>
        <v>26</v>
      </c>
      <c r="O260" s="10">
        <f>MATCH(F260,Input!$C$15:$U$15,0)</f>
        <v>11</v>
      </c>
    </row>
    <row r="261" spans="2:15">
      <c r="B261" s="9"/>
      <c r="C261" s="9" t="s">
        <v>11</v>
      </c>
      <c r="D261" s="12">
        <v>2035</v>
      </c>
      <c r="E261" s="9" t="str">
        <f t="shared" si="29"/>
        <v>INDO*</v>
      </c>
      <c r="F261" s="9" t="str">
        <f t="shared" si="30"/>
        <v>INDELC</v>
      </c>
      <c r="G261" s="9" t="str">
        <f t="shared" si="30"/>
        <v>IODRH</v>
      </c>
      <c r="H261" s="9" t="str">
        <f t="shared" si="30"/>
        <v>INDELC</v>
      </c>
      <c r="I261" s="13" t="s">
        <v>209</v>
      </c>
      <c r="J261" s="52">
        <f ca="1">OFFSET(Input!$A$1,M261+N261+2,O261+1)</f>
        <v>40.322872058088471</v>
      </c>
      <c r="L261" s="13" t="str">
        <f t="shared" si="25"/>
        <v>HeatTax</v>
      </c>
      <c r="M261" s="13">
        <f>VLOOKUP(L261,Input!$C$2:$D$6,2,FALSE)</f>
        <v>63</v>
      </c>
      <c r="N261" s="13">
        <f t="shared" si="26"/>
        <v>26</v>
      </c>
      <c r="O261" s="13">
        <f>MATCH(F261,Input!$C$15:$U$15,0)</f>
        <v>12</v>
      </c>
    </row>
    <row r="262" spans="2:15">
      <c r="B262" s="26"/>
      <c r="C262" s="26" t="s">
        <v>11</v>
      </c>
      <c r="D262" s="27">
        <v>2035</v>
      </c>
      <c r="E262" s="26" t="str">
        <f t="shared" si="29"/>
        <v>INDO*</v>
      </c>
      <c r="F262" s="26" t="str">
        <f t="shared" si="30"/>
        <v>INDELC</v>
      </c>
      <c r="G262" s="26" t="str">
        <f t="shared" si="30"/>
        <v>IODLA</v>
      </c>
      <c r="H262" s="26" t="str">
        <f t="shared" si="30"/>
        <v>INDELC</v>
      </c>
      <c r="I262" s="28" t="s">
        <v>209</v>
      </c>
      <c r="J262" s="53">
        <f ca="1">OFFSET(Input!$A$1,M262+N262+2,O262+1)</f>
        <v>40.322872058088471</v>
      </c>
      <c r="L262" s="28" t="str">
        <f t="shared" si="25"/>
        <v>FullTax</v>
      </c>
      <c r="M262" s="28">
        <f>VLOOKUP(L262,Input!$C$2:$D$6,2,FALSE)</f>
        <v>113</v>
      </c>
      <c r="N262" s="28">
        <f t="shared" si="26"/>
        <v>26</v>
      </c>
      <c r="O262" s="28">
        <f>MATCH(F262,Input!$C$15:$U$15,0)</f>
        <v>12</v>
      </c>
    </row>
    <row r="263" spans="2:15">
      <c r="B263" s="9"/>
      <c r="C263" s="9" t="s">
        <v>11</v>
      </c>
      <c r="D263" s="12">
        <v>2035</v>
      </c>
      <c r="E263" s="9" t="str">
        <f t="shared" si="29"/>
        <v>INDO*</v>
      </c>
      <c r="F263" s="9" t="str">
        <f t="shared" si="30"/>
        <v>INDELC</v>
      </c>
      <c r="G263" s="9" t="str">
        <f t="shared" si="30"/>
        <v>IODEM</v>
      </c>
      <c r="H263" s="9" t="str">
        <f t="shared" si="30"/>
        <v>INDELC</v>
      </c>
      <c r="I263" s="13" t="s">
        <v>209</v>
      </c>
      <c r="J263" s="52">
        <f ca="1">OFFSET(Input!$A$1,M263+N263+2,O263+1)</f>
        <v>40.322872058088471</v>
      </c>
      <c r="L263" s="13" t="str">
        <f t="shared" ref="L263:L323" si="31">VLOOKUP(RIGHT(G263,3),$T$6:$V$12,3,FALSE)</f>
        <v>FullTax</v>
      </c>
      <c r="M263" s="13">
        <f>VLOOKUP(L263,Input!$C$2:$D$6,2,FALSE)</f>
        <v>113</v>
      </c>
      <c r="N263" s="13">
        <f t="shared" ref="N263:N323" si="32">D263-2009</f>
        <v>26</v>
      </c>
      <c r="O263" s="13">
        <f>MATCH(F263,Input!$C$15:$U$15,0)</f>
        <v>12</v>
      </c>
    </row>
    <row r="264" spans="2:15">
      <c r="C264" t="s">
        <v>11</v>
      </c>
      <c r="D264" s="18">
        <v>2035</v>
      </c>
      <c r="E264" t="str">
        <f t="shared" si="29"/>
        <v>INDO*</v>
      </c>
      <c r="F264" t="str">
        <f t="shared" si="30"/>
        <v>INDDSB1</v>
      </c>
      <c r="G264" t="str">
        <f t="shared" si="30"/>
        <v>IODTF</v>
      </c>
      <c r="H264" t="str">
        <f t="shared" si="30"/>
        <v>INDDSB1</v>
      </c>
      <c r="I264" s="10" t="s">
        <v>209</v>
      </c>
      <c r="J264" s="51">
        <f ca="1">OFFSET(Input!$A$1,M264+N264+2,O264+1)</f>
        <v>40.322872058088471</v>
      </c>
      <c r="L264" s="10" t="str">
        <f t="shared" si="31"/>
        <v>FullTax</v>
      </c>
      <c r="M264" s="10">
        <f>VLOOKUP(L264,Input!$C$2:$D$6,2,FALSE)</f>
        <v>113</v>
      </c>
      <c r="N264" s="10">
        <f t="shared" si="32"/>
        <v>26</v>
      </c>
      <c r="O264" s="10">
        <f>MATCH(F264,Input!$C$15:$U$15,0)</f>
        <v>13</v>
      </c>
    </row>
    <row r="265" spans="2:15">
      <c r="C265" t="s">
        <v>11</v>
      </c>
      <c r="D265" s="18">
        <v>2035</v>
      </c>
      <c r="E265" t="str">
        <f t="shared" si="29"/>
        <v>INDO*</v>
      </c>
      <c r="F265" t="str">
        <f t="shared" si="30"/>
        <v>INDDSB2</v>
      </c>
      <c r="G265" t="str">
        <f t="shared" si="30"/>
        <v>IODTF</v>
      </c>
      <c r="H265" t="str">
        <f t="shared" si="30"/>
        <v>INDDSB2</v>
      </c>
      <c r="I265" s="10" t="s">
        <v>209</v>
      </c>
      <c r="J265" s="51">
        <f ca="1">OFFSET(Input!$A$1,M265+N265+2,O265+1)</f>
        <v>121.84069514307899</v>
      </c>
      <c r="L265" s="10" t="str">
        <f t="shared" si="31"/>
        <v>FullTax</v>
      </c>
      <c r="M265" s="10">
        <f>VLOOKUP(L265,Input!$C$2:$D$6,2,FALSE)</f>
        <v>113</v>
      </c>
      <c r="N265" s="10">
        <f t="shared" si="32"/>
        <v>26</v>
      </c>
      <c r="O265" s="10">
        <f>MATCH(F265,Input!$C$15:$U$15,0)</f>
        <v>14</v>
      </c>
    </row>
    <row r="266" spans="2:15">
      <c r="C266" t="s">
        <v>11</v>
      </c>
      <c r="D266" s="18">
        <v>2035</v>
      </c>
      <c r="E266" t="str">
        <f t="shared" si="29"/>
        <v>INDO*</v>
      </c>
      <c r="F266" t="str">
        <f t="shared" si="30"/>
        <v>INDDSL</v>
      </c>
      <c r="G266" t="str">
        <f t="shared" si="30"/>
        <v>IODTF</v>
      </c>
      <c r="H266" t="str">
        <f t="shared" si="30"/>
        <v>INDDSL</v>
      </c>
      <c r="I266" s="10" t="s">
        <v>209</v>
      </c>
      <c r="J266" s="51">
        <f ca="1">OFFSET(Input!$A$1,M266+N266+2,O266+1)</f>
        <v>154.26271326684906</v>
      </c>
      <c r="L266" s="10" t="str">
        <f t="shared" si="31"/>
        <v>FullTax</v>
      </c>
      <c r="M266" s="10">
        <f>VLOOKUP(L266,Input!$C$2:$D$6,2,FALSE)</f>
        <v>113</v>
      </c>
      <c r="N266" s="10">
        <f t="shared" si="32"/>
        <v>26</v>
      </c>
      <c r="O266" s="10">
        <f>MATCH(F266,Input!$C$15:$U$15,0)</f>
        <v>3</v>
      </c>
    </row>
    <row r="267" spans="2:15">
      <c r="C267" t="s">
        <v>11</v>
      </c>
      <c r="D267" s="18">
        <v>2035</v>
      </c>
      <c r="E267" t="str">
        <f t="shared" si="29"/>
        <v>INDO*</v>
      </c>
      <c r="F267" t="str">
        <f t="shared" si="30"/>
        <v>INDLPG</v>
      </c>
      <c r="G267" t="str">
        <f t="shared" si="30"/>
        <v>IODFL</v>
      </c>
      <c r="H267" t="str">
        <f t="shared" si="30"/>
        <v>INDLPG</v>
      </c>
      <c r="I267" s="10" t="s">
        <v>209</v>
      </c>
      <c r="J267" s="51">
        <f ca="1">OFFSET(Input!$A$1,M267+N267+2,O267+1)</f>
        <v>50.283318770351023</v>
      </c>
      <c r="L267" s="10" t="str">
        <f t="shared" si="31"/>
        <v>FullTax</v>
      </c>
      <c r="M267" s="10">
        <f>VLOOKUP(L267,Input!$C$2:$D$6,2,FALSE)</f>
        <v>113</v>
      </c>
      <c r="N267" s="10">
        <f t="shared" si="32"/>
        <v>26</v>
      </c>
      <c r="O267" s="10">
        <f>MATCH(F267,Input!$C$15:$U$15,0)</f>
        <v>8</v>
      </c>
    </row>
    <row r="268" spans="2:15">
      <c r="C268" t="s">
        <v>11</v>
      </c>
      <c r="D268" s="18">
        <v>2035</v>
      </c>
      <c r="E268" t="str">
        <f t="shared" si="29"/>
        <v>INDO*</v>
      </c>
      <c r="F268" t="str">
        <f t="shared" si="30"/>
        <v>INDSNG1</v>
      </c>
      <c r="G268" t="str">
        <f t="shared" si="30"/>
        <v>IODFL</v>
      </c>
      <c r="H268" t="str">
        <f t="shared" si="30"/>
        <v>INDSNG1</v>
      </c>
      <c r="I268" s="10" t="s">
        <v>209</v>
      </c>
      <c r="J268" s="51">
        <f ca="1">OFFSET(Input!$A$1,M268+N268+2,O268+1)</f>
        <v>121.84069514307899</v>
      </c>
      <c r="L268" s="10" t="str">
        <f t="shared" si="31"/>
        <v>FullTax</v>
      </c>
      <c r="M268" s="10">
        <f>VLOOKUP(L268,Input!$C$2:$D$6,2,FALSE)</f>
        <v>113</v>
      </c>
      <c r="N268" s="10">
        <f t="shared" si="32"/>
        <v>26</v>
      </c>
      <c r="O268" s="10">
        <f>MATCH(F268,Input!$C$15:$U$15,0)</f>
        <v>15</v>
      </c>
    </row>
    <row r="269" spans="2:15">
      <c r="B269" s="9"/>
      <c r="C269" s="9" t="s">
        <v>11</v>
      </c>
      <c r="D269" s="12">
        <v>2035</v>
      </c>
      <c r="E269" s="9" t="str">
        <f t="shared" si="29"/>
        <v>INDO*</v>
      </c>
      <c r="F269" s="9" t="str">
        <f t="shared" si="30"/>
        <v>INDSNG2</v>
      </c>
      <c r="G269" s="9" t="str">
        <f t="shared" si="30"/>
        <v>IODFL</v>
      </c>
      <c r="H269" s="9" t="str">
        <f t="shared" si="30"/>
        <v>INDSNG2</v>
      </c>
      <c r="I269" s="13" t="s">
        <v>209</v>
      </c>
      <c r="J269" s="52">
        <f ca="1">OFFSET(Input!$A$1,M269+N269+2,O269+1)</f>
        <v>0</v>
      </c>
      <c r="L269" s="13" t="str">
        <f t="shared" si="31"/>
        <v>FullTax</v>
      </c>
      <c r="M269" s="13">
        <f>VLOOKUP(L269,Input!$C$2:$D$6,2,FALSE)</f>
        <v>113</v>
      </c>
      <c r="N269" s="13">
        <f t="shared" si="32"/>
        <v>26</v>
      </c>
      <c r="O269" s="13">
        <f>MATCH(F269,Input!$C$15:$U$15,0)</f>
        <v>16</v>
      </c>
    </row>
    <row r="270" spans="2:15" ht="15.75" thickBot="1">
      <c r="B270" s="80"/>
      <c r="C270" s="80"/>
      <c r="D270" s="80"/>
      <c r="E270" s="80"/>
      <c r="F270" s="80"/>
      <c r="G270" s="80"/>
      <c r="H270" s="80"/>
      <c r="I270" s="80"/>
      <c r="J270" s="80" t="e">
        <f ca="1">OFFSET(Input!$A$1,M270+N270+2,O270+1)</f>
        <v>#N/A</v>
      </c>
      <c r="L270" t="e">
        <f t="shared" si="31"/>
        <v>#N/A</v>
      </c>
      <c r="M270" t="e">
        <f>VLOOKUP(L270,Input!$C$2:$D$6,2,FALSE)</f>
        <v>#N/A</v>
      </c>
      <c r="N270">
        <f t="shared" si="32"/>
        <v>-2009</v>
      </c>
      <c r="O270" t="e">
        <f>MATCH(F270,Input!$C$15:$U$15,0)</f>
        <v>#N/A</v>
      </c>
    </row>
    <row r="271" spans="2:15">
      <c r="J271" t="e">
        <f ca="1">OFFSET(Input!$A$1,M271+N271+2,O271+1)</f>
        <v>#N/A</v>
      </c>
      <c r="L271" t="e">
        <f t="shared" si="31"/>
        <v>#N/A</v>
      </c>
      <c r="M271" t="e">
        <f>VLOOKUP(L271,Input!$C$2:$D$6,2,FALSE)</f>
        <v>#N/A</v>
      </c>
      <c r="N271">
        <f t="shared" si="32"/>
        <v>-2009</v>
      </c>
      <c r="O271" t="e">
        <f>MATCH(F271,Input!$C$15:$U$15,0)</f>
        <v>#N/A</v>
      </c>
    </row>
    <row r="272" spans="2:15">
      <c r="J272" t="e">
        <f ca="1">OFFSET(Input!$A$1,M272+N272+2,O272+1)</f>
        <v>#N/A</v>
      </c>
      <c r="L272" t="e">
        <f t="shared" si="31"/>
        <v>#N/A</v>
      </c>
      <c r="M272" t="e">
        <f>VLOOKUP(L272,Input!$C$2:$D$6,2,FALSE)</f>
        <v>#N/A</v>
      </c>
      <c r="N272">
        <f t="shared" si="32"/>
        <v>-2009</v>
      </c>
      <c r="O272" t="e">
        <f>MATCH(F272,Input!$C$15:$U$15,0)</f>
        <v>#N/A</v>
      </c>
    </row>
    <row r="273" spans="10:15">
      <c r="J273" t="e">
        <f ca="1">OFFSET(Input!$A$1,M273+N273+2,O273+1)</f>
        <v>#N/A</v>
      </c>
      <c r="L273" t="e">
        <f t="shared" si="31"/>
        <v>#N/A</v>
      </c>
      <c r="M273" t="e">
        <f>VLOOKUP(L273,Input!$C$2:$D$6,2,FALSE)</f>
        <v>#N/A</v>
      </c>
      <c r="N273">
        <f t="shared" si="32"/>
        <v>-2009</v>
      </c>
      <c r="O273" t="e">
        <f>MATCH(F273,Input!$C$15:$U$15,0)</f>
        <v>#N/A</v>
      </c>
    </row>
    <row r="274" spans="10:15">
      <c r="J274" t="e">
        <f ca="1">OFFSET(Input!$A$1,M274+N274+2,O274+1)</f>
        <v>#N/A</v>
      </c>
      <c r="L274" t="e">
        <f t="shared" si="31"/>
        <v>#N/A</v>
      </c>
      <c r="M274" t="e">
        <f>VLOOKUP(L274,Input!$C$2:$D$6,2,FALSE)</f>
        <v>#N/A</v>
      </c>
      <c r="N274">
        <f t="shared" si="32"/>
        <v>-2009</v>
      </c>
      <c r="O274" t="e">
        <f>MATCH(F274,Input!$C$15:$U$15,0)</f>
        <v>#N/A</v>
      </c>
    </row>
    <row r="275" spans="10:15">
      <c r="J275" t="e">
        <f ca="1">OFFSET(Input!$A$1,M275+N275+2,O275+1)</f>
        <v>#N/A</v>
      </c>
      <c r="L275" t="e">
        <f t="shared" si="31"/>
        <v>#N/A</v>
      </c>
      <c r="M275" t="e">
        <f>VLOOKUP(L275,Input!$C$2:$D$6,2,FALSE)</f>
        <v>#N/A</v>
      </c>
      <c r="N275">
        <f t="shared" si="32"/>
        <v>-2009</v>
      </c>
      <c r="O275" t="e">
        <f>MATCH(F275,Input!$C$15:$U$15,0)</f>
        <v>#N/A</v>
      </c>
    </row>
    <row r="276" spans="10:15">
      <c r="J276" t="e">
        <f ca="1">OFFSET(Input!$A$1,M276+N276+2,O276+1)</f>
        <v>#N/A</v>
      </c>
      <c r="L276" t="e">
        <f t="shared" si="31"/>
        <v>#N/A</v>
      </c>
      <c r="M276" t="e">
        <f>VLOOKUP(L276,Input!$C$2:$D$6,2,FALSE)</f>
        <v>#N/A</v>
      </c>
      <c r="N276">
        <f t="shared" si="32"/>
        <v>-2009</v>
      </c>
      <c r="O276" t="e">
        <f>MATCH(F276,Input!$C$15:$U$15,0)</f>
        <v>#N/A</v>
      </c>
    </row>
    <row r="277" spans="10:15">
      <c r="J277" t="e">
        <f ca="1">OFFSET(Input!$A$1,M277+N277+2,O277+1)</f>
        <v>#N/A</v>
      </c>
      <c r="L277" t="e">
        <f t="shared" si="31"/>
        <v>#N/A</v>
      </c>
      <c r="M277" t="e">
        <f>VLOOKUP(L277,Input!$C$2:$D$6,2,FALSE)</f>
        <v>#N/A</v>
      </c>
      <c r="N277">
        <f t="shared" si="32"/>
        <v>-2009</v>
      </c>
      <c r="O277" t="e">
        <f>MATCH(F277,Input!$C$15:$U$15,0)</f>
        <v>#N/A</v>
      </c>
    </row>
    <row r="278" spans="10:15">
      <c r="J278" t="e">
        <f ca="1">OFFSET(Input!$A$1,M278+N278+2,O278+1)</f>
        <v>#N/A</v>
      </c>
      <c r="L278" t="e">
        <f t="shared" si="31"/>
        <v>#N/A</v>
      </c>
      <c r="M278" t="e">
        <f>VLOOKUP(L278,Input!$C$2:$D$6,2,FALSE)</f>
        <v>#N/A</v>
      </c>
      <c r="N278">
        <f t="shared" si="32"/>
        <v>-2009</v>
      </c>
      <c r="O278" t="e">
        <f>MATCH(F278,Input!$C$15:$U$15,0)</f>
        <v>#N/A</v>
      </c>
    </row>
    <row r="279" spans="10:15">
      <c r="J279" t="e">
        <f ca="1">OFFSET(Input!$A$1,M279+N279+2,O279+1)</f>
        <v>#N/A</v>
      </c>
      <c r="L279" t="e">
        <f t="shared" si="31"/>
        <v>#N/A</v>
      </c>
      <c r="M279" t="e">
        <f>VLOOKUP(L279,Input!$C$2:$D$6,2,FALSE)</f>
        <v>#N/A</v>
      </c>
      <c r="N279">
        <f t="shared" si="32"/>
        <v>-2009</v>
      </c>
      <c r="O279" t="e">
        <f>MATCH(F279,Input!$C$15:$U$15,0)</f>
        <v>#N/A</v>
      </c>
    </row>
    <row r="280" spans="10:15">
      <c r="J280" t="e">
        <f ca="1">OFFSET(Input!$A$1,M280+N280+2,O280+1)</f>
        <v>#N/A</v>
      </c>
      <c r="L280" t="e">
        <f t="shared" si="31"/>
        <v>#N/A</v>
      </c>
      <c r="M280" t="e">
        <f>VLOOKUP(L280,Input!$C$2:$D$6,2,FALSE)</f>
        <v>#N/A</v>
      </c>
      <c r="N280">
        <f t="shared" si="32"/>
        <v>-2009</v>
      </c>
      <c r="O280" t="e">
        <f>MATCH(F280,Input!$C$15:$U$15,0)</f>
        <v>#N/A</v>
      </c>
    </row>
    <row r="281" spans="10:15">
      <c r="J281" t="e">
        <f ca="1">OFFSET(Input!$A$1,M281+N281+2,O281+1)</f>
        <v>#N/A</v>
      </c>
      <c r="L281" t="e">
        <f t="shared" si="31"/>
        <v>#N/A</v>
      </c>
      <c r="M281" t="e">
        <f>VLOOKUP(L281,Input!$C$2:$D$6,2,FALSE)</f>
        <v>#N/A</v>
      </c>
      <c r="N281">
        <f t="shared" si="32"/>
        <v>-2009</v>
      </c>
      <c r="O281" t="e">
        <f>MATCH(F281,Input!$C$15:$U$15,0)</f>
        <v>#N/A</v>
      </c>
    </row>
    <row r="282" spans="10:15">
      <c r="J282" t="e">
        <f ca="1">OFFSET(Input!$A$1,M282+N282+2,O282+1)</f>
        <v>#N/A</v>
      </c>
      <c r="L282" t="e">
        <f t="shared" si="31"/>
        <v>#N/A</v>
      </c>
      <c r="M282" t="e">
        <f>VLOOKUP(L282,Input!$C$2:$D$6,2,FALSE)</f>
        <v>#N/A</v>
      </c>
      <c r="N282">
        <f t="shared" si="32"/>
        <v>-2009</v>
      </c>
      <c r="O282" t="e">
        <f>MATCH(F282,Input!$C$15:$U$15,0)</f>
        <v>#N/A</v>
      </c>
    </row>
    <row r="283" spans="10:15">
      <c r="J283" t="e">
        <f ca="1">OFFSET(Input!$A$1,M283+N283+2,O283+1)</f>
        <v>#N/A</v>
      </c>
      <c r="L283" t="e">
        <f t="shared" si="31"/>
        <v>#N/A</v>
      </c>
      <c r="M283" t="e">
        <f>VLOOKUP(L283,Input!$C$2:$D$6,2,FALSE)</f>
        <v>#N/A</v>
      </c>
      <c r="N283">
        <f t="shared" si="32"/>
        <v>-2009</v>
      </c>
      <c r="O283" t="e">
        <f>MATCH(F283,Input!$C$15:$U$15,0)</f>
        <v>#N/A</v>
      </c>
    </row>
    <row r="284" spans="10:15">
      <c r="J284" t="e">
        <f ca="1">OFFSET(Input!$A$1,M284+N284+2,O284+1)</f>
        <v>#N/A</v>
      </c>
      <c r="L284" t="e">
        <f t="shared" si="31"/>
        <v>#N/A</v>
      </c>
      <c r="M284" t="e">
        <f>VLOOKUP(L284,Input!$C$2:$D$6,2,FALSE)</f>
        <v>#N/A</v>
      </c>
      <c r="N284">
        <f t="shared" si="32"/>
        <v>-2009</v>
      </c>
      <c r="O284" t="e">
        <f>MATCH(F284,Input!$C$15:$U$15,0)</f>
        <v>#N/A</v>
      </c>
    </row>
    <row r="285" spans="10:15">
      <c r="J285" t="e">
        <f ca="1">OFFSET(Input!$A$1,M285+N285+2,O285+1)</f>
        <v>#N/A</v>
      </c>
      <c r="L285" t="e">
        <f t="shared" si="31"/>
        <v>#N/A</v>
      </c>
      <c r="M285" t="e">
        <f>VLOOKUP(L285,Input!$C$2:$D$6,2,FALSE)</f>
        <v>#N/A</v>
      </c>
      <c r="N285">
        <f t="shared" si="32"/>
        <v>-2009</v>
      </c>
      <c r="O285" t="e">
        <f>MATCH(F285,Input!$C$15:$U$15,0)</f>
        <v>#N/A</v>
      </c>
    </row>
    <row r="286" spans="10:15">
      <c r="J286" t="e">
        <f ca="1">OFFSET(Input!$A$1,M286+N286+2,O286+1)</f>
        <v>#N/A</v>
      </c>
      <c r="L286" t="e">
        <f t="shared" si="31"/>
        <v>#N/A</v>
      </c>
      <c r="M286" t="e">
        <f>VLOOKUP(L286,Input!$C$2:$D$6,2,FALSE)</f>
        <v>#N/A</v>
      </c>
      <c r="N286">
        <f t="shared" si="32"/>
        <v>-2009</v>
      </c>
      <c r="O286" t="e">
        <f>MATCH(F286,Input!$C$15:$U$15,0)</f>
        <v>#N/A</v>
      </c>
    </row>
    <row r="287" spans="10:15">
      <c r="J287" t="e">
        <f ca="1">OFFSET(Input!$A$1,M287+N287+2,O287+1)</f>
        <v>#N/A</v>
      </c>
      <c r="L287" t="e">
        <f t="shared" si="31"/>
        <v>#N/A</v>
      </c>
      <c r="M287" t="e">
        <f>VLOOKUP(L287,Input!$C$2:$D$6,2,FALSE)</f>
        <v>#N/A</v>
      </c>
      <c r="N287">
        <f t="shared" si="32"/>
        <v>-2009</v>
      </c>
      <c r="O287" t="e">
        <f>MATCH(F287,Input!$C$15:$U$15,0)</f>
        <v>#N/A</v>
      </c>
    </row>
    <row r="288" spans="10:15">
      <c r="J288" t="e">
        <f ca="1">OFFSET(Input!$A$1,M288+N288+2,O288+1)</f>
        <v>#N/A</v>
      </c>
      <c r="L288" t="e">
        <f t="shared" si="31"/>
        <v>#N/A</v>
      </c>
      <c r="M288" t="e">
        <f>VLOOKUP(L288,Input!$C$2:$D$6,2,FALSE)</f>
        <v>#N/A</v>
      </c>
      <c r="N288">
        <f t="shared" si="32"/>
        <v>-2009</v>
      </c>
      <c r="O288" t="e">
        <f>MATCH(F288,Input!$C$15:$U$15,0)</f>
        <v>#N/A</v>
      </c>
    </row>
    <row r="289" spans="10:15">
      <c r="J289" t="e">
        <f ca="1">OFFSET(Input!$A$1,M289+N289+2,O289+1)</f>
        <v>#N/A</v>
      </c>
      <c r="L289" t="e">
        <f t="shared" si="31"/>
        <v>#N/A</v>
      </c>
      <c r="M289" t="e">
        <f>VLOOKUP(L289,Input!$C$2:$D$6,2,FALSE)</f>
        <v>#N/A</v>
      </c>
      <c r="N289">
        <f t="shared" si="32"/>
        <v>-2009</v>
      </c>
      <c r="O289" t="e">
        <f>MATCH(F289,Input!$C$15:$U$15,0)</f>
        <v>#N/A</v>
      </c>
    </row>
    <row r="290" spans="10:15">
      <c r="J290" t="e">
        <f ca="1">OFFSET(Input!$A$1,M290+N290+2,O290+1)</f>
        <v>#N/A</v>
      </c>
      <c r="L290" t="e">
        <f t="shared" si="31"/>
        <v>#N/A</v>
      </c>
      <c r="M290" t="e">
        <f>VLOOKUP(L290,Input!$C$2:$D$6,2,FALSE)</f>
        <v>#N/A</v>
      </c>
      <c r="N290">
        <f t="shared" si="32"/>
        <v>-2009</v>
      </c>
      <c r="O290" t="e">
        <f>MATCH(F290,Input!$C$15:$U$15,0)</f>
        <v>#N/A</v>
      </c>
    </row>
    <row r="291" spans="10:15">
      <c r="J291" t="e">
        <f ca="1">OFFSET(Input!$A$1,M291+N291+2,O291+1)</f>
        <v>#N/A</v>
      </c>
      <c r="L291" t="e">
        <f t="shared" si="31"/>
        <v>#N/A</v>
      </c>
      <c r="M291" t="e">
        <f>VLOOKUP(L291,Input!$C$2:$D$6,2,FALSE)</f>
        <v>#N/A</v>
      </c>
      <c r="N291">
        <f t="shared" si="32"/>
        <v>-2009</v>
      </c>
      <c r="O291" t="e">
        <f>MATCH(F291,Input!$C$15:$U$15,0)</f>
        <v>#N/A</v>
      </c>
    </row>
    <row r="292" spans="10:15">
      <c r="J292" t="e">
        <f ca="1">OFFSET(Input!$A$1,M292+N292+2,O292+1)</f>
        <v>#N/A</v>
      </c>
      <c r="L292" t="e">
        <f t="shared" si="31"/>
        <v>#N/A</v>
      </c>
      <c r="M292" t="e">
        <f>VLOOKUP(L292,Input!$C$2:$D$6,2,FALSE)</f>
        <v>#N/A</v>
      </c>
      <c r="N292">
        <f t="shared" si="32"/>
        <v>-2009</v>
      </c>
      <c r="O292" t="e">
        <f>MATCH(F292,Input!$C$15:$U$15,0)</f>
        <v>#N/A</v>
      </c>
    </row>
    <row r="293" spans="10:15">
      <c r="J293" t="e">
        <f ca="1">OFFSET(Input!$A$1,M293+N293+2,O293+1)</f>
        <v>#N/A</v>
      </c>
      <c r="L293" t="e">
        <f t="shared" si="31"/>
        <v>#N/A</v>
      </c>
      <c r="M293" t="e">
        <f>VLOOKUP(L293,Input!$C$2:$D$6,2,FALSE)</f>
        <v>#N/A</v>
      </c>
      <c r="N293">
        <f t="shared" si="32"/>
        <v>-2009</v>
      </c>
      <c r="O293" t="e">
        <f>MATCH(F293,Input!$C$15:$U$15,0)</f>
        <v>#N/A</v>
      </c>
    </row>
    <row r="294" spans="10:15">
      <c r="J294" t="e">
        <f ca="1">OFFSET(Input!$A$1,M294+N294+2,O294+1)</f>
        <v>#N/A</v>
      </c>
      <c r="L294" t="e">
        <f t="shared" si="31"/>
        <v>#N/A</v>
      </c>
      <c r="M294" t="e">
        <f>VLOOKUP(L294,Input!$C$2:$D$6,2,FALSE)</f>
        <v>#N/A</v>
      </c>
      <c r="N294">
        <f t="shared" si="32"/>
        <v>-2009</v>
      </c>
      <c r="O294" t="e">
        <f>MATCH(F294,Input!$C$15:$U$15,0)</f>
        <v>#N/A</v>
      </c>
    </row>
    <row r="295" spans="10:15">
      <c r="J295" t="e">
        <f ca="1">OFFSET(Input!$A$1,M295+N295+2,O295+1)</f>
        <v>#N/A</v>
      </c>
      <c r="L295" t="e">
        <f t="shared" si="31"/>
        <v>#N/A</v>
      </c>
      <c r="M295" t="e">
        <f>VLOOKUP(L295,Input!$C$2:$D$6,2,FALSE)</f>
        <v>#N/A</v>
      </c>
      <c r="N295">
        <f t="shared" si="32"/>
        <v>-2009</v>
      </c>
      <c r="O295" t="e">
        <f>MATCH(F295,Input!$C$15:$U$15,0)</f>
        <v>#N/A</v>
      </c>
    </row>
    <row r="296" spans="10:15">
      <c r="J296" t="e">
        <f ca="1">OFFSET(Input!$A$1,M296+N296+2,O296+1)</f>
        <v>#N/A</v>
      </c>
      <c r="L296" t="e">
        <f t="shared" si="31"/>
        <v>#N/A</v>
      </c>
      <c r="M296" t="e">
        <f>VLOOKUP(L296,Input!$C$2:$D$6,2,FALSE)</f>
        <v>#N/A</v>
      </c>
      <c r="N296">
        <f t="shared" si="32"/>
        <v>-2009</v>
      </c>
      <c r="O296" t="e">
        <f>MATCH(F296,Input!$C$15:$U$15,0)</f>
        <v>#N/A</v>
      </c>
    </row>
    <row r="297" spans="10:15">
      <c r="J297" t="e">
        <f ca="1">OFFSET(Input!$A$1,M297+N297+2,O297+1)</f>
        <v>#N/A</v>
      </c>
      <c r="L297" t="e">
        <f t="shared" si="31"/>
        <v>#N/A</v>
      </c>
      <c r="M297" t="e">
        <f>VLOOKUP(L297,Input!$C$2:$D$6,2,FALSE)</f>
        <v>#N/A</v>
      </c>
      <c r="N297">
        <f t="shared" si="32"/>
        <v>-2009</v>
      </c>
      <c r="O297" t="e">
        <f>MATCH(F297,Input!$C$15:$U$15,0)</f>
        <v>#N/A</v>
      </c>
    </row>
    <row r="298" spans="10:15">
      <c r="J298" t="e">
        <f ca="1">OFFSET(Input!$A$1,M298+N298+2,O298+1)</f>
        <v>#N/A</v>
      </c>
      <c r="L298" t="e">
        <f t="shared" si="31"/>
        <v>#N/A</v>
      </c>
      <c r="M298" t="e">
        <f>VLOOKUP(L298,Input!$C$2:$D$6,2,FALSE)</f>
        <v>#N/A</v>
      </c>
      <c r="N298">
        <f t="shared" si="32"/>
        <v>-2009</v>
      </c>
      <c r="O298" t="e">
        <f>MATCH(F298,Input!$C$15:$U$15,0)</f>
        <v>#N/A</v>
      </c>
    </row>
    <row r="299" spans="10:15">
      <c r="J299" t="e">
        <f ca="1">OFFSET(Input!$A$1,M299+N299+2,O299+1)</f>
        <v>#N/A</v>
      </c>
      <c r="L299" t="e">
        <f t="shared" si="31"/>
        <v>#N/A</v>
      </c>
      <c r="M299" t="e">
        <f>VLOOKUP(L299,Input!$C$2:$D$6,2,FALSE)</f>
        <v>#N/A</v>
      </c>
      <c r="N299">
        <f t="shared" si="32"/>
        <v>-2009</v>
      </c>
      <c r="O299" t="e">
        <f>MATCH(F299,Input!$C$15:$U$15,0)</f>
        <v>#N/A</v>
      </c>
    </row>
    <row r="300" spans="10:15">
      <c r="J300" t="e">
        <f ca="1">OFFSET(Input!$A$1,M300+N300+2,O300+1)</f>
        <v>#N/A</v>
      </c>
      <c r="L300" t="e">
        <f t="shared" si="31"/>
        <v>#N/A</v>
      </c>
      <c r="M300" t="e">
        <f>VLOOKUP(L300,Input!$C$2:$D$6,2,FALSE)</f>
        <v>#N/A</v>
      </c>
      <c r="N300">
        <f t="shared" si="32"/>
        <v>-2009</v>
      </c>
      <c r="O300" t="e">
        <f>MATCH(F300,Input!$C$15:$U$15,0)</f>
        <v>#N/A</v>
      </c>
    </row>
    <row r="301" spans="10:15">
      <c r="J301" t="e">
        <f ca="1">OFFSET(Input!$A$1,M301+N301+2,O301+1)</f>
        <v>#N/A</v>
      </c>
      <c r="L301" t="e">
        <f t="shared" si="31"/>
        <v>#N/A</v>
      </c>
      <c r="M301" t="e">
        <f>VLOOKUP(L301,Input!$C$2:$D$6,2,FALSE)</f>
        <v>#N/A</v>
      </c>
      <c r="N301">
        <f t="shared" si="32"/>
        <v>-2009</v>
      </c>
      <c r="O301" t="e">
        <f>MATCH(F301,Input!$C$15:$U$15,0)</f>
        <v>#N/A</v>
      </c>
    </row>
    <row r="302" spans="10:15">
      <c r="J302" t="e">
        <f ca="1">OFFSET(Input!$A$1,M302+N302+2,O302+1)</f>
        <v>#N/A</v>
      </c>
      <c r="L302" t="e">
        <f t="shared" si="31"/>
        <v>#N/A</v>
      </c>
      <c r="M302" t="e">
        <f>VLOOKUP(L302,Input!$C$2:$D$6,2,FALSE)</f>
        <v>#N/A</v>
      </c>
      <c r="N302">
        <f t="shared" si="32"/>
        <v>-2009</v>
      </c>
      <c r="O302" t="e">
        <f>MATCH(F302,Input!$C$15:$U$15,0)</f>
        <v>#N/A</v>
      </c>
    </row>
    <row r="303" spans="10:15">
      <c r="J303" t="e">
        <f ca="1">OFFSET(Input!$A$1,M303+N303+2,O303+1)</f>
        <v>#N/A</v>
      </c>
      <c r="L303" t="e">
        <f t="shared" si="31"/>
        <v>#N/A</v>
      </c>
      <c r="M303" t="e">
        <f>VLOOKUP(L303,Input!$C$2:$D$6,2,FALSE)</f>
        <v>#N/A</v>
      </c>
      <c r="N303">
        <f t="shared" si="32"/>
        <v>-2009</v>
      </c>
      <c r="O303" t="e">
        <f>MATCH(F303,Input!$C$15:$U$15,0)</f>
        <v>#N/A</v>
      </c>
    </row>
    <row r="304" spans="10:15">
      <c r="J304" t="e">
        <f ca="1">OFFSET(Input!$A$1,M304+N304+2,O304+1)</f>
        <v>#N/A</v>
      </c>
      <c r="L304" t="e">
        <f t="shared" si="31"/>
        <v>#N/A</v>
      </c>
      <c r="M304" t="e">
        <f>VLOOKUP(L304,Input!$C$2:$D$6,2,FALSE)</f>
        <v>#N/A</v>
      </c>
      <c r="N304">
        <f t="shared" si="32"/>
        <v>-2009</v>
      </c>
      <c r="O304" t="e">
        <f>MATCH(F304,Input!$C$15:$U$15,0)</f>
        <v>#N/A</v>
      </c>
    </row>
    <row r="305" spans="10:15">
      <c r="J305" t="e">
        <f ca="1">OFFSET(Input!$A$1,M305+N305+2,O305+1)</f>
        <v>#N/A</v>
      </c>
      <c r="L305" t="e">
        <f t="shared" si="31"/>
        <v>#N/A</v>
      </c>
      <c r="M305" t="e">
        <f>VLOOKUP(L305,Input!$C$2:$D$6,2,FALSE)</f>
        <v>#N/A</v>
      </c>
      <c r="N305">
        <f t="shared" si="32"/>
        <v>-2009</v>
      </c>
      <c r="O305" t="e">
        <f>MATCH(F305,Input!$C$15:$U$15,0)</f>
        <v>#N/A</v>
      </c>
    </row>
    <row r="306" spans="10:15">
      <c r="J306" t="e">
        <f ca="1">OFFSET(Input!$A$1,M306+N306+2,O306+1)</f>
        <v>#N/A</v>
      </c>
      <c r="L306" t="e">
        <f t="shared" si="31"/>
        <v>#N/A</v>
      </c>
      <c r="M306" t="e">
        <f>VLOOKUP(L306,Input!$C$2:$D$6,2,FALSE)</f>
        <v>#N/A</v>
      </c>
      <c r="N306">
        <f t="shared" si="32"/>
        <v>-2009</v>
      </c>
      <c r="O306" t="e">
        <f>MATCH(F306,Input!$C$15:$U$15,0)</f>
        <v>#N/A</v>
      </c>
    </row>
    <row r="307" spans="10:15">
      <c r="J307" t="e">
        <f ca="1">OFFSET(Input!$A$1,M307+N307+2,O307+1)</f>
        <v>#N/A</v>
      </c>
      <c r="L307" t="e">
        <f t="shared" si="31"/>
        <v>#N/A</v>
      </c>
      <c r="M307" t="e">
        <f>VLOOKUP(L307,Input!$C$2:$D$6,2,FALSE)</f>
        <v>#N/A</v>
      </c>
      <c r="N307">
        <f t="shared" si="32"/>
        <v>-2009</v>
      </c>
      <c r="O307" t="e">
        <f>MATCH(F307,Input!$C$15:$U$15,0)</f>
        <v>#N/A</v>
      </c>
    </row>
    <row r="308" spans="10:15">
      <c r="J308" t="e">
        <f ca="1">OFFSET(Input!$A$1,M308+N308+2,O308+1)</f>
        <v>#N/A</v>
      </c>
      <c r="L308" t="e">
        <f t="shared" si="31"/>
        <v>#N/A</v>
      </c>
      <c r="M308" t="e">
        <f>VLOOKUP(L308,Input!$C$2:$D$6,2,FALSE)</f>
        <v>#N/A</v>
      </c>
      <c r="N308">
        <f t="shared" si="32"/>
        <v>-2009</v>
      </c>
      <c r="O308" t="e">
        <f>MATCH(F308,Input!$C$15:$U$15,0)</f>
        <v>#N/A</v>
      </c>
    </row>
    <row r="309" spans="10:15">
      <c r="J309" t="e">
        <f ca="1">OFFSET(Input!$A$1,M309+N309+2,O309+1)</f>
        <v>#N/A</v>
      </c>
      <c r="L309" t="e">
        <f t="shared" si="31"/>
        <v>#N/A</v>
      </c>
      <c r="M309" t="e">
        <f>VLOOKUP(L309,Input!$C$2:$D$6,2,FALSE)</f>
        <v>#N/A</v>
      </c>
      <c r="N309">
        <f t="shared" si="32"/>
        <v>-2009</v>
      </c>
      <c r="O309" t="e">
        <f>MATCH(F309,Input!$C$15:$U$15,0)</f>
        <v>#N/A</v>
      </c>
    </row>
    <row r="310" spans="10:15">
      <c r="J310" t="e">
        <f ca="1">OFFSET(Input!$A$1,M310+N310+2,O310+1)</f>
        <v>#N/A</v>
      </c>
      <c r="L310" t="e">
        <f t="shared" si="31"/>
        <v>#N/A</v>
      </c>
      <c r="M310" t="e">
        <f>VLOOKUP(L310,Input!$C$2:$D$6,2,FALSE)</f>
        <v>#N/A</v>
      </c>
      <c r="N310">
        <f t="shared" si="32"/>
        <v>-2009</v>
      </c>
      <c r="O310" t="e">
        <f>MATCH(F310,Input!$C$15:$U$15,0)</f>
        <v>#N/A</v>
      </c>
    </row>
    <row r="311" spans="10:15">
      <c r="J311" t="e">
        <f ca="1">OFFSET(Input!$A$1,M311+N311+2,O311+1)</f>
        <v>#N/A</v>
      </c>
      <c r="L311" t="e">
        <f t="shared" si="31"/>
        <v>#N/A</v>
      </c>
      <c r="M311" t="e">
        <f>VLOOKUP(L311,Input!$C$2:$D$6,2,FALSE)</f>
        <v>#N/A</v>
      </c>
      <c r="N311">
        <f t="shared" si="32"/>
        <v>-2009</v>
      </c>
      <c r="O311" t="e">
        <f>MATCH(F311,Input!$C$15:$U$15,0)</f>
        <v>#N/A</v>
      </c>
    </row>
    <row r="312" spans="10:15">
      <c r="J312" t="e">
        <f ca="1">OFFSET(Input!$A$1,M312+N312+2,O312+1)</f>
        <v>#N/A</v>
      </c>
      <c r="L312" t="e">
        <f t="shared" si="31"/>
        <v>#N/A</v>
      </c>
      <c r="M312" t="e">
        <f>VLOOKUP(L312,Input!$C$2:$D$6,2,FALSE)</f>
        <v>#N/A</v>
      </c>
      <c r="N312">
        <f t="shared" si="32"/>
        <v>-2009</v>
      </c>
      <c r="O312" t="e">
        <f>MATCH(F312,Input!$C$15:$U$15,0)</f>
        <v>#N/A</v>
      </c>
    </row>
    <row r="313" spans="10:15">
      <c r="J313" t="e">
        <f ca="1">OFFSET(Input!$A$1,M313+N313+2,O313+1)</f>
        <v>#N/A</v>
      </c>
      <c r="L313" t="e">
        <f t="shared" si="31"/>
        <v>#N/A</v>
      </c>
      <c r="M313" t="e">
        <f>VLOOKUP(L313,Input!$C$2:$D$6,2,FALSE)</f>
        <v>#N/A</v>
      </c>
      <c r="N313">
        <f t="shared" si="32"/>
        <v>-2009</v>
      </c>
      <c r="O313" t="e">
        <f>MATCH(F313,Input!$C$15:$U$15,0)</f>
        <v>#N/A</v>
      </c>
    </row>
    <row r="314" spans="10:15">
      <c r="J314" t="e">
        <f ca="1">OFFSET(Input!$A$1,M314+N314+2,O314+1)</f>
        <v>#N/A</v>
      </c>
      <c r="L314" t="e">
        <f t="shared" si="31"/>
        <v>#N/A</v>
      </c>
      <c r="M314" t="e">
        <f>VLOOKUP(L314,Input!$C$2:$D$6,2,FALSE)</f>
        <v>#N/A</v>
      </c>
      <c r="N314">
        <f t="shared" si="32"/>
        <v>-2009</v>
      </c>
      <c r="O314" t="e">
        <f>MATCH(F314,Input!$C$15:$U$15,0)</f>
        <v>#N/A</v>
      </c>
    </row>
    <row r="315" spans="10:15">
      <c r="J315" t="e">
        <f ca="1">OFFSET(Input!$A$1,M315+N315+2,O315+1)</f>
        <v>#N/A</v>
      </c>
      <c r="L315" t="e">
        <f t="shared" si="31"/>
        <v>#N/A</v>
      </c>
      <c r="M315" t="e">
        <f>VLOOKUP(L315,Input!$C$2:$D$6,2,FALSE)</f>
        <v>#N/A</v>
      </c>
      <c r="N315">
        <f t="shared" si="32"/>
        <v>-2009</v>
      </c>
      <c r="O315" t="e">
        <f>MATCH(F315,Input!$C$15:$U$15,0)</f>
        <v>#N/A</v>
      </c>
    </row>
    <row r="316" spans="10:15">
      <c r="J316" t="e">
        <f ca="1">OFFSET(Input!$A$1,M316+N316+2,O316+1)</f>
        <v>#N/A</v>
      </c>
      <c r="L316" t="e">
        <f t="shared" si="31"/>
        <v>#N/A</v>
      </c>
      <c r="M316" t="e">
        <f>VLOOKUP(L316,Input!$C$2:$D$6,2,FALSE)</f>
        <v>#N/A</v>
      </c>
      <c r="N316">
        <f t="shared" si="32"/>
        <v>-2009</v>
      </c>
      <c r="O316" t="e">
        <f>MATCH(F316,Input!$C$15:$U$15,0)</f>
        <v>#N/A</v>
      </c>
    </row>
    <row r="317" spans="10:15">
      <c r="J317" t="e">
        <f ca="1">OFFSET(Input!$A$1,M317+N317+2,O317+1)</f>
        <v>#N/A</v>
      </c>
      <c r="L317" t="e">
        <f t="shared" si="31"/>
        <v>#N/A</v>
      </c>
      <c r="M317" t="e">
        <f>VLOOKUP(L317,Input!$C$2:$D$6,2,FALSE)</f>
        <v>#N/A</v>
      </c>
      <c r="N317">
        <f t="shared" si="32"/>
        <v>-2009</v>
      </c>
      <c r="O317" t="e">
        <f>MATCH(F317,Input!$C$15:$U$15,0)</f>
        <v>#N/A</v>
      </c>
    </row>
    <row r="318" spans="10:15">
      <c r="J318" t="e">
        <f ca="1">OFFSET(Input!$A$1,M318+N318+2,O318+1)</f>
        <v>#N/A</v>
      </c>
      <c r="L318" t="e">
        <f t="shared" si="31"/>
        <v>#N/A</v>
      </c>
      <c r="M318" t="e">
        <f>VLOOKUP(L318,Input!$C$2:$D$6,2,FALSE)</f>
        <v>#N/A</v>
      </c>
      <c r="N318">
        <f t="shared" si="32"/>
        <v>-2009</v>
      </c>
      <c r="O318" t="e">
        <f>MATCH(F318,Input!$C$15:$U$15,0)</f>
        <v>#N/A</v>
      </c>
    </row>
    <row r="319" spans="10:15">
      <c r="J319" t="e">
        <f ca="1">OFFSET(Input!$A$1,M319+N319+2,O319+1)</f>
        <v>#N/A</v>
      </c>
      <c r="L319" t="e">
        <f t="shared" si="31"/>
        <v>#N/A</v>
      </c>
      <c r="M319" t="e">
        <f>VLOOKUP(L319,Input!$C$2:$D$6,2,FALSE)</f>
        <v>#N/A</v>
      </c>
      <c r="N319">
        <f t="shared" si="32"/>
        <v>-2009</v>
      </c>
      <c r="O319" t="e">
        <f>MATCH(F319,Input!$C$15:$U$15,0)</f>
        <v>#N/A</v>
      </c>
    </row>
    <row r="320" spans="10:15">
      <c r="J320" t="e">
        <f ca="1">OFFSET(Input!$A$1,M320+N320+2,O320+1)</f>
        <v>#N/A</v>
      </c>
      <c r="L320" t="e">
        <f t="shared" si="31"/>
        <v>#N/A</v>
      </c>
      <c r="M320" t="e">
        <f>VLOOKUP(L320,Input!$C$2:$D$6,2,FALSE)</f>
        <v>#N/A</v>
      </c>
      <c r="N320">
        <f t="shared" si="32"/>
        <v>-2009</v>
      </c>
      <c r="O320" t="e">
        <f>MATCH(F320,Input!$C$15:$U$15,0)</f>
        <v>#N/A</v>
      </c>
    </row>
    <row r="321" spans="2:15">
      <c r="J321" t="e">
        <f ca="1">OFFSET(Input!$A$1,M321+N321+2,O321+1)</f>
        <v>#N/A</v>
      </c>
      <c r="L321" t="e">
        <f t="shared" si="31"/>
        <v>#N/A</v>
      </c>
      <c r="M321" t="e">
        <f>VLOOKUP(L321,Input!$C$2:$D$6,2,FALSE)</f>
        <v>#N/A</v>
      </c>
      <c r="N321">
        <f t="shared" si="32"/>
        <v>-2009</v>
      </c>
      <c r="O321" t="e">
        <f>MATCH(F321,Input!$C$15:$U$15,0)</f>
        <v>#N/A</v>
      </c>
    </row>
    <row r="322" spans="2:15">
      <c r="J322" t="e">
        <f ca="1">OFFSET(Input!$A$1,M322+N322+2,O322+1)</f>
        <v>#N/A</v>
      </c>
      <c r="L322" t="e">
        <f t="shared" si="31"/>
        <v>#N/A</v>
      </c>
      <c r="M322" t="e">
        <f>VLOOKUP(L322,Input!$C$2:$D$6,2,FALSE)</f>
        <v>#N/A</v>
      </c>
      <c r="N322">
        <f t="shared" si="32"/>
        <v>-2009</v>
      </c>
      <c r="O322" t="e">
        <f>MATCH(F322,Input!$C$15:$U$15,0)</f>
        <v>#N/A</v>
      </c>
    </row>
    <row r="323" spans="2:15" ht="15.75" thickBot="1">
      <c r="B323" s="80"/>
      <c r="C323" s="80"/>
      <c r="D323" s="80"/>
      <c r="E323" s="80"/>
      <c r="F323" s="80"/>
      <c r="G323" s="80"/>
      <c r="H323" s="80"/>
      <c r="I323" s="80"/>
      <c r="J323" s="80" t="e">
        <f ca="1">OFFSET(Input!$A$1,M323+N323+2,O323+1)</f>
        <v>#N/A</v>
      </c>
      <c r="L323" s="80" t="e">
        <f t="shared" si="31"/>
        <v>#N/A</v>
      </c>
      <c r="M323" s="80" t="e">
        <f>VLOOKUP(L323,Input!$C$2:$D$6,2,FALSE)</f>
        <v>#N/A</v>
      </c>
      <c r="N323" s="80">
        <f t="shared" si="32"/>
        <v>-2009</v>
      </c>
      <c r="O323" s="80" t="e">
        <f>MATCH(F323,Input!$C$15:$U$15,0)</f>
        <v>#N/A</v>
      </c>
    </row>
  </sheetData>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6"/>
  </sheetPr>
  <dimension ref="B1:V323"/>
  <sheetViews>
    <sheetView zoomScaleNormal="100" workbookViewId="0">
      <selection activeCell="J5" sqref="J5"/>
    </sheetView>
  </sheetViews>
  <sheetFormatPr defaultRowHeight="15"/>
  <cols>
    <col min="1" max="1" width="3.5703125" customWidth="1"/>
    <col min="2" max="2" width="10.140625" customWidth="1"/>
    <col min="3" max="3" width="14" customWidth="1"/>
    <col min="4" max="4" width="6" customWidth="1"/>
    <col min="5" max="6" width="9.140625" customWidth="1"/>
    <col min="7" max="7" width="8.85546875" customWidth="1"/>
    <col min="8" max="8" width="13.7109375" customWidth="1"/>
    <col min="9" max="9" width="8" customWidth="1"/>
    <col min="10" max="10" width="12.140625" customWidth="1"/>
    <col min="11" max="11" width="7.140625" customWidth="1"/>
    <col min="12" max="12" width="10.42578125" customWidth="1"/>
    <col min="13" max="13" width="10.140625" customWidth="1"/>
    <col min="14" max="14" width="10.42578125" customWidth="1"/>
    <col min="15" max="15" width="10.5703125" customWidth="1"/>
    <col min="16" max="16" width="3.7109375" customWidth="1"/>
    <col min="17" max="17" width="12.85546875" customWidth="1"/>
    <col min="18" max="18" width="8.7109375" customWidth="1"/>
    <col min="19" max="19" width="3.85546875" customWidth="1"/>
    <col min="20" max="20" width="12.140625" customWidth="1"/>
    <col min="21" max="21" width="39.140625" customWidth="1"/>
    <col min="22" max="22" width="9.5703125" customWidth="1"/>
  </cols>
  <sheetData>
    <row r="1" spans="2:22">
      <c r="B1" s="15"/>
    </row>
    <row r="2" spans="2:22" ht="18.75">
      <c r="B2" s="14" t="s">
        <v>150</v>
      </c>
      <c r="T2" s="22" t="s">
        <v>55</v>
      </c>
      <c r="U2" s="23" t="s">
        <v>53</v>
      </c>
    </row>
    <row r="3" spans="2:22">
      <c r="U3" s="23" t="s">
        <v>54</v>
      </c>
    </row>
    <row r="4" spans="2:22">
      <c r="B4" s="3" t="str">
        <f>IF(Tax_Apply_Matrix!F22="No","~TFM_INS","DEACTIVATE_TFM_INS")</f>
        <v>DEACTIVATE_TFM_INS</v>
      </c>
      <c r="C4" s="4"/>
      <c r="D4" s="4"/>
      <c r="E4" s="4"/>
      <c r="F4" s="4"/>
      <c r="G4" s="4"/>
      <c r="H4" s="4"/>
      <c r="I4" s="4"/>
      <c r="J4" s="4"/>
      <c r="L4" s="30" t="s">
        <v>196</v>
      </c>
      <c r="M4" s="30"/>
      <c r="N4" s="30"/>
      <c r="O4" s="30"/>
    </row>
    <row r="5" spans="2:22" ht="15.75" thickBot="1">
      <c r="B5" s="5" t="s">
        <v>6</v>
      </c>
      <c r="C5" s="5" t="s">
        <v>7</v>
      </c>
      <c r="D5" s="5" t="s">
        <v>8</v>
      </c>
      <c r="E5" s="6" t="s">
        <v>9</v>
      </c>
      <c r="F5" s="6" t="s">
        <v>13</v>
      </c>
      <c r="G5" s="6" t="s">
        <v>14</v>
      </c>
      <c r="H5" s="21" t="s">
        <v>10</v>
      </c>
      <c r="I5" s="11" t="s">
        <v>12</v>
      </c>
      <c r="J5" s="7"/>
      <c r="L5" s="79" t="s">
        <v>193</v>
      </c>
      <c r="M5" s="30" t="s">
        <v>194</v>
      </c>
      <c r="N5" s="30" t="s">
        <v>191</v>
      </c>
      <c r="O5" s="30" t="s">
        <v>192</v>
      </c>
      <c r="T5" s="22" t="s">
        <v>34</v>
      </c>
      <c r="U5" s="22" t="s">
        <v>74</v>
      </c>
      <c r="V5" s="22" t="s">
        <v>79</v>
      </c>
    </row>
    <row r="6" spans="2:22">
      <c r="B6" s="8"/>
      <c r="C6" s="8" t="s">
        <v>11</v>
      </c>
      <c r="D6" s="19">
        <v>2010</v>
      </c>
      <c r="E6" s="8" t="str">
        <f t="shared" ref="E6:E64" si="0">$U$3&amp;"*"</f>
        <v>INDV*</v>
      </c>
      <c r="F6" s="8" t="str">
        <f>H6</f>
        <v>INDNGA</v>
      </c>
      <c r="G6" s="8" t="str">
        <f>R6</f>
        <v>IVDMT</v>
      </c>
      <c r="H6" s="8" t="str">
        <f>Q6</f>
        <v>INDNGA</v>
      </c>
      <c r="I6" s="92" t="s">
        <v>209</v>
      </c>
      <c r="J6" s="50">
        <f ca="1">OFFSET(Input!$A$1,M6+N6+2,O6+1)</f>
        <v>2.4405977753815513</v>
      </c>
      <c r="L6" s="20" t="str">
        <f>VLOOKUP(RIGHT(G6,3),$T$6:$V$12,3,FALSE)</f>
        <v>ProcesTax</v>
      </c>
      <c r="M6" s="20">
        <f>VLOOKUP(L6,Input!$C$2:$D$6,2,FALSE)</f>
        <v>13</v>
      </c>
      <c r="N6" s="20">
        <f>D6-2009</f>
        <v>1</v>
      </c>
      <c r="O6" s="20">
        <f>MATCH(F6,Input!$C$15:$U$15,0)</f>
        <v>1</v>
      </c>
      <c r="Q6" s="16" t="s">
        <v>27</v>
      </c>
      <c r="R6" s="16" t="str">
        <f t="shared" ref="R6:R21" si="1">$U$2&amp;$T$6</f>
        <v>IVDMT</v>
      </c>
      <c r="T6" s="24" t="s">
        <v>65</v>
      </c>
      <c r="U6" s="24" t="s">
        <v>66</v>
      </c>
      <c r="V6" t="str">
        <f>HLOOKUP($T$2,Tax_Apply_Matrix!$D$3:$O$12,4)</f>
        <v>ProcesTax</v>
      </c>
    </row>
    <row r="7" spans="2:22">
      <c r="C7" t="s">
        <v>11</v>
      </c>
      <c r="D7" s="18">
        <v>2010</v>
      </c>
      <c r="E7" t="str">
        <f t="shared" si="0"/>
        <v>INDV*</v>
      </c>
      <c r="F7" t="str">
        <f t="shared" ref="F7:F49" si="2">H7</f>
        <v>INDSNG1</v>
      </c>
      <c r="G7" t="str">
        <f t="shared" ref="G7:G49" si="3">R7</f>
        <v>IVDMT</v>
      </c>
      <c r="H7" t="str">
        <f t="shared" ref="H7:H49" si="4">Q7</f>
        <v>INDSNG1</v>
      </c>
      <c r="I7" s="93" t="s">
        <v>209</v>
      </c>
      <c r="J7" s="51">
        <f ca="1">OFFSET(Input!$A$1,M7+N7+2,O7+1)</f>
        <v>0</v>
      </c>
      <c r="L7" s="10" t="str">
        <f t="shared" ref="L7:L70" si="5">VLOOKUP(RIGHT(G7,3),$T$6:$V$12,3,FALSE)</f>
        <v>ProcesTax</v>
      </c>
      <c r="M7" s="10">
        <f>VLOOKUP(L7,Input!$C$2:$D$6,2,FALSE)</f>
        <v>13</v>
      </c>
      <c r="N7" s="10">
        <f t="shared" ref="N7:N70" si="6">D7-2009</f>
        <v>1</v>
      </c>
      <c r="O7" s="10">
        <f>MATCH(F7,Input!$C$15:$U$15,0)</f>
        <v>15</v>
      </c>
      <c r="Q7" s="16" t="s">
        <v>25</v>
      </c>
      <c r="R7" s="16" t="str">
        <f t="shared" si="1"/>
        <v>IVDMT</v>
      </c>
      <c r="T7" s="24" t="s">
        <v>67</v>
      </c>
      <c r="U7" s="24" t="s">
        <v>68</v>
      </c>
      <c r="V7" t="str">
        <f>HLOOKUP($T$2,Tax_Apply_Matrix!$D$3:$O$12,5)</f>
        <v>ProcesTax</v>
      </c>
    </row>
    <row r="8" spans="2:22">
      <c r="C8" t="s">
        <v>11</v>
      </c>
      <c r="D8" s="18">
        <v>2010</v>
      </c>
      <c r="E8" t="str">
        <f t="shared" si="0"/>
        <v>INDV*</v>
      </c>
      <c r="F8" t="str">
        <f t="shared" si="2"/>
        <v>INDSNG2</v>
      </c>
      <c r="G8" t="str">
        <f t="shared" si="3"/>
        <v>IVDMT</v>
      </c>
      <c r="H8" t="str">
        <f t="shared" si="4"/>
        <v>INDSNG2</v>
      </c>
      <c r="I8" s="10" t="s">
        <v>209</v>
      </c>
      <c r="J8" s="51">
        <f ca="1">OFFSET(Input!$A$1,M8+N8+2,O8+1)</f>
        <v>0</v>
      </c>
      <c r="L8" s="10" t="str">
        <f t="shared" si="5"/>
        <v>ProcesTax</v>
      </c>
      <c r="M8" s="10">
        <f>VLOOKUP(L8,Input!$C$2:$D$6,2,FALSE)</f>
        <v>13</v>
      </c>
      <c r="N8" s="10">
        <f t="shared" si="6"/>
        <v>1</v>
      </c>
      <c r="O8" s="10">
        <f>MATCH(F8,Input!$C$15:$U$15,0)</f>
        <v>16</v>
      </c>
      <c r="Q8" s="16" t="s">
        <v>26</v>
      </c>
      <c r="R8" s="16" t="str">
        <f t="shared" si="1"/>
        <v>IVDMT</v>
      </c>
      <c r="T8" s="24" t="s">
        <v>69</v>
      </c>
      <c r="U8" s="24" t="s">
        <v>70</v>
      </c>
      <c r="V8" t="str">
        <f>HLOOKUP($T$2,Tax_Apply_Matrix!$D$3:$O$12,6)</f>
        <v>HeatTax</v>
      </c>
    </row>
    <row r="9" spans="2:22">
      <c r="C9" t="s">
        <v>11</v>
      </c>
      <c r="D9" s="18">
        <v>2010</v>
      </c>
      <c r="E9" t="str">
        <f t="shared" si="0"/>
        <v>INDV*</v>
      </c>
      <c r="F9" t="str">
        <f t="shared" si="2"/>
        <v>INDCOA</v>
      </c>
      <c r="G9" t="str">
        <f t="shared" si="3"/>
        <v>IVDMT</v>
      </c>
      <c r="H9" t="str">
        <f t="shared" si="4"/>
        <v>INDCOA</v>
      </c>
      <c r="I9" s="10" t="s">
        <v>209</v>
      </c>
      <c r="J9" s="51">
        <f ca="1">OFFSET(Input!$A$1,M9+N9+2,O9+1)</f>
        <v>0</v>
      </c>
      <c r="L9" s="10" t="str">
        <f t="shared" si="5"/>
        <v>ProcesTax</v>
      </c>
      <c r="M9" s="10">
        <f>VLOOKUP(L9,Input!$C$2:$D$6,2,FALSE)</f>
        <v>13</v>
      </c>
      <c r="N9" s="10">
        <f t="shared" si="6"/>
        <v>1</v>
      </c>
      <c r="O9" s="10">
        <f>MATCH(F9,Input!$C$15:$U$15,0)</f>
        <v>2</v>
      </c>
      <c r="Q9" s="16" t="s">
        <v>16</v>
      </c>
      <c r="R9" s="16" t="str">
        <f t="shared" si="1"/>
        <v>IVDMT</v>
      </c>
      <c r="T9" s="24" t="s">
        <v>124</v>
      </c>
      <c r="U9" s="24" t="s">
        <v>71</v>
      </c>
      <c r="V9" t="str">
        <f>HLOOKUP($T$2,Tax_Apply_Matrix!$D$3:$O$12,7)</f>
        <v>FullTax</v>
      </c>
    </row>
    <row r="10" spans="2:22">
      <c r="C10" t="s">
        <v>11</v>
      </c>
      <c r="D10" s="18">
        <v>2010</v>
      </c>
      <c r="E10" t="str">
        <f t="shared" si="0"/>
        <v>INDV*</v>
      </c>
      <c r="F10" t="str">
        <f t="shared" si="2"/>
        <v>INDDSL</v>
      </c>
      <c r="G10" t="str">
        <f t="shared" si="3"/>
        <v>IVDMT</v>
      </c>
      <c r="H10" t="str">
        <f t="shared" si="4"/>
        <v>INDDSL</v>
      </c>
      <c r="I10" s="10" t="s">
        <v>209</v>
      </c>
      <c r="J10" s="51">
        <f ca="1">OFFSET(Input!$A$1,M10+N10+2,O10+1)</f>
        <v>138.56082516920716</v>
      </c>
      <c r="L10" s="10" t="str">
        <f t="shared" si="5"/>
        <v>ProcesTax</v>
      </c>
      <c r="M10" s="10">
        <f>VLOOKUP(L10,Input!$C$2:$D$6,2,FALSE)</f>
        <v>13</v>
      </c>
      <c r="N10" s="10">
        <f t="shared" si="6"/>
        <v>1</v>
      </c>
      <c r="O10" s="10">
        <f>MATCH(F10,Input!$C$15:$U$15,0)</f>
        <v>3</v>
      </c>
      <c r="Q10" s="16" t="s">
        <v>29</v>
      </c>
      <c r="R10" s="16" t="str">
        <f t="shared" si="1"/>
        <v>IVDMT</v>
      </c>
      <c r="T10" s="24" t="s">
        <v>72</v>
      </c>
      <c r="U10" s="24" t="s">
        <v>73</v>
      </c>
      <c r="V10" t="str">
        <f>HLOOKUP($T$2,Tax_Apply_Matrix!$D$3:$O$12,8)</f>
        <v>FullTax</v>
      </c>
    </row>
    <row r="11" spans="2:22">
      <c r="C11" t="s">
        <v>11</v>
      </c>
      <c r="D11" s="18">
        <v>2010</v>
      </c>
      <c r="E11" t="str">
        <f t="shared" si="0"/>
        <v>INDV*</v>
      </c>
      <c r="F11" t="str">
        <f t="shared" si="2"/>
        <v>INDDSB1</v>
      </c>
      <c r="G11" t="str">
        <f t="shared" si="3"/>
        <v>IVDMT</v>
      </c>
      <c r="H11" t="str">
        <f t="shared" si="4"/>
        <v>INDDSB1</v>
      </c>
      <c r="I11" s="10" t="s">
        <v>209</v>
      </c>
      <c r="J11" s="51">
        <f ca="1">OFFSET(Input!$A$1,M11+N11+2,O11+1)</f>
        <v>121.84069514307899</v>
      </c>
      <c r="L11" s="10" t="str">
        <f t="shared" si="5"/>
        <v>ProcesTax</v>
      </c>
      <c r="M11" s="10">
        <f>VLOOKUP(L11,Input!$C$2:$D$6,2,FALSE)</f>
        <v>13</v>
      </c>
      <c r="N11" s="10">
        <f t="shared" si="6"/>
        <v>1</v>
      </c>
      <c r="O11" s="10">
        <f>MATCH(F11,Input!$C$15:$U$15,0)</f>
        <v>13</v>
      </c>
      <c r="Q11" s="16" t="s">
        <v>28</v>
      </c>
      <c r="R11" s="16" t="str">
        <f t="shared" si="1"/>
        <v>IVDMT</v>
      </c>
      <c r="T11" s="24" t="s">
        <v>75</v>
      </c>
      <c r="U11" s="24" t="s">
        <v>77</v>
      </c>
      <c r="V11" t="str">
        <f>HLOOKUP($T$2,Tax_Apply_Matrix!$D$3:$O$12,9)</f>
        <v>FullTax</v>
      </c>
    </row>
    <row r="12" spans="2:22">
      <c r="C12" t="s">
        <v>11</v>
      </c>
      <c r="D12" s="18">
        <v>2010</v>
      </c>
      <c r="E12" t="str">
        <f t="shared" si="0"/>
        <v>INDV*</v>
      </c>
      <c r="F12" t="str">
        <f t="shared" si="2"/>
        <v>INDDSB2</v>
      </c>
      <c r="G12" t="str">
        <f t="shared" si="3"/>
        <v>IVDMT</v>
      </c>
      <c r="H12" t="str">
        <f t="shared" si="4"/>
        <v>INDDSB2</v>
      </c>
      <c r="I12" s="10" t="s">
        <v>209</v>
      </c>
      <c r="J12" s="51">
        <f ca="1">OFFSET(Input!$A$1,M12+N12+2,O12+1)</f>
        <v>121.84069514307899</v>
      </c>
      <c r="L12" s="10" t="str">
        <f t="shared" si="5"/>
        <v>ProcesTax</v>
      </c>
      <c r="M12" s="10">
        <f>VLOOKUP(L12,Input!$C$2:$D$6,2,FALSE)</f>
        <v>13</v>
      </c>
      <c r="N12" s="10">
        <f t="shared" si="6"/>
        <v>1</v>
      </c>
      <c r="O12" s="10">
        <f>MATCH(F12,Input!$C$15:$U$15,0)</f>
        <v>14</v>
      </c>
      <c r="Q12" s="16" t="s">
        <v>30</v>
      </c>
      <c r="R12" s="16" t="str">
        <f t="shared" si="1"/>
        <v>IVDMT</v>
      </c>
      <c r="T12" s="24" t="s">
        <v>76</v>
      </c>
      <c r="U12" s="24" t="s">
        <v>78</v>
      </c>
      <c r="V12" t="str">
        <f>HLOOKUP($T$2,Tax_Apply_Matrix!$D$3:$O$12,10)</f>
        <v>FullTax</v>
      </c>
    </row>
    <row r="13" spans="2:22">
      <c r="C13" t="s">
        <v>11</v>
      </c>
      <c r="D13" s="18">
        <v>2010</v>
      </c>
      <c r="E13" t="str">
        <f t="shared" si="0"/>
        <v>INDV*</v>
      </c>
      <c r="F13" t="str">
        <f t="shared" si="2"/>
        <v>INDWPE</v>
      </c>
      <c r="G13" t="str">
        <f t="shared" si="3"/>
        <v>IVDMT</v>
      </c>
      <c r="H13" t="str">
        <f t="shared" si="4"/>
        <v>INDWPE</v>
      </c>
      <c r="I13" s="10" t="s">
        <v>209</v>
      </c>
      <c r="J13" s="51">
        <f ca="1">OFFSET(Input!$A$1,M13+N13+2,O13+1)</f>
        <v>0</v>
      </c>
      <c r="L13" s="10" t="str">
        <f t="shared" si="5"/>
        <v>ProcesTax</v>
      </c>
      <c r="M13" s="10">
        <f>VLOOKUP(L13,Input!$C$2:$D$6,2,FALSE)</f>
        <v>13</v>
      </c>
      <c r="N13" s="10">
        <f t="shared" si="6"/>
        <v>1</v>
      </c>
      <c r="O13" s="10">
        <f>MATCH(F13,Input!$C$15:$U$15,0)</f>
        <v>4</v>
      </c>
      <c r="Q13" s="16" t="s">
        <v>17</v>
      </c>
      <c r="R13" s="16" t="str">
        <f t="shared" si="1"/>
        <v>IVDMT</v>
      </c>
    </row>
    <row r="14" spans="2:22">
      <c r="C14" t="s">
        <v>11</v>
      </c>
      <c r="D14" s="18">
        <v>2010</v>
      </c>
      <c r="E14" t="str">
        <f t="shared" si="0"/>
        <v>INDV*</v>
      </c>
      <c r="F14" t="str">
        <f t="shared" si="2"/>
        <v>INDWCH</v>
      </c>
      <c r="G14" t="str">
        <f t="shared" si="3"/>
        <v>IVDMT</v>
      </c>
      <c r="H14" t="str">
        <f t="shared" si="4"/>
        <v>INDWCH</v>
      </c>
      <c r="I14" s="10" t="s">
        <v>209</v>
      </c>
      <c r="J14" s="51">
        <f ca="1">OFFSET(Input!$A$1,M14+N14+2,O14+1)</f>
        <v>0</v>
      </c>
      <c r="L14" s="10" t="str">
        <f t="shared" si="5"/>
        <v>ProcesTax</v>
      </c>
      <c r="M14" s="10">
        <f>VLOOKUP(L14,Input!$C$2:$D$6,2,FALSE)</f>
        <v>13</v>
      </c>
      <c r="N14" s="10">
        <f t="shared" si="6"/>
        <v>1</v>
      </c>
      <c r="O14" s="10">
        <f>MATCH(F14,Input!$C$15:$U$15,0)</f>
        <v>5</v>
      </c>
      <c r="Q14" s="16" t="s">
        <v>18</v>
      </c>
      <c r="R14" s="16" t="str">
        <f t="shared" si="1"/>
        <v>IVDMT</v>
      </c>
    </row>
    <row r="15" spans="2:22">
      <c r="C15" t="s">
        <v>11</v>
      </c>
      <c r="D15" s="18">
        <v>2010</v>
      </c>
      <c r="E15" t="str">
        <f t="shared" si="0"/>
        <v>INDV*</v>
      </c>
      <c r="F15" t="str">
        <f t="shared" si="2"/>
        <v>INDBGA</v>
      </c>
      <c r="G15" t="str">
        <f t="shared" si="3"/>
        <v>IVDMT</v>
      </c>
      <c r="H15" t="str">
        <f t="shared" si="4"/>
        <v>INDBGA</v>
      </c>
      <c r="I15" s="10" t="s">
        <v>209</v>
      </c>
      <c r="J15" s="51">
        <f ca="1">OFFSET(Input!$A$1,M15+N15+2,O15+1)</f>
        <v>0</v>
      </c>
      <c r="L15" s="10" t="str">
        <f t="shared" si="5"/>
        <v>ProcesTax</v>
      </c>
      <c r="M15" s="10">
        <f>VLOOKUP(L15,Input!$C$2:$D$6,2,FALSE)</f>
        <v>13</v>
      </c>
      <c r="N15" s="10">
        <f t="shared" si="6"/>
        <v>1</v>
      </c>
      <c r="O15" s="10">
        <f>MATCH(F15,Input!$C$15:$U$15,0)</f>
        <v>6</v>
      </c>
      <c r="Q15" s="16" t="s">
        <v>19</v>
      </c>
      <c r="R15" s="16" t="str">
        <f t="shared" si="1"/>
        <v>IVDMT</v>
      </c>
    </row>
    <row r="16" spans="2:22">
      <c r="C16" t="s">
        <v>11</v>
      </c>
      <c r="D16" s="18">
        <v>2010</v>
      </c>
      <c r="E16" t="str">
        <f t="shared" si="0"/>
        <v>INDV*</v>
      </c>
      <c r="F16" t="str">
        <f t="shared" si="2"/>
        <v>INDHFO</v>
      </c>
      <c r="G16" t="str">
        <f t="shared" si="3"/>
        <v>IVDMT</v>
      </c>
      <c r="H16" t="str">
        <f t="shared" si="4"/>
        <v>INDHFO</v>
      </c>
      <c r="I16" s="10" t="s">
        <v>209</v>
      </c>
      <c r="J16" s="51">
        <f ca="1">OFFSET(Input!$A$1,M16+N16+2,O16+1)</f>
        <v>35.720705191668699</v>
      </c>
      <c r="L16" s="10" t="str">
        <f t="shared" si="5"/>
        <v>ProcesTax</v>
      </c>
      <c r="M16" s="10">
        <f>VLOOKUP(L16,Input!$C$2:$D$6,2,FALSE)</f>
        <v>13</v>
      </c>
      <c r="N16" s="10">
        <f t="shared" si="6"/>
        <v>1</v>
      </c>
      <c r="O16" s="10">
        <f>MATCH(F16,Input!$C$15:$U$15,0)</f>
        <v>7</v>
      </c>
      <c r="Q16" s="16" t="s">
        <v>20</v>
      </c>
      <c r="R16" s="16" t="str">
        <f t="shared" si="1"/>
        <v>IVDMT</v>
      </c>
    </row>
    <row r="17" spans="2:18">
      <c r="C17" t="s">
        <v>11</v>
      </c>
      <c r="D17" s="18">
        <v>2010</v>
      </c>
      <c r="E17" t="str">
        <f t="shared" si="0"/>
        <v>INDV*</v>
      </c>
      <c r="F17" t="str">
        <f t="shared" si="2"/>
        <v>INDLPG</v>
      </c>
      <c r="G17" t="str">
        <f t="shared" si="3"/>
        <v>IVDMT</v>
      </c>
      <c r="H17" t="str">
        <f t="shared" si="4"/>
        <v>INDLPG</v>
      </c>
      <c r="I17" s="10" t="s">
        <v>209</v>
      </c>
      <c r="J17" s="51">
        <f ca="1">OFFSET(Input!$A$1,M17+N17+2,O17+1)</f>
        <v>32.490852038154401</v>
      </c>
      <c r="L17" s="10" t="str">
        <f t="shared" si="5"/>
        <v>ProcesTax</v>
      </c>
      <c r="M17" s="10">
        <f>VLOOKUP(L17,Input!$C$2:$D$6,2,FALSE)</f>
        <v>13</v>
      </c>
      <c r="N17" s="10">
        <f t="shared" si="6"/>
        <v>1</v>
      </c>
      <c r="O17" s="10">
        <f>MATCH(F17,Input!$C$15:$U$15,0)</f>
        <v>8</v>
      </c>
      <c r="Q17" s="16" t="s">
        <v>21</v>
      </c>
      <c r="R17" s="16" t="str">
        <f t="shared" si="1"/>
        <v>IVDMT</v>
      </c>
    </row>
    <row r="18" spans="2:18">
      <c r="C18" t="s">
        <v>11</v>
      </c>
      <c r="D18" s="18">
        <v>2010</v>
      </c>
      <c r="E18" t="str">
        <f t="shared" si="0"/>
        <v>INDV*</v>
      </c>
      <c r="F18" t="str">
        <f t="shared" si="2"/>
        <v>INDWST</v>
      </c>
      <c r="G18" t="str">
        <f t="shared" si="3"/>
        <v>IVDMT</v>
      </c>
      <c r="H18" t="str">
        <f t="shared" si="4"/>
        <v>INDWST</v>
      </c>
      <c r="I18" s="10" t="s">
        <v>209</v>
      </c>
      <c r="J18" s="51">
        <f ca="1">OFFSET(Input!$A$1,M18+N18+2,O18+1)</f>
        <v>31.108262589722298</v>
      </c>
      <c r="L18" s="10" t="str">
        <f t="shared" si="5"/>
        <v>ProcesTax</v>
      </c>
      <c r="M18" s="10">
        <f>VLOOKUP(L18,Input!$C$2:$D$6,2,FALSE)</f>
        <v>13</v>
      </c>
      <c r="N18" s="10">
        <f t="shared" si="6"/>
        <v>1</v>
      </c>
      <c r="O18" s="10">
        <f>MATCH(F18,Input!$C$15:$U$15,0)</f>
        <v>9</v>
      </c>
      <c r="Q18" s="16" t="s">
        <v>22</v>
      </c>
      <c r="R18" s="16" t="str">
        <f t="shared" si="1"/>
        <v>IVDMT</v>
      </c>
    </row>
    <row r="19" spans="2:18">
      <c r="C19" t="s">
        <v>11</v>
      </c>
      <c r="D19" s="18">
        <v>2010</v>
      </c>
      <c r="E19" t="str">
        <f t="shared" si="0"/>
        <v>INDV*</v>
      </c>
      <c r="F19" t="str">
        <f t="shared" si="2"/>
        <v>INDHCE</v>
      </c>
      <c r="G19" t="str">
        <f t="shared" si="3"/>
        <v>IVDMT</v>
      </c>
      <c r="H19" t="str">
        <f t="shared" si="4"/>
        <v>INDHCE</v>
      </c>
      <c r="I19" s="10" t="s">
        <v>209</v>
      </c>
      <c r="J19" s="51">
        <f ca="1">OFFSET(Input!$A$1,M19+N19+2,O19+1)</f>
        <v>30.170076892571945</v>
      </c>
      <c r="L19" s="10" t="str">
        <f t="shared" si="5"/>
        <v>ProcesTax</v>
      </c>
      <c r="M19" s="10">
        <f>VLOOKUP(L19,Input!$C$2:$D$6,2,FALSE)</f>
        <v>13</v>
      </c>
      <c r="N19" s="10">
        <f t="shared" si="6"/>
        <v>1</v>
      </c>
      <c r="O19" s="10">
        <f>MATCH(F19,Input!$C$15:$U$15,0)</f>
        <v>10</v>
      </c>
      <c r="Q19" s="16" t="s">
        <v>23</v>
      </c>
      <c r="R19" s="16" t="str">
        <f t="shared" si="1"/>
        <v>IVDMT</v>
      </c>
    </row>
    <row r="20" spans="2:18">
      <c r="C20" t="s">
        <v>11</v>
      </c>
      <c r="D20" s="18">
        <v>2010</v>
      </c>
      <c r="E20" t="str">
        <f t="shared" si="0"/>
        <v>INDV*</v>
      </c>
      <c r="F20" t="str">
        <f t="shared" si="2"/>
        <v>INDHDE</v>
      </c>
      <c r="G20" t="str">
        <f t="shared" si="3"/>
        <v>IVDMT</v>
      </c>
      <c r="H20" t="str">
        <f t="shared" si="4"/>
        <v>INDHDE</v>
      </c>
      <c r="I20" s="10" t="s">
        <v>209</v>
      </c>
      <c r="J20" s="51">
        <f ca="1">OFFSET(Input!$A$1,M20+N20+2,O20+1)</f>
        <v>30.170076892571945</v>
      </c>
      <c r="L20" s="10" t="str">
        <f t="shared" si="5"/>
        <v>ProcesTax</v>
      </c>
      <c r="M20" s="10">
        <f>VLOOKUP(L20,Input!$C$2:$D$6,2,FALSE)</f>
        <v>13</v>
      </c>
      <c r="N20" s="10">
        <f t="shared" si="6"/>
        <v>1</v>
      </c>
      <c r="O20" s="10">
        <f>MATCH(F20,Input!$C$15:$U$15,0)</f>
        <v>11</v>
      </c>
      <c r="Q20" s="16" t="s">
        <v>24</v>
      </c>
      <c r="R20" s="16" t="str">
        <f t="shared" si="1"/>
        <v>IVDMT</v>
      </c>
    </row>
    <row r="21" spans="2:18">
      <c r="B21" s="9"/>
      <c r="C21" s="9" t="s">
        <v>11</v>
      </c>
      <c r="D21" s="12">
        <v>2010</v>
      </c>
      <c r="E21" s="9" t="str">
        <f t="shared" si="0"/>
        <v>INDV*</v>
      </c>
      <c r="F21" s="9" t="str">
        <f t="shared" si="2"/>
        <v>INDELC</v>
      </c>
      <c r="G21" s="9" t="str">
        <f t="shared" si="3"/>
        <v>IVDMT</v>
      </c>
      <c r="H21" s="9" t="str">
        <f t="shared" si="4"/>
        <v>INDELC</v>
      </c>
      <c r="I21" s="13" t="s">
        <v>209</v>
      </c>
      <c r="J21" s="52">
        <f ca="1">OFFSET(Input!$A$1,M21+N21+2,O21+1)</f>
        <v>1.3054360193901322</v>
      </c>
      <c r="L21" s="13" t="str">
        <f t="shared" si="5"/>
        <v>ProcesTax</v>
      </c>
      <c r="M21" s="13">
        <f>VLOOKUP(L21,Input!$C$2:$D$6,2,FALSE)</f>
        <v>13</v>
      </c>
      <c r="N21" s="13">
        <f t="shared" si="6"/>
        <v>1</v>
      </c>
      <c r="O21" s="13">
        <f>MATCH(F21,Input!$C$15:$U$15,0)</f>
        <v>12</v>
      </c>
      <c r="Q21" s="17" t="s">
        <v>127</v>
      </c>
      <c r="R21" s="17" t="str">
        <f t="shared" si="1"/>
        <v>IVDMT</v>
      </c>
    </row>
    <row r="22" spans="2:18">
      <c r="C22" t="s">
        <v>11</v>
      </c>
      <c r="D22" s="18">
        <v>2010</v>
      </c>
      <c r="E22" t="str">
        <f t="shared" si="0"/>
        <v>INDV*</v>
      </c>
      <c r="F22" t="str">
        <f t="shared" si="2"/>
        <v>INDNGA</v>
      </c>
      <c r="G22" t="str">
        <f t="shared" si="3"/>
        <v>IVDHT</v>
      </c>
      <c r="H22" t="str">
        <f t="shared" si="4"/>
        <v>INDNGA</v>
      </c>
      <c r="I22" s="10" t="s">
        <v>209</v>
      </c>
      <c r="J22" s="51">
        <f ca="1">OFFSET(Input!$A$1,M22+N22+2,O22+1)</f>
        <v>2.4405977753815513</v>
      </c>
      <c r="L22" s="10" t="str">
        <f t="shared" si="5"/>
        <v>ProcesTax</v>
      </c>
      <c r="M22" s="10">
        <f>VLOOKUP(L22,Input!$C$2:$D$6,2,FALSE)</f>
        <v>13</v>
      </c>
      <c r="N22" s="10">
        <f t="shared" si="6"/>
        <v>1</v>
      </c>
      <c r="O22" s="10">
        <f>MATCH(F22,Input!$C$15:$U$15,0)</f>
        <v>1</v>
      </c>
      <c r="Q22" s="16" t="s">
        <v>27</v>
      </c>
      <c r="R22" s="16" t="str">
        <f>$U$2&amp;$T$7</f>
        <v>IVDHT</v>
      </c>
    </row>
    <row r="23" spans="2:18">
      <c r="C23" t="s">
        <v>11</v>
      </c>
      <c r="D23" s="18">
        <v>2010</v>
      </c>
      <c r="E23" t="str">
        <f t="shared" si="0"/>
        <v>INDV*</v>
      </c>
      <c r="F23" t="str">
        <f t="shared" si="2"/>
        <v>INDSNG2</v>
      </c>
      <c r="G23" t="str">
        <f t="shared" si="3"/>
        <v>IVDHT</v>
      </c>
      <c r="H23" t="str">
        <f t="shared" si="4"/>
        <v>INDSNG2</v>
      </c>
      <c r="I23" s="10" t="s">
        <v>209</v>
      </c>
      <c r="J23" s="51">
        <f ca="1">OFFSET(Input!$A$1,M23+N23+2,O23+1)</f>
        <v>0</v>
      </c>
      <c r="L23" s="10" t="str">
        <f t="shared" si="5"/>
        <v>ProcesTax</v>
      </c>
      <c r="M23" s="10">
        <f>VLOOKUP(L23,Input!$C$2:$D$6,2,FALSE)</f>
        <v>13</v>
      </c>
      <c r="N23" s="10">
        <f t="shared" si="6"/>
        <v>1</v>
      </c>
      <c r="O23" s="10">
        <f>MATCH(F23,Input!$C$15:$U$15,0)</f>
        <v>16</v>
      </c>
      <c r="Q23" s="16" t="s">
        <v>26</v>
      </c>
      <c r="R23" s="16" t="str">
        <f>$U$2&amp;$T$7</f>
        <v>IVDHT</v>
      </c>
    </row>
    <row r="24" spans="2:18">
      <c r="C24" t="s">
        <v>11</v>
      </c>
      <c r="D24" s="18">
        <v>2010</v>
      </c>
      <c r="E24" t="str">
        <f t="shared" si="0"/>
        <v>INDV*</v>
      </c>
      <c r="F24" t="str">
        <f t="shared" si="2"/>
        <v>INDSNG1</v>
      </c>
      <c r="G24" t="str">
        <f t="shared" si="3"/>
        <v>IVDHT</v>
      </c>
      <c r="H24" t="str">
        <f t="shared" si="4"/>
        <v>INDSNG1</v>
      </c>
      <c r="I24" s="10" t="s">
        <v>209</v>
      </c>
      <c r="J24" s="51">
        <f ca="1">OFFSET(Input!$A$1,M24+N24+2,O24+1)</f>
        <v>0</v>
      </c>
      <c r="L24" s="10" t="str">
        <f t="shared" si="5"/>
        <v>ProcesTax</v>
      </c>
      <c r="M24" s="10">
        <f>VLOOKUP(L24,Input!$C$2:$D$6,2,FALSE)</f>
        <v>13</v>
      </c>
      <c r="N24" s="10">
        <f t="shared" si="6"/>
        <v>1</v>
      </c>
      <c r="O24" s="10">
        <f>MATCH(F24,Input!$C$15:$U$15,0)</f>
        <v>15</v>
      </c>
      <c r="Q24" s="16" t="s">
        <v>25</v>
      </c>
      <c r="R24" s="16" t="str">
        <f>$U$2&amp;$T$7</f>
        <v>IVDHT</v>
      </c>
    </row>
    <row r="25" spans="2:18">
      <c r="B25" s="9"/>
      <c r="C25" s="9" t="s">
        <v>11</v>
      </c>
      <c r="D25" s="12">
        <v>2010</v>
      </c>
      <c r="E25" s="9" t="str">
        <f t="shared" si="0"/>
        <v>INDV*</v>
      </c>
      <c r="F25" s="9" t="str">
        <f t="shared" si="2"/>
        <v>INDLPG</v>
      </c>
      <c r="G25" s="9" t="str">
        <f t="shared" si="3"/>
        <v>IVDHT</v>
      </c>
      <c r="H25" s="9" t="str">
        <f t="shared" si="4"/>
        <v>INDLPG</v>
      </c>
      <c r="I25" s="13" t="s">
        <v>209</v>
      </c>
      <c r="J25" s="52">
        <f ca="1">OFFSET(Input!$A$1,M25+N25+2,O25+1)</f>
        <v>32.490852038154401</v>
      </c>
      <c r="L25" s="13" t="str">
        <f t="shared" si="5"/>
        <v>ProcesTax</v>
      </c>
      <c r="M25" s="13">
        <f>VLOOKUP(L25,Input!$C$2:$D$6,2,FALSE)</f>
        <v>13</v>
      </c>
      <c r="N25" s="13">
        <f t="shared" si="6"/>
        <v>1</v>
      </c>
      <c r="O25" s="13">
        <f>MATCH(F25,Input!$C$15:$U$15,0)</f>
        <v>8</v>
      </c>
      <c r="Q25" s="17" t="s">
        <v>21</v>
      </c>
      <c r="R25" s="17" t="str">
        <f>$U$2&amp;$T$7</f>
        <v>IVDHT</v>
      </c>
    </row>
    <row r="26" spans="2:18">
      <c r="C26" t="s">
        <v>11</v>
      </c>
      <c r="D26" s="18">
        <v>2010</v>
      </c>
      <c r="E26" t="str">
        <f t="shared" si="0"/>
        <v>INDV*</v>
      </c>
      <c r="F26" t="str">
        <f t="shared" si="2"/>
        <v>INDNGA</v>
      </c>
      <c r="G26" t="str">
        <f t="shared" si="3"/>
        <v>IVDRH</v>
      </c>
      <c r="H26" t="str">
        <f t="shared" si="4"/>
        <v>INDNGA</v>
      </c>
      <c r="I26" s="10" t="s">
        <v>209</v>
      </c>
      <c r="J26" s="51">
        <f ca="1">OFFSET(Input!$A$1,M26+N26+2,O26+1)</f>
        <v>64.443834456701921</v>
      </c>
      <c r="L26" s="10" t="str">
        <f t="shared" si="5"/>
        <v>HeatTax</v>
      </c>
      <c r="M26" s="10">
        <f>VLOOKUP(L26,Input!$C$2:$D$6,2,FALSE)</f>
        <v>63</v>
      </c>
      <c r="N26" s="10">
        <f t="shared" si="6"/>
        <v>1</v>
      </c>
      <c r="O26" s="10">
        <f>MATCH(F26,Input!$C$15:$U$15,0)</f>
        <v>1</v>
      </c>
      <c r="Q26" s="16" t="s">
        <v>27</v>
      </c>
      <c r="R26" s="16" t="str">
        <f t="shared" ref="R26:R41" si="7">$U$2&amp;$T$8</f>
        <v>IVDRH</v>
      </c>
    </row>
    <row r="27" spans="2:18">
      <c r="C27" t="s">
        <v>11</v>
      </c>
      <c r="D27" s="18">
        <v>2010</v>
      </c>
      <c r="E27" t="str">
        <f t="shared" si="0"/>
        <v>INDV*</v>
      </c>
      <c r="F27" t="str">
        <f t="shared" si="2"/>
        <v>INDSNG2</v>
      </c>
      <c r="G27" t="str">
        <f t="shared" si="3"/>
        <v>IVDRH</v>
      </c>
      <c r="H27" t="str">
        <f t="shared" si="4"/>
        <v>INDSNG2</v>
      </c>
      <c r="I27" s="10" t="s">
        <v>209</v>
      </c>
      <c r="J27" s="51">
        <f ca="1">OFFSET(Input!$A$1,M27+N27+2,O27+1)</f>
        <v>0</v>
      </c>
      <c r="L27" s="10" t="str">
        <f t="shared" si="5"/>
        <v>HeatTax</v>
      </c>
      <c r="M27" s="10">
        <f>VLOOKUP(L27,Input!$C$2:$D$6,2,FALSE)</f>
        <v>63</v>
      </c>
      <c r="N27" s="10">
        <f t="shared" si="6"/>
        <v>1</v>
      </c>
      <c r="O27" s="10">
        <f>MATCH(F27,Input!$C$15:$U$15,0)</f>
        <v>16</v>
      </c>
      <c r="Q27" s="16" t="s">
        <v>26</v>
      </c>
      <c r="R27" s="16" t="str">
        <f t="shared" si="7"/>
        <v>IVDRH</v>
      </c>
    </row>
    <row r="28" spans="2:18">
      <c r="C28" t="s">
        <v>11</v>
      </c>
      <c r="D28" s="18">
        <v>2010</v>
      </c>
      <c r="E28" t="str">
        <f t="shared" si="0"/>
        <v>INDV*</v>
      </c>
      <c r="F28" t="str">
        <f t="shared" si="2"/>
        <v>INDSNG1</v>
      </c>
      <c r="G28" t="str">
        <f t="shared" si="3"/>
        <v>IVDRH</v>
      </c>
      <c r="H28" t="str">
        <f t="shared" si="4"/>
        <v>INDSNG1</v>
      </c>
      <c r="I28" s="10" t="s">
        <v>209</v>
      </c>
      <c r="J28" s="51">
        <f ca="1">OFFSET(Input!$A$1,M28+N28+2,O28+1)</f>
        <v>121.84069514307899</v>
      </c>
      <c r="L28" s="10" t="str">
        <f t="shared" si="5"/>
        <v>HeatTax</v>
      </c>
      <c r="M28" s="10">
        <f>VLOOKUP(L28,Input!$C$2:$D$6,2,FALSE)</f>
        <v>63</v>
      </c>
      <c r="N28" s="10">
        <f t="shared" si="6"/>
        <v>1</v>
      </c>
      <c r="O28" s="10">
        <f>MATCH(F28,Input!$C$15:$U$15,0)</f>
        <v>15</v>
      </c>
      <c r="Q28" s="16" t="s">
        <v>25</v>
      </c>
      <c r="R28" s="16" t="str">
        <f t="shared" si="7"/>
        <v>IVDRH</v>
      </c>
    </row>
    <row r="29" spans="2:18">
      <c r="C29" t="s">
        <v>11</v>
      </c>
      <c r="D29" s="18">
        <v>2010</v>
      </c>
      <c r="E29" t="str">
        <f t="shared" si="0"/>
        <v>INDV*</v>
      </c>
      <c r="F29" t="str">
        <f t="shared" si="2"/>
        <v>INDCOA</v>
      </c>
      <c r="G29" t="str">
        <f t="shared" si="3"/>
        <v>IVDRH</v>
      </c>
      <c r="H29" t="str">
        <f t="shared" si="4"/>
        <v>INDCOA</v>
      </c>
      <c r="I29" s="10" t="s">
        <v>209</v>
      </c>
      <c r="J29" s="51">
        <f ca="1">OFFSET(Input!$A$1,M29+N29+2,O29+1)</f>
        <v>0</v>
      </c>
      <c r="L29" s="10" t="str">
        <f t="shared" si="5"/>
        <v>HeatTax</v>
      </c>
      <c r="M29" s="10">
        <f>VLOOKUP(L29,Input!$C$2:$D$6,2,FALSE)</f>
        <v>63</v>
      </c>
      <c r="N29" s="10">
        <f t="shared" si="6"/>
        <v>1</v>
      </c>
      <c r="O29" s="10">
        <f>MATCH(F29,Input!$C$15:$U$15,0)</f>
        <v>2</v>
      </c>
      <c r="Q29" s="16" t="s">
        <v>16</v>
      </c>
      <c r="R29" s="16" t="str">
        <f t="shared" si="7"/>
        <v>IVDRH</v>
      </c>
    </row>
    <row r="30" spans="2:18">
      <c r="C30" t="s">
        <v>11</v>
      </c>
      <c r="D30" s="18">
        <v>2010</v>
      </c>
      <c r="E30" t="str">
        <f t="shared" si="0"/>
        <v>INDV*</v>
      </c>
      <c r="F30" t="str">
        <f t="shared" si="2"/>
        <v>INDDSL</v>
      </c>
      <c r="G30" t="str">
        <f t="shared" si="3"/>
        <v>IVDRH</v>
      </c>
      <c r="H30" t="str">
        <f t="shared" si="4"/>
        <v>INDDSL</v>
      </c>
      <c r="I30" s="10" t="s">
        <v>209</v>
      </c>
      <c r="J30" s="51">
        <f ca="1">OFFSET(Input!$A$1,M30+N30+2,O30+1)</f>
        <v>138.56082516920716</v>
      </c>
      <c r="L30" s="10" t="str">
        <f t="shared" si="5"/>
        <v>HeatTax</v>
      </c>
      <c r="M30" s="10">
        <f>VLOOKUP(L30,Input!$C$2:$D$6,2,FALSE)</f>
        <v>63</v>
      </c>
      <c r="N30" s="10">
        <f t="shared" si="6"/>
        <v>1</v>
      </c>
      <c r="O30" s="10">
        <f>MATCH(F30,Input!$C$15:$U$15,0)</f>
        <v>3</v>
      </c>
      <c r="Q30" s="16" t="s">
        <v>29</v>
      </c>
      <c r="R30" s="16" t="str">
        <f t="shared" si="7"/>
        <v>IVDRH</v>
      </c>
    </row>
    <row r="31" spans="2:18">
      <c r="C31" t="s">
        <v>11</v>
      </c>
      <c r="D31" s="18">
        <v>2010</v>
      </c>
      <c r="E31" t="str">
        <f t="shared" si="0"/>
        <v>INDV*</v>
      </c>
      <c r="F31" t="str">
        <f t="shared" si="2"/>
        <v>INDDSB1</v>
      </c>
      <c r="G31" t="str">
        <f t="shared" si="3"/>
        <v>IVDRH</v>
      </c>
      <c r="H31" t="str">
        <f t="shared" si="4"/>
        <v>INDDSB1</v>
      </c>
      <c r="I31" s="10" t="s">
        <v>209</v>
      </c>
      <c r="J31" s="51">
        <f ca="1">OFFSET(Input!$A$1,M31+N31+2,O31+1)</f>
        <v>32.519861727474179</v>
      </c>
      <c r="L31" s="10" t="str">
        <f t="shared" si="5"/>
        <v>HeatTax</v>
      </c>
      <c r="M31" s="10">
        <f>VLOOKUP(L31,Input!$C$2:$D$6,2,FALSE)</f>
        <v>63</v>
      </c>
      <c r="N31" s="10">
        <f t="shared" si="6"/>
        <v>1</v>
      </c>
      <c r="O31" s="10">
        <f>MATCH(F31,Input!$C$15:$U$15,0)</f>
        <v>13</v>
      </c>
      <c r="Q31" s="16" t="s">
        <v>28</v>
      </c>
      <c r="R31" s="16" t="str">
        <f t="shared" si="7"/>
        <v>IVDRH</v>
      </c>
    </row>
    <row r="32" spans="2:18">
      <c r="C32" t="s">
        <v>11</v>
      </c>
      <c r="D32" s="18">
        <v>2010</v>
      </c>
      <c r="E32" t="str">
        <f t="shared" si="0"/>
        <v>INDV*</v>
      </c>
      <c r="F32" t="str">
        <f t="shared" si="2"/>
        <v>INDDSB2</v>
      </c>
      <c r="G32" t="str">
        <f t="shared" si="3"/>
        <v>IVDRH</v>
      </c>
      <c r="H32" t="str">
        <f t="shared" si="4"/>
        <v>INDDSB2</v>
      </c>
      <c r="I32" s="10" t="s">
        <v>209</v>
      </c>
      <c r="J32" s="51">
        <f ca="1">OFFSET(Input!$A$1,M32+N32+2,O32+1)</f>
        <v>121.84069514307899</v>
      </c>
      <c r="L32" s="10" t="str">
        <f t="shared" si="5"/>
        <v>HeatTax</v>
      </c>
      <c r="M32" s="10">
        <f>VLOOKUP(L32,Input!$C$2:$D$6,2,FALSE)</f>
        <v>63</v>
      </c>
      <c r="N32" s="10">
        <f t="shared" si="6"/>
        <v>1</v>
      </c>
      <c r="O32" s="10">
        <f>MATCH(F32,Input!$C$15:$U$15,0)</f>
        <v>14</v>
      </c>
      <c r="Q32" s="16" t="s">
        <v>30</v>
      </c>
      <c r="R32" s="16" t="str">
        <f t="shared" si="7"/>
        <v>IVDRH</v>
      </c>
    </row>
    <row r="33" spans="2:18">
      <c r="C33" t="s">
        <v>11</v>
      </c>
      <c r="D33" s="18">
        <v>2010</v>
      </c>
      <c r="E33" t="str">
        <f t="shared" si="0"/>
        <v>INDV*</v>
      </c>
      <c r="F33" t="str">
        <f t="shared" si="2"/>
        <v>INDWPE</v>
      </c>
      <c r="G33" t="str">
        <f t="shared" si="3"/>
        <v>IVDRH</v>
      </c>
      <c r="H33" t="str">
        <f t="shared" si="4"/>
        <v>INDWPE</v>
      </c>
      <c r="I33" s="10" t="s">
        <v>209</v>
      </c>
      <c r="J33" s="51">
        <f ca="1">OFFSET(Input!$A$1,M33+N33+2,O33+1)</f>
        <v>0</v>
      </c>
      <c r="L33" s="10" t="str">
        <f t="shared" si="5"/>
        <v>HeatTax</v>
      </c>
      <c r="M33" s="10">
        <f>VLOOKUP(L33,Input!$C$2:$D$6,2,FALSE)</f>
        <v>63</v>
      </c>
      <c r="N33" s="10">
        <f t="shared" si="6"/>
        <v>1</v>
      </c>
      <c r="O33" s="10">
        <f>MATCH(F33,Input!$C$15:$U$15,0)</f>
        <v>4</v>
      </c>
      <c r="Q33" s="16" t="s">
        <v>17</v>
      </c>
      <c r="R33" s="16" t="str">
        <f t="shared" si="7"/>
        <v>IVDRH</v>
      </c>
    </row>
    <row r="34" spans="2:18">
      <c r="C34" t="s">
        <v>11</v>
      </c>
      <c r="D34" s="18">
        <v>2010</v>
      </c>
      <c r="E34" t="str">
        <f t="shared" si="0"/>
        <v>INDV*</v>
      </c>
      <c r="F34" t="str">
        <f t="shared" si="2"/>
        <v>INDWCH</v>
      </c>
      <c r="G34" t="str">
        <f t="shared" si="3"/>
        <v>IVDRH</v>
      </c>
      <c r="H34" t="str">
        <f t="shared" si="4"/>
        <v>INDWCH</v>
      </c>
      <c r="I34" s="10" t="s">
        <v>209</v>
      </c>
      <c r="J34" s="51">
        <f ca="1">OFFSET(Input!$A$1,M34+N34+2,O34+1)</f>
        <v>0</v>
      </c>
      <c r="L34" s="10" t="str">
        <f t="shared" si="5"/>
        <v>HeatTax</v>
      </c>
      <c r="M34" s="10">
        <f>VLOOKUP(L34,Input!$C$2:$D$6,2,FALSE)</f>
        <v>63</v>
      </c>
      <c r="N34" s="10">
        <f t="shared" si="6"/>
        <v>1</v>
      </c>
      <c r="O34" s="10">
        <f>MATCH(F34,Input!$C$15:$U$15,0)</f>
        <v>5</v>
      </c>
      <c r="Q34" s="16" t="s">
        <v>18</v>
      </c>
      <c r="R34" s="16" t="str">
        <f t="shared" si="7"/>
        <v>IVDRH</v>
      </c>
    </row>
    <row r="35" spans="2:18">
      <c r="C35" t="s">
        <v>11</v>
      </c>
      <c r="D35" s="18">
        <v>2010</v>
      </c>
      <c r="E35" t="str">
        <f t="shared" si="0"/>
        <v>INDV*</v>
      </c>
      <c r="F35" t="str">
        <f t="shared" si="2"/>
        <v>INDBGA</v>
      </c>
      <c r="G35" t="str">
        <f t="shared" si="3"/>
        <v>IVDRH</v>
      </c>
      <c r="H35" t="str">
        <f t="shared" si="4"/>
        <v>INDBGA</v>
      </c>
      <c r="I35" s="10" t="s">
        <v>209</v>
      </c>
      <c r="J35" s="51">
        <f ca="1">OFFSET(Input!$A$1,M35+N35+2,O35+1)</f>
        <v>0</v>
      </c>
      <c r="L35" s="10" t="str">
        <f t="shared" si="5"/>
        <v>HeatTax</v>
      </c>
      <c r="M35" s="10">
        <f>VLOOKUP(L35,Input!$C$2:$D$6,2,FALSE)</f>
        <v>63</v>
      </c>
      <c r="N35" s="10">
        <f t="shared" si="6"/>
        <v>1</v>
      </c>
      <c r="O35" s="10">
        <f>MATCH(F35,Input!$C$15:$U$15,0)</f>
        <v>6</v>
      </c>
      <c r="Q35" s="16" t="s">
        <v>19</v>
      </c>
      <c r="R35" s="16" t="str">
        <f t="shared" si="7"/>
        <v>IVDRH</v>
      </c>
    </row>
    <row r="36" spans="2:18">
      <c r="C36" t="s">
        <v>11</v>
      </c>
      <c r="D36" s="18">
        <v>2010</v>
      </c>
      <c r="E36" t="str">
        <f t="shared" si="0"/>
        <v>INDV*</v>
      </c>
      <c r="F36" t="str">
        <f t="shared" si="2"/>
        <v>INDHFO</v>
      </c>
      <c r="G36" t="str">
        <f t="shared" si="3"/>
        <v>IVDRH</v>
      </c>
      <c r="H36" t="str">
        <f t="shared" si="4"/>
        <v>INDHFO</v>
      </c>
      <c r="I36" s="10" t="s">
        <v>209</v>
      </c>
      <c r="J36" s="51">
        <f ca="1">OFFSET(Input!$A$1,M36+N36+2,O36+1)</f>
        <v>35.720705191668699</v>
      </c>
      <c r="L36" s="10" t="str">
        <f t="shared" si="5"/>
        <v>HeatTax</v>
      </c>
      <c r="M36" s="10">
        <f>VLOOKUP(L36,Input!$C$2:$D$6,2,FALSE)</f>
        <v>63</v>
      </c>
      <c r="N36" s="10">
        <f t="shared" si="6"/>
        <v>1</v>
      </c>
      <c r="O36" s="10">
        <f>MATCH(F36,Input!$C$15:$U$15,0)</f>
        <v>7</v>
      </c>
      <c r="Q36" s="16" t="s">
        <v>20</v>
      </c>
      <c r="R36" s="16" t="str">
        <f t="shared" si="7"/>
        <v>IVDRH</v>
      </c>
    </row>
    <row r="37" spans="2:18">
      <c r="C37" t="s">
        <v>11</v>
      </c>
      <c r="D37" s="18">
        <v>2010</v>
      </c>
      <c r="E37" t="str">
        <f t="shared" si="0"/>
        <v>INDV*</v>
      </c>
      <c r="F37" t="str">
        <f t="shared" si="2"/>
        <v>INDLPG</v>
      </c>
      <c r="G37" t="str">
        <f t="shared" si="3"/>
        <v>IVDRH</v>
      </c>
      <c r="H37" t="str">
        <f t="shared" si="4"/>
        <v>INDLPG</v>
      </c>
      <c r="I37" s="10" t="s">
        <v>209</v>
      </c>
      <c r="J37" s="51">
        <f ca="1">OFFSET(Input!$A$1,M37+N37+2,O37+1)</f>
        <v>32.490852038154401</v>
      </c>
      <c r="L37" s="10" t="str">
        <f t="shared" si="5"/>
        <v>HeatTax</v>
      </c>
      <c r="M37" s="10">
        <f>VLOOKUP(L37,Input!$C$2:$D$6,2,FALSE)</f>
        <v>63</v>
      </c>
      <c r="N37" s="10">
        <f t="shared" si="6"/>
        <v>1</v>
      </c>
      <c r="O37" s="10">
        <f>MATCH(F37,Input!$C$15:$U$15,0)</f>
        <v>8</v>
      </c>
      <c r="Q37" s="16" t="s">
        <v>21</v>
      </c>
      <c r="R37" s="16" t="str">
        <f t="shared" si="7"/>
        <v>IVDRH</v>
      </c>
    </row>
    <row r="38" spans="2:18">
      <c r="C38" t="s">
        <v>11</v>
      </c>
      <c r="D38" s="18">
        <v>2010</v>
      </c>
      <c r="E38" t="str">
        <f t="shared" si="0"/>
        <v>INDV*</v>
      </c>
      <c r="F38" t="str">
        <f t="shared" si="2"/>
        <v>INDWST</v>
      </c>
      <c r="G38" t="str">
        <f t="shared" si="3"/>
        <v>IVDRH</v>
      </c>
      <c r="H38" t="str">
        <f t="shared" si="4"/>
        <v>INDWST</v>
      </c>
      <c r="I38" s="10" t="s">
        <v>209</v>
      </c>
      <c r="J38" s="51">
        <f ca="1">OFFSET(Input!$A$1,M38+N38+2,O38+1)</f>
        <v>31.108262589722298</v>
      </c>
      <c r="L38" s="10" t="str">
        <f t="shared" si="5"/>
        <v>HeatTax</v>
      </c>
      <c r="M38" s="10">
        <f>VLOOKUP(L38,Input!$C$2:$D$6,2,FALSE)</f>
        <v>63</v>
      </c>
      <c r="N38" s="10">
        <f t="shared" si="6"/>
        <v>1</v>
      </c>
      <c r="O38" s="10">
        <f>MATCH(F38,Input!$C$15:$U$15,0)</f>
        <v>9</v>
      </c>
      <c r="Q38" s="16" t="s">
        <v>22</v>
      </c>
      <c r="R38" s="16" t="str">
        <f t="shared" si="7"/>
        <v>IVDRH</v>
      </c>
    </row>
    <row r="39" spans="2:18">
      <c r="C39" t="s">
        <v>11</v>
      </c>
      <c r="D39" s="18">
        <v>2010</v>
      </c>
      <c r="E39" t="str">
        <f t="shared" si="0"/>
        <v>INDV*</v>
      </c>
      <c r="F39" t="str">
        <f t="shared" si="2"/>
        <v>INDHCE</v>
      </c>
      <c r="G39" t="str">
        <f t="shared" si="3"/>
        <v>IVDRH</v>
      </c>
      <c r="H39" t="str">
        <f t="shared" si="4"/>
        <v>INDHCE</v>
      </c>
      <c r="I39" s="10" t="s">
        <v>209</v>
      </c>
      <c r="J39" s="51">
        <f ca="1">OFFSET(Input!$A$1,M39+N39+2,O39+1)</f>
        <v>30.170076892571945</v>
      </c>
      <c r="L39" s="10" t="str">
        <f t="shared" si="5"/>
        <v>HeatTax</v>
      </c>
      <c r="M39" s="10">
        <f>VLOOKUP(L39,Input!$C$2:$D$6,2,FALSE)</f>
        <v>63</v>
      </c>
      <c r="N39" s="10">
        <f t="shared" si="6"/>
        <v>1</v>
      </c>
      <c r="O39" s="10">
        <f>MATCH(F39,Input!$C$15:$U$15,0)</f>
        <v>10</v>
      </c>
      <c r="Q39" s="16" t="s">
        <v>23</v>
      </c>
      <c r="R39" s="16" t="str">
        <f t="shared" si="7"/>
        <v>IVDRH</v>
      </c>
    </row>
    <row r="40" spans="2:18">
      <c r="C40" t="s">
        <v>11</v>
      </c>
      <c r="D40" s="18">
        <v>2010</v>
      </c>
      <c r="E40" t="str">
        <f t="shared" si="0"/>
        <v>INDV*</v>
      </c>
      <c r="F40" t="str">
        <f t="shared" si="2"/>
        <v>INDHDE</v>
      </c>
      <c r="G40" t="str">
        <f t="shared" si="3"/>
        <v>IVDRH</v>
      </c>
      <c r="H40" t="str">
        <f t="shared" si="4"/>
        <v>INDHDE</v>
      </c>
      <c r="I40" s="10" t="s">
        <v>209</v>
      </c>
      <c r="J40" s="51">
        <f ca="1">OFFSET(Input!$A$1,M40+N40+2,O40+1)</f>
        <v>30.170076892571945</v>
      </c>
      <c r="L40" s="10" t="str">
        <f t="shared" si="5"/>
        <v>HeatTax</v>
      </c>
      <c r="M40" s="10">
        <f>VLOOKUP(L40,Input!$C$2:$D$6,2,FALSE)</f>
        <v>63</v>
      </c>
      <c r="N40" s="10">
        <f t="shared" si="6"/>
        <v>1</v>
      </c>
      <c r="O40" s="10">
        <f>MATCH(F40,Input!$C$15:$U$15,0)</f>
        <v>11</v>
      </c>
      <c r="Q40" s="16" t="s">
        <v>24</v>
      </c>
      <c r="R40" s="16" t="str">
        <f t="shared" si="7"/>
        <v>IVDRH</v>
      </c>
    </row>
    <row r="41" spans="2:18">
      <c r="B41" s="9"/>
      <c r="C41" s="9" t="s">
        <v>11</v>
      </c>
      <c r="D41" s="12">
        <v>2010</v>
      </c>
      <c r="E41" s="9" t="str">
        <f t="shared" si="0"/>
        <v>INDV*</v>
      </c>
      <c r="F41" s="9" t="str">
        <f t="shared" si="2"/>
        <v>INDELC</v>
      </c>
      <c r="G41" s="9" t="str">
        <f t="shared" si="3"/>
        <v>IVDRH</v>
      </c>
      <c r="H41" s="9" t="str">
        <f t="shared" si="4"/>
        <v>INDELC</v>
      </c>
      <c r="I41" s="13" t="s">
        <v>209</v>
      </c>
      <c r="J41" s="52">
        <f ca="1">OFFSET(Input!$A$1,M41+N41+2,O41+1)</f>
        <v>32.519861727474179</v>
      </c>
      <c r="L41" s="13" t="str">
        <f t="shared" si="5"/>
        <v>HeatTax</v>
      </c>
      <c r="M41" s="13">
        <f>VLOOKUP(L41,Input!$C$2:$D$6,2,FALSE)</f>
        <v>63</v>
      </c>
      <c r="N41" s="13">
        <f t="shared" si="6"/>
        <v>1</v>
      </c>
      <c r="O41" s="13">
        <f>MATCH(F41,Input!$C$15:$U$15,0)</f>
        <v>12</v>
      </c>
      <c r="Q41" s="16" t="s">
        <v>127</v>
      </c>
      <c r="R41" s="16" t="str">
        <f t="shared" si="7"/>
        <v>IVDRH</v>
      </c>
    </row>
    <row r="42" spans="2:18">
      <c r="B42" s="26"/>
      <c r="C42" s="26" t="s">
        <v>11</v>
      </c>
      <c r="D42" s="27">
        <v>2010</v>
      </c>
      <c r="E42" s="26" t="str">
        <f t="shared" si="0"/>
        <v>INDV*</v>
      </c>
      <c r="F42" s="26" t="str">
        <f t="shared" si="2"/>
        <v>INDELC</v>
      </c>
      <c r="G42" s="26" t="str">
        <f t="shared" si="3"/>
        <v>IVDLA</v>
      </c>
      <c r="H42" s="26" t="str">
        <f t="shared" si="4"/>
        <v>INDELC</v>
      </c>
      <c r="I42" s="28" t="s">
        <v>209</v>
      </c>
      <c r="J42" s="53">
        <f ca="1">OFFSET(Input!$A$1,M42+N42+2,O42+1)</f>
        <v>32.519861727474179</v>
      </c>
      <c r="L42" s="28" t="str">
        <f t="shared" si="5"/>
        <v>FullTax</v>
      </c>
      <c r="M42" s="28">
        <f>VLOOKUP(L42,Input!$C$2:$D$6,2,FALSE)</f>
        <v>113</v>
      </c>
      <c r="N42" s="28">
        <f t="shared" si="6"/>
        <v>1</v>
      </c>
      <c r="O42" s="28">
        <f>MATCH(F42,Input!$C$15:$U$15,0)</f>
        <v>12</v>
      </c>
      <c r="Q42" s="25" t="s">
        <v>127</v>
      </c>
      <c r="R42" s="25" t="str">
        <f>$U$2&amp;$T$9</f>
        <v>IVDLA</v>
      </c>
    </row>
    <row r="43" spans="2:18">
      <c r="B43" s="9"/>
      <c r="C43" s="9" t="s">
        <v>11</v>
      </c>
      <c r="D43" s="12">
        <v>2010</v>
      </c>
      <c r="E43" s="9" t="str">
        <f t="shared" si="0"/>
        <v>INDV*</v>
      </c>
      <c r="F43" s="9" t="str">
        <f t="shared" si="2"/>
        <v>INDELC</v>
      </c>
      <c r="G43" s="9" t="str">
        <f t="shared" si="3"/>
        <v>IVDEM</v>
      </c>
      <c r="H43" s="9" t="str">
        <f t="shared" si="4"/>
        <v>INDELC</v>
      </c>
      <c r="I43" s="13" t="s">
        <v>209</v>
      </c>
      <c r="J43" s="52">
        <f ca="1">OFFSET(Input!$A$1,M43+N43+2,O43+1)</f>
        <v>32.519861727474179</v>
      </c>
      <c r="L43" s="13" t="str">
        <f t="shared" si="5"/>
        <v>FullTax</v>
      </c>
      <c r="M43" s="13">
        <f>VLOOKUP(L43,Input!$C$2:$D$6,2,FALSE)</f>
        <v>113</v>
      </c>
      <c r="N43" s="13">
        <f t="shared" si="6"/>
        <v>1</v>
      </c>
      <c r="O43" s="13">
        <f>MATCH(F43,Input!$C$15:$U$15,0)</f>
        <v>12</v>
      </c>
      <c r="Q43" s="17" t="s">
        <v>127</v>
      </c>
      <c r="R43" s="17" t="str">
        <f>$U$2&amp;$T$10</f>
        <v>IVDEM</v>
      </c>
    </row>
    <row r="44" spans="2:18">
      <c r="C44" t="s">
        <v>11</v>
      </c>
      <c r="D44" s="18">
        <v>2010</v>
      </c>
      <c r="E44" t="str">
        <f t="shared" si="0"/>
        <v>INDV*</v>
      </c>
      <c r="F44" t="str">
        <f t="shared" si="2"/>
        <v>INDDSB1</v>
      </c>
      <c r="G44" t="str">
        <f t="shared" si="3"/>
        <v>IVDTF</v>
      </c>
      <c r="H44" t="str">
        <f t="shared" si="4"/>
        <v>INDDSB1</v>
      </c>
      <c r="I44" s="10" t="s">
        <v>209</v>
      </c>
      <c r="J44" s="51">
        <f ca="1">OFFSET(Input!$A$1,M44+N44+2,O44+1)</f>
        <v>32.519861727474179</v>
      </c>
      <c r="L44" s="10" t="str">
        <f t="shared" si="5"/>
        <v>FullTax</v>
      </c>
      <c r="M44" s="10">
        <f>VLOOKUP(L44,Input!$C$2:$D$6,2,FALSE)</f>
        <v>113</v>
      </c>
      <c r="N44" s="10">
        <f t="shared" si="6"/>
        <v>1</v>
      </c>
      <c r="O44" s="10">
        <f>MATCH(F44,Input!$C$15:$U$15,0)</f>
        <v>13</v>
      </c>
      <c r="Q44" s="16" t="s">
        <v>28</v>
      </c>
      <c r="R44" s="16" t="str">
        <f>$U$2&amp;$T$11</f>
        <v>IVDTF</v>
      </c>
    </row>
    <row r="45" spans="2:18">
      <c r="C45" t="s">
        <v>11</v>
      </c>
      <c r="D45" s="18">
        <v>2010</v>
      </c>
      <c r="E45" t="str">
        <f t="shared" si="0"/>
        <v>INDV*</v>
      </c>
      <c r="F45" t="str">
        <f t="shared" si="2"/>
        <v>INDDSB2</v>
      </c>
      <c r="G45" t="str">
        <f t="shared" si="3"/>
        <v>IVDTF</v>
      </c>
      <c r="H45" t="str">
        <f t="shared" si="4"/>
        <v>INDDSB2</v>
      </c>
      <c r="I45" s="10" t="s">
        <v>209</v>
      </c>
      <c r="J45" s="51">
        <f ca="1">OFFSET(Input!$A$1,M45+N45+2,O45+1)</f>
        <v>121.84069514307899</v>
      </c>
      <c r="L45" s="10" t="str">
        <f t="shared" si="5"/>
        <v>FullTax</v>
      </c>
      <c r="M45" s="10">
        <f>VLOOKUP(L45,Input!$C$2:$D$6,2,FALSE)</f>
        <v>113</v>
      </c>
      <c r="N45" s="10">
        <f t="shared" si="6"/>
        <v>1</v>
      </c>
      <c r="O45" s="10">
        <f>MATCH(F45,Input!$C$15:$U$15,0)</f>
        <v>14</v>
      </c>
      <c r="Q45" s="16" t="s">
        <v>30</v>
      </c>
      <c r="R45" s="16" t="str">
        <f t="shared" ref="R45:R46" si="8">$U$2&amp;$T$11</f>
        <v>IVDTF</v>
      </c>
    </row>
    <row r="46" spans="2:18">
      <c r="C46" t="s">
        <v>11</v>
      </c>
      <c r="D46" s="18">
        <v>2010</v>
      </c>
      <c r="E46" t="str">
        <f t="shared" si="0"/>
        <v>INDV*</v>
      </c>
      <c r="F46" t="str">
        <f t="shared" si="2"/>
        <v>INDDSL</v>
      </c>
      <c r="G46" t="str">
        <f t="shared" si="3"/>
        <v>IVDTF</v>
      </c>
      <c r="H46" t="str">
        <f t="shared" si="4"/>
        <v>INDDSL</v>
      </c>
      <c r="I46" s="10" t="s">
        <v>209</v>
      </c>
      <c r="J46" s="51">
        <f ca="1">OFFSET(Input!$A$1,M46+N46+2,O46+1)</f>
        <v>138.56082516920716</v>
      </c>
      <c r="L46" s="10" t="str">
        <f t="shared" si="5"/>
        <v>FullTax</v>
      </c>
      <c r="M46" s="10">
        <f>VLOOKUP(L46,Input!$C$2:$D$6,2,FALSE)</f>
        <v>113</v>
      </c>
      <c r="N46" s="10">
        <f t="shared" si="6"/>
        <v>1</v>
      </c>
      <c r="O46" s="10">
        <f>MATCH(F46,Input!$C$15:$U$15,0)</f>
        <v>3</v>
      </c>
      <c r="Q46" s="16" t="s">
        <v>29</v>
      </c>
      <c r="R46" s="16" t="str">
        <f t="shared" si="8"/>
        <v>IVDTF</v>
      </c>
    </row>
    <row r="47" spans="2:18">
      <c r="C47" t="s">
        <v>11</v>
      </c>
      <c r="D47" s="18">
        <v>2010</v>
      </c>
      <c r="E47" t="str">
        <f t="shared" si="0"/>
        <v>INDV*</v>
      </c>
      <c r="F47" t="str">
        <f t="shared" si="2"/>
        <v>INDLPG</v>
      </c>
      <c r="G47" t="str">
        <f t="shared" si="3"/>
        <v>IVDFL</v>
      </c>
      <c r="H47" t="str">
        <f t="shared" si="4"/>
        <v>INDLPG</v>
      </c>
      <c r="I47" s="10" t="s">
        <v>209</v>
      </c>
      <c r="J47" s="51">
        <f ca="1">OFFSET(Input!$A$1,M47+N47+2,O47+1)</f>
        <v>32.490852038154401</v>
      </c>
      <c r="L47" s="10" t="str">
        <f t="shared" si="5"/>
        <v>FullTax</v>
      </c>
      <c r="M47" s="10">
        <f>VLOOKUP(L47,Input!$C$2:$D$6,2,FALSE)</f>
        <v>113</v>
      </c>
      <c r="N47" s="10">
        <f t="shared" si="6"/>
        <v>1</v>
      </c>
      <c r="O47" s="10">
        <f>MATCH(F47,Input!$C$15:$U$15,0)</f>
        <v>8</v>
      </c>
      <c r="Q47" s="16" t="s">
        <v>21</v>
      </c>
      <c r="R47" s="16" t="str">
        <f>$U$2&amp;$T$12</f>
        <v>IVDFL</v>
      </c>
    </row>
    <row r="48" spans="2:18">
      <c r="C48" t="s">
        <v>11</v>
      </c>
      <c r="D48" s="18">
        <v>2010</v>
      </c>
      <c r="E48" t="str">
        <f t="shared" si="0"/>
        <v>INDV*</v>
      </c>
      <c r="F48" t="str">
        <f t="shared" si="2"/>
        <v>INDSNG1</v>
      </c>
      <c r="G48" t="str">
        <f t="shared" si="3"/>
        <v>IVDFL</v>
      </c>
      <c r="H48" t="str">
        <f t="shared" si="4"/>
        <v>INDSNG1</v>
      </c>
      <c r="I48" s="10" t="s">
        <v>209</v>
      </c>
      <c r="J48" s="51">
        <f ca="1">OFFSET(Input!$A$1,M48+N48+2,O48+1)</f>
        <v>121.84069514307899</v>
      </c>
      <c r="L48" s="10" t="str">
        <f t="shared" si="5"/>
        <v>FullTax</v>
      </c>
      <c r="M48" s="10">
        <f>VLOOKUP(L48,Input!$C$2:$D$6,2,FALSE)</f>
        <v>113</v>
      </c>
      <c r="N48" s="10">
        <f t="shared" si="6"/>
        <v>1</v>
      </c>
      <c r="O48" s="10">
        <f>MATCH(F48,Input!$C$15:$U$15,0)</f>
        <v>15</v>
      </c>
      <c r="Q48" s="16" t="s">
        <v>25</v>
      </c>
      <c r="R48" s="16" t="str">
        <f t="shared" ref="R48:R49" si="9">$U$2&amp;$T$12</f>
        <v>IVDFL</v>
      </c>
    </row>
    <row r="49" spans="2:18" ht="15.75" thickBot="1">
      <c r="B49" s="9"/>
      <c r="C49" s="9" t="s">
        <v>11</v>
      </c>
      <c r="D49" s="12">
        <v>2010</v>
      </c>
      <c r="E49" s="9" t="str">
        <f t="shared" si="0"/>
        <v>INDV*</v>
      </c>
      <c r="F49" s="9" t="str">
        <f t="shared" si="2"/>
        <v>INDSNG2</v>
      </c>
      <c r="G49" s="9" t="str">
        <f t="shared" si="3"/>
        <v>IVDFL</v>
      </c>
      <c r="H49" s="9" t="str">
        <f t="shared" si="4"/>
        <v>INDSNG2</v>
      </c>
      <c r="I49" s="13" t="s">
        <v>209</v>
      </c>
      <c r="J49" s="52">
        <f ca="1">OFFSET(Input!$A$1,M49+N49+2,O49+1)</f>
        <v>0</v>
      </c>
      <c r="L49" s="13" t="str">
        <f t="shared" si="5"/>
        <v>FullTax</v>
      </c>
      <c r="M49" s="13">
        <f>VLOOKUP(L49,Input!$C$2:$D$6,2,FALSE)</f>
        <v>113</v>
      </c>
      <c r="N49" s="13">
        <f t="shared" si="6"/>
        <v>1</v>
      </c>
      <c r="O49" s="13">
        <f>MATCH(F49,Input!$C$15:$U$15,0)</f>
        <v>16</v>
      </c>
      <c r="Q49" s="17" t="s">
        <v>26</v>
      </c>
      <c r="R49" s="17" t="str">
        <f t="shared" si="9"/>
        <v>IVDFL</v>
      </c>
    </row>
    <row r="50" spans="2:18">
      <c r="B50" s="8"/>
      <c r="C50" s="8" t="s">
        <v>11</v>
      </c>
      <c r="D50" s="19">
        <v>2015</v>
      </c>
      <c r="E50" s="8" t="str">
        <f t="shared" si="0"/>
        <v>INDV*</v>
      </c>
      <c r="F50" s="8" t="str">
        <f t="shared" ref="F50:H69" si="10">F6</f>
        <v>INDNGA</v>
      </c>
      <c r="G50" s="8" t="str">
        <f t="shared" si="10"/>
        <v>IVDMT</v>
      </c>
      <c r="H50" s="8" t="str">
        <f t="shared" si="10"/>
        <v>INDNGA</v>
      </c>
      <c r="I50" s="20" t="s">
        <v>209</v>
      </c>
      <c r="J50" s="50">
        <f ca="1">OFFSET(Input!$A$1,M50+N50+2,O50+1)</f>
        <v>2.3923925411292624</v>
      </c>
      <c r="L50" s="20" t="str">
        <f t="shared" si="5"/>
        <v>ProcesTax</v>
      </c>
      <c r="M50" s="20">
        <f>VLOOKUP(L50,Input!$C$2:$D$6,2,FALSE)</f>
        <v>13</v>
      </c>
      <c r="N50" s="20">
        <f t="shared" si="6"/>
        <v>6</v>
      </c>
      <c r="O50" s="20">
        <f>MATCH(F50,Input!$C$15:$U$15,0)</f>
        <v>1</v>
      </c>
    </row>
    <row r="51" spans="2:18">
      <c r="C51" t="s">
        <v>11</v>
      </c>
      <c r="D51" s="18">
        <v>2015</v>
      </c>
      <c r="E51" t="str">
        <f t="shared" si="0"/>
        <v>INDV*</v>
      </c>
      <c r="F51" t="str">
        <f t="shared" si="10"/>
        <v>INDSNG1</v>
      </c>
      <c r="G51" t="str">
        <f t="shared" si="10"/>
        <v>IVDMT</v>
      </c>
      <c r="H51" t="str">
        <f t="shared" si="10"/>
        <v>INDSNG1</v>
      </c>
      <c r="I51" s="10" t="s">
        <v>209</v>
      </c>
      <c r="J51" s="51">
        <f ca="1">OFFSET(Input!$A$1,M51+N51+2,O51+1)</f>
        <v>0</v>
      </c>
      <c r="L51" s="10" t="str">
        <f t="shared" si="5"/>
        <v>ProcesTax</v>
      </c>
      <c r="M51" s="10">
        <f>VLOOKUP(L51,Input!$C$2:$D$6,2,FALSE)</f>
        <v>13</v>
      </c>
      <c r="N51" s="10">
        <f t="shared" si="6"/>
        <v>6</v>
      </c>
      <c r="O51" s="10">
        <f>MATCH(F51,Input!$C$15:$U$15,0)</f>
        <v>15</v>
      </c>
    </row>
    <row r="52" spans="2:18">
      <c r="C52" t="s">
        <v>11</v>
      </c>
      <c r="D52" s="18">
        <v>2015</v>
      </c>
      <c r="E52" t="str">
        <f t="shared" si="0"/>
        <v>INDV*</v>
      </c>
      <c r="F52" t="str">
        <f t="shared" si="10"/>
        <v>INDSNG2</v>
      </c>
      <c r="G52" t="str">
        <f t="shared" si="10"/>
        <v>IVDMT</v>
      </c>
      <c r="H52" t="str">
        <f t="shared" si="10"/>
        <v>INDSNG2</v>
      </c>
      <c r="I52" s="10" t="s">
        <v>209</v>
      </c>
      <c r="J52" s="51">
        <f ca="1">OFFSET(Input!$A$1,M52+N52+2,O52+1)</f>
        <v>0</v>
      </c>
      <c r="L52" s="10" t="str">
        <f t="shared" si="5"/>
        <v>ProcesTax</v>
      </c>
      <c r="M52" s="10">
        <f>VLOOKUP(L52,Input!$C$2:$D$6,2,FALSE)</f>
        <v>13</v>
      </c>
      <c r="N52" s="10">
        <f t="shared" si="6"/>
        <v>6</v>
      </c>
      <c r="O52" s="10">
        <f>MATCH(F52,Input!$C$15:$U$15,0)</f>
        <v>16</v>
      </c>
    </row>
    <row r="53" spans="2:18">
      <c r="C53" t="s">
        <v>11</v>
      </c>
      <c r="D53" s="18">
        <v>2015</v>
      </c>
      <c r="E53" t="str">
        <f t="shared" si="0"/>
        <v>INDV*</v>
      </c>
      <c r="F53" t="str">
        <f t="shared" si="10"/>
        <v>INDCOA</v>
      </c>
      <c r="G53" t="str">
        <f t="shared" si="10"/>
        <v>IVDMT</v>
      </c>
      <c r="H53" t="str">
        <f t="shared" si="10"/>
        <v>INDCOA</v>
      </c>
      <c r="I53" s="10" t="s">
        <v>209</v>
      </c>
      <c r="J53" s="51">
        <f ca="1">OFFSET(Input!$A$1,M53+N53+2,O53+1)</f>
        <v>0</v>
      </c>
      <c r="L53" s="10" t="str">
        <f t="shared" si="5"/>
        <v>ProcesTax</v>
      </c>
      <c r="M53" s="10">
        <f>VLOOKUP(L53,Input!$C$2:$D$6,2,FALSE)</f>
        <v>13</v>
      </c>
      <c r="N53" s="10">
        <f t="shared" si="6"/>
        <v>6</v>
      </c>
      <c r="O53" s="10">
        <f>MATCH(F53,Input!$C$15:$U$15,0)</f>
        <v>2</v>
      </c>
    </row>
    <row r="54" spans="2:18">
      <c r="C54" t="s">
        <v>11</v>
      </c>
      <c r="D54" s="18">
        <v>2015</v>
      </c>
      <c r="E54" t="str">
        <f t="shared" si="0"/>
        <v>INDV*</v>
      </c>
      <c r="F54" t="str">
        <f t="shared" si="10"/>
        <v>INDDSL</v>
      </c>
      <c r="G54" t="str">
        <f t="shared" si="10"/>
        <v>IVDMT</v>
      </c>
      <c r="H54" t="str">
        <f t="shared" si="10"/>
        <v>INDDSL</v>
      </c>
      <c r="I54" s="10" t="s">
        <v>209</v>
      </c>
      <c r="J54" s="51">
        <f ca="1">OFFSET(Input!$A$1,M54+N54+2,O54+1)</f>
        <v>145.72835544314296</v>
      </c>
      <c r="L54" s="10" t="str">
        <f t="shared" si="5"/>
        <v>ProcesTax</v>
      </c>
      <c r="M54" s="10">
        <f>VLOOKUP(L54,Input!$C$2:$D$6,2,FALSE)</f>
        <v>13</v>
      </c>
      <c r="N54" s="10">
        <f t="shared" si="6"/>
        <v>6</v>
      </c>
      <c r="O54" s="10">
        <f>MATCH(F54,Input!$C$15:$U$15,0)</f>
        <v>3</v>
      </c>
    </row>
    <row r="55" spans="2:18">
      <c r="C55" t="s">
        <v>11</v>
      </c>
      <c r="D55" s="18">
        <v>2015</v>
      </c>
      <c r="E55" t="str">
        <f t="shared" si="0"/>
        <v>INDV*</v>
      </c>
      <c r="F55" t="str">
        <f t="shared" si="10"/>
        <v>INDDSB1</v>
      </c>
      <c r="G55" t="str">
        <f t="shared" si="10"/>
        <v>IVDMT</v>
      </c>
      <c r="H55" t="str">
        <f t="shared" si="10"/>
        <v>INDDSB1</v>
      </c>
      <c r="I55" s="10" t="s">
        <v>209</v>
      </c>
      <c r="J55" s="51">
        <f ca="1">OFFSET(Input!$A$1,M55+N55+2,O55+1)</f>
        <v>121.84069514307899</v>
      </c>
      <c r="L55" s="10" t="str">
        <f t="shared" si="5"/>
        <v>ProcesTax</v>
      </c>
      <c r="M55" s="10">
        <f>VLOOKUP(L55,Input!$C$2:$D$6,2,FALSE)</f>
        <v>13</v>
      </c>
      <c r="N55" s="10">
        <f t="shared" si="6"/>
        <v>6</v>
      </c>
      <c r="O55" s="10">
        <f>MATCH(F55,Input!$C$15:$U$15,0)</f>
        <v>13</v>
      </c>
    </row>
    <row r="56" spans="2:18">
      <c r="C56" t="s">
        <v>11</v>
      </c>
      <c r="D56" s="18">
        <v>2015</v>
      </c>
      <c r="E56" t="str">
        <f t="shared" si="0"/>
        <v>INDV*</v>
      </c>
      <c r="F56" t="str">
        <f t="shared" si="10"/>
        <v>INDDSB2</v>
      </c>
      <c r="G56" t="str">
        <f t="shared" si="10"/>
        <v>IVDMT</v>
      </c>
      <c r="H56" t="str">
        <f t="shared" si="10"/>
        <v>INDDSB2</v>
      </c>
      <c r="I56" s="10" t="s">
        <v>209</v>
      </c>
      <c r="J56" s="51">
        <f ca="1">OFFSET(Input!$A$1,M56+N56+2,O56+1)</f>
        <v>121.84069514307899</v>
      </c>
      <c r="L56" s="10" t="str">
        <f t="shared" si="5"/>
        <v>ProcesTax</v>
      </c>
      <c r="M56" s="10">
        <f>VLOOKUP(L56,Input!$C$2:$D$6,2,FALSE)</f>
        <v>13</v>
      </c>
      <c r="N56" s="10">
        <f t="shared" si="6"/>
        <v>6</v>
      </c>
      <c r="O56" s="10">
        <f>MATCH(F56,Input!$C$15:$U$15,0)</f>
        <v>14</v>
      </c>
    </row>
    <row r="57" spans="2:18">
      <c r="C57" t="s">
        <v>11</v>
      </c>
      <c r="D57" s="18">
        <v>2015</v>
      </c>
      <c r="E57" t="str">
        <f t="shared" si="0"/>
        <v>INDV*</v>
      </c>
      <c r="F57" t="str">
        <f t="shared" si="10"/>
        <v>INDWPE</v>
      </c>
      <c r="G57" t="str">
        <f t="shared" si="10"/>
        <v>IVDMT</v>
      </c>
      <c r="H57" t="str">
        <f t="shared" si="10"/>
        <v>INDWPE</v>
      </c>
      <c r="I57" s="10" t="s">
        <v>209</v>
      </c>
      <c r="J57" s="51">
        <f ca="1">OFFSET(Input!$A$1,M57+N57+2,O57+1)</f>
        <v>0</v>
      </c>
      <c r="L57" s="10" t="str">
        <f t="shared" si="5"/>
        <v>ProcesTax</v>
      </c>
      <c r="M57" s="10">
        <f>VLOOKUP(L57,Input!$C$2:$D$6,2,FALSE)</f>
        <v>13</v>
      </c>
      <c r="N57" s="10">
        <f t="shared" si="6"/>
        <v>6</v>
      </c>
      <c r="O57" s="10">
        <f>MATCH(F57,Input!$C$15:$U$15,0)</f>
        <v>4</v>
      </c>
    </row>
    <row r="58" spans="2:18" ht="15.75" thickBot="1">
      <c r="B58" s="80"/>
      <c r="C58" s="80" t="s">
        <v>11</v>
      </c>
      <c r="D58" s="81">
        <v>2015</v>
      </c>
      <c r="E58" s="80" t="str">
        <f t="shared" si="0"/>
        <v>INDV*</v>
      </c>
      <c r="F58" s="80" t="str">
        <f t="shared" si="10"/>
        <v>INDWCH</v>
      </c>
      <c r="G58" s="80" t="str">
        <f t="shared" si="10"/>
        <v>IVDMT</v>
      </c>
      <c r="H58" s="80" t="str">
        <f t="shared" si="10"/>
        <v>INDWCH</v>
      </c>
      <c r="I58" s="82" t="s">
        <v>209</v>
      </c>
      <c r="J58" s="83">
        <f ca="1">OFFSET(Input!$A$1,M58+N58+2,O58+1)</f>
        <v>0</v>
      </c>
      <c r="L58" s="10" t="str">
        <f t="shared" si="5"/>
        <v>ProcesTax</v>
      </c>
      <c r="M58" s="10">
        <f>VLOOKUP(L58,Input!$C$2:$D$6,2,FALSE)</f>
        <v>13</v>
      </c>
      <c r="N58" s="10">
        <f t="shared" si="6"/>
        <v>6</v>
      </c>
      <c r="O58" s="10">
        <f>MATCH(F58,Input!$C$15:$U$15,0)</f>
        <v>5</v>
      </c>
    </row>
    <row r="59" spans="2:18">
      <c r="C59" t="s">
        <v>11</v>
      </c>
      <c r="D59" s="18">
        <v>2015</v>
      </c>
      <c r="E59" t="str">
        <f t="shared" si="0"/>
        <v>INDV*</v>
      </c>
      <c r="F59" t="str">
        <f t="shared" si="10"/>
        <v>INDBGA</v>
      </c>
      <c r="G59" t="str">
        <f t="shared" si="10"/>
        <v>IVDMT</v>
      </c>
      <c r="H59" t="str">
        <f t="shared" si="10"/>
        <v>INDBGA</v>
      </c>
      <c r="I59" s="10" t="s">
        <v>209</v>
      </c>
      <c r="J59" s="51">
        <f ca="1">OFFSET(Input!$A$1,M59+N59+2,O59+1)</f>
        <v>0</v>
      </c>
      <c r="L59" s="10" t="str">
        <f t="shared" si="5"/>
        <v>ProcesTax</v>
      </c>
      <c r="M59" s="10">
        <f>VLOOKUP(L59,Input!$C$2:$D$6,2,FALSE)</f>
        <v>13</v>
      </c>
      <c r="N59" s="10">
        <f t="shared" si="6"/>
        <v>6</v>
      </c>
      <c r="O59" s="10">
        <f>MATCH(F59,Input!$C$15:$U$15,0)</f>
        <v>6</v>
      </c>
    </row>
    <row r="60" spans="2:18">
      <c r="C60" t="s">
        <v>11</v>
      </c>
      <c r="D60" s="18">
        <v>2015</v>
      </c>
      <c r="E60" t="str">
        <f t="shared" si="0"/>
        <v>INDV*</v>
      </c>
      <c r="F60" t="str">
        <f t="shared" si="10"/>
        <v>INDHFO</v>
      </c>
      <c r="G60" t="str">
        <f t="shared" si="10"/>
        <v>IVDMT</v>
      </c>
      <c r="H60" t="str">
        <f t="shared" si="10"/>
        <v>INDHFO</v>
      </c>
      <c r="I60" s="10" t="s">
        <v>209</v>
      </c>
      <c r="J60" s="51">
        <f ca="1">OFFSET(Input!$A$1,M60+N60+2,O60+1)</f>
        <v>49.612420193178153</v>
      </c>
      <c r="L60" s="10" t="str">
        <f t="shared" si="5"/>
        <v>ProcesTax</v>
      </c>
      <c r="M60" s="10">
        <f>VLOOKUP(L60,Input!$C$2:$D$6,2,FALSE)</f>
        <v>13</v>
      </c>
      <c r="N60" s="10">
        <f t="shared" si="6"/>
        <v>6</v>
      </c>
      <c r="O60" s="10">
        <f>MATCH(F60,Input!$C$15:$U$15,0)</f>
        <v>7</v>
      </c>
    </row>
    <row r="61" spans="2:18">
      <c r="C61" t="s">
        <v>11</v>
      </c>
      <c r="D61" s="18">
        <v>2015</v>
      </c>
      <c r="E61" t="str">
        <f t="shared" si="0"/>
        <v>INDV*</v>
      </c>
      <c r="F61" t="str">
        <f t="shared" si="10"/>
        <v>INDLPG</v>
      </c>
      <c r="G61" t="str">
        <f t="shared" si="10"/>
        <v>IVDMT</v>
      </c>
      <c r="H61" t="str">
        <f t="shared" si="10"/>
        <v>INDLPG</v>
      </c>
      <c r="I61" s="10" t="s">
        <v>209</v>
      </c>
      <c r="J61" s="51">
        <f ca="1">OFFSET(Input!$A$1,M61+N61+2,O61+1)</f>
        <v>40.590088951336469</v>
      </c>
      <c r="L61" s="10" t="str">
        <f t="shared" si="5"/>
        <v>ProcesTax</v>
      </c>
      <c r="M61" s="10">
        <f>VLOOKUP(L61,Input!$C$2:$D$6,2,FALSE)</f>
        <v>13</v>
      </c>
      <c r="N61" s="10">
        <f t="shared" si="6"/>
        <v>6</v>
      </c>
      <c r="O61" s="10">
        <f>MATCH(F61,Input!$C$15:$U$15,0)</f>
        <v>8</v>
      </c>
    </row>
    <row r="62" spans="2:18">
      <c r="C62" t="s">
        <v>11</v>
      </c>
      <c r="D62" s="18">
        <v>2015</v>
      </c>
      <c r="E62" t="str">
        <f t="shared" si="0"/>
        <v>INDV*</v>
      </c>
      <c r="F62" t="str">
        <f t="shared" si="10"/>
        <v>INDWST</v>
      </c>
      <c r="G62" t="str">
        <f t="shared" si="10"/>
        <v>IVDMT</v>
      </c>
      <c r="H62" t="str">
        <f t="shared" si="10"/>
        <v>INDWST</v>
      </c>
      <c r="I62" s="10" t="s">
        <v>209</v>
      </c>
      <c r="J62" s="51">
        <f ca="1">OFFSET(Input!$A$1,M62+N62+2,O62+1)</f>
        <v>0</v>
      </c>
      <c r="L62" s="10" t="str">
        <f t="shared" si="5"/>
        <v>ProcesTax</v>
      </c>
      <c r="M62" s="10">
        <f>VLOOKUP(L62,Input!$C$2:$D$6,2,FALSE)</f>
        <v>13</v>
      </c>
      <c r="N62" s="10">
        <f t="shared" si="6"/>
        <v>6</v>
      </c>
      <c r="O62" s="10">
        <f>MATCH(F62,Input!$C$15:$U$15,0)</f>
        <v>9</v>
      </c>
    </row>
    <row r="63" spans="2:18">
      <c r="C63" t="s">
        <v>11</v>
      </c>
      <c r="D63" s="18">
        <v>2015</v>
      </c>
      <c r="E63" t="str">
        <f t="shared" si="0"/>
        <v>INDV*</v>
      </c>
      <c r="F63" t="str">
        <f t="shared" si="10"/>
        <v>INDHCE</v>
      </c>
      <c r="G63" t="str">
        <f t="shared" si="10"/>
        <v>IVDMT</v>
      </c>
      <c r="H63" t="str">
        <f t="shared" si="10"/>
        <v>INDHCE</v>
      </c>
      <c r="I63" s="10" t="s">
        <v>209</v>
      </c>
      <c r="J63" s="51">
        <f ca="1">OFFSET(Input!$A$1,M63+N63+2,O63+1)</f>
        <v>30.170076892571945</v>
      </c>
      <c r="L63" s="10" t="str">
        <f t="shared" si="5"/>
        <v>ProcesTax</v>
      </c>
      <c r="M63" s="10">
        <f>VLOOKUP(L63,Input!$C$2:$D$6,2,FALSE)</f>
        <v>13</v>
      </c>
      <c r="N63" s="10">
        <f t="shared" si="6"/>
        <v>6</v>
      </c>
      <c r="O63" s="10">
        <f>MATCH(F63,Input!$C$15:$U$15,0)</f>
        <v>10</v>
      </c>
    </row>
    <row r="64" spans="2:18">
      <c r="C64" t="s">
        <v>11</v>
      </c>
      <c r="D64" s="18">
        <v>2015</v>
      </c>
      <c r="E64" t="str">
        <f t="shared" si="0"/>
        <v>INDV*</v>
      </c>
      <c r="F64" t="str">
        <f t="shared" si="10"/>
        <v>INDHDE</v>
      </c>
      <c r="G64" t="str">
        <f t="shared" si="10"/>
        <v>IVDMT</v>
      </c>
      <c r="H64" t="str">
        <f t="shared" si="10"/>
        <v>INDHDE</v>
      </c>
      <c r="I64" s="10" t="s">
        <v>209</v>
      </c>
      <c r="J64" s="51">
        <f ca="1">OFFSET(Input!$A$1,M64+N64+2,O64+1)</f>
        <v>30.170076892571945</v>
      </c>
      <c r="L64" s="10" t="str">
        <f t="shared" si="5"/>
        <v>ProcesTax</v>
      </c>
      <c r="M64" s="10">
        <f>VLOOKUP(L64,Input!$C$2:$D$6,2,FALSE)</f>
        <v>13</v>
      </c>
      <c r="N64" s="10">
        <f t="shared" si="6"/>
        <v>6</v>
      </c>
      <c r="O64" s="10">
        <f>MATCH(F64,Input!$C$15:$U$15,0)</f>
        <v>11</v>
      </c>
    </row>
    <row r="65" spans="2:15">
      <c r="B65" s="9"/>
      <c r="C65" s="9" t="s">
        <v>11</v>
      </c>
      <c r="D65" s="12">
        <v>2015</v>
      </c>
      <c r="E65" s="9" t="str">
        <f t="shared" ref="E65:E123" si="11">$U$3&amp;"*"</f>
        <v>INDV*</v>
      </c>
      <c r="F65" s="9" t="str">
        <f t="shared" si="10"/>
        <v>INDELC</v>
      </c>
      <c r="G65" s="9" t="str">
        <f t="shared" si="10"/>
        <v>IVDMT</v>
      </c>
      <c r="H65" s="9" t="str">
        <f t="shared" si="10"/>
        <v>INDELC</v>
      </c>
      <c r="I65" s="13" t="s">
        <v>209</v>
      </c>
      <c r="J65" s="52">
        <f ca="1">OFFSET(Input!$A$1,M65+N65+2,O65+1)</f>
        <v>1.25</v>
      </c>
      <c r="L65" s="13" t="str">
        <f t="shared" si="5"/>
        <v>ProcesTax</v>
      </c>
      <c r="M65" s="13">
        <f>VLOOKUP(L65,Input!$C$2:$D$6,2,FALSE)</f>
        <v>13</v>
      </c>
      <c r="N65" s="13">
        <f t="shared" si="6"/>
        <v>6</v>
      </c>
      <c r="O65" s="13">
        <f>MATCH(F65,Input!$C$15:$U$15,0)</f>
        <v>12</v>
      </c>
    </row>
    <row r="66" spans="2:15">
      <c r="C66" t="s">
        <v>11</v>
      </c>
      <c r="D66" s="18">
        <v>2015</v>
      </c>
      <c r="E66" t="str">
        <f t="shared" si="11"/>
        <v>INDV*</v>
      </c>
      <c r="F66" t="str">
        <f t="shared" si="10"/>
        <v>INDNGA</v>
      </c>
      <c r="G66" t="str">
        <f t="shared" si="10"/>
        <v>IVDHT</v>
      </c>
      <c r="H66" t="str">
        <f t="shared" si="10"/>
        <v>INDNGA</v>
      </c>
      <c r="I66" s="10" t="s">
        <v>209</v>
      </c>
      <c r="J66" s="51">
        <f ca="1">OFFSET(Input!$A$1,M66+N66+2,O66+1)</f>
        <v>2.3923925411292624</v>
      </c>
      <c r="L66" s="10" t="str">
        <f t="shared" si="5"/>
        <v>ProcesTax</v>
      </c>
      <c r="M66" s="10">
        <f>VLOOKUP(L66,Input!$C$2:$D$6,2,FALSE)</f>
        <v>13</v>
      </c>
      <c r="N66" s="10">
        <f t="shared" si="6"/>
        <v>6</v>
      </c>
      <c r="O66" s="10">
        <f>MATCH(F66,Input!$C$15:$U$15,0)</f>
        <v>1</v>
      </c>
    </row>
    <row r="67" spans="2:15">
      <c r="C67" t="s">
        <v>11</v>
      </c>
      <c r="D67" s="18">
        <v>2015</v>
      </c>
      <c r="E67" t="str">
        <f t="shared" si="11"/>
        <v>INDV*</v>
      </c>
      <c r="F67" t="str">
        <f t="shared" si="10"/>
        <v>INDSNG2</v>
      </c>
      <c r="G67" t="str">
        <f t="shared" si="10"/>
        <v>IVDHT</v>
      </c>
      <c r="H67" t="str">
        <f t="shared" si="10"/>
        <v>INDSNG2</v>
      </c>
      <c r="I67" s="10" t="s">
        <v>209</v>
      </c>
      <c r="J67" s="51">
        <f ca="1">OFFSET(Input!$A$1,M67+N67+2,O67+1)</f>
        <v>0</v>
      </c>
      <c r="L67" s="10" t="str">
        <f t="shared" si="5"/>
        <v>ProcesTax</v>
      </c>
      <c r="M67" s="10">
        <f>VLOOKUP(L67,Input!$C$2:$D$6,2,FALSE)</f>
        <v>13</v>
      </c>
      <c r="N67" s="10">
        <f t="shared" si="6"/>
        <v>6</v>
      </c>
      <c r="O67" s="10">
        <f>MATCH(F67,Input!$C$15:$U$15,0)</f>
        <v>16</v>
      </c>
    </row>
    <row r="68" spans="2:15">
      <c r="C68" t="s">
        <v>11</v>
      </c>
      <c r="D68" s="18">
        <v>2015</v>
      </c>
      <c r="E68" t="str">
        <f t="shared" si="11"/>
        <v>INDV*</v>
      </c>
      <c r="F68" t="str">
        <f t="shared" si="10"/>
        <v>INDSNG1</v>
      </c>
      <c r="G68" t="str">
        <f t="shared" si="10"/>
        <v>IVDHT</v>
      </c>
      <c r="H68" t="str">
        <f t="shared" si="10"/>
        <v>INDSNG1</v>
      </c>
      <c r="I68" s="10" t="s">
        <v>209</v>
      </c>
      <c r="J68" s="51">
        <f ca="1">OFFSET(Input!$A$1,M68+N68+2,O68+1)</f>
        <v>0</v>
      </c>
      <c r="L68" s="10" t="str">
        <f t="shared" si="5"/>
        <v>ProcesTax</v>
      </c>
      <c r="M68" s="10">
        <f>VLOOKUP(L68,Input!$C$2:$D$6,2,FALSE)</f>
        <v>13</v>
      </c>
      <c r="N68" s="10">
        <f t="shared" si="6"/>
        <v>6</v>
      </c>
      <c r="O68" s="10">
        <f>MATCH(F68,Input!$C$15:$U$15,0)</f>
        <v>15</v>
      </c>
    </row>
    <row r="69" spans="2:15">
      <c r="B69" s="9"/>
      <c r="C69" s="9" t="s">
        <v>11</v>
      </c>
      <c r="D69" s="12">
        <v>2015</v>
      </c>
      <c r="E69" s="9" t="str">
        <f t="shared" si="11"/>
        <v>INDV*</v>
      </c>
      <c r="F69" s="9" t="str">
        <f t="shared" si="10"/>
        <v>INDLPG</v>
      </c>
      <c r="G69" s="9" t="str">
        <f t="shared" si="10"/>
        <v>IVDHT</v>
      </c>
      <c r="H69" s="9" t="str">
        <f t="shared" si="10"/>
        <v>INDLPG</v>
      </c>
      <c r="I69" s="13" t="s">
        <v>209</v>
      </c>
      <c r="J69" s="52">
        <f ca="1">OFFSET(Input!$A$1,M69+N69+2,O69+1)</f>
        <v>40.590088951336469</v>
      </c>
      <c r="L69" s="13" t="str">
        <f t="shared" si="5"/>
        <v>ProcesTax</v>
      </c>
      <c r="M69" s="13">
        <f>VLOOKUP(L69,Input!$C$2:$D$6,2,FALSE)</f>
        <v>13</v>
      </c>
      <c r="N69" s="13">
        <f t="shared" si="6"/>
        <v>6</v>
      </c>
      <c r="O69" s="13">
        <f>MATCH(F69,Input!$C$15:$U$15,0)</f>
        <v>8</v>
      </c>
    </row>
    <row r="70" spans="2:15">
      <c r="C70" t="s">
        <v>11</v>
      </c>
      <c r="D70" s="18">
        <v>2015</v>
      </c>
      <c r="E70" t="str">
        <f t="shared" si="11"/>
        <v>INDV*</v>
      </c>
      <c r="F70" t="str">
        <f t="shared" ref="F70:H89" si="12">F26</f>
        <v>INDNGA</v>
      </c>
      <c r="G70" t="str">
        <f t="shared" si="12"/>
        <v>IVDRH</v>
      </c>
      <c r="H70" t="str">
        <f t="shared" si="12"/>
        <v>INDNGA</v>
      </c>
      <c r="I70" s="10" t="s">
        <v>209</v>
      </c>
      <c r="J70" s="51">
        <f ca="1">OFFSET(Input!$A$1,M70+N70+2,O70+1)</f>
        <v>70.841601057755838</v>
      </c>
      <c r="L70" s="10" t="str">
        <f t="shared" si="5"/>
        <v>HeatTax</v>
      </c>
      <c r="M70" s="10">
        <f>VLOOKUP(L70,Input!$C$2:$D$6,2,FALSE)</f>
        <v>63</v>
      </c>
      <c r="N70" s="10">
        <f t="shared" si="6"/>
        <v>6</v>
      </c>
      <c r="O70" s="10">
        <f>MATCH(F70,Input!$C$15:$U$15,0)</f>
        <v>1</v>
      </c>
    </row>
    <row r="71" spans="2:15">
      <c r="C71" t="s">
        <v>11</v>
      </c>
      <c r="D71" s="18">
        <v>2015</v>
      </c>
      <c r="E71" t="str">
        <f t="shared" si="11"/>
        <v>INDV*</v>
      </c>
      <c r="F71" t="str">
        <f t="shared" si="12"/>
        <v>INDSNG2</v>
      </c>
      <c r="G71" t="str">
        <f t="shared" si="12"/>
        <v>IVDRH</v>
      </c>
      <c r="H71" t="str">
        <f t="shared" si="12"/>
        <v>INDSNG2</v>
      </c>
      <c r="I71" s="10" t="s">
        <v>209</v>
      </c>
      <c r="J71" s="51">
        <f ca="1">OFFSET(Input!$A$1,M71+N71+2,O71+1)</f>
        <v>0</v>
      </c>
      <c r="L71" s="10" t="str">
        <f t="shared" ref="L71:L134" si="13">VLOOKUP(RIGHT(G71,3),$T$6:$V$12,3,FALSE)</f>
        <v>HeatTax</v>
      </c>
      <c r="M71" s="10">
        <f>VLOOKUP(L71,Input!$C$2:$D$6,2,FALSE)</f>
        <v>63</v>
      </c>
      <c r="N71" s="10">
        <f t="shared" ref="N71:N134" si="14">D71-2009</f>
        <v>6</v>
      </c>
      <c r="O71" s="10">
        <f>MATCH(F71,Input!$C$15:$U$15,0)</f>
        <v>16</v>
      </c>
    </row>
    <row r="72" spans="2:15">
      <c r="C72" t="s">
        <v>11</v>
      </c>
      <c r="D72" s="18">
        <v>2015</v>
      </c>
      <c r="E72" t="str">
        <f t="shared" si="11"/>
        <v>INDV*</v>
      </c>
      <c r="F72" t="str">
        <f t="shared" si="12"/>
        <v>INDSNG1</v>
      </c>
      <c r="G72" t="str">
        <f t="shared" si="12"/>
        <v>IVDRH</v>
      </c>
      <c r="H72" t="str">
        <f t="shared" si="12"/>
        <v>INDSNG1</v>
      </c>
      <c r="I72" s="10" t="s">
        <v>209</v>
      </c>
      <c r="J72" s="51">
        <f ca="1">OFFSET(Input!$A$1,M72+N72+2,O72+1)</f>
        <v>121.84069514307899</v>
      </c>
      <c r="L72" s="10" t="str">
        <f t="shared" si="13"/>
        <v>HeatTax</v>
      </c>
      <c r="M72" s="10">
        <f>VLOOKUP(L72,Input!$C$2:$D$6,2,FALSE)</f>
        <v>63</v>
      </c>
      <c r="N72" s="10">
        <f t="shared" si="14"/>
        <v>6</v>
      </c>
      <c r="O72" s="10">
        <f>MATCH(F72,Input!$C$15:$U$15,0)</f>
        <v>15</v>
      </c>
    </row>
    <row r="73" spans="2:15">
      <c r="C73" t="s">
        <v>11</v>
      </c>
      <c r="D73" s="18">
        <v>2015</v>
      </c>
      <c r="E73" t="str">
        <f t="shared" si="11"/>
        <v>INDV*</v>
      </c>
      <c r="F73" t="str">
        <f t="shared" si="12"/>
        <v>INDCOA</v>
      </c>
      <c r="G73" t="str">
        <f t="shared" si="12"/>
        <v>IVDRH</v>
      </c>
      <c r="H73" t="str">
        <f t="shared" si="12"/>
        <v>INDCOA</v>
      </c>
      <c r="I73" s="10" t="s">
        <v>209</v>
      </c>
      <c r="J73" s="51">
        <f ca="1">OFFSET(Input!$A$1,M73+N73+2,O73+1)</f>
        <v>0</v>
      </c>
      <c r="L73" s="10" t="str">
        <f t="shared" si="13"/>
        <v>HeatTax</v>
      </c>
      <c r="M73" s="10">
        <f>VLOOKUP(L73,Input!$C$2:$D$6,2,FALSE)</f>
        <v>63</v>
      </c>
      <c r="N73" s="10">
        <f t="shared" si="14"/>
        <v>6</v>
      </c>
      <c r="O73" s="10">
        <f>MATCH(F73,Input!$C$15:$U$15,0)</f>
        <v>2</v>
      </c>
    </row>
    <row r="74" spans="2:15">
      <c r="C74" t="s">
        <v>11</v>
      </c>
      <c r="D74" s="18">
        <v>2015</v>
      </c>
      <c r="E74" t="str">
        <f t="shared" si="11"/>
        <v>INDV*</v>
      </c>
      <c r="F74" t="str">
        <f t="shared" si="12"/>
        <v>INDDSL</v>
      </c>
      <c r="G74" t="str">
        <f t="shared" si="12"/>
        <v>IVDRH</v>
      </c>
      <c r="H74" t="str">
        <f t="shared" si="12"/>
        <v>INDDSL</v>
      </c>
      <c r="I74" s="10" t="s">
        <v>209</v>
      </c>
      <c r="J74" s="51">
        <f ca="1">OFFSET(Input!$A$1,M74+N74+2,O74+1)</f>
        <v>145.72835544314296</v>
      </c>
      <c r="L74" s="10" t="str">
        <f t="shared" si="13"/>
        <v>HeatTax</v>
      </c>
      <c r="M74" s="10">
        <f>VLOOKUP(L74,Input!$C$2:$D$6,2,FALSE)</f>
        <v>63</v>
      </c>
      <c r="N74" s="10">
        <f t="shared" si="14"/>
        <v>6</v>
      </c>
      <c r="O74" s="10">
        <f>MATCH(F74,Input!$C$15:$U$15,0)</f>
        <v>3</v>
      </c>
    </row>
    <row r="75" spans="2:15">
      <c r="C75" t="s">
        <v>11</v>
      </c>
      <c r="D75" s="18">
        <v>2015</v>
      </c>
      <c r="E75" t="str">
        <f t="shared" si="11"/>
        <v>INDV*</v>
      </c>
      <c r="F75" t="str">
        <f t="shared" si="12"/>
        <v>INDDSB1</v>
      </c>
      <c r="G75" t="str">
        <f t="shared" si="12"/>
        <v>IVDRH</v>
      </c>
      <c r="H75" t="str">
        <f t="shared" si="12"/>
        <v>INDDSB1</v>
      </c>
      <c r="I75" s="10" t="s">
        <v>209</v>
      </c>
      <c r="J75" s="51">
        <f ca="1">OFFSET(Input!$A$1,M75+N75+2,O75+1)</f>
        <v>37.916666666666671</v>
      </c>
      <c r="L75" s="10" t="str">
        <f t="shared" si="13"/>
        <v>HeatTax</v>
      </c>
      <c r="M75" s="10">
        <f>VLOOKUP(L75,Input!$C$2:$D$6,2,FALSE)</f>
        <v>63</v>
      </c>
      <c r="N75" s="10">
        <f t="shared" si="14"/>
        <v>6</v>
      </c>
      <c r="O75" s="10">
        <f>MATCH(F75,Input!$C$15:$U$15,0)</f>
        <v>13</v>
      </c>
    </row>
    <row r="76" spans="2:15">
      <c r="C76" t="s">
        <v>11</v>
      </c>
      <c r="D76" s="18">
        <v>2015</v>
      </c>
      <c r="E76" t="str">
        <f t="shared" si="11"/>
        <v>INDV*</v>
      </c>
      <c r="F76" t="str">
        <f t="shared" si="12"/>
        <v>INDDSB2</v>
      </c>
      <c r="G76" t="str">
        <f t="shared" si="12"/>
        <v>IVDRH</v>
      </c>
      <c r="H76" t="str">
        <f t="shared" si="12"/>
        <v>INDDSB2</v>
      </c>
      <c r="I76" s="10" t="s">
        <v>209</v>
      </c>
      <c r="J76" s="51">
        <f ca="1">OFFSET(Input!$A$1,M76+N76+2,O76+1)</f>
        <v>121.84069514307899</v>
      </c>
      <c r="L76" s="10" t="str">
        <f t="shared" si="13"/>
        <v>HeatTax</v>
      </c>
      <c r="M76" s="10">
        <f>VLOOKUP(L76,Input!$C$2:$D$6,2,FALSE)</f>
        <v>63</v>
      </c>
      <c r="N76" s="10">
        <f t="shared" si="14"/>
        <v>6</v>
      </c>
      <c r="O76" s="10">
        <f>MATCH(F76,Input!$C$15:$U$15,0)</f>
        <v>14</v>
      </c>
    </row>
    <row r="77" spans="2:15">
      <c r="C77" t="s">
        <v>11</v>
      </c>
      <c r="D77" s="18">
        <v>2015</v>
      </c>
      <c r="E77" t="str">
        <f t="shared" si="11"/>
        <v>INDV*</v>
      </c>
      <c r="F77" t="str">
        <f t="shared" si="12"/>
        <v>INDWPE</v>
      </c>
      <c r="G77" t="str">
        <f t="shared" si="12"/>
        <v>IVDRH</v>
      </c>
      <c r="H77" t="str">
        <f t="shared" si="12"/>
        <v>INDWPE</v>
      </c>
      <c r="I77" s="10" t="s">
        <v>209</v>
      </c>
      <c r="J77" s="51">
        <f ca="1">OFFSET(Input!$A$1,M77+N77+2,O77+1)</f>
        <v>0</v>
      </c>
      <c r="L77" s="10" t="str">
        <f t="shared" si="13"/>
        <v>HeatTax</v>
      </c>
      <c r="M77" s="10">
        <f>VLOOKUP(L77,Input!$C$2:$D$6,2,FALSE)</f>
        <v>63</v>
      </c>
      <c r="N77" s="10">
        <f t="shared" si="14"/>
        <v>6</v>
      </c>
      <c r="O77" s="10">
        <f>MATCH(F77,Input!$C$15:$U$15,0)</f>
        <v>4</v>
      </c>
    </row>
    <row r="78" spans="2:15">
      <c r="C78" t="s">
        <v>11</v>
      </c>
      <c r="D78" s="18">
        <v>2015</v>
      </c>
      <c r="E78" t="str">
        <f t="shared" si="11"/>
        <v>INDV*</v>
      </c>
      <c r="F78" t="str">
        <f t="shared" si="12"/>
        <v>INDWCH</v>
      </c>
      <c r="G78" t="str">
        <f t="shared" si="12"/>
        <v>IVDRH</v>
      </c>
      <c r="H78" t="str">
        <f t="shared" si="12"/>
        <v>INDWCH</v>
      </c>
      <c r="I78" s="10" t="s">
        <v>209</v>
      </c>
      <c r="J78" s="51">
        <f ca="1">OFFSET(Input!$A$1,M78+N78+2,O78+1)</f>
        <v>0</v>
      </c>
      <c r="L78" s="10" t="str">
        <f t="shared" si="13"/>
        <v>HeatTax</v>
      </c>
      <c r="M78" s="10">
        <f>VLOOKUP(L78,Input!$C$2:$D$6,2,FALSE)</f>
        <v>63</v>
      </c>
      <c r="N78" s="10">
        <f t="shared" si="14"/>
        <v>6</v>
      </c>
      <c r="O78" s="10">
        <f>MATCH(F78,Input!$C$15:$U$15,0)</f>
        <v>5</v>
      </c>
    </row>
    <row r="79" spans="2:15">
      <c r="C79" t="s">
        <v>11</v>
      </c>
      <c r="D79" s="18">
        <v>2015</v>
      </c>
      <c r="E79" t="str">
        <f t="shared" si="11"/>
        <v>INDV*</v>
      </c>
      <c r="F79" t="str">
        <f t="shared" si="12"/>
        <v>INDBGA</v>
      </c>
      <c r="G79" t="str">
        <f t="shared" si="12"/>
        <v>IVDRH</v>
      </c>
      <c r="H79" t="str">
        <f t="shared" si="12"/>
        <v>INDBGA</v>
      </c>
      <c r="I79" s="10" t="s">
        <v>209</v>
      </c>
      <c r="J79" s="51">
        <f ca="1">OFFSET(Input!$A$1,M79+N79+2,O79+1)</f>
        <v>0</v>
      </c>
      <c r="L79" s="10" t="str">
        <f t="shared" si="13"/>
        <v>HeatTax</v>
      </c>
      <c r="M79" s="10">
        <f>VLOOKUP(L79,Input!$C$2:$D$6,2,FALSE)</f>
        <v>63</v>
      </c>
      <c r="N79" s="10">
        <f t="shared" si="14"/>
        <v>6</v>
      </c>
      <c r="O79" s="10">
        <f>MATCH(F79,Input!$C$15:$U$15,0)</f>
        <v>6</v>
      </c>
    </row>
    <row r="80" spans="2:15">
      <c r="C80" t="s">
        <v>11</v>
      </c>
      <c r="D80" s="18">
        <v>2015</v>
      </c>
      <c r="E80" t="str">
        <f t="shared" si="11"/>
        <v>INDV*</v>
      </c>
      <c r="F80" t="str">
        <f t="shared" si="12"/>
        <v>INDHFO</v>
      </c>
      <c r="G80" t="str">
        <f t="shared" si="12"/>
        <v>IVDRH</v>
      </c>
      <c r="H80" t="str">
        <f t="shared" si="12"/>
        <v>INDHFO</v>
      </c>
      <c r="I80" s="10" t="s">
        <v>209</v>
      </c>
      <c r="J80" s="51">
        <f ca="1">OFFSET(Input!$A$1,M80+N80+2,O80+1)</f>
        <v>73.544808375756418</v>
      </c>
      <c r="L80" s="10" t="str">
        <f t="shared" si="13"/>
        <v>HeatTax</v>
      </c>
      <c r="M80" s="10">
        <f>VLOOKUP(L80,Input!$C$2:$D$6,2,FALSE)</f>
        <v>63</v>
      </c>
      <c r="N80" s="10">
        <f t="shared" si="14"/>
        <v>6</v>
      </c>
      <c r="O80" s="10">
        <f>MATCH(F80,Input!$C$15:$U$15,0)</f>
        <v>7</v>
      </c>
    </row>
    <row r="81" spans="2:15">
      <c r="C81" t="s">
        <v>11</v>
      </c>
      <c r="D81" s="18">
        <v>2015</v>
      </c>
      <c r="E81" t="str">
        <f t="shared" si="11"/>
        <v>INDV*</v>
      </c>
      <c r="F81" t="str">
        <f t="shared" si="12"/>
        <v>INDLPG</v>
      </c>
      <c r="G81" t="str">
        <f t="shared" si="12"/>
        <v>IVDRH</v>
      </c>
      <c r="H81" t="str">
        <f t="shared" si="12"/>
        <v>INDLPG</v>
      </c>
      <c r="I81" s="10" t="s">
        <v>209</v>
      </c>
      <c r="J81" s="51">
        <f ca="1">OFFSET(Input!$A$1,M81+N81+2,O81+1)</f>
        <v>40.590088951336469</v>
      </c>
      <c r="L81" s="10" t="str">
        <f t="shared" si="13"/>
        <v>HeatTax</v>
      </c>
      <c r="M81" s="10">
        <f>VLOOKUP(L81,Input!$C$2:$D$6,2,FALSE)</f>
        <v>63</v>
      </c>
      <c r="N81" s="10">
        <f t="shared" si="14"/>
        <v>6</v>
      </c>
      <c r="O81" s="10">
        <f>MATCH(F81,Input!$C$15:$U$15,0)</f>
        <v>8</v>
      </c>
    </row>
    <row r="82" spans="2:15">
      <c r="C82" t="s">
        <v>11</v>
      </c>
      <c r="D82" s="18">
        <v>2015</v>
      </c>
      <c r="E82" t="str">
        <f t="shared" si="11"/>
        <v>INDV*</v>
      </c>
      <c r="F82" t="str">
        <f t="shared" si="12"/>
        <v>INDWST</v>
      </c>
      <c r="G82" t="str">
        <f t="shared" si="12"/>
        <v>IVDRH</v>
      </c>
      <c r="H82" t="str">
        <f t="shared" si="12"/>
        <v>INDWST</v>
      </c>
      <c r="I82" s="10" t="s">
        <v>209</v>
      </c>
      <c r="J82" s="51">
        <f ca="1">OFFSET(Input!$A$1,M82+N82+2,O82+1)</f>
        <v>0</v>
      </c>
      <c r="L82" s="10" t="str">
        <f t="shared" si="13"/>
        <v>HeatTax</v>
      </c>
      <c r="M82" s="10">
        <f>VLOOKUP(L82,Input!$C$2:$D$6,2,FALSE)</f>
        <v>63</v>
      </c>
      <c r="N82" s="10">
        <f t="shared" si="14"/>
        <v>6</v>
      </c>
      <c r="O82" s="10">
        <f>MATCH(F82,Input!$C$15:$U$15,0)</f>
        <v>9</v>
      </c>
    </row>
    <row r="83" spans="2:15">
      <c r="C83" t="s">
        <v>11</v>
      </c>
      <c r="D83" s="18">
        <v>2015</v>
      </c>
      <c r="E83" t="str">
        <f t="shared" si="11"/>
        <v>INDV*</v>
      </c>
      <c r="F83" t="str">
        <f t="shared" si="12"/>
        <v>INDHCE</v>
      </c>
      <c r="G83" t="str">
        <f t="shared" si="12"/>
        <v>IVDRH</v>
      </c>
      <c r="H83" t="str">
        <f t="shared" si="12"/>
        <v>INDHCE</v>
      </c>
      <c r="I83" s="10" t="s">
        <v>209</v>
      </c>
      <c r="J83" s="51">
        <f ca="1">OFFSET(Input!$A$1,M83+N83+2,O83+1)</f>
        <v>30.170076892571945</v>
      </c>
      <c r="L83" s="10" t="str">
        <f t="shared" si="13"/>
        <v>HeatTax</v>
      </c>
      <c r="M83" s="10">
        <f>VLOOKUP(L83,Input!$C$2:$D$6,2,FALSE)</f>
        <v>63</v>
      </c>
      <c r="N83" s="10">
        <f t="shared" si="14"/>
        <v>6</v>
      </c>
      <c r="O83" s="10">
        <f>MATCH(F83,Input!$C$15:$U$15,0)</f>
        <v>10</v>
      </c>
    </row>
    <row r="84" spans="2:15">
      <c r="C84" t="s">
        <v>11</v>
      </c>
      <c r="D84" s="18">
        <v>2015</v>
      </c>
      <c r="E84" t="str">
        <f t="shared" si="11"/>
        <v>INDV*</v>
      </c>
      <c r="F84" t="str">
        <f t="shared" si="12"/>
        <v>INDHDE</v>
      </c>
      <c r="G84" t="str">
        <f t="shared" si="12"/>
        <v>IVDRH</v>
      </c>
      <c r="H84" t="str">
        <f t="shared" si="12"/>
        <v>INDHDE</v>
      </c>
      <c r="I84" s="10" t="s">
        <v>209</v>
      </c>
      <c r="J84" s="51">
        <f ca="1">OFFSET(Input!$A$1,M84+N84+2,O84+1)</f>
        <v>30.170076892571945</v>
      </c>
      <c r="L84" s="10" t="str">
        <f t="shared" si="13"/>
        <v>HeatTax</v>
      </c>
      <c r="M84" s="10">
        <f>VLOOKUP(L84,Input!$C$2:$D$6,2,FALSE)</f>
        <v>63</v>
      </c>
      <c r="N84" s="10">
        <f t="shared" si="14"/>
        <v>6</v>
      </c>
      <c r="O84" s="10">
        <f>MATCH(F84,Input!$C$15:$U$15,0)</f>
        <v>11</v>
      </c>
    </row>
    <row r="85" spans="2:15">
      <c r="B85" s="9"/>
      <c r="C85" s="9" t="s">
        <v>11</v>
      </c>
      <c r="D85" s="12">
        <v>2015</v>
      </c>
      <c r="E85" s="9" t="str">
        <f t="shared" si="11"/>
        <v>INDV*</v>
      </c>
      <c r="F85" s="9" t="str">
        <f t="shared" si="12"/>
        <v>INDELC</v>
      </c>
      <c r="G85" s="9" t="str">
        <f t="shared" si="12"/>
        <v>IVDRH</v>
      </c>
      <c r="H85" s="9" t="str">
        <f t="shared" si="12"/>
        <v>INDELC</v>
      </c>
      <c r="I85" s="13" t="s">
        <v>209</v>
      </c>
      <c r="J85" s="52">
        <f ca="1">OFFSET(Input!$A$1,M85+N85+2,O85+1)</f>
        <v>37.916666666666671</v>
      </c>
      <c r="L85" s="13" t="str">
        <f t="shared" si="13"/>
        <v>HeatTax</v>
      </c>
      <c r="M85" s="13">
        <f>VLOOKUP(L85,Input!$C$2:$D$6,2,FALSE)</f>
        <v>63</v>
      </c>
      <c r="N85" s="13">
        <f t="shared" si="14"/>
        <v>6</v>
      </c>
      <c r="O85" s="13">
        <f>MATCH(F85,Input!$C$15:$U$15,0)</f>
        <v>12</v>
      </c>
    </row>
    <row r="86" spans="2:15">
      <c r="B86" s="26"/>
      <c r="C86" s="26" t="s">
        <v>11</v>
      </c>
      <c r="D86" s="27">
        <v>2015</v>
      </c>
      <c r="E86" s="26" t="str">
        <f t="shared" si="11"/>
        <v>INDV*</v>
      </c>
      <c r="F86" s="26" t="str">
        <f t="shared" si="12"/>
        <v>INDELC</v>
      </c>
      <c r="G86" s="26" t="str">
        <f t="shared" si="12"/>
        <v>IVDLA</v>
      </c>
      <c r="H86" s="26" t="str">
        <f t="shared" si="12"/>
        <v>INDELC</v>
      </c>
      <c r="I86" s="28" t="s">
        <v>209</v>
      </c>
      <c r="J86" s="53">
        <f ca="1">OFFSET(Input!$A$1,M86+N86+2,O86+1)</f>
        <v>37.916666666666671</v>
      </c>
      <c r="L86" s="28" t="str">
        <f t="shared" si="13"/>
        <v>FullTax</v>
      </c>
      <c r="M86" s="28">
        <f>VLOOKUP(L86,Input!$C$2:$D$6,2,FALSE)</f>
        <v>113</v>
      </c>
      <c r="N86" s="28">
        <f t="shared" si="14"/>
        <v>6</v>
      </c>
      <c r="O86" s="28">
        <f>MATCH(F86,Input!$C$15:$U$15,0)</f>
        <v>12</v>
      </c>
    </row>
    <row r="87" spans="2:15">
      <c r="B87" s="9"/>
      <c r="C87" s="9" t="s">
        <v>11</v>
      </c>
      <c r="D87" s="12">
        <v>2015</v>
      </c>
      <c r="E87" s="9" t="str">
        <f t="shared" si="11"/>
        <v>INDV*</v>
      </c>
      <c r="F87" s="9" t="str">
        <f t="shared" si="12"/>
        <v>INDELC</v>
      </c>
      <c r="G87" s="9" t="str">
        <f t="shared" si="12"/>
        <v>IVDEM</v>
      </c>
      <c r="H87" s="9" t="str">
        <f t="shared" si="12"/>
        <v>INDELC</v>
      </c>
      <c r="I87" s="13" t="s">
        <v>209</v>
      </c>
      <c r="J87" s="52">
        <f ca="1">OFFSET(Input!$A$1,M87+N87+2,O87+1)</f>
        <v>37.916666666666671</v>
      </c>
      <c r="L87" s="13" t="str">
        <f t="shared" si="13"/>
        <v>FullTax</v>
      </c>
      <c r="M87" s="13">
        <f>VLOOKUP(L87,Input!$C$2:$D$6,2,FALSE)</f>
        <v>113</v>
      </c>
      <c r="N87" s="13">
        <f t="shared" si="14"/>
        <v>6</v>
      </c>
      <c r="O87" s="13">
        <f>MATCH(F87,Input!$C$15:$U$15,0)</f>
        <v>12</v>
      </c>
    </row>
    <row r="88" spans="2:15">
      <c r="C88" t="s">
        <v>11</v>
      </c>
      <c r="D88" s="18">
        <v>2015</v>
      </c>
      <c r="E88" t="str">
        <f t="shared" si="11"/>
        <v>INDV*</v>
      </c>
      <c r="F88" t="str">
        <f t="shared" si="12"/>
        <v>INDDSB1</v>
      </c>
      <c r="G88" t="str">
        <f t="shared" si="12"/>
        <v>IVDTF</v>
      </c>
      <c r="H88" t="str">
        <f t="shared" si="12"/>
        <v>INDDSB1</v>
      </c>
      <c r="I88" s="10" t="s">
        <v>209</v>
      </c>
      <c r="J88" s="51">
        <f ca="1">OFFSET(Input!$A$1,M88+N88+2,O88+1)</f>
        <v>37.916666666666671</v>
      </c>
      <c r="L88" s="10" t="str">
        <f t="shared" si="13"/>
        <v>FullTax</v>
      </c>
      <c r="M88" s="10">
        <f>VLOOKUP(L88,Input!$C$2:$D$6,2,FALSE)</f>
        <v>113</v>
      </c>
      <c r="N88" s="10">
        <f t="shared" si="14"/>
        <v>6</v>
      </c>
      <c r="O88" s="10">
        <f>MATCH(F88,Input!$C$15:$U$15,0)</f>
        <v>13</v>
      </c>
    </row>
    <row r="89" spans="2:15">
      <c r="C89" t="s">
        <v>11</v>
      </c>
      <c r="D89" s="18">
        <v>2015</v>
      </c>
      <c r="E89" t="str">
        <f t="shared" si="11"/>
        <v>INDV*</v>
      </c>
      <c r="F89" t="str">
        <f t="shared" si="12"/>
        <v>INDDSB2</v>
      </c>
      <c r="G89" t="str">
        <f t="shared" si="12"/>
        <v>IVDTF</v>
      </c>
      <c r="H89" t="str">
        <f t="shared" si="12"/>
        <v>INDDSB2</v>
      </c>
      <c r="I89" s="10" t="s">
        <v>209</v>
      </c>
      <c r="J89" s="51">
        <f ca="1">OFFSET(Input!$A$1,M89+N89+2,O89+1)</f>
        <v>121.84069514307899</v>
      </c>
      <c r="L89" s="10" t="str">
        <f t="shared" si="13"/>
        <v>FullTax</v>
      </c>
      <c r="M89" s="10">
        <f>VLOOKUP(L89,Input!$C$2:$D$6,2,FALSE)</f>
        <v>113</v>
      </c>
      <c r="N89" s="10">
        <f t="shared" si="14"/>
        <v>6</v>
      </c>
      <c r="O89" s="10">
        <f>MATCH(F89,Input!$C$15:$U$15,0)</f>
        <v>14</v>
      </c>
    </row>
    <row r="90" spans="2:15">
      <c r="C90" t="s">
        <v>11</v>
      </c>
      <c r="D90" s="18">
        <v>2015</v>
      </c>
      <c r="E90" t="str">
        <f t="shared" si="11"/>
        <v>INDV*</v>
      </c>
      <c r="F90" t="str">
        <f t="shared" ref="F90:H109" si="15">F46</f>
        <v>INDDSL</v>
      </c>
      <c r="G90" t="str">
        <f t="shared" si="15"/>
        <v>IVDTF</v>
      </c>
      <c r="H90" t="str">
        <f t="shared" si="15"/>
        <v>INDDSL</v>
      </c>
      <c r="I90" s="10" t="s">
        <v>209</v>
      </c>
      <c r="J90" s="51">
        <f ca="1">OFFSET(Input!$A$1,M90+N90+2,O90+1)</f>
        <v>145.72835544314296</v>
      </c>
      <c r="L90" s="10" t="str">
        <f t="shared" si="13"/>
        <v>FullTax</v>
      </c>
      <c r="M90" s="10">
        <f>VLOOKUP(L90,Input!$C$2:$D$6,2,FALSE)</f>
        <v>113</v>
      </c>
      <c r="N90" s="10">
        <f t="shared" si="14"/>
        <v>6</v>
      </c>
      <c r="O90" s="10">
        <f>MATCH(F90,Input!$C$15:$U$15,0)</f>
        <v>3</v>
      </c>
    </row>
    <row r="91" spans="2:15">
      <c r="C91" t="s">
        <v>11</v>
      </c>
      <c r="D91" s="18">
        <v>2015</v>
      </c>
      <c r="E91" t="str">
        <f t="shared" si="11"/>
        <v>INDV*</v>
      </c>
      <c r="F91" t="str">
        <f t="shared" si="15"/>
        <v>INDLPG</v>
      </c>
      <c r="G91" t="str">
        <f t="shared" si="15"/>
        <v>IVDFL</v>
      </c>
      <c r="H91" t="str">
        <f t="shared" si="15"/>
        <v>INDLPG</v>
      </c>
      <c r="I91" s="10" t="s">
        <v>209</v>
      </c>
      <c r="J91" s="51">
        <f ca="1">OFFSET(Input!$A$1,M91+N91+2,O91+1)</f>
        <v>40.590088951336469</v>
      </c>
      <c r="L91" s="10" t="str">
        <f t="shared" si="13"/>
        <v>FullTax</v>
      </c>
      <c r="M91" s="10">
        <f>VLOOKUP(L91,Input!$C$2:$D$6,2,FALSE)</f>
        <v>113</v>
      </c>
      <c r="N91" s="10">
        <f t="shared" si="14"/>
        <v>6</v>
      </c>
      <c r="O91" s="10">
        <f>MATCH(F91,Input!$C$15:$U$15,0)</f>
        <v>8</v>
      </c>
    </row>
    <row r="92" spans="2:15">
      <c r="C92" t="s">
        <v>11</v>
      </c>
      <c r="D92" s="18">
        <v>2015</v>
      </c>
      <c r="E92" t="str">
        <f t="shared" si="11"/>
        <v>INDV*</v>
      </c>
      <c r="F92" t="str">
        <f t="shared" si="15"/>
        <v>INDSNG1</v>
      </c>
      <c r="G92" t="str">
        <f t="shared" si="15"/>
        <v>IVDFL</v>
      </c>
      <c r="H92" t="str">
        <f t="shared" si="15"/>
        <v>INDSNG1</v>
      </c>
      <c r="I92" s="10" t="s">
        <v>209</v>
      </c>
      <c r="J92" s="51">
        <f ca="1">OFFSET(Input!$A$1,M92+N92+2,O92+1)</f>
        <v>121.84069514307899</v>
      </c>
      <c r="L92" s="10" t="str">
        <f t="shared" si="13"/>
        <v>FullTax</v>
      </c>
      <c r="M92" s="10">
        <f>VLOOKUP(L92,Input!$C$2:$D$6,2,FALSE)</f>
        <v>113</v>
      </c>
      <c r="N92" s="10">
        <f t="shared" si="14"/>
        <v>6</v>
      </c>
      <c r="O92" s="10">
        <f>MATCH(F92,Input!$C$15:$U$15,0)</f>
        <v>15</v>
      </c>
    </row>
    <row r="93" spans="2:15" ht="15.75" thickBot="1">
      <c r="B93" s="9"/>
      <c r="C93" s="9" t="s">
        <v>11</v>
      </c>
      <c r="D93" s="12">
        <v>2015</v>
      </c>
      <c r="E93" s="9" t="str">
        <f t="shared" si="11"/>
        <v>INDV*</v>
      </c>
      <c r="F93" s="9" t="str">
        <f t="shared" si="15"/>
        <v>INDSNG2</v>
      </c>
      <c r="G93" s="9" t="str">
        <f t="shared" si="15"/>
        <v>IVDFL</v>
      </c>
      <c r="H93" s="9" t="str">
        <f t="shared" si="15"/>
        <v>INDSNG2</v>
      </c>
      <c r="I93" s="13" t="s">
        <v>209</v>
      </c>
      <c r="J93" s="52">
        <f ca="1">OFFSET(Input!$A$1,M93+N93+2,O93+1)</f>
        <v>0</v>
      </c>
      <c r="L93" s="13" t="str">
        <f t="shared" si="13"/>
        <v>FullTax</v>
      </c>
      <c r="M93" s="13">
        <f>VLOOKUP(L93,Input!$C$2:$D$6,2,FALSE)</f>
        <v>113</v>
      </c>
      <c r="N93" s="13">
        <f t="shared" si="14"/>
        <v>6</v>
      </c>
      <c r="O93" s="13">
        <f>MATCH(F93,Input!$C$15:$U$15,0)</f>
        <v>16</v>
      </c>
    </row>
    <row r="94" spans="2:15">
      <c r="B94" s="8"/>
      <c r="C94" s="8" t="s">
        <v>11</v>
      </c>
      <c r="D94" s="19">
        <v>2020</v>
      </c>
      <c r="E94" s="8" t="str">
        <f t="shared" si="11"/>
        <v>INDV*</v>
      </c>
      <c r="F94" s="8" t="str">
        <f t="shared" si="15"/>
        <v>INDNGA</v>
      </c>
      <c r="G94" s="8" t="str">
        <f t="shared" si="15"/>
        <v>IVDMT</v>
      </c>
      <c r="H94" s="8" t="str">
        <f t="shared" si="15"/>
        <v>INDNGA</v>
      </c>
      <c r="I94" s="20" t="s">
        <v>209</v>
      </c>
      <c r="J94" s="50">
        <f ca="1">OFFSET(Input!$A$1,M94+N94+2,O94+1)</f>
        <v>2.5015331882971479</v>
      </c>
      <c r="L94" s="20" t="str">
        <f t="shared" si="13"/>
        <v>ProcesTax</v>
      </c>
      <c r="M94" s="20">
        <f>VLOOKUP(L94,Input!$C$2:$D$6,2,FALSE)</f>
        <v>13</v>
      </c>
      <c r="N94" s="20">
        <f t="shared" si="14"/>
        <v>11</v>
      </c>
      <c r="O94" s="20">
        <f>MATCH(F94,Input!$C$15:$U$15,0)</f>
        <v>1</v>
      </c>
    </row>
    <row r="95" spans="2:15">
      <c r="C95" t="s">
        <v>11</v>
      </c>
      <c r="D95" s="18">
        <v>2020</v>
      </c>
      <c r="E95" t="str">
        <f t="shared" si="11"/>
        <v>INDV*</v>
      </c>
      <c r="F95" t="str">
        <f t="shared" si="15"/>
        <v>INDSNG1</v>
      </c>
      <c r="G95" t="str">
        <f t="shared" si="15"/>
        <v>IVDMT</v>
      </c>
      <c r="H95" t="str">
        <f t="shared" si="15"/>
        <v>INDSNG1</v>
      </c>
      <c r="I95" s="10" t="s">
        <v>209</v>
      </c>
      <c r="J95" s="51">
        <f ca="1">OFFSET(Input!$A$1,M95+N95+2,O95+1)</f>
        <v>0</v>
      </c>
      <c r="L95" s="10" t="str">
        <f t="shared" si="13"/>
        <v>ProcesTax</v>
      </c>
      <c r="M95" s="10">
        <f>VLOOKUP(L95,Input!$C$2:$D$6,2,FALSE)</f>
        <v>13</v>
      </c>
      <c r="N95" s="10">
        <f t="shared" si="14"/>
        <v>11</v>
      </c>
      <c r="O95" s="10">
        <f>MATCH(F95,Input!$C$15:$U$15,0)</f>
        <v>15</v>
      </c>
    </row>
    <row r="96" spans="2:15">
      <c r="C96" t="s">
        <v>11</v>
      </c>
      <c r="D96" s="18">
        <v>2020</v>
      </c>
      <c r="E96" t="str">
        <f t="shared" si="11"/>
        <v>INDV*</v>
      </c>
      <c r="F96" t="str">
        <f t="shared" si="15"/>
        <v>INDSNG2</v>
      </c>
      <c r="G96" t="str">
        <f t="shared" si="15"/>
        <v>IVDMT</v>
      </c>
      <c r="H96" t="str">
        <f t="shared" si="15"/>
        <v>INDSNG2</v>
      </c>
      <c r="I96" s="10" t="s">
        <v>209</v>
      </c>
      <c r="J96" s="51">
        <f ca="1">OFFSET(Input!$A$1,M96+N96+2,O96+1)</f>
        <v>0</v>
      </c>
      <c r="L96" s="10" t="str">
        <f t="shared" si="13"/>
        <v>ProcesTax</v>
      </c>
      <c r="M96" s="10">
        <f>VLOOKUP(L96,Input!$C$2:$D$6,2,FALSE)</f>
        <v>13</v>
      </c>
      <c r="N96" s="10">
        <f t="shared" si="14"/>
        <v>11</v>
      </c>
      <c r="O96" s="10">
        <f>MATCH(F96,Input!$C$15:$U$15,0)</f>
        <v>16</v>
      </c>
    </row>
    <row r="97" spans="2:15">
      <c r="C97" t="s">
        <v>11</v>
      </c>
      <c r="D97" s="18">
        <v>2020</v>
      </c>
      <c r="E97" t="str">
        <f t="shared" si="11"/>
        <v>INDV*</v>
      </c>
      <c r="F97" t="str">
        <f t="shared" si="15"/>
        <v>INDCOA</v>
      </c>
      <c r="G97" t="str">
        <f t="shared" si="15"/>
        <v>IVDMT</v>
      </c>
      <c r="H97" t="str">
        <f t="shared" si="15"/>
        <v>INDCOA</v>
      </c>
      <c r="I97" s="10" t="s">
        <v>209</v>
      </c>
      <c r="J97" s="51">
        <f ca="1">OFFSET(Input!$A$1,M97+N97+2,O97+1)</f>
        <v>0</v>
      </c>
      <c r="L97" s="10" t="str">
        <f t="shared" si="13"/>
        <v>ProcesTax</v>
      </c>
      <c r="M97" s="10">
        <f>VLOOKUP(L97,Input!$C$2:$D$6,2,FALSE)</f>
        <v>13</v>
      </c>
      <c r="N97" s="10">
        <f t="shared" si="14"/>
        <v>11</v>
      </c>
      <c r="O97" s="10">
        <f>MATCH(F97,Input!$C$15:$U$15,0)</f>
        <v>2</v>
      </c>
    </row>
    <row r="98" spans="2:15">
      <c r="C98" t="s">
        <v>11</v>
      </c>
      <c r="D98" s="18">
        <v>2020</v>
      </c>
      <c r="E98" t="str">
        <f t="shared" si="11"/>
        <v>INDV*</v>
      </c>
      <c r="F98" t="str">
        <f t="shared" si="15"/>
        <v>INDDSL</v>
      </c>
      <c r="G98" t="str">
        <f t="shared" si="15"/>
        <v>IVDMT</v>
      </c>
      <c r="H98" t="str">
        <f t="shared" si="15"/>
        <v>INDDSL</v>
      </c>
      <c r="I98" s="10" t="s">
        <v>209</v>
      </c>
      <c r="J98" s="51">
        <f ca="1">OFFSET(Input!$A$1,M98+N98+2,O98+1)</f>
        <v>154.26271326684906</v>
      </c>
      <c r="L98" s="10" t="str">
        <f t="shared" si="13"/>
        <v>ProcesTax</v>
      </c>
      <c r="M98" s="10">
        <f>VLOOKUP(L98,Input!$C$2:$D$6,2,FALSE)</f>
        <v>13</v>
      </c>
      <c r="N98" s="10">
        <f t="shared" si="14"/>
        <v>11</v>
      </c>
      <c r="O98" s="10">
        <f>MATCH(F98,Input!$C$15:$U$15,0)</f>
        <v>3</v>
      </c>
    </row>
    <row r="99" spans="2:15">
      <c r="C99" t="s">
        <v>11</v>
      </c>
      <c r="D99" s="18">
        <v>2020</v>
      </c>
      <c r="E99" t="str">
        <f t="shared" si="11"/>
        <v>INDV*</v>
      </c>
      <c r="F99" t="str">
        <f t="shared" si="15"/>
        <v>INDDSB1</v>
      </c>
      <c r="G99" t="str">
        <f t="shared" si="15"/>
        <v>IVDMT</v>
      </c>
      <c r="H99" t="str">
        <f t="shared" si="15"/>
        <v>INDDSB1</v>
      </c>
      <c r="I99" s="10" t="s">
        <v>209</v>
      </c>
      <c r="J99" s="51">
        <f ca="1">OFFSET(Input!$A$1,M99+N99+2,O99+1)</f>
        <v>121.84069514307899</v>
      </c>
      <c r="L99" s="10" t="str">
        <f t="shared" si="13"/>
        <v>ProcesTax</v>
      </c>
      <c r="M99" s="10">
        <f>VLOOKUP(L99,Input!$C$2:$D$6,2,FALSE)</f>
        <v>13</v>
      </c>
      <c r="N99" s="10">
        <f t="shared" si="14"/>
        <v>11</v>
      </c>
      <c r="O99" s="10">
        <f>MATCH(F99,Input!$C$15:$U$15,0)</f>
        <v>13</v>
      </c>
    </row>
    <row r="100" spans="2:15">
      <c r="C100" t="s">
        <v>11</v>
      </c>
      <c r="D100" s="18">
        <v>2020</v>
      </c>
      <c r="E100" t="str">
        <f t="shared" si="11"/>
        <v>INDV*</v>
      </c>
      <c r="F100" t="str">
        <f t="shared" si="15"/>
        <v>INDDSB2</v>
      </c>
      <c r="G100" t="str">
        <f t="shared" si="15"/>
        <v>IVDMT</v>
      </c>
      <c r="H100" t="str">
        <f t="shared" si="15"/>
        <v>INDDSB2</v>
      </c>
      <c r="I100" s="10" t="s">
        <v>209</v>
      </c>
      <c r="J100" s="51">
        <f ca="1">OFFSET(Input!$A$1,M100+N100+2,O100+1)</f>
        <v>121.84069514307899</v>
      </c>
      <c r="L100" s="10" t="str">
        <f t="shared" si="13"/>
        <v>ProcesTax</v>
      </c>
      <c r="M100" s="10">
        <f>VLOOKUP(L100,Input!$C$2:$D$6,2,FALSE)</f>
        <v>13</v>
      </c>
      <c r="N100" s="10">
        <f t="shared" si="14"/>
        <v>11</v>
      </c>
      <c r="O100" s="10">
        <f>MATCH(F100,Input!$C$15:$U$15,0)</f>
        <v>14</v>
      </c>
    </row>
    <row r="101" spans="2:15">
      <c r="C101" t="s">
        <v>11</v>
      </c>
      <c r="D101" s="18">
        <v>2020</v>
      </c>
      <c r="E101" t="str">
        <f t="shared" si="11"/>
        <v>INDV*</v>
      </c>
      <c r="F101" t="str">
        <f t="shared" si="15"/>
        <v>INDWPE</v>
      </c>
      <c r="G101" t="str">
        <f t="shared" si="15"/>
        <v>IVDMT</v>
      </c>
      <c r="H101" t="str">
        <f t="shared" si="15"/>
        <v>INDWPE</v>
      </c>
      <c r="I101" s="10" t="s">
        <v>209</v>
      </c>
      <c r="J101" s="51">
        <f ca="1">OFFSET(Input!$A$1,M101+N101+2,O101+1)</f>
        <v>0</v>
      </c>
      <c r="L101" s="10" t="str">
        <f t="shared" si="13"/>
        <v>ProcesTax</v>
      </c>
      <c r="M101" s="10">
        <f>VLOOKUP(L101,Input!$C$2:$D$6,2,FALSE)</f>
        <v>13</v>
      </c>
      <c r="N101" s="10">
        <f t="shared" si="14"/>
        <v>11</v>
      </c>
      <c r="O101" s="10">
        <f>MATCH(F101,Input!$C$15:$U$15,0)</f>
        <v>4</v>
      </c>
    </row>
    <row r="102" spans="2:15">
      <c r="C102" t="s">
        <v>11</v>
      </c>
      <c r="D102" s="18">
        <v>2020</v>
      </c>
      <c r="E102" t="str">
        <f t="shared" si="11"/>
        <v>INDV*</v>
      </c>
      <c r="F102" t="str">
        <f t="shared" si="15"/>
        <v>INDWCH</v>
      </c>
      <c r="G102" t="str">
        <f t="shared" si="15"/>
        <v>IVDMT</v>
      </c>
      <c r="H102" t="str">
        <f t="shared" si="15"/>
        <v>INDWCH</v>
      </c>
      <c r="I102" s="10" t="s">
        <v>209</v>
      </c>
      <c r="J102" s="51">
        <f ca="1">OFFSET(Input!$A$1,M102+N102+2,O102+1)</f>
        <v>0</v>
      </c>
      <c r="L102" s="10" t="str">
        <f t="shared" si="13"/>
        <v>ProcesTax</v>
      </c>
      <c r="M102" s="10">
        <f>VLOOKUP(L102,Input!$C$2:$D$6,2,FALSE)</f>
        <v>13</v>
      </c>
      <c r="N102" s="10">
        <f t="shared" si="14"/>
        <v>11</v>
      </c>
      <c r="O102" s="10">
        <f>MATCH(F102,Input!$C$15:$U$15,0)</f>
        <v>5</v>
      </c>
    </row>
    <row r="103" spans="2:15">
      <c r="C103" t="s">
        <v>11</v>
      </c>
      <c r="D103" s="18">
        <v>2020</v>
      </c>
      <c r="E103" t="str">
        <f t="shared" si="11"/>
        <v>INDV*</v>
      </c>
      <c r="F103" t="str">
        <f t="shared" si="15"/>
        <v>INDBGA</v>
      </c>
      <c r="G103" t="str">
        <f t="shared" si="15"/>
        <v>IVDMT</v>
      </c>
      <c r="H103" t="str">
        <f t="shared" si="15"/>
        <v>INDBGA</v>
      </c>
      <c r="I103" s="10" t="s">
        <v>209</v>
      </c>
      <c r="J103" s="51">
        <f ca="1">OFFSET(Input!$A$1,M103+N103+2,O103+1)</f>
        <v>0</v>
      </c>
      <c r="L103" s="10" t="str">
        <f t="shared" si="13"/>
        <v>ProcesTax</v>
      </c>
      <c r="M103" s="10">
        <f>VLOOKUP(L103,Input!$C$2:$D$6,2,FALSE)</f>
        <v>13</v>
      </c>
      <c r="N103" s="10">
        <f t="shared" si="14"/>
        <v>11</v>
      </c>
      <c r="O103" s="10">
        <f>MATCH(F103,Input!$C$15:$U$15,0)</f>
        <v>6</v>
      </c>
    </row>
    <row r="104" spans="2:15">
      <c r="C104" t="s">
        <v>11</v>
      </c>
      <c r="D104" s="18">
        <v>2020</v>
      </c>
      <c r="E104" t="str">
        <f t="shared" si="11"/>
        <v>INDV*</v>
      </c>
      <c r="F104" t="str">
        <f t="shared" si="15"/>
        <v>INDHFO</v>
      </c>
      <c r="G104" t="str">
        <f t="shared" si="15"/>
        <v>IVDMT</v>
      </c>
      <c r="H104" t="str">
        <f t="shared" si="15"/>
        <v>INDHFO</v>
      </c>
      <c r="I104" s="10" t="s">
        <v>209</v>
      </c>
      <c r="J104" s="51">
        <f ca="1">OFFSET(Input!$A$1,M104+N104+2,O104+1)</f>
        <v>49.119350191937215</v>
      </c>
      <c r="L104" s="10" t="str">
        <f t="shared" si="13"/>
        <v>ProcesTax</v>
      </c>
      <c r="M104" s="10">
        <f>VLOOKUP(L104,Input!$C$2:$D$6,2,FALSE)</f>
        <v>13</v>
      </c>
      <c r="N104" s="10">
        <f t="shared" si="14"/>
        <v>11</v>
      </c>
      <c r="O104" s="10">
        <f>MATCH(F104,Input!$C$15:$U$15,0)</f>
        <v>7</v>
      </c>
    </row>
    <row r="105" spans="2:15">
      <c r="C105" t="s">
        <v>11</v>
      </c>
      <c r="D105" s="18">
        <v>2020</v>
      </c>
      <c r="E105" t="str">
        <f t="shared" si="11"/>
        <v>INDV*</v>
      </c>
      <c r="F105" t="str">
        <f t="shared" si="15"/>
        <v>INDLPG</v>
      </c>
      <c r="G105" t="str">
        <f t="shared" si="15"/>
        <v>IVDMT</v>
      </c>
      <c r="H105" t="str">
        <f t="shared" si="15"/>
        <v>INDLPG</v>
      </c>
      <c r="I105" s="10" t="s">
        <v>209</v>
      </c>
      <c r="J105" s="51">
        <f ca="1">OFFSET(Input!$A$1,M105+N105+2,O105+1)</f>
        <v>50.283318770351023</v>
      </c>
      <c r="L105" s="10" t="str">
        <f t="shared" si="13"/>
        <v>ProcesTax</v>
      </c>
      <c r="M105" s="10">
        <f>VLOOKUP(L105,Input!$C$2:$D$6,2,FALSE)</f>
        <v>13</v>
      </c>
      <c r="N105" s="10">
        <f t="shared" si="14"/>
        <v>11</v>
      </c>
      <c r="O105" s="10">
        <f>MATCH(F105,Input!$C$15:$U$15,0)</f>
        <v>8</v>
      </c>
    </row>
    <row r="106" spans="2:15">
      <c r="C106" t="s">
        <v>11</v>
      </c>
      <c r="D106" s="18">
        <v>2020</v>
      </c>
      <c r="E106" t="str">
        <f t="shared" si="11"/>
        <v>INDV*</v>
      </c>
      <c r="F106" t="str">
        <f t="shared" si="15"/>
        <v>INDWST</v>
      </c>
      <c r="G106" t="str">
        <f t="shared" si="15"/>
        <v>IVDMT</v>
      </c>
      <c r="H106" t="str">
        <f t="shared" si="15"/>
        <v>INDWST</v>
      </c>
      <c r="I106" s="10" t="s">
        <v>209</v>
      </c>
      <c r="J106" s="51">
        <f ca="1">OFFSET(Input!$A$1,M106+N106+2,O106+1)</f>
        <v>0</v>
      </c>
      <c r="L106" s="10" t="str">
        <f t="shared" si="13"/>
        <v>ProcesTax</v>
      </c>
      <c r="M106" s="10">
        <f>VLOOKUP(L106,Input!$C$2:$D$6,2,FALSE)</f>
        <v>13</v>
      </c>
      <c r="N106" s="10">
        <f t="shared" si="14"/>
        <v>11</v>
      </c>
      <c r="O106" s="10">
        <f>MATCH(F106,Input!$C$15:$U$15,0)</f>
        <v>9</v>
      </c>
    </row>
    <row r="107" spans="2:15">
      <c r="C107" t="s">
        <v>11</v>
      </c>
      <c r="D107" s="18">
        <v>2020</v>
      </c>
      <c r="E107" t="str">
        <f t="shared" si="11"/>
        <v>INDV*</v>
      </c>
      <c r="F107" t="str">
        <f t="shared" si="15"/>
        <v>INDHCE</v>
      </c>
      <c r="G107" t="str">
        <f t="shared" si="15"/>
        <v>IVDMT</v>
      </c>
      <c r="H107" t="str">
        <f t="shared" si="15"/>
        <v>INDHCE</v>
      </c>
      <c r="I107" s="10" t="s">
        <v>209</v>
      </c>
      <c r="J107" s="51">
        <f ca="1">OFFSET(Input!$A$1,M107+N107+2,O107+1)</f>
        <v>30.170076892571945</v>
      </c>
      <c r="L107" s="10" t="str">
        <f t="shared" si="13"/>
        <v>ProcesTax</v>
      </c>
      <c r="M107" s="10">
        <f>VLOOKUP(L107,Input!$C$2:$D$6,2,FALSE)</f>
        <v>13</v>
      </c>
      <c r="N107" s="10">
        <f t="shared" si="14"/>
        <v>11</v>
      </c>
      <c r="O107" s="10">
        <f>MATCH(F107,Input!$C$15:$U$15,0)</f>
        <v>10</v>
      </c>
    </row>
    <row r="108" spans="2:15">
      <c r="C108" t="s">
        <v>11</v>
      </c>
      <c r="D108" s="18">
        <v>2020</v>
      </c>
      <c r="E108" t="str">
        <f t="shared" si="11"/>
        <v>INDV*</v>
      </c>
      <c r="F108" t="str">
        <f t="shared" si="15"/>
        <v>INDHDE</v>
      </c>
      <c r="G108" t="str">
        <f t="shared" si="15"/>
        <v>IVDMT</v>
      </c>
      <c r="H108" t="str">
        <f t="shared" si="15"/>
        <v>INDHDE</v>
      </c>
      <c r="I108" s="10" t="s">
        <v>209</v>
      </c>
      <c r="J108" s="51">
        <f ca="1">OFFSET(Input!$A$1,M108+N108+2,O108+1)</f>
        <v>30.170076892571945</v>
      </c>
      <c r="L108" s="10" t="str">
        <f t="shared" si="13"/>
        <v>ProcesTax</v>
      </c>
      <c r="M108" s="10">
        <f>VLOOKUP(L108,Input!$C$2:$D$6,2,FALSE)</f>
        <v>13</v>
      </c>
      <c r="N108" s="10">
        <f t="shared" si="14"/>
        <v>11</v>
      </c>
      <c r="O108" s="10">
        <f>MATCH(F108,Input!$C$15:$U$15,0)</f>
        <v>11</v>
      </c>
    </row>
    <row r="109" spans="2:15">
      <c r="B109" s="9"/>
      <c r="C109" s="9" t="s">
        <v>11</v>
      </c>
      <c r="D109" s="12">
        <v>2020</v>
      </c>
      <c r="E109" s="9" t="str">
        <f t="shared" si="11"/>
        <v>INDV*</v>
      </c>
      <c r="F109" s="9" t="str">
        <f t="shared" si="15"/>
        <v>INDELC</v>
      </c>
      <c r="G109" s="9" t="str">
        <f t="shared" si="15"/>
        <v>IVDMT</v>
      </c>
      <c r="H109" s="9" t="str">
        <f t="shared" si="15"/>
        <v>INDELC</v>
      </c>
      <c r="I109" s="13" t="s">
        <v>209</v>
      </c>
      <c r="J109" s="52">
        <f ca="1">OFFSET(Input!$A$1,M109+N109+2,O109+1)</f>
        <v>1.2736219854102486</v>
      </c>
      <c r="L109" s="13" t="str">
        <f t="shared" si="13"/>
        <v>ProcesTax</v>
      </c>
      <c r="M109" s="13">
        <f>VLOOKUP(L109,Input!$C$2:$D$6,2,FALSE)</f>
        <v>13</v>
      </c>
      <c r="N109" s="13">
        <f t="shared" si="14"/>
        <v>11</v>
      </c>
      <c r="O109" s="13">
        <f>MATCH(F109,Input!$C$15:$U$15,0)</f>
        <v>12</v>
      </c>
    </row>
    <row r="110" spans="2:15">
      <c r="C110" t="s">
        <v>11</v>
      </c>
      <c r="D110" s="18">
        <v>2020</v>
      </c>
      <c r="E110" t="str">
        <f t="shared" si="11"/>
        <v>INDV*</v>
      </c>
      <c r="F110" t="str">
        <f t="shared" ref="F110:H129" si="16">F66</f>
        <v>INDNGA</v>
      </c>
      <c r="G110" t="str">
        <f t="shared" si="16"/>
        <v>IVDHT</v>
      </c>
      <c r="H110" t="str">
        <f t="shared" si="16"/>
        <v>INDNGA</v>
      </c>
      <c r="I110" s="10" t="s">
        <v>209</v>
      </c>
      <c r="J110" s="51">
        <f ca="1">OFFSET(Input!$A$1,M110+N110+2,O110+1)</f>
        <v>2.5015331882971479</v>
      </c>
      <c r="L110" s="10" t="str">
        <f t="shared" si="13"/>
        <v>ProcesTax</v>
      </c>
      <c r="M110" s="10">
        <f>VLOOKUP(L110,Input!$C$2:$D$6,2,FALSE)</f>
        <v>13</v>
      </c>
      <c r="N110" s="10">
        <f t="shared" si="14"/>
        <v>11</v>
      </c>
      <c r="O110" s="10">
        <f>MATCH(F110,Input!$C$15:$U$15,0)</f>
        <v>1</v>
      </c>
    </row>
    <row r="111" spans="2:15" ht="15.75" thickBot="1">
      <c r="B111" s="80"/>
      <c r="C111" s="80" t="s">
        <v>11</v>
      </c>
      <c r="D111" s="81">
        <v>2020</v>
      </c>
      <c r="E111" s="80" t="str">
        <f t="shared" si="11"/>
        <v>INDV*</v>
      </c>
      <c r="F111" s="80" t="str">
        <f t="shared" si="16"/>
        <v>INDSNG2</v>
      </c>
      <c r="G111" s="80" t="str">
        <f t="shared" si="16"/>
        <v>IVDHT</v>
      </c>
      <c r="H111" s="80" t="str">
        <f t="shared" si="16"/>
        <v>INDSNG2</v>
      </c>
      <c r="I111" s="82" t="s">
        <v>209</v>
      </c>
      <c r="J111" s="83">
        <f ca="1">OFFSET(Input!$A$1,M111+N111+2,O111+1)</f>
        <v>0</v>
      </c>
      <c r="L111" s="10" t="str">
        <f t="shared" si="13"/>
        <v>ProcesTax</v>
      </c>
      <c r="M111" s="10">
        <f>VLOOKUP(L111,Input!$C$2:$D$6,2,FALSE)</f>
        <v>13</v>
      </c>
      <c r="N111" s="10">
        <f t="shared" si="14"/>
        <v>11</v>
      </c>
      <c r="O111" s="10">
        <f>MATCH(F111,Input!$C$15:$U$15,0)</f>
        <v>16</v>
      </c>
    </row>
    <row r="112" spans="2:15">
      <c r="C112" t="s">
        <v>11</v>
      </c>
      <c r="D112" s="18">
        <v>2020</v>
      </c>
      <c r="E112" t="str">
        <f t="shared" si="11"/>
        <v>INDV*</v>
      </c>
      <c r="F112" t="str">
        <f t="shared" si="16"/>
        <v>INDSNG1</v>
      </c>
      <c r="G112" t="str">
        <f t="shared" si="16"/>
        <v>IVDHT</v>
      </c>
      <c r="H112" t="str">
        <f t="shared" si="16"/>
        <v>INDSNG1</v>
      </c>
      <c r="I112" s="10" t="s">
        <v>209</v>
      </c>
      <c r="J112" s="51">
        <f ca="1">OFFSET(Input!$A$1,M112+N112+2,O112+1)</f>
        <v>0</v>
      </c>
      <c r="L112" s="10" t="str">
        <f t="shared" si="13"/>
        <v>ProcesTax</v>
      </c>
      <c r="M112" s="10">
        <f>VLOOKUP(L112,Input!$C$2:$D$6,2,FALSE)</f>
        <v>13</v>
      </c>
      <c r="N112" s="10">
        <f t="shared" si="14"/>
        <v>11</v>
      </c>
      <c r="O112" s="10">
        <f>MATCH(F112,Input!$C$15:$U$15,0)</f>
        <v>15</v>
      </c>
    </row>
    <row r="113" spans="2:15">
      <c r="B113" s="9"/>
      <c r="C113" s="9" t="s">
        <v>11</v>
      </c>
      <c r="D113" s="12">
        <v>2020</v>
      </c>
      <c r="E113" s="9" t="str">
        <f t="shared" si="11"/>
        <v>INDV*</v>
      </c>
      <c r="F113" s="9" t="str">
        <f t="shared" si="16"/>
        <v>INDLPG</v>
      </c>
      <c r="G113" s="9" t="str">
        <f t="shared" si="16"/>
        <v>IVDHT</v>
      </c>
      <c r="H113" s="9" t="str">
        <f t="shared" si="16"/>
        <v>INDLPG</v>
      </c>
      <c r="I113" s="13" t="s">
        <v>209</v>
      </c>
      <c r="J113" s="52">
        <f ca="1">OFFSET(Input!$A$1,M113+N113+2,O113+1)</f>
        <v>50.283318770351023</v>
      </c>
      <c r="L113" s="13" t="str">
        <f t="shared" si="13"/>
        <v>ProcesTax</v>
      </c>
      <c r="M113" s="13">
        <f>VLOOKUP(L113,Input!$C$2:$D$6,2,FALSE)</f>
        <v>13</v>
      </c>
      <c r="N113" s="13">
        <f t="shared" si="14"/>
        <v>11</v>
      </c>
      <c r="O113" s="13">
        <f>MATCH(F113,Input!$C$15:$U$15,0)</f>
        <v>8</v>
      </c>
    </row>
    <row r="114" spans="2:15">
      <c r="C114" t="s">
        <v>11</v>
      </c>
      <c r="D114" s="18">
        <v>2020</v>
      </c>
      <c r="E114" t="str">
        <f t="shared" si="11"/>
        <v>INDV*</v>
      </c>
      <c r="F114" t="str">
        <f t="shared" si="16"/>
        <v>INDNGA</v>
      </c>
      <c r="G114" t="str">
        <f t="shared" si="16"/>
        <v>IVDRH</v>
      </c>
      <c r="H114" t="str">
        <f t="shared" si="16"/>
        <v>INDNGA</v>
      </c>
      <c r="I114" s="10" t="s">
        <v>209</v>
      </c>
      <c r="J114" s="51">
        <f ca="1">OFFSET(Input!$A$1,M114+N114+2,O114+1)</f>
        <v>78.90688938861561</v>
      </c>
      <c r="L114" s="10" t="str">
        <f t="shared" si="13"/>
        <v>HeatTax</v>
      </c>
      <c r="M114" s="10">
        <f>VLOOKUP(L114,Input!$C$2:$D$6,2,FALSE)</f>
        <v>63</v>
      </c>
      <c r="N114" s="10">
        <f t="shared" si="14"/>
        <v>11</v>
      </c>
      <c r="O114" s="10">
        <f>MATCH(F114,Input!$C$15:$U$15,0)</f>
        <v>1</v>
      </c>
    </row>
    <row r="115" spans="2:15">
      <c r="C115" t="s">
        <v>11</v>
      </c>
      <c r="D115" s="18">
        <v>2020</v>
      </c>
      <c r="E115" t="str">
        <f t="shared" si="11"/>
        <v>INDV*</v>
      </c>
      <c r="F115" t="str">
        <f t="shared" si="16"/>
        <v>INDSNG2</v>
      </c>
      <c r="G115" t="str">
        <f t="shared" si="16"/>
        <v>IVDRH</v>
      </c>
      <c r="H115" t="str">
        <f t="shared" si="16"/>
        <v>INDSNG2</v>
      </c>
      <c r="I115" s="10" t="s">
        <v>209</v>
      </c>
      <c r="J115" s="51">
        <f ca="1">OFFSET(Input!$A$1,M115+N115+2,O115+1)</f>
        <v>0</v>
      </c>
      <c r="L115" s="10" t="str">
        <f t="shared" si="13"/>
        <v>HeatTax</v>
      </c>
      <c r="M115" s="10">
        <f>VLOOKUP(L115,Input!$C$2:$D$6,2,FALSE)</f>
        <v>63</v>
      </c>
      <c r="N115" s="10">
        <f t="shared" si="14"/>
        <v>11</v>
      </c>
      <c r="O115" s="10">
        <f>MATCH(F115,Input!$C$15:$U$15,0)</f>
        <v>16</v>
      </c>
    </row>
    <row r="116" spans="2:15">
      <c r="C116" t="s">
        <v>11</v>
      </c>
      <c r="D116" s="18">
        <v>2020</v>
      </c>
      <c r="E116" t="str">
        <f t="shared" si="11"/>
        <v>INDV*</v>
      </c>
      <c r="F116" t="str">
        <f t="shared" si="16"/>
        <v>INDSNG1</v>
      </c>
      <c r="G116" t="str">
        <f t="shared" si="16"/>
        <v>IVDRH</v>
      </c>
      <c r="H116" t="str">
        <f t="shared" si="16"/>
        <v>INDSNG1</v>
      </c>
      <c r="I116" s="10" t="s">
        <v>209</v>
      </c>
      <c r="J116" s="51">
        <f ca="1">OFFSET(Input!$A$1,M116+N116+2,O116+1)</f>
        <v>121.84069514307899</v>
      </c>
      <c r="L116" s="10" t="str">
        <f t="shared" si="13"/>
        <v>HeatTax</v>
      </c>
      <c r="M116" s="10">
        <f>VLOOKUP(L116,Input!$C$2:$D$6,2,FALSE)</f>
        <v>63</v>
      </c>
      <c r="N116" s="10">
        <f t="shared" si="14"/>
        <v>11</v>
      </c>
      <c r="O116" s="10">
        <f>MATCH(F116,Input!$C$15:$U$15,0)</f>
        <v>15</v>
      </c>
    </row>
    <row r="117" spans="2:15">
      <c r="C117" t="s">
        <v>11</v>
      </c>
      <c r="D117" s="18">
        <v>2020</v>
      </c>
      <c r="E117" t="str">
        <f t="shared" si="11"/>
        <v>INDV*</v>
      </c>
      <c r="F117" t="str">
        <f t="shared" si="16"/>
        <v>INDCOA</v>
      </c>
      <c r="G117" t="str">
        <f t="shared" si="16"/>
        <v>IVDRH</v>
      </c>
      <c r="H117" t="str">
        <f t="shared" si="16"/>
        <v>INDCOA</v>
      </c>
      <c r="I117" s="10" t="s">
        <v>209</v>
      </c>
      <c r="J117" s="51">
        <f ca="1">OFFSET(Input!$A$1,M117+N117+2,O117+1)</f>
        <v>0</v>
      </c>
      <c r="L117" s="10" t="str">
        <f t="shared" si="13"/>
        <v>HeatTax</v>
      </c>
      <c r="M117" s="10">
        <f>VLOOKUP(L117,Input!$C$2:$D$6,2,FALSE)</f>
        <v>63</v>
      </c>
      <c r="N117" s="10">
        <f t="shared" si="14"/>
        <v>11</v>
      </c>
      <c r="O117" s="10">
        <f>MATCH(F117,Input!$C$15:$U$15,0)</f>
        <v>2</v>
      </c>
    </row>
    <row r="118" spans="2:15">
      <c r="C118" t="s">
        <v>11</v>
      </c>
      <c r="D118" s="18">
        <v>2020</v>
      </c>
      <c r="E118" t="str">
        <f t="shared" si="11"/>
        <v>INDV*</v>
      </c>
      <c r="F118" t="str">
        <f t="shared" si="16"/>
        <v>INDDSL</v>
      </c>
      <c r="G118" t="str">
        <f t="shared" si="16"/>
        <v>IVDRH</v>
      </c>
      <c r="H118" t="str">
        <f t="shared" si="16"/>
        <v>INDDSL</v>
      </c>
      <c r="I118" s="10" t="s">
        <v>209</v>
      </c>
      <c r="J118" s="51">
        <f ca="1">OFFSET(Input!$A$1,M118+N118+2,O118+1)</f>
        <v>154.26271326684906</v>
      </c>
      <c r="L118" s="10" t="str">
        <f t="shared" si="13"/>
        <v>HeatTax</v>
      </c>
      <c r="M118" s="10">
        <f>VLOOKUP(L118,Input!$C$2:$D$6,2,FALSE)</f>
        <v>63</v>
      </c>
      <c r="N118" s="10">
        <f t="shared" si="14"/>
        <v>11</v>
      </c>
      <c r="O118" s="10">
        <f>MATCH(F118,Input!$C$15:$U$15,0)</f>
        <v>3</v>
      </c>
    </row>
    <row r="119" spans="2:15">
      <c r="C119" t="s">
        <v>11</v>
      </c>
      <c r="D119" s="18">
        <v>2020</v>
      </c>
      <c r="E119" t="str">
        <f t="shared" si="11"/>
        <v>INDV*</v>
      </c>
      <c r="F119" t="str">
        <f t="shared" si="16"/>
        <v>INDDSB1</v>
      </c>
      <c r="G119" t="str">
        <f t="shared" si="16"/>
        <v>IVDRH</v>
      </c>
      <c r="H119" t="str">
        <f t="shared" si="16"/>
        <v>INDDSB1</v>
      </c>
      <c r="I119" s="10" t="s">
        <v>209</v>
      </c>
      <c r="J119" s="51">
        <f ca="1">OFFSET(Input!$A$1,M119+N119+2,O119+1)</f>
        <v>40.322872058088471</v>
      </c>
      <c r="L119" s="10" t="str">
        <f t="shared" si="13"/>
        <v>HeatTax</v>
      </c>
      <c r="M119" s="10">
        <f>VLOOKUP(L119,Input!$C$2:$D$6,2,FALSE)</f>
        <v>63</v>
      </c>
      <c r="N119" s="10">
        <f t="shared" si="14"/>
        <v>11</v>
      </c>
      <c r="O119" s="10">
        <f>MATCH(F119,Input!$C$15:$U$15,0)</f>
        <v>13</v>
      </c>
    </row>
    <row r="120" spans="2:15">
      <c r="C120" t="s">
        <v>11</v>
      </c>
      <c r="D120" s="18">
        <v>2020</v>
      </c>
      <c r="E120" t="str">
        <f t="shared" si="11"/>
        <v>INDV*</v>
      </c>
      <c r="F120" t="str">
        <f t="shared" si="16"/>
        <v>INDDSB2</v>
      </c>
      <c r="G120" t="str">
        <f t="shared" si="16"/>
        <v>IVDRH</v>
      </c>
      <c r="H120" t="str">
        <f t="shared" si="16"/>
        <v>INDDSB2</v>
      </c>
      <c r="I120" s="10" t="s">
        <v>209</v>
      </c>
      <c r="J120" s="51">
        <f ca="1">OFFSET(Input!$A$1,M120+N120+2,O120+1)</f>
        <v>121.84069514307899</v>
      </c>
      <c r="L120" s="10" t="str">
        <f t="shared" si="13"/>
        <v>HeatTax</v>
      </c>
      <c r="M120" s="10">
        <f>VLOOKUP(L120,Input!$C$2:$D$6,2,FALSE)</f>
        <v>63</v>
      </c>
      <c r="N120" s="10">
        <f t="shared" si="14"/>
        <v>11</v>
      </c>
      <c r="O120" s="10">
        <f>MATCH(F120,Input!$C$15:$U$15,0)</f>
        <v>14</v>
      </c>
    </row>
    <row r="121" spans="2:15">
      <c r="C121" t="s">
        <v>11</v>
      </c>
      <c r="D121" s="18">
        <v>2020</v>
      </c>
      <c r="E121" t="str">
        <f t="shared" si="11"/>
        <v>INDV*</v>
      </c>
      <c r="F121" t="str">
        <f t="shared" si="16"/>
        <v>INDWPE</v>
      </c>
      <c r="G121" t="str">
        <f t="shared" si="16"/>
        <v>IVDRH</v>
      </c>
      <c r="H121" t="str">
        <f t="shared" si="16"/>
        <v>INDWPE</v>
      </c>
      <c r="I121" s="10" t="s">
        <v>209</v>
      </c>
      <c r="J121" s="51">
        <f ca="1">OFFSET(Input!$A$1,M121+N121+2,O121+1)</f>
        <v>0</v>
      </c>
      <c r="L121" s="10" t="str">
        <f t="shared" si="13"/>
        <v>HeatTax</v>
      </c>
      <c r="M121" s="10">
        <f>VLOOKUP(L121,Input!$C$2:$D$6,2,FALSE)</f>
        <v>63</v>
      </c>
      <c r="N121" s="10">
        <f t="shared" si="14"/>
        <v>11</v>
      </c>
      <c r="O121" s="10">
        <f>MATCH(F121,Input!$C$15:$U$15,0)</f>
        <v>4</v>
      </c>
    </row>
    <row r="122" spans="2:15">
      <c r="C122" t="s">
        <v>11</v>
      </c>
      <c r="D122" s="18">
        <v>2020</v>
      </c>
      <c r="E122" t="str">
        <f t="shared" si="11"/>
        <v>INDV*</v>
      </c>
      <c r="F122" t="str">
        <f t="shared" si="16"/>
        <v>INDWCH</v>
      </c>
      <c r="G122" t="str">
        <f t="shared" si="16"/>
        <v>IVDRH</v>
      </c>
      <c r="H122" t="str">
        <f t="shared" si="16"/>
        <v>INDWCH</v>
      </c>
      <c r="I122" s="10" t="s">
        <v>209</v>
      </c>
      <c r="J122" s="51">
        <f ca="1">OFFSET(Input!$A$1,M122+N122+2,O122+1)</f>
        <v>0</v>
      </c>
      <c r="L122" s="10" t="str">
        <f t="shared" si="13"/>
        <v>HeatTax</v>
      </c>
      <c r="M122" s="10">
        <f>VLOOKUP(L122,Input!$C$2:$D$6,2,FALSE)</f>
        <v>63</v>
      </c>
      <c r="N122" s="10">
        <f t="shared" si="14"/>
        <v>11</v>
      </c>
      <c r="O122" s="10">
        <f>MATCH(F122,Input!$C$15:$U$15,0)</f>
        <v>5</v>
      </c>
    </row>
    <row r="123" spans="2:15">
      <c r="C123" t="s">
        <v>11</v>
      </c>
      <c r="D123" s="18">
        <v>2020</v>
      </c>
      <c r="E123" t="str">
        <f t="shared" si="11"/>
        <v>INDV*</v>
      </c>
      <c r="F123" t="str">
        <f t="shared" si="16"/>
        <v>INDBGA</v>
      </c>
      <c r="G123" t="str">
        <f t="shared" si="16"/>
        <v>IVDRH</v>
      </c>
      <c r="H123" t="str">
        <f t="shared" si="16"/>
        <v>INDBGA</v>
      </c>
      <c r="I123" s="10" t="s">
        <v>209</v>
      </c>
      <c r="J123" s="51">
        <f ca="1">OFFSET(Input!$A$1,M123+N123+2,O123+1)</f>
        <v>0</v>
      </c>
      <c r="L123" s="10" t="str">
        <f t="shared" si="13"/>
        <v>HeatTax</v>
      </c>
      <c r="M123" s="10">
        <f>VLOOKUP(L123,Input!$C$2:$D$6,2,FALSE)</f>
        <v>63</v>
      </c>
      <c r="N123" s="10">
        <f t="shared" si="14"/>
        <v>11</v>
      </c>
      <c r="O123" s="10">
        <f>MATCH(F123,Input!$C$15:$U$15,0)</f>
        <v>6</v>
      </c>
    </row>
    <row r="124" spans="2:15">
      <c r="C124" t="s">
        <v>11</v>
      </c>
      <c r="D124" s="18">
        <v>2020</v>
      </c>
      <c r="E124" t="str">
        <f t="shared" ref="E124:E179" si="17">$U$3&amp;"*"</f>
        <v>INDV*</v>
      </c>
      <c r="F124" t="str">
        <f t="shared" si="16"/>
        <v>INDHFO</v>
      </c>
      <c r="G124" t="str">
        <f t="shared" si="16"/>
        <v>IVDRH</v>
      </c>
      <c r="H124" t="str">
        <f t="shared" si="16"/>
        <v>INDHFO</v>
      </c>
      <c r="I124" s="10" t="s">
        <v>209</v>
      </c>
      <c r="J124" s="51">
        <f ca="1">OFFSET(Input!$A$1,M124+N124+2,O124+1)</f>
        <v>70.840902704037745</v>
      </c>
      <c r="L124" s="10" t="str">
        <f t="shared" si="13"/>
        <v>HeatTax</v>
      </c>
      <c r="M124" s="10">
        <f>VLOOKUP(L124,Input!$C$2:$D$6,2,FALSE)</f>
        <v>63</v>
      </c>
      <c r="N124" s="10">
        <f t="shared" si="14"/>
        <v>11</v>
      </c>
      <c r="O124" s="10">
        <f>MATCH(F124,Input!$C$15:$U$15,0)</f>
        <v>7</v>
      </c>
    </row>
    <row r="125" spans="2:15">
      <c r="C125" t="s">
        <v>11</v>
      </c>
      <c r="D125" s="18">
        <v>2020</v>
      </c>
      <c r="E125" t="str">
        <f t="shared" si="17"/>
        <v>INDV*</v>
      </c>
      <c r="F125" t="str">
        <f t="shared" si="16"/>
        <v>INDLPG</v>
      </c>
      <c r="G125" t="str">
        <f t="shared" si="16"/>
        <v>IVDRH</v>
      </c>
      <c r="H125" t="str">
        <f t="shared" si="16"/>
        <v>INDLPG</v>
      </c>
      <c r="I125" s="10" t="s">
        <v>209</v>
      </c>
      <c r="J125" s="51">
        <f ca="1">OFFSET(Input!$A$1,M125+N125+2,O125+1)</f>
        <v>50.283318770351023</v>
      </c>
      <c r="L125" s="10" t="str">
        <f t="shared" si="13"/>
        <v>HeatTax</v>
      </c>
      <c r="M125" s="10">
        <f>VLOOKUP(L125,Input!$C$2:$D$6,2,FALSE)</f>
        <v>63</v>
      </c>
      <c r="N125" s="10">
        <f t="shared" si="14"/>
        <v>11</v>
      </c>
      <c r="O125" s="10">
        <f>MATCH(F125,Input!$C$15:$U$15,0)</f>
        <v>8</v>
      </c>
    </row>
    <row r="126" spans="2:15">
      <c r="C126" t="s">
        <v>11</v>
      </c>
      <c r="D126" s="18">
        <v>2020</v>
      </c>
      <c r="E126" t="str">
        <f t="shared" si="17"/>
        <v>INDV*</v>
      </c>
      <c r="F126" t="str">
        <f t="shared" si="16"/>
        <v>INDWST</v>
      </c>
      <c r="G126" t="str">
        <f t="shared" si="16"/>
        <v>IVDRH</v>
      </c>
      <c r="H126" t="str">
        <f t="shared" si="16"/>
        <v>INDWST</v>
      </c>
      <c r="I126" s="10" t="s">
        <v>209</v>
      </c>
      <c r="J126" s="51">
        <f ca="1">OFFSET(Input!$A$1,M126+N126+2,O126+1)</f>
        <v>0</v>
      </c>
      <c r="L126" s="10" t="str">
        <f t="shared" si="13"/>
        <v>HeatTax</v>
      </c>
      <c r="M126" s="10">
        <f>VLOOKUP(L126,Input!$C$2:$D$6,2,FALSE)</f>
        <v>63</v>
      </c>
      <c r="N126" s="10">
        <f t="shared" si="14"/>
        <v>11</v>
      </c>
      <c r="O126" s="10">
        <f>MATCH(F126,Input!$C$15:$U$15,0)</f>
        <v>9</v>
      </c>
    </row>
    <row r="127" spans="2:15">
      <c r="C127" t="s">
        <v>11</v>
      </c>
      <c r="D127" s="18">
        <v>2020</v>
      </c>
      <c r="E127" t="str">
        <f t="shared" si="17"/>
        <v>INDV*</v>
      </c>
      <c r="F127" t="str">
        <f t="shared" si="16"/>
        <v>INDHCE</v>
      </c>
      <c r="G127" t="str">
        <f t="shared" si="16"/>
        <v>IVDRH</v>
      </c>
      <c r="H127" t="str">
        <f t="shared" si="16"/>
        <v>INDHCE</v>
      </c>
      <c r="I127" s="10" t="s">
        <v>209</v>
      </c>
      <c r="J127" s="51">
        <f ca="1">OFFSET(Input!$A$1,M127+N127+2,O127+1)</f>
        <v>30.170076892571945</v>
      </c>
      <c r="L127" s="10" t="str">
        <f t="shared" si="13"/>
        <v>HeatTax</v>
      </c>
      <c r="M127" s="10">
        <f>VLOOKUP(L127,Input!$C$2:$D$6,2,FALSE)</f>
        <v>63</v>
      </c>
      <c r="N127" s="10">
        <f t="shared" si="14"/>
        <v>11</v>
      </c>
      <c r="O127" s="10">
        <f>MATCH(F127,Input!$C$15:$U$15,0)</f>
        <v>10</v>
      </c>
    </row>
    <row r="128" spans="2:15">
      <c r="C128" t="s">
        <v>11</v>
      </c>
      <c r="D128" s="18">
        <v>2020</v>
      </c>
      <c r="E128" t="str">
        <f t="shared" si="17"/>
        <v>INDV*</v>
      </c>
      <c r="F128" t="str">
        <f t="shared" si="16"/>
        <v>INDHDE</v>
      </c>
      <c r="G128" t="str">
        <f t="shared" si="16"/>
        <v>IVDRH</v>
      </c>
      <c r="H128" t="str">
        <f t="shared" si="16"/>
        <v>INDHDE</v>
      </c>
      <c r="I128" s="10" t="s">
        <v>209</v>
      </c>
      <c r="J128" s="51">
        <f ca="1">OFFSET(Input!$A$1,M128+N128+2,O128+1)</f>
        <v>30.170076892571945</v>
      </c>
      <c r="L128" s="10" t="str">
        <f t="shared" si="13"/>
        <v>HeatTax</v>
      </c>
      <c r="M128" s="10">
        <f>VLOOKUP(L128,Input!$C$2:$D$6,2,FALSE)</f>
        <v>63</v>
      </c>
      <c r="N128" s="10">
        <f t="shared" si="14"/>
        <v>11</v>
      </c>
      <c r="O128" s="10">
        <f>MATCH(F128,Input!$C$15:$U$15,0)</f>
        <v>11</v>
      </c>
    </row>
    <row r="129" spans="2:15">
      <c r="B129" s="9"/>
      <c r="C129" s="9" t="s">
        <v>11</v>
      </c>
      <c r="D129" s="12">
        <v>2020</v>
      </c>
      <c r="E129" s="9" t="str">
        <f t="shared" si="17"/>
        <v>INDV*</v>
      </c>
      <c r="F129" s="9" t="str">
        <f t="shared" si="16"/>
        <v>INDELC</v>
      </c>
      <c r="G129" s="9" t="str">
        <f t="shared" si="16"/>
        <v>IVDRH</v>
      </c>
      <c r="H129" s="9" t="str">
        <f t="shared" si="16"/>
        <v>INDELC</v>
      </c>
      <c r="I129" s="13" t="s">
        <v>209</v>
      </c>
      <c r="J129" s="52">
        <f ca="1">OFFSET(Input!$A$1,M129+N129+2,O129+1)</f>
        <v>40.322872058088471</v>
      </c>
      <c r="L129" s="13" t="str">
        <f t="shared" si="13"/>
        <v>HeatTax</v>
      </c>
      <c r="M129" s="13">
        <f>VLOOKUP(L129,Input!$C$2:$D$6,2,FALSE)</f>
        <v>63</v>
      </c>
      <c r="N129" s="13">
        <f t="shared" si="14"/>
        <v>11</v>
      </c>
      <c r="O129" s="13">
        <f>MATCH(F129,Input!$C$15:$U$15,0)</f>
        <v>12</v>
      </c>
    </row>
    <row r="130" spans="2:15">
      <c r="B130" s="26"/>
      <c r="C130" s="26" t="s">
        <v>11</v>
      </c>
      <c r="D130" s="27">
        <v>2020</v>
      </c>
      <c r="E130" s="26" t="str">
        <f t="shared" si="17"/>
        <v>INDV*</v>
      </c>
      <c r="F130" s="26" t="str">
        <f t="shared" ref="F130:H149" si="18">F86</f>
        <v>INDELC</v>
      </c>
      <c r="G130" s="26" t="str">
        <f t="shared" si="18"/>
        <v>IVDLA</v>
      </c>
      <c r="H130" s="26" t="str">
        <f t="shared" si="18"/>
        <v>INDELC</v>
      </c>
      <c r="I130" s="28" t="s">
        <v>209</v>
      </c>
      <c r="J130" s="53">
        <f ca="1">OFFSET(Input!$A$1,M130+N130+2,O130+1)</f>
        <v>40.322872058088471</v>
      </c>
      <c r="L130" s="28" t="str">
        <f t="shared" si="13"/>
        <v>FullTax</v>
      </c>
      <c r="M130" s="28">
        <f>VLOOKUP(L130,Input!$C$2:$D$6,2,FALSE)</f>
        <v>113</v>
      </c>
      <c r="N130" s="28">
        <f t="shared" si="14"/>
        <v>11</v>
      </c>
      <c r="O130" s="28">
        <f>MATCH(F130,Input!$C$15:$U$15,0)</f>
        <v>12</v>
      </c>
    </row>
    <row r="131" spans="2:15">
      <c r="B131" s="9"/>
      <c r="C131" s="9" t="s">
        <v>11</v>
      </c>
      <c r="D131" s="12">
        <v>2020</v>
      </c>
      <c r="E131" s="9" t="str">
        <f t="shared" si="17"/>
        <v>INDV*</v>
      </c>
      <c r="F131" s="9" t="str">
        <f t="shared" si="18"/>
        <v>INDELC</v>
      </c>
      <c r="G131" s="9" t="str">
        <f t="shared" si="18"/>
        <v>IVDEM</v>
      </c>
      <c r="H131" s="9" t="str">
        <f t="shared" si="18"/>
        <v>INDELC</v>
      </c>
      <c r="I131" s="13" t="s">
        <v>209</v>
      </c>
      <c r="J131" s="52">
        <f ca="1">OFFSET(Input!$A$1,M131+N131+2,O131+1)</f>
        <v>40.322872058088471</v>
      </c>
      <c r="L131" s="13" t="str">
        <f t="shared" si="13"/>
        <v>FullTax</v>
      </c>
      <c r="M131" s="13">
        <f>VLOOKUP(L131,Input!$C$2:$D$6,2,FALSE)</f>
        <v>113</v>
      </c>
      <c r="N131" s="13">
        <f t="shared" si="14"/>
        <v>11</v>
      </c>
      <c r="O131" s="13">
        <f>MATCH(F131,Input!$C$15:$U$15,0)</f>
        <v>12</v>
      </c>
    </row>
    <row r="132" spans="2:15">
      <c r="C132" t="s">
        <v>11</v>
      </c>
      <c r="D132" s="18">
        <v>2020</v>
      </c>
      <c r="E132" t="str">
        <f t="shared" si="17"/>
        <v>INDV*</v>
      </c>
      <c r="F132" t="str">
        <f t="shared" si="18"/>
        <v>INDDSB1</v>
      </c>
      <c r="G132" t="str">
        <f t="shared" si="18"/>
        <v>IVDTF</v>
      </c>
      <c r="H132" t="str">
        <f t="shared" si="18"/>
        <v>INDDSB1</v>
      </c>
      <c r="I132" s="10" t="s">
        <v>209</v>
      </c>
      <c r="J132" s="51">
        <f ca="1">OFFSET(Input!$A$1,M132+N132+2,O132+1)</f>
        <v>40.322872058088471</v>
      </c>
      <c r="L132" s="10" t="str">
        <f t="shared" si="13"/>
        <v>FullTax</v>
      </c>
      <c r="M132" s="10">
        <f>VLOOKUP(L132,Input!$C$2:$D$6,2,FALSE)</f>
        <v>113</v>
      </c>
      <c r="N132" s="10">
        <f t="shared" si="14"/>
        <v>11</v>
      </c>
      <c r="O132" s="10">
        <f>MATCH(F132,Input!$C$15:$U$15,0)</f>
        <v>13</v>
      </c>
    </row>
    <row r="133" spans="2:15">
      <c r="C133" t="s">
        <v>11</v>
      </c>
      <c r="D133" s="18">
        <v>2020</v>
      </c>
      <c r="E133" t="str">
        <f t="shared" si="17"/>
        <v>INDV*</v>
      </c>
      <c r="F133" t="str">
        <f t="shared" si="18"/>
        <v>INDDSB2</v>
      </c>
      <c r="G133" t="str">
        <f t="shared" si="18"/>
        <v>IVDTF</v>
      </c>
      <c r="H133" t="str">
        <f t="shared" si="18"/>
        <v>INDDSB2</v>
      </c>
      <c r="I133" s="10" t="s">
        <v>209</v>
      </c>
      <c r="J133" s="51">
        <f ca="1">OFFSET(Input!$A$1,M133+N133+2,O133+1)</f>
        <v>121.84069514307899</v>
      </c>
      <c r="L133" s="10" t="str">
        <f t="shared" si="13"/>
        <v>FullTax</v>
      </c>
      <c r="M133" s="10">
        <f>VLOOKUP(L133,Input!$C$2:$D$6,2,FALSE)</f>
        <v>113</v>
      </c>
      <c r="N133" s="10">
        <f t="shared" si="14"/>
        <v>11</v>
      </c>
      <c r="O133" s="10">
        <f>MATCH(F133,Input!$C$15:$U$15,0)</f>
        <v>14</v>
      </c>
    </row>
    <row r="134" spans="2:15">
      <c r="C134" t="s">
        <v>11</v>
      </c>
      <c r="D134" s="18">
        <v>2020</v>
      </c>
      <c r="E134" t="str">
        <f t="shared" si="17"/>
        <v>INDV*</v>
      </c>
      <c r="F134" t="str">
        <f t="shared" si="18"/>
        <v>INDDSL</v>
      </c>
      <c r="G134" t="str">
        <f t="shared" si="18"/>
        <v>IVDTF</v>
      </c>
      <c r="H134" t="str">
        <f t="shared" si="18"/>
        <v>INDDSL</v>
      </c>
      <c r="I134" s="10" t="s">
        <v>209</v>
      </c>
      <c r="J134" s="51">
        <f ca="1">OFFSET(Input!$A$1,M134+N134+2,O134+1)</f>
        <v>154.26271326684906</v>
      </c>
      <c r="L134" s="10" t="str">
        <f t="shared" si="13"/>
        <v>FullTax</v>
      </c>
      <c r="M134" s="10">
        <f>VLOOKUP(L134,Input!$C$2:$D$6,2,FALSE)</f>
        <v>113</v>
      </c>
      <c r="N134" s="10">
        <f t="shared" si="14"/>
        <v>11</v>
      </c>
      <c r="O134" s="10">
        <f>MATCH(F134,Input!$C$15:$U$15,0)</f>
        <v>3</v>
      </c>
    </row>
    <row r="135" spans="2:15">
      <c r="C135" t="s">
        <v>11</v>
      </c>
      <c r="D135" s="18">
        <v>2020</v>
      </c>
      <c r="E135" t="str">
        <f t="shared" si="17"/>
        <v>INDV*</v>
      </c>
      <c r="F135" t="str">
        <f t="shared" si="18"/>
        <v>INDLPG</v>
      </c>
      <c r="G135" t="str">
        <f t="shared" si="18"/>
        <v>IVDFL</v>
      </c>
      <c r="H135" t="str">
        <f t="shared" si="18"/>
        <v>INDLPG</v>
      </c>
      <c r="I135" s="10" t="s">
        <v>209</v>
      </c>
      <c r="J135" s="51">
        <f ca="1">OFFSET(Input!$A$1,M135+N135+2,O135+1)</f>
        <v>50.283318770351023</v>
      </c>
      <c r="L135" s="10" t="str">
        <f t="shared" ref="L135:L198" si="19">VLOOKUP(RIGHT(G135,3),$T$6:$V$12,3,FALSE)</f>
        <v>FullTax</v>
      </c>
      <c r="M135" s="10">
        <f>VLOOKUP(L135,Input!$C$2:$D$6,2,FALSE)</f>
        <v>113</v>
      </c>
      <c r="N135" s="10">
        <f t="shared" ref="N135:N198" si="20">D135-2009</f>
        <v>11</v>
      </c>
      <c r="O135" s="10">
        <f>MATCH(F135,Input!$C$15:$U$15,0)</f>
        <v>8</v>
      </c>
    </row>
    <row r="136" spans="2:15">
      <c r="C136" t="s">
        <v>11</v>
      </c>
      <c r="D136" s="18">
        <v>2020</v>
      </c>
      <c r="E136" t="str">
        <f t="shared" si="17"/>
        <v>INDV*</v>
      </c>
      <c r="F136" t="str">
        <f t="shared" si="18"/>
        <v>INDSNG1</v>
      </c>
      <c r="G136" t="str">
        <f t="shared" si="18"/>
        <v>IVDFL</v>
      </c>
      <c r="H136" t="str">
        <f t="shared" si="18"/>
        <v>INDSNG1</v>
      </c>
      <c r="I136" s="10" t="s">
        <v>209</v>
      </c>
      <c r="J136" s="51">
        <f ca="1">OFFSET(Input!$A$1,M136+N136+2,O136+1)</f>
        <v>121.84069514307899</v>
      </c>
      <c r="L136" s="10" t="str">
        <f t="shared" si="19"/>
        <v>FullTax</v>
      </c>
      <c r="M136" s="10">
        <f>VLOOKUP(L136,Input!$C$2:$D$6,2,FALSE)</f>
        <v>113</v>
      </c>
      <c r="N136" s="10">
        <f t="shared" si="20"/>
        <v>11</v>
      </c>
      <c r="O136" s="10">
        <f>MATCH(F136,Input!$C$15:$U$15,0)</f>
        <v>15</v>
      </c>
    </row>
    <row r="137" spans="2:15" ht="15.75" thickBot="1">
      <c r="B137" s="9"/>
      <c r="C137" s="9" t="s">
        <v>11</v>
      </c>
      <c r="D137" s="12">
        <v>2020</v>
      </c>
      <c r="E137" s="9" t="str">
        <f t="shared" si="17"/>
        <v>INDV*</v>
      </c>
      <c r="F137" s="9" t="str">
        <f t="shared" si="18"/>
        <v>INDSNG2</v>
      </c>
      <c r="G137" s="9" t="str">
        <f t="shared" si="18"/>
        <v>IVDFL</v>
      </c>
      <c r="H137" s="9" t="str">
        <f t="shared" si="18"/>
        <v>INDSNG2</v>
      </c>
      <c r="I137" s="13" t="s">
        <v>209</v>
      </c>
      <c r="J137" s="52">
        <f ca="1">OFFSET(Input!$A$1,M137+N137+2,O137+1)</f>
        <v>0</v>
      </c>
      <c r="L137" s="13" t="str">
        <f t="shared" si="19"/>
        <v>FullTax</v>
      </c>
      <c r="M137" s="13">
        <f>VLOOKUP(L137,Input!$C$2:$D$6,2,FALSE)</f>
        <v>113</v>
      </c>
      <c r="N137" s="13">
        <f t="shared" si="20"/>
        <v>11</v>
      </c>
      <c r="O137" s="13">
        <f>MATCH(F137,Input!$C$15:$U$15,0)</f>
        <v>16</v>
      </c>
    </row>
    <row r="138" spans="2:15">
      <c r="B138" s="8"/>
      <c r="C138" s="8" t="s">
        <v>11</v>
      </c>
      <c r="D138" s="19">
        <v>2025</v>
      </c>
      <c r="E138" s="8" t="str">
        <f t="shared" si="17"/>
        <v>INDV*</v>
      </c>
      <c r="F138" s="8" t="str">
        <f t="shared" si="18"/>
        <v>INDNGA</v>
      </c>
      <c r="G138" s="8" t="str">
        <f t="shared" si="18"/>
        <v>IVDMT</v>
      </c>
      <c r="H138" s="8" t="str">
        <f t="shared" si="18"/>
        <v>INDNGA</v>
      </c>
      <c r="I138" s="20" t="s">
        <v>209</v>
      </c>
      <c r="J138" s="50">
        <f ca="1">OFFSET(Input!$A$1,M138+N138+2,O138+1)</f>
        <v>2.5015331882971479</v>
      </c>
      <c r="L138" s="20" t="str">
        <f t="shared" si="19"/>
        <v>ProcesTax</v>
      </c>
      <c r="M138" s="20">
        <f>VLOOKUP(L138,Input!$C$2:$D$6,2,FALSE)</f>
        <v>13</v>
      </c>
      <c r="N138" s="20">
        <f t="shared" si="20"/>
        <v>16</v>
      </c>
      <c r="O138" s="20">
        <f>MATCH(F138,Input!$C$15:$U$15,0)</f>
        <v>1</v>
      </c>
    </row>
    <row r="139" spans="2:15">
      <c r="C139" t="s">
        <v>11</v>
      </c>
      <c r="D139" s="18">
        <v>2025</v>
      </c>
      <c r="E139" t="str">
        <f t="shared" si="17"/>
        <v>INDV*</v>
      </c>
      <c r="F139" t="str">
        <f t="shared" si="18"/>
        <v>INDSNG1</v>
      </c>
      <c r="G139" t="str">
        <f t="shared" si="18"/>
        <v>IVDMT</v>
      </c>
      <c r="H139" t="str">
        <f t="shared" si="18"/>
        <v>INDSNG1</v>
      </c>
      <c r="I139" s="10" t="s">
        <v>209</v>
      </c>
      <c r="J139" s="51">
        <f ca="1">OFFSET(Input!$A$1,M139+N139+2,O139+1)</f>
        <v>0</v>
      </c>
      <c r="L139" s="10" t="str">
        <f t="shared" si="19"/>
        <v>ProcesTax</v>
      </c>
      <c r="M139" s="10">
        <f>VLOOKUP(L139,Input!$C$2:$D$6,2,FALSE)</f>
        <v>13</v>
      </c>
      <c r="N139" s="10">
        <f t="shared" si="20"/>
        <v>16</v>
      </c>
      <c r="O139" s="10">
        <f>MATCH(F139,Input!$C$15:$U$15,0)</f>
        <v>15</v>
      </c>
    </row>
    <row r="140" spans="2:15">
      <c r="C140" t="s">
        <v>11</v>
      </c>
      <c r="D140" s="18">
        <v>2025</v>
      </c>
      <c r="E140" t="str">
        <f t="shared" si="17"/>
        <v>INDV*</v>
      </c>
      <c r="F140" t="str">
        <f t="shared" si="18"/>
        <v>INDSNG2</v>
      </c>
      <c r="G140" t="str">
        <f t="shared" si="18"/>
        <v>IVDMT</v>
      </c>
      <c r="H140" t="str">
        <f t="shared" si="18"/>
        <v>INDSNG2</v>
      </c>
      <c r="I140" s="10" t="s">
        <v>209</v>
      </c>
      <c r="J140" s="51">
        <f ca="1">OFFSET(Input!$A$1,M140+N140+2,O140+1)</f>
        <v>0</v>
      </c>
      <c r="L140" s="10" t="str">
        <f t="shared" si="19"/>
        <v>ProcesTax</v>
      </c>
      <c r="M140" s="10">
        <f>VLOOKUP(L140,Input!$C$2:$D$6,2,FALSE)</f>
        <v>13</v>
      </c>
      <c r="N140" s="10">
        <f t="shared" si="20"/>
        <v>16</v>
      </c>
      <c r="O140" s="10">
        <f>MATCH(F140,Input!$C$15:$U$15,0)</f>
        <v>16</v>
      </c>
    </row>
    <row r="141" spans="2:15">
      <c r="C141" t="s">
        <v>11</v>
      </c>
      <c r="D141" s="18">
        <v>2025</v>
      </c>
      <c r="E141" t="str">
        <f t="shared" si="17"/>
        <v>INDV*</v>
      </c>
      <c r="F141" t="str">
        <f t="shared" si="18"/>
        <v>INDCOA</v>
      </c>
      <c r="G141" t="str">
        <f t="shared" si="18"/>
        <v>IVDMT</v>
      </c>
      <c r="H141" t="str">
        <f t="shared" si="18"/>
        <v>INDCOA</v>
      </c>
      <c r="I141" s="10" t="s">
        <v>209</v>
      </c>
      <c r="J141" s="51">
        <f ca="1">OFFSET(Input!$A$1,M141+N141+2,O141+1)</f>
        <v>0</v>
      </c>
      <c r="L141" s="10" t="str">
        <f t="shared" si="19"/>
        <v>ProcesTax</v>
      </c>
      <c r="M141" s="10">
        <f>VLOOKUP(L141,Input!$C$2:$D$6,2,FALSE)</f>
        <v>13</v>
      </c>
      <c r="N141" s="10">
        <f t="shared" si="20"/>
        <v>16</v>
      </c>
      <c r="O141" s="10">
        <f>MATCH(F141,Input!$C$15:$U$15,0)</f>
        <v>2</v>
      </c>
    </row>
    <row r="142" spans="2:15">
      <c r="C142" t="s">
        <v>11</v>
      </c>
      <c r="D142" s="18">
        <v>2025</v>
      </c>
      <c r="E142" t="str">
        <f t="shared" si="17"/>
        <v>INDV*</v>
      </c>
      <c r="F142" t="str">
        <f t="shared" si="18"/>
        <v>INDDSL</v>
      </c>
      <c r="G142" t="str">
        <f t="shared" si="18"/>
        <v>IVDMT</v>
      </c>
      <c r="H142" t="str">
        <f t="shared" si="18"/>
        <v>INDDSL</v>
      </c>
      <c r="I142" s="10" t="s">
        <v>209</v>
      </c>
      <c r="J142" s="51">
        <f ca="1">OFFSET(Input!$A$1,M142+N142+2,O142+1)</f>
        <v>154.26271326684906</v>
      </c>
      <c r="L142" s="10" t="str">
        <f t="shared" si="19"/>
        <v>ProcesTax</v>
      </c>
      <c r="M142" s="10">
        <f>VLOOKUP(L142,Input!$C$2:$D$6,2,FALSE)</f>
        <v>13</v>
      </c>
      <c r="N142" s="10">
        <f t="shared" si="20"/>
        <v>16</v>
      </c>
      <c r="O142" s="10">
        <f>MATCH(F142,Input!$C$15:$U$15,0)</f>
        <v>3</v>
      </c>
    </row>
    <row r="143" spans="2:15">
      <c r="C143" t="s">
        <v>11</v>
      </c>
      <c r="D143" s="18">
        <v>2025</v>
      </c>
      <c r="E143" t="str">
        <f t="shared" si="17"/>
        <v>INDV*</v>
      </c>
      <c r="F143" t="str">
        <f t="shared" si="18"/>
        <v>INDDSB1</v>
      </c>
      <c r="G143" t="str">
        <f t="shared" si="18"/>
        <v>IVDMT</v>
      </c>
      <c r="H143" t="str">
        <f t="shared" si="18"/>
        <v>INDDSB1</v>
      </c>
      <c r="I143" s="10" t="s">
        <v>209</v>
      </c>
      <c r="J143" s="51">
        <f ca="1">OFFSET(Input!$A$1,M143+N143+2,O143+1)</f>
        <v>121.84069514307899</v>
      </c>
      <c r="L143" s="10" t="str">
        <f t="shared" si="19"/>
        <v>ProcesTax</v>
      </c>
      <c r="M143" s="10">
        <f>VLOOKUP(L143,Input!$C$2:$D$6,2,FALSE)</f>
        <v>13</v>
      </c>
      <c r="N143" s="10">
        <f t="shared" si="20"/>
        <v>16</v>
      </c>
      <c r="O143" s="10">
        <f>MATCH(F143,Input!$C$15:$U$15,0)</f>
        <v>13</v>
      </c>
    </row>
    <row r="144" spans="2:15">
      <c r="C144" t="s">
        <v>11</v>
      </c>
      <c r="D144" s="18">
        <v>2025</v>
      </c>
      <c r="E144" t="str">
        <f t="shared" si="17"/>
        <v>INDV*</v>
      </c>
      <c r="F144" t="str">
        <f t="shared" si="18"/>
        <v>INDDSB2</v>
      </c>
      <c r="G144" t="str">
        <f t="shared" si="18"/>
        <v>IVDMT</v>
      </c>
      <c r="H144" t="str">
        <f t="shared" si="18"/>
        <v>INDDSB2</v>
      </c>
      <c r="I144" s="10" t="s">
        <v>209</v>
      </c>
      <c r="J144" s="51">
        <f ca="1">OFFSET(Input!$A$1,M144+N144+2,O144+1)</f>
        <v>121.84069514307899</v>
      </c>
      <c r="L144" s="10" t="str">
        <f t="shared" si="19"/>
        <v>ProcesTax</v>
      </c>
      <c r="M144" s="10">
        <f>VLOOKUP(L144,Input!$C$2:$D$6,2,FALSE)</f>
        <v>13</v>
      </c>
      <c r="N144" s="10">
        <f t="shared" si="20"/>
        <v>16</v>
      </c>
      <c r="O144" s="10">
        <f>MATCH(F144,Input!$C$15:$U$15,0)</f>
        <v>14</v>
      </c>
    </row>
    <row r="145" spans="2:15">
      <c r="C145" t="s">
        <v>11</v>
      </c>
      <c r="D145" s="18">
        <v>2025</v>
      </c>
      <c r="E145" t="str">
        <f t="shared" si="17"/>
        <v>INDV*</v>
      </c>
      <c r="F145" t="str">
        <f t="shared" si="18"/>
        <v>INDWPE</v>
      </c>
      <c r="G145" t="str">
        <f t="shared" si="18"/>
        <v>IVDMT</v>
      </c>
      <c r="H145" t="str">
        <f t="shared" si="18"/>
        <v>INDWPE</v>
      </c>
      <c r="I145" s="10" t="s">
        <v>209</v>
      </c>
      <c r="J145" s="51">
        <f ca="1">OFFSET(Input!$A$1,M145+N145+2,O145+1)</f>
        <v>0</v>
      </c>
      <c r="L145" s="10" t="str">
        <f t="shared" si="19"/>
        <v>ProcesTax</v>
      </c>
      <c r="M145" s="10">
        <f>VLOOKUP(L145,Input!$C$2:$D$6,2,FALSE)</f>
        <v>13</v>
      </c>
      <c r="N145" s="10">
        <f t="shared" si="20"/>
        <v>16</v>
      </c>
      <c r="O145" s="10">
        <f>MATCH(F145,Input!$C$15:$U$15,0)</f>
        <v>4</v>
      </c>
    </row>
    <row r="146" spans="2:15">
      <c r="C146" t="s">
        <v>11</v>
      </c>
      <c r="D146" s="18">
        <v>2025</v>
      </c>
      <c r="E146" t="str">
        <f t="shared" si="17"/>
        <v>INDV*</v>
      </c>
      <c r="F146" t="str">
        <f t="shared" si="18"/>
        <v>INDWCH</v>
      </c>
      <c r="G146" t="str">
        <f t="shared" si="18"/>
        <v>IVDMT</v>
      </c>
      <c r="H146" t="str">
        <f t="shared" si="18"/>
        <v>INDWCH</v>
      </c>
      <c r="I146" s="10" t="s">
        <v>209</v>
      </c>
      <c r="J146" s="51">
        <f ca="1">OFFSET(Input!$A$1,M146+N146+2,O146+1)</f>
        <v>0</v>
      </c>
      <c r="L146" s="10" t="str">
        <f t="shared" si="19"/>
        <v>ProcesTax</v>
      </c>
      <c r="M146" s="10">
        <f>VLOOKUP(L146,Input!$C$2:$D$6,2,FALSE)</f>
        <v>13</v>
      </c>
      <c r="N146" s="10">
        <f t="shared" si="20"/>
        <v>16</v>
      </c>
      <c r="O146" s="10">
        <f>MATCH(F146,Input!$C$15:$U$15,0)</f>
        <v>5</v>
      </c>
    </row>
    <row r="147" spans="2:15">
      <c r="C147" t="s">
        <v>11</v>
      </c>
      <c r="D147" s="18">
        <v>2025</v>
      </c>
      <c r="E147" t="str">
        <f t="shared" si="17"/>
        <v>INDV*</v>
      </c>
      <c r="F147" t="str">
        <f t="shared" si="18"/>
        <v>INDBGA</v>
      </c>
      <c r="G147" t="str">
        <f t="shared" si="18"/>
        <v>IVDMT</v>
      </c>
      <c r="H147" t="str">
        <f t="shared" si="18"/>
        <v>INDBGA</v>
      </c>
      <c r="I147" s="10" t="s">
        <v>209</v>
      </c>
      <c r="J147" s="51">
        <f ca="1">OFFSET(Input!$A$1,M147+N147+2,O147+1)</f>
        <v>0</v>
      </c>
      <c r="L147" s="10" t="str">
        <f t="shared" si="19"/>
        <v>ProcesTax</v>
      </c>
      <c r="M147" s="10">
        <f>VLOOKUP(L147,Input!$C$2:$D$6,2,FALSE)</f>
        <v>13</v>
      </c>
      <c r="N147" s="10">
        <f t="shared" si="20"/>
        <v>16</v>
      </c>
      <c r="O147" s="10">
        <f>MATCH(F147,Input!$C$15:$U$15,0)</f>
        <v>6</v>
      </c>
    </row>
    <row r="148" spans="2:15">
      <c r="C148" t="s">
        <v>11</v>
      </c>
      <c r="D148" s="18">
        <v>2025</v>
      </c>
      <c r="E148" t="str">
        <f t="shared" si="17"/>
        <v>INDV*</v>
      </c>
      <c r="F148" t="str">
        <f t="shared" si="18"/>
        <v>INDHFO</v>
      </c>
      <c r="G148" t="str">
        <f t="shared" si="18"/>
        <v>IVDMT</v>
      </c>
      <c r="H148" t="str">
        <f t="shared" si="18"/>
        <v>INDHFO</v>
      </c>
      <c r="I148" s="10" t="s">
        <v>209</v>
      </c>
      <c r="J148" s="51">
        <f ca="1">OFFSET(Input!$A$1,M148+N148+2,O148+1)</f>
        <v>49.119350191937215</v>
      </c>
      <c r="L148" s="10" t="str">
        <f t="shared" si="19"/>
        <v>ProcesTax</v>
      </c>
      <c r="M148" s="10">
        <f>VLOOKUP(L148,Input!$C$2:$D$6,2,FALSE)</f>
        <v>13</v>
      </c>
      <c r="N148" s="10">
        <f t="shared" si="20"/>
        <v>16</v>
      </c>
      <c r="O148" s="10">
        <f>MATCH(F148,Input!$C$15:$U$15,0)</f>
        <v>7</v>
      </c>
    </row>
    <row r="149" spans="2:15">
      <c r="C149" t="s">
        <v>11</v>
      </c>
      <c r="D149" s="18">
        <v>2025</v>
      </c>
      <c r="E149" t="str">
        <f t="shared" si="17"/>
        <v>INDV*</v>
      </c>
      <c r="F149" t="str">
        <f t="shared" si="18"/>
        <v>INDLPG</v>
      </c>
      <c r="G149" t="str">
        <f t="shared" si="18"/>
        <v>IVDMT</v>
      </c>
      <c r="H149" t="str">
        <f t="shared" si="18"/>
        <v>INDLPG</v>
      </c>
      <c r="I149" s="10" t="s">
        <v>209</v>
      </c>
      <c r="J149" s="51">
        <f ca="1">OFFSET(Input!$A$1,M149+N149+2,O149+1)</f>
        <v>50.283318770351023</v>
      </c>
      <c r="L149" s="10" t="str">
        <f t="shared" si="19"/>
        <v>ProcesTax</v>
      </c>
      <c r="M149" s="10">
        <f>VLOOKUP(L149,Input!$C$2:$D$6,2,FALSE)</f>
        <v>13</v>
      </c>
      <c r="N149" s="10">
        <f t="shared" si="20"/>
        <v>16</v>
      </c>
      <c r="O149" s="10">
        <f>MATCH(F149,Input!$C$15:$U$15,0)</f>
        <v>8</v>
      </c>
    </row>
    <row r="150" spans="2:15">
      <c r="C150" t="s">
        <v>11</v>
      </c>
      <c r="D150" s="18">
        <v>2025</v>
      </c>
      <c r="E150" t="str">
        <f t="shared" si="17"/>
        <v>INDV*</v>
      </c>
      <c r="F150" t="str">
        <f t="shared" ref="F150:H169" si="21">F106</f>
        <v>INDWST</v>
      </c>
      <c r="G150" t="str">
        <f t="shared" si="21"/>
        <v>IVDMT</v>
      </c>
      <c r="H150" t="str">
        <f t="shared" si="21"/>
        <v>INDWST</v>
      </c>
      <c r="I150" s="10" t="s">
        <v>209</v>
      </c>
      <c r="J150" s="51">
        <f ca="1">OFFSET(Input!$A$1,M150+N150+2,O150+1)</f>
        <v>0</v>
      </c>
      <c r="L150" s="10" t="str">
        <f t="shared" si="19"/>
        <v>ProcesTax</v>
      </c>
      <c r="M150" s="10">
        <f>VLOOKUP(L150,Input!$C$2:$D$6,2,FALSE)</f>
        <v>13</v>
      </c>
      <c r="N150" s="10">
        <f t="shared" si="20"/>
        <v>16</v>
      </c>
      <c r="O150" s="10">
        <f>MATCH(F150,Input!$C$15:$U$15,0)</f>
        <v>9</v>
      </c>
    </row>
    <row r="151" spans="2:15">
      <c r="C151" t="s">
        <v>11</v>
      </c>
      <c r="D151" s="18">
        <v>2025</v>
      </c>
      <c r="E151" t="str">
        <f t="shared" si="17"/>
        <v>INDV*</v>
      </c>
      <c r="F151" t="str">
        <f t="shared" si="21"/>
        <v>INDHCE</v>
      </c>
      <c r="G151" t="str">
        <f t="shared" si="21"/>
        <v>IVDMT</v>
      </c>
      <c r="H151" t="str">
        <f t="shared" si="21"/>
        <v>INDHCE</v>
      </c>
      <c r="I151" s="10" t="s">
        <v>209</v>
      </c>
      <c r="J151" s="51">
        <f ca="1">OFFSET(Input!$A$1,M151+N151+2,O151+1)</f>
        <v>30.170076892571945</v>
      </c>
      <c r="L151" s="10" t="str">
        <f t="shared" si="19"/>
        <v>ProcesTax</v>
      </c>
      <c r="M151" s="10">
        <f>VLOOKUP(L151,Input!$C$2:$D$6,2,FALSE)</f>
        <v>13</v>
      </c>
      <c r="N151" s="10">
        <f t="shared" si="20"/>
        <v>16</v>
      </c>
      <c r="O151" s="10">
        <f>MATCH(F151,Input!$C$15:$U$15,0)</f>
        <v>10</v>
      </c>
    </row>
    <row r="152" spans="2:15">
      <c r="C152" t="s">
        <v>11</v>
      </c>
      <c r="D152" s="18">
        <v>2025</v>
      </c>
      <c r="E152" t="str">
        <f t="shared" si="17"/>
        <v>INDV*</v>
      </c>
      <c r="F152" t="str">
        <f t="shared" si="21"/>
        <v>INDHDE</v>
      </c>
      <c r="G152" t="str">
        <f t="shared" si="21"/>
        <v>IVDMT</v>
      </c>
      <c r="H152" t="str">
        <f t="shared" si="21"/>
        <v>INDHDE</v>
      </c>
      <c r="I152" s="10" t="s">
        <v>209</v>
      </c>
      <c r="J152" s="51">
        <f ca="1">OFFSET(Input!$A$1,M152+N152+2,O152+1)</f>
        <v>30.170076892571945</v>
      </c>
      <c r="L152" s="10" t="str">
        <f t="shared" si="19"/>
        <v>ProcesTax</v>
      </c>
      <c r="M152" s="10">
        <f>VLOOKUP(L152,Input!$C$2:$D$6,2,FALSE)</f>
        <v>13</v>
      </c>
      <c r="N152" s="10">
        <f t="shared" si="20"/>
        <v>16</v>
      </c>
      <c r="O152" s="10">
        <f>MATCH(F152,Input!$C$15:$U$15,0)</f>
        <v>11</v>
      </c>
    </row>
    <row r="153" spans="2:15">
      <c r="B153" s="9"/>
      <c r="C153" s="9" t="s">
        <v>11</v>
      </c>
      <c r="D153" s="12">
        <v>2025</v>
      </c>
      <c r="E153" s="9" t="str">
        <f t="shared" si="17"/>
        <v>INDV*</v>
      </c>
      <c r="F153" s="9" t="str">
        <f t="shared" si="21"/>
        <v>INDELC</v>
      </c>
      <c r="G153" s="9" t="str">
        <f t="shared" si="21"/>
        <v>IVDMT</v>
      </c>
      <c r="H153" s="9" t="str">
        <f t="shared" si="21"/>
        <v>INDELC</v>
      </c>
      <c r="I153" s="13" t="s">
        <v>209</v>
      </c>
      <c r="J153" s="52">
        <f ca="1">OFFSET(Input!$A$1,M153+N153+2,O153+1)</f>
        <v>1.2736219854102486</v>
      </c>
      <c r="L153" s="13" t="str">
        <f t="shared" si="19"/>
        <v>ProcesTax</v>
      </c>
      <c r="M153" s="13">
        <f>VLOOKUP(L153,Input!$C$2:$D$6,2,FALSE)</f>
        <v>13</v>
      </c>
      <c r="N153" s="13">
        <f t="shared" si="20"/>
        <v>16</v>
      </c>
      <c r="O153" s="13">
        <f>MATCH(F153,Input!$C$15:$U$15,0)</f>
        <v>12</v>
      </c>
    </row>
    <row r="154" spans="2:15">
      <c r="C154" t="s">
        <v>11</v>
      </c>
      <c r="D154" s="18">
        <v>2025</v>
      </c>
      <c r="E154" t="str">
        <f t="shared" si="17"/>
        <v>INDV*</v>
      </c>
      <c r="F154" t="str">
        <f t="shared" si="21"/>
        <v>INDNGA</v>
      </c>
      <c r="G154" t="str">
        <f t="shared" si="21"/>
        <v>IVDHT</v>
      </c>
      <c r="H154" t="str">
        <f t="shared" si="21"/>
        <v>INDNGA</v>
      </c>
      <c r="I154" s="10" t="s">
        <v>209</v>
      </c>
      <c r="J154" s="51">
        <f ca="1">OFFSET(Input!$A$1,M154+N154+2,O154+1)</f>
        <v>2.5015331882971479</v>
      </c>
      <c r="L154" s="10" t="str">
        <f t="shared" si="19"/>
        <v>ProcesTax</v>
      </c>
      <c r="M154" s="10">
        <f>VLOOKUP(L154,Input!$C$2:$D$6,2,FALSE)</f>
        <v>13</v>
      </c>
      <c r="N154" s="10">
        <f t="shared" si="20"/>
        <v>16</v>
      </c>
      <c r="O154" s="10">
        <f>MATCH(F154,Input!$C$15:$U$15,0)</f>
        <v>1</v>
      </c>
    </row>
    <row r="155" spans="2:15">
      <c r="C155" t="s">
        <v>11</v>
      </c>
      <c r="D155" s="18">
        <v>2025</v>
      </c>
      <c r="E155" t="str">
        <f t="shared" si="17"/>
        <v>INDV*</v>
      </c>
      <c r="F155" t="str">
        <f t="shared" si="21"/>
        <v>INDSNG2</v>
      </c>
      <c r="G155" t="str">
        <f t="shared" si="21"/>
        <v>IVDHT</v>
      </c>
      <c r="H155" t="str">
        <f t="shared" si="21"/>
        <v>INDSNG2</v>
      </c>
      <c r="I155" s="10" t="s">
        <v>209</v>
      </c>
      <c r="J155" s="51">
        <f ca="1">OFFSET(Input!$A$1,M155+N155+2,O155+1)</f>
        <v>0</v>
      </c>
      <c r="L155" s="10" t="str">
        <f t="shared" si="19"/>
        <v>ProcesTax</v>
      </c>
      <c r="M155" s="10">
        <f>VLOOKUP(L155,Input!$C$2:$D$6,2,FALSE)</f>
        <v>13</v>
      </c>
      <c r="N155" s="10">
        <f t="shared" si="20"/>
        <v>16</v>
      </c>
      <c r="O155" s="10">
        <f>MATCH(F155,Input!$C$15:$U$15,0)</f>
        <v>16</v>
      </c>
    </row>
    <row r="156" spans="2:15">
      <c r="C156" t="s">
        <v>11</v>
      </c>
      <c r="D156" s="18">
        <v>2025</v>
      </c>
      <c r="E156" t="str">
        <f t="shared" si="17"/>
        <v>INDV*</v>
      </c>
      <c r="F156" t="str">
        <f t="shared" si="21"/>
        <v>INDSNG1</v>
      </c>
      <c r="G156" t="str">
        <f t="shared" si="21"/>
        <v>IVDHT</v>
      </c>
      <c r="H156" t="str">
        <f t="shared" si="21"/>
        <v>INDSNG1</v>
      </c>
      <c r="I156" s="10" t="s">
        <v>209</v>
      </c>
      <c r="J156" s="51">
        <f ca="1">OFFSET(Input!$A$1,M156+N156+2,O156+1)</f>
        <v>0</v>
      </c>
      <c r="L156" s="10" t="str">
        <f t="shared" si="19"/>
        <v>ProcesTax</v>
      </c>
      <c r="M156" s="10">
        <f>VLOOKUP(L156,Input!$C$2:$D$6,2,FALSE)</f>
        <v>13</v>
      </c>
      <c r="N156" s="10">
        <f t="shared" si="20"/>
        <v>16</v>
      </c>
      <c r="O156" s="10">
        <f>MATCH(F156,Input!$C$15:$U$15,0)</f>
        <v>15</v>
      </c>
    </row>
    <row r="157" spans="2:15">
      <c r="B157" s="9"/>
      <c r="C157" s="9" t="s">
        <v>11</v>
      </c>
      <c r="D157" s="12">
        <v>2025</v>
      </c>
      <c r="E157" s="9" t="str">
        <f t="shared" si="17"/>
        <v>INDV*</v>
      </c>
      <c r="F157" s="9" t="str">
        <f t="shared" si="21"/>
        <v>INDLPG</v>
      </c>
      <c r="G157" s="9" t="str">
        <f t="shared" si="21"/>
        <v>IVDHT</v>
      </c>
      <c r="H157" s="9" t="str">
        <f t="shared" si="21"/>
        <v>INDLPG</v>
      </c>
      <c r="I157" s="13" t="s">
        <v>209</v>
      </c>
      <c r="J157" s="52">
        <f ca="1">OFFSET(Input!$A$1,M157+N157+2,O157+1)</f>
        <v>50.283318770351023</v>
      </c>
      <c r="L157" s="13" t="str">
        <f t="shared" si="19"/>
        <v>ProcesTax</v>
      </c>
      <c r="M157" s="13">
        <f>VLOOKUP(L157,Input!$C$2:$D$6,2,FALSE)</f>
        <v>13</v>
      </c>
      <c r="N157" s="13">
        <f t="shared" si="20"/>
        <v>16</v>
      </c>
      <c r="O157" s="13">
        <f>MATCH(F157,Input!$C$15:$U$15,0)</f>
        <v>8</v>
      </c>
    </row>
    <row r="158" spans="2:15">
      <c r="C158" t="s">
        <v>11</v>
      </c>
      <c r="D158" s="18">
        <v>2025</v>
      </c>
      <c r="E158" t="str">
        <f t="shared" si="17"/>
        <v>INDV*</v>
      </c>
      <c r="F158" t="str">
        <f t="shared" si="21"/>
        <v>INDNGA</v>
      </c>
      <c r="G158" t="str">
        <f t="shared" si="21"/>
        <v>IVDRH</v>
      </c>
      <c r="H158" t="str">
        <f t="shared" si="21"/>
        <v>INDNGA</v>
      </c>
      <c r="I158" s="10" t="s">
        <v>209</v>
      </c>
      <c r="J158" s="51">
        <f ca="1">OFFSET(Input!$A$1,M158+N158+2,O158+1)</f>
        <v>78.90688938861561</v>
      </c>
      <c r="L158" s="10" t="str">
        <f t="shared" si="19"/>
        <v>HeatTax</v>
      </c>
      <c r="M158" s="10">
        <f>VLOOKUP(L158,Input!$C$2:$D$6,2,FALSE)</f>
        <v>63</v>
      </c>
      <c r="N158" s="10">
        <f t="shared" si="20"/>
        <v>16</v>
      </c>
      <c r="O158" s="10">
        <f>MATCH(F158,Input!$C$15:$U$15,0)</f>
        <v>1</v>
      </c>
    </row>
    <row r="159" spans="2:15">
      <c r="C159" t="s">
        <v>11</v>
      </c>
      <c r="D159" s="18">
        <v>2025</v>
      </c>
      <c r="E159" t="str">
        <f t="shared" si="17"/>
        <v>INDV*</v>
      </c>
      <c r="F159" t="str">
        <f t="shared" si="21"/>
        <v>INDSNG2</v>
      </c>
      <c r="G159" t="str">
        <f t="shared" si="21"/>
        <v>IVDRH</v>
      </c>
      <c r="H159" t="str">
        <f t="shared" si="21"/>
        <v>INDSNG2</v>
      </c>
      <c r="I159" s="10" t="s">
        <v>209</v>
      </c>
      <c r="J159" s="51">
        <f ca="1">OFFSET(Input!$A$1,M159+N159+2,O159+1)</f>
        <v>0</v>
      </c>
      <c r="L159" s="10" t="str">
        <f t="shared" si="19"/>
        <v>HeatTax</v>
      </c>
      <c r="M159" s="10">
        <f>VLOOKUP(L159,Input!$C$2:$D$6,2,FALSE)</f>
        <v>63</v>
      </c>
      <c r="N159" s="10">
        <f t="shared" si="20"/>
        <v>16</v>
      </c>
      <c r="O159" s="10">
        <f>MATCH(F159,Input!$C$15:$U$15,0)</f>
        <v>16</v>
      </c>
    </row>
    <row r="160" spans="2:15">
      <c r="C160" t="s">
        <v>11</v>
      </c>
      <c r="D160" s="18">
        <v>2025</v>
      </c>
      <c r="E160" t="str">
        <f t="shared" si="17"/>
        <v>INDV*</v>
      </c>
      <c r="F160" t="str">
        <f t="shared" si="21"/>
        <v>INDSNG1</v>
      </c>
      <c r="G160" t="str">
        <f t="shared" si="21"/>
        <v>IVDRH</v>
      </c>
      <c r="H160" t="str">
        <f t="shared" si="21"/>
        <v>INDSNG1</v>
      </c>
      <c r="I160" s="10" t="s">
        <v>209</v>
      </c>
      <c r="J160" s="51">
        <f ca="1">OFFSET(Input!$A$1,M160+N160+2,O160+1)</f>
        <v>121.84069514307899</v>
      </c>
      <c r="L160" s="10" t="str">
        <f t="shared" si="19"/>
        <v>HeatTax</v>
      </c>
      <c r="M160" s="10">
        <f>VLOOKUP(L160,Input!$C$2:$D$6,2,FALSE)</f>
        <v>63</v>
      </c>
      <c r="N160" s="10">
        <f t="shared" si="20"/>
        <v>16</v>
      </c>
      <c r="O160" s="10">
        <f>MATCH(F160,Input!$C$15:$U$15,0)</f>
        <v>15</v>
      </c>
    </row>
    <row r="161" spans="2:15">
      <c r="C161" t="s">
        <v>11</v>
      </c>
      <c r="D161" s="18">
        <v>2025</v>
      </c>
      <c r="E161" t="str">
        <f t="shared" si="17"/>
        <v>INDV*</v>
      </c>
      <c r="F161" t="str">
        <f t="shared" si="21"/>
        <v>INDCOA</v>
      </c>
      <c r="G161" t="str">
        <f t="shared" si="21"/>
        <v>IVDRH</v>
      </c>
      <c r="H161" t="str">
        <f t="shared" si="21"/>
        <v>INDCOA</v>
      </c>
      <c r="I161" s="10" t="s">
        <v>209</v>
      </c>
      <c r="J161" s="51">
        <f ca="1">OFFSET(Input!$A$1,M161+N161+2,O161+1)</f>
        <v>0</v>
      </c>
      <c r="L161" s="10" t="str">
        <f t="shared" si="19"/>
        <v>HeatTax</v>
      </c>
      <c r="M161" s="10">
        <f>VLOOKUP(L161,Input!$C$2:$D$6,2,FALSE)</f>
        <v>63</v>
      </c>
      <c r="N161" s="10">
        <f t="shared" si="20"/>
        <v>16</v>
      </c>
      <c r="O161" s="10">
        <f>MATCH(F161,Input!$C$15:$U$15,0)</f>
        <v>2</v>
      </c>
    </row>
    <row r="162" spans="2:15">
      <c r="C162" t="s">
        <v>11</v>
      </c>
      <c r="D162" s="18">
        <v>2025</v>
      </c>
      <c r="E162" t="str">
        <f t="shared" si="17"/>
        <v>INDV*</v>
      </c>
      <c r="F162" t="str">
        <f t="shared" si="21"/>
        <v>INDDSL</v>
      </c>
      <c r="G162" t="str">
        <f t="shared" si="21"/>
        <v>IVDRH</v>
      </c>
      <c r="H162" t="str">
        <f t="shared" si="21"/>
        <v>INDDSL</v>
      </c>
      <c r="I162" s="10" t="s">
        <v>209</v>
      </c>
      <c r="J162" s="51">
        <f ca="1">OFFSET(Input!$A$1,M162+N162+2,O162+1)</f>
        <v>154.26271326684906</v>
      </c>
      <c r="L162" s="10" t="str">
        <f t="shared" si="19"/>
        <v>HeatTax</v>
      </c>
      <c r="M162" s="10">
        <f>VLOOKUP(L162,Input!$C$2:$D$6,2,FALSE)</f>
        <v>63</v>
      </c>
      <c r="N162" s="10">
        <f t="shared" si="20"/>
        <v>16</v>
      </c>
      <c r="O162" s="10">
        <f>MATCH(F162,Input!$C$15:$U$15,0)</f>
        <v>3</v>
      </c>
    </row>
    <row r="163" spans="2:15">
      <c r="C163" t="s">
        <v>11</v>
      </c>
      <c r="D163" s="18">
        <v>2025</v>
      </c>
      <c r="E163" t="str">
        <f t="shared" si="17"/>
        <v>INDV*</v>
      </c>
      <c r="F163" t="str">
        <f t="shared" si="21"/>
        <v>INDDSB1</v>
      </c>
      <c r="G163" t="str">
        <f t="shared" si="21"/>
        <v>IVDRH</v>
      </c>
      <c r="H163" t="str">
        <f t="shared" si="21"/>
        <v>INDDSB1</v>
      </c>
      <c r="I163" s="10" t="s">
        <v>209</v>
      </c>
      <c r="J163" s="51">
        <f ca="1">OFFSET(Input!$A$1,M163+N163+2,O163+1)</f>
        <v>40.322872058088471</v>
      </c>
      <c r="L163" s="10" t="str">
        <f t="shared" si="19"/>
        <v>HeatTax</v>
      </c>
      <c r="M163" s="10">
        <f>VLOOKUP(L163,Input!$C$2:$D$6,2,FALSE)</f>
        <v>63</v>
      </c>
      <c r="N163" s="10">
        <f t="shared" si="20"/>
        <v>16</v>
      </c>
      <c r="O163" s="10">
        <f>MATCH(F163,Input!$C$15:$U$15,0)</f>
        <v>13</v>
      </c>
    </row>
    <row r="164" spans="2:15" ht="15.75" thickBot="1">
      <c r="B164" s="80"/>
      <c r="C164" s="80" t="s">
        <v>11</v>
      </c>
      <c r="D164" s="81">
        <v>2025</v>
      </c>
      <c r="E164" s="80" t="str">
        <f t="shared" si="17"/>
        <v>INDV*</v>
      </c>
      <c r="F164" s="80" t="str">
        <f t="shared" si="21"/>
        <v>INDDSB2</v>
      </c>
      <c r="G164" s="80" t="str">
        <f t="shared" si="21"/>
        <v>IVDRH</v>
      </c>
      <c r="H164" s="80" t="str">
        <f t="shared" si="21"/>
        <v>INDDSB2</v>
      </c>
      <c r="I164" s="82" t="s">
        <v>209</v>
      </c>
      <c r="J164" s="83">
        <f ca="1">OFFSET(Input!$A$1,M164+N164+2,O164+1)</f>
        <v>121.84069514307899</v>
      </c>
      <c r="L164" s="10" t="str">
        <f t="shared" si="19"/>
        <v>HeatTax</v>
      </c>
      <c r="M164" s="10">
        <f>VLOOKUP(L164,Input!$C$2:$D$6,2,FALSE)</f>
        <v>63</v>
      </c>
      <c r="N164" s="10">
        <f t="shared" si="20"/>
        <v>16</v>
      </c>
      <c r="O164" s="10">
        <f>MATCH(F164,Input!$C$15:$U$15,0)</f>
        <v>14</v>
      </c>
    </row>
    <row r="165" spans="2:15">
      <c r="C165" t="s">
        <v>11</v>
      </c>
      <c r="D165" s="18">
        <v>2025</v>
      </c>
      <c r="E165" t="str">
        <f t="shared" si="17"/>
        <v>INDV*</v>
      </c>
      <c r="F165" t="str">
        <f t="shared" si="21"/>
        <v>INDWPE</v>
      </c>
      <c r="G165" t="str">
        <f t="shared" si="21"/>
        <v>IVDRH</v>
      </c>
      <c r="H165" t="str">
        <f t="shared" si="21"/>
        <v>INDWPE</v>
      </c>
      <c r="I165" s="10" t="s">
        <v>209</v>
      </c>
      <c r="J165" s="51">
        <f ca="1">OFFSET(Input!$A$1,M165+N165+2,O165+1)</f>
        <v>0</v>
      </c>
      <c r="L165" s="10" t="str">
        <f t="shared" si="19"/>
        <v>HeatTax</v>
      </c>
      <c r="M165" s="10">
        <f>VLOOKUP(L165,Input!$C$2:$D$6,2,FALSE)</f>
        <v>63</v>
      </c>
      <c r="N165" s="10">
        <f t="shared" si="20"/>
        <v>16</v>
      </c>
      <c r="O165" s="10">
        <f>MATCH(F165,Input!$C$15:$U$15,0)</f>
        <v>4</v>
      </c>
    </row>
    <row r="166" spans="2:15">
      <c r="C166" t="s">
        <v>11</v>
      </c>
      <c r="D166" s="18">
        <v>2025</v>
      </c>
      <c r="E166" t="str">
        <f t="shared" si="17"/>
        <v>INDV*</v>
      </c>
      <c r="F166" t="str">
        <f t="shared" si="21"/>
        <v>INDWCH</v>
      </c>
      <c r="G166" t="str">
        <f t="shared" si="21"/>
        <v>IVDRH</v>
      </c>
      <c r="H166" t="str">
        <f t="shared" si="21"/>
        <v>INDWCH</v>
      </c>
      <c r="I166" s="10" t="s">
        <v>209</v>
      </c>
      <c r="J166" s="51">
        <f ca="1">OFFSET(Input!$A$1,M166+N166+2,O166+1)</f>
        <v>0</v>
      </c>
      <c r="L166" s="10" t="str">
        <f t="shared" si="19"/>
        <v>HeatTax</v>
      </c>
      <c r="M166" s="10">
        <f>VLOOKUP(L166,Input!$C$2:$D$6,2,FALSE)</f>
        <v>63</v>
      </c>
      <c r="N166" s="10">
        <f t="shared" si="20"/>
        <v>16</v>
      </c>
      <c r="O166" s="10">
        <f>MATCH(F166,Input!$C$15:$U$15,0)</f>
        <v>5</v>
      </c>
    </row>
    <row r="167" spans="2:15">
      <c r="C167" t="s">
        <v>11</v>
      </c>
      <c r="D167" s="18">
        <v>2025</v>
      </c>
      <c r="E167" t="str">
        <f t="shared" si="17"/>
        <v>INDV*</v>
      </c>
      <c r="F167" t="str">
        <f t="shared" si="21"/>
        <v>INDBGA</v>
      </c>
      <c r="G167" t="str">
        <f t="shared" si="21"/>
        <v>IVDRH</v>
      </c>
      <c r="H167" t="str">
        <f t="shared" si="21"/>
        <v>INDBGA</v>
      </c>
      <c r="I167" s="10" t="s">
        <v>209</v>
      </c>
      <c r="J167" s="51">
        <f ca="1">OFFSET(Input!$A$1,M167+N167+2,O167+1)</f>
        <v>0</v>
      </c>
      <c r="L167" s="10" t="str">
        <f t="shared" si="19"/>
        <v>HeatTax</v>
      </c>
      <c r="M167" s="10">
        <f>VLOOKUP(L167,Input!$C$2:$D$6,2,FALSE)</f>
        <v>63</v>
      </c>
      <c r="N167" s="10">
        <f t="shared" si="20"/>
        <v>16</v>
      </c>
      <c r="O167" s="10">
        <f>MATCH(F167,Input!$C$15:$U$15,0)</f>
        <v>6</v>
      </c>
    </row>
    <row r="168" spans="2:15">
      <c r="C168" t="s">
        <v>11</v>
      </c>
      <c r="D168" s="18">
        <v>2025</v>
      </c>
      <c r="E168" t="str">
        <f t="shared" si="17"/>
        <v>INDV*</v>
      </c>
      <c r="F168" t="str">
        <f t="shared" si="21"/>
        <v>INDHFO</v>
      </c>
      <c r="G168" t="str">
        <f t="shared" si="21"/>
        <v>IVDRH</v>
      </c>
      <c r="H168" t="str">
        <f t="shared" si="21"/>
        <v>INDHFO</v>
      </c>
      <c r="I168" s="10" t="s">
        <v>209</v>
      </c>
      <c r="J168" s="51">
        <f ca="1">OFFSET(Input!$A$1,M168+N168+2,O168+1)</f>
        <v>70.840902704037745</v>
      </c>
      <c r="L168" s="10" t="str">
        <f t="shared" si="19"/>
        <v>HeatTax</v>
      </c>
      <c r="M168" s="10">
        <f>VLOOKUP(L168,Input!$C$2:$D$6,2,FALSE)</f>
        <v>63</v>
      </c>
      <c r="N168" s="10">
        <f t="shared" si="20"/>
        <v>16</v>
      </c>
      <c r="O168" s="10">
        <f>MATCH(F168,Input!$C$15:$U$15,0)</f>
        <v>7</v>
      </c>
    </row>
    <row r="169" spans="2:15">
      <c r="C169" t="s">
        <v>11</v>
      </c>
      <c r="D169" s="18">
        <v>2025</v>
      </c>
      <c r="E169" t="str">
        <f t="shared" si="17"/>
        <v>INDV*</v>
      </c>
      <c r="F169" t="str">
        <f t="shared" si="21"/>
        <v>INDLPG</v>
      </c>
      <c r="G169" t="str">
        <f t="shared" si="21"/>
        <v>IVDRH</v>
      </c>
      <c r="H169" t="str">
        <f t="shared" si="21"/>
        <v>INDLPG</v>
      </c>
      <c r="I169" s="10" t="s">
        <v>209</v>
      </c>
      <c r="J169" s="51">
        <f ca="1">OFFSET(Input!$A$1,M169+N169+2,O169+1)</f>
        <v>50.283318770351023</v>
      </c>
      <c r="L169" s="10" t="str">
        <f t="shared" si="19"/>
        <v>HeatTax</v>
      </c>
      <c r="M169" s="10">
        <f>VLOOKUP(L169,Input!$C$2:$D$6,2,FALSE)</f>
        <v>63</v>
      </c>
      <c r="N169" s="10">
        <f t="shared" si="20"/>
        <v>16</v>
      </c>
      <c r="O169" s="10">
        <f>MATCH(F169,Input!$C$15:$U$15,0)</f>
        <v>8</v>
      </c>
    </row>
    <row r="170" spans="2:15">
      <c r="C170" t="s">
        <v>11</v>
      </c>
      <c r="D170" s="18">
        <v>2025</v>
      </c>
      <c r="E170" t="str">
        <f t="shared" si="17"/>
        <v>INDV*</v>
      </c>
      <c r="F170" t="str">
        <f t="shared" ref="F170:H189" si="22">F126</f>
        <v>INDWST</v>
      </c>
      <c r="G170" t="str">
        <f t="shared" si="22"/>
        <v>IVDRH</v>
      </c>
      <c r="H170" t="str">
        <f t="shared" si="22"/>
        <v>INDWST</v>
      </c>
      <c r="I170" s="10" t="s">
        <v>209</v>
      </c>
      <c r="J170" s="51">
        <f ca="1">OFFSET(Input!$A$1,M170+N170+2,O170+1)</f>
        <v>0</v>
      </c>
      <c r="L170" s="10" t="str">
        <f t="shared" si="19"/>
        <v>HeatTax</v>
      </c>
      <c r="M170" s="10">
        <f>VLOOKUP(L170,Input!$C$2:$D$6,2,FALSE)</f>
        <v>63</v>
      </c>
      <c r="N170" s="10">
        <f t="shared" si="20"/>
        <v>16</v>
      </c>
      <c r="O170" s="10">
        <f>MATCH(F170,Input!$C$15:$U$15,0)</f>
        <v>9</v>
      </c>
    </row>
    <row r="171" spans="2:15">
      <c r="C171" t="s">
        <v>11</v>
      </c>
      <c r="D171" s="18">
        <v>2025</v>
      </c>
      <c r="E171" t="str">
        <f t="shared" si="17"/>
        <v>INDV*</v>
      </c>
      <c r="F171" t="str">
        <f t="shared" si="22"/>
        <v>INDHCE</v>
      </c>
      <c r="G171" t="str">
        <f t="shared" si="22"/>
        <v>IVDRH</v>
      </c>
      <c r="H171" t="str">
        <f t="shared" si="22"/>
        <v>INDHCE</v>
      </c>
      <c r="I171" s="10" t="s">
        <v>209</v>
      </c>
      <c r="J171" s="51">
        <f ca="1">OFFSET(Input!$A$1,M171+N171+2,O171+1)</f>
        <v>30.170076892571945</v>
      </c>
      <c r="L171" s="10" t="str">
        <f t="shared" si="19"/>
        <v>HeatTax</v>
      </c>
      <c r="M171" s="10">
        <f>VLOOKUP(L171,Input!$C$2:$D$6,2,FALSE)</f>
        <v>63</v>
      </c>
      <c r="N171" s="10">
        <f t="shared" si="20"/>
        <v>16</v>
      </c>
      <c r="O171" s="10">
        <f>MATCH(F171,Input!$C$15:$U$15,0)</f>
        <v>10</v>
      </c>
    </row>
    <row r="172" spans="2:15">
      <c r="C172" t="s">
        <v>11</v>
      </c>
      <c r="D172" s="18">
        <v>2025</v>
      </c>
      <c r="E172" t="str">
        <f t="shared" si="17"/>
        <v>INDV*</v>
      </c>
      <c r="F172" t="str">
        <f t="shared" si="22"/>
        <v>INDHDE</v>
      </c>
      <c r="G172" t="str">
        <f t="shared" si="22"/>
        <v>IVDRH</v>
      </c>
      <c r="H172" t="str">
        <f t="shared" si="22"/>
        <v>INDHDE</v>
      </c>
      <c r="I172" s="10" t="s">
        <v>209</v>
      </c>
      <c r="J172" s="51">
        <f ca="1">OFFSET(Input!$A$1,M172+N172+2,O172+1)</f>
        <v>30.170076892571945</v>
      </c>
      <c r="L172" s="10" t="str">
        <f t="shared" si="19"/>
        <v>HeatTax</v>
      </c>
      <c r="M172" s="10">
        <f>VLOOKUP(L172,Input!$C$2:$D$6,2,FALSE)</f>
        <v>63</v>
      </c>
      <c r="N172" s="10">
        <f t="shared" si="20"/>
        <v>16</v>
      </c>
      <c r="O172" s="10">
        <f>MATCH(F172,Input!$C$15:$U$15,0)</f>
        <v>11</v>
      </c>
    </row>
    <row r="173" spans="2:15">
      <c r="B173" s="9"/>
      <c r="C173" s="9" t="s">
        <v>11</v>
      </c>
      <c r="D173" s="12">
        <v>2025</v>
      </c>
      <c r="E173" s="9" t="str">
        <f t="shared" si="17"/>
        <v>INDV*</v>
      </c>
      <c r="F173" s="9" t="str">
        <f t="shared" si="22"/>
        <v>INDELC</v>
      </c>
      <c r="G173" s="9" t="str">
        <f t="shared" si="22"/>
        <v>IVDRH</v>
      </c>
      <c r="H173" s="9" t="str">
        <f t="shared" si="22"/>
        <v>INDELC</v>
      </c>
      <c r="I173" s="13" t="s">
        <v>209</v>
      </c>
      <c r="J173" s="52">
        <f ca="1">OFFSET(Input!$A$1,M173+N173+2,O173+1)</f>
        <v>40.322872058088471</v>
      </c>
      <c r="L173" s="13" t="str">
        <f t="shared" si="19"/>
        <v>HeatTax</v>
      </c>
      <c r="M173" s="13">
        <f>VLOOKUP(L173,Input!$C$2:$D$6,2,FALSE)</f>
        <v>63</v>
      </c>
      <c r="N173" s="13">
        <f t="shared" si="20"/>
        <v>16</v>
      </c>
      <c r="O173" s="13">
        <f>MATCH(F173,Input!$C$15:$U$15,0)</f>
        <v>12</v>
      </c>
    </row>
    <row r="174" spans="2:15">
      <c r="B174" s="26"/>
      <c r="C174" s="26" t="s">
        <v>11</v>
      </c>
      <c r="D174" s="27">
        <v>2025</v>
      </c>
      <c r="E174" s="26" t="str">
        <f t="shared" si="17"/>
        <v>INDV*</v>
      </c>
      <c r="F174" s="26" t="str">
        <f t="shared" si="22"/>
        <v>INDELC</v>
      </c>
      <c r="G174" s="26" t="str">
        <f t="shared" si="22"/>
        <v>IVDLA</v>
      </c>
      <c r="H174" s="26" t="str">
        <f t="shared" si="22"/>
        <v>INDELC</v>
      </c>
      <c r="I174" s="28" t="s">
        <v>209</v>
      </c>
      <c r="J174" s="53">
        <f ca="1">OFFSET(Input!$A$1,M174+N174+2,O174+1)</f>
        <v>40.322872058088471</v>
      </c>
      <c r="L174" s="28" t="str">
        <f t="shared" si="19"/>
        <v>FullTax</v>
      </c>
      <c r="M174" s="28">
        <f>VLOOKUP(L174,Input!$C$2:$D$6,2,FALSE)</f>
        <v>113</v>
      </c>
      <c r="N174" s="28">
        <f t="shared" si="20"/>
        <v>16</v>
      </c>
      <c r="O174" s="28">
        <f>MATCH(F174,Input!$C$15:$U$15,0)</f>
        <v>12</v>
      </c>
    </row>
    <row r="175" spans="2:15">
      <c r="B175" s="9"/>
      <c r="C175" s="9" t="s">
        <v>11</v>
      </c>
      <c r="D175" s="12">
        <v>2025</v>
      </c>
      <c r="E175" s="9" t="str">
        <f t="shared" si="17"/>
        <v>INDV*</v>
      </c>
      <c r="F175" s="9" t="str">
        <f t="shared" si="22"/>
        <v>INDELC</v>
      </c>
      <c r="G175" s="9" t="str">
        <f t="shared" si="22"/>
        <v>IVDEM</v>
      </c>
      <c r="H175" s="9" t="str">
        <f t="shared" si="22"/>
        <v>INDELC</v>
      </c>
      <c r="I175" s="13" t="s">
        <v>209</v>
      </c>
      <c r="J175" s="52">
        <f ca="1">OFFSET(Input!$A$1,M175+N175+2,O175+1)</f>
        <v>40.322872058088471</v>
      </c>
      <c r="L175" s="13" t="str">
        <f t="shared" si="19"/>
        <v>FullTax</v>
      </c>
      <c r="M175" s="13">
        <f>VLOOKUP(L175,Input!$C$2:$D$6,2,FALSE)</f>
        <v>113</v>
      </c>
      <c r="N175" s="13">
        <f t="shared" si="20"/>
        <v>16</v>
      </c>
      <c r="O175" s="13">
        <f>MATCH(F175,Input!$C$15:$U$15,0)</f>
        <v>12</v>
      </c>
    </row>
    <row r="176" spans="2:15">
      <c r="C176" t="s">
        <v>11</v>
      </c>
      <c r="D176" s="18">
        <v>2025</v>
      </c>
      <c r="E176" t="str">
        <f t="shared" si="17"/>
        <v>INDV*</v>
      </c>
      <c r="F176" t="str">
        <f t="shared" si="22"/>
        <v>INDDSB1</v>
      </c>
      <c r="G176" t="str">
        <f t="shared" si="22"/>
        <v>IVDTF</v>
      </c>
      <c r="H176" t="str">
        <f t="shared" si="22"/>
        <v>INDDSB1</v>
      </c>
      <c r="I176" s="10" t="s">
        <v>209</v>
      </c>
      <c r="J176" s="51">
        <f ca="1">OFFSET(Input!$A$1,M176+N176+2,O176+1)</f>
        <v>40.322872058088471</v>
      </c>
      <c r="L176" s="10" t="str">
        <f t="shared" si="19"/>
        <v>FullTax</v>
      </c>
      <c r="M176" s="10">
        <f>VLOOKUP(L176,Input!$C$2:$D$6,2,FALSE)</f>
        <v>113</v>
      </c>
      <c r="N176" s="10">
        <f t="shared" si="20"/>
        <v>16</v>
      </c>
      <c r="O176" s="10">
        <f>MATCH(F176,Input!$C$15:$U$15,0)</f>
        <v>13</v>
      </c>
    </row>
    <row r="177" spans="2:15">
      <c r="C177" t="s">
        <v>11</v>
      </c>
      <c r="D177" s="18">
        <v>2025</v>
      </c>
      <c r="E177" t="str">
        <f t="shared" si="17"/>
        <v>INDV*</v>
      </c>
      <c r="F177" t="str">
        <f t="shared" si="22"/>
        <v>INDDSB2</v>
      </c>
      <c r="G177" t="str">
        <f t="shared" si="22"/>
        <v>IVDTF</v>
      </c>
      <c r="H177" t="str">
        <f t="shared" si="22"/>
        <v>INDDSB2</v>
      </c>
      <c r="I177" s="10" t="s">
        <v>209</v>
      </c>
      <c r="J177" s="51">
        <f ca="1">OFFSET(Input!$A$1,M177+N177+2,O177+1)</f>
        <v>121.84069514307899</v>
      </c>
      <c r="L177" s="10" t="str">
        <f t="shared" si="19"/>
        <v>FullTax</v>
      </c>
      <c r="M177" s="10">
        <f>VLOOKUP(L177,Input!$C$2:$D$6,2,FALSE)</f>
        <v>113</v>
      </c>
      <c r="N177" s="10">
        <f t="shared" si="20"/>
        <v>16</v>
      </c>
      <c r="O177" s="10">
        <f>MATCH(F177,Input!$C$15:$U$15,0)</f>
        <v>14</v>
      </c>
    </row>
    <row r="178" spans="2:15">
      <c r="C178" t="s">
        <v>11</v>
      </c>
      <c r="D178" s="18">
        <v>2025</v>
      </c>
      <c r="E178" t="str">
        <f t="shared" si="17"/>
        <v>INDV*</v>
      </c>
      <c r="F178" t="str">
        <f t="shared" si="22"/>
        <v>INDDSL</v>
      </c>
      <c r="G178" t="str">
        <f t="shared" si="22"/>
        <v>IVDTF</v>
      </c>
      <c r="H178" t="str">
        <f t="shared" si="22"/>
        <v>INDDSL</v>
      </c>
      <c r="I178" s="10" t="s">
        <v>209</v>
      </c>
      <c r="J178" s="51">
        <f ca="1">OFFSET(Input!$A$1,M178+N178+2,O178+1)</f>
        <v>154.26271326684906</v>
      </c>
      <c r="L178" s="10" t="str">
        <f t="shared" si="19"/>
        <v>FullTax</v>
      </c>
      <c r="M178" s="10">
        <f>VLOOKUP(L178,Input!$C$2:$D$6,2,FALSE)</f>
        <v>113</v>
      </c>
      <c r="N178" s="10">
        <f t="shared" si="20"/>
        <v>16</v>
      </c>
      <c r="O178" s="10">
        <f>MATCH(F178,Input!$C$15:$U$15,0)</f>
        <v>3</v>
      </c>
    </row>
    <row r="179" spans="2:15">
      <c r="C179" t="s">
        <v>11</v>
      </c>
      <c r="D179" s="18">
        <v>2025</v>
      </c>
      <c r="E179" t="str">
        <f t="shared" si="17"/>
        <v>INDV*</v>
      </c>
      <c r="F179" t="str">
        <f t="shared" si="22"/>
        <v>INDLPG</v>
      </c>
      <c r="G179" t="str">
        <f t="shared" si="22"/>
        <v>IVDFL</v>
      </c>
      <c r="H179" t="str">
        <f t="shared" si="22"/>
        <v>INDLPG</v>
      </c>
      <c r="I179" s="10" t="s">
        <v>209</v>
      </c>
      <c r="J179" s="51">
        <f ca="1">OFFSET(Input!$A$1,M179+N179+2,O179+1)</f>
        <v>50.283318770351023</v>
      </c>
      <c r="L179" s="10" t="str">
        <f t="shared" si="19"/>
        <v>FullTax</v>
      </c>
      <c r="M179" s="10">
        <f>VLOOKUP(L179,Input!$C$2:$D$6,2,FALSE)</f>
        <v>113</v>
      </c>
      <c r="N179" s="10">
        <f t="shared" si="20"/>
        <v>16</v>
      </c>
      <c r="O179" s="10">
        <f>MATCH(F179,Input!$C$15:$U$15,0)</f>
        <v>8</v>
      </c>
    </row>
    <row r="180" spans="2:15">
      <c r="C180" t="s">
        <v>11</v>
      </c>
      <c r="D180" s="18">
        <v>2025</v>
      </c>
      <c r="E180" t="str">
        <f t="shared" ref="E180:E236" si="23">$U$3&amp;"*"</f>
        <v>INDV*</v>
      </c>
      <c r="F180" t="str">
        <f t="shared" si="22"/>
        <v>INDSNG1</v>
      </c>
      <c r="G180" t="str">
        <f t="shared" si="22"/>
        <v>IVDFL</v>
      </c>
      <c r="H180" t="str">
        <f t="shared" si="22"/>
        <v>INDSNG1</v>
      </c>
      <c r="I180" s="10" t="s">
        <v>209</v>
      </c>
      <c r="J180" s="51">
        <f ca="1">OFFSET(Input!$A$1,M180+N180+2,O180+1)</f>
        <v>121.84069514307899</v>
      </c>
      <c r="L180" s="10" t="str">
        <f t="shared" si="19"/>
        <v>FullTax</v>
      </c>
      <c r="M180" s="10">
        <f>VLOOKUP(L180,Input!$C$2:$D$6,2,FALSE)</f>
        <v>113</v>
      </c>
      <c r="N180" s="10">
        <f t="shared" si="20"/>
        <v>16</v>
      </c>
      <c r="O180" s="10">
        <f>MATCH(F180,Input!$C$15:$U$15,0)</f>
        <v>15</v>
      </c>
    </row>
    <row r="181" spans="2:15" ht="15.75" thickBot="1">
      <c r="B181" s="9"/>
      <c r="C181" s="9" t="s">
        <v>11</v>
      </c>
      <c r="D181" s="12">
        <v>2025</v>
      </c>
      <c r="E181" s="9" t="str">
        <f t="shared" si="23"/>
        <v>INDV*</v>
      </c>
      <c r="F181" s="9" t="str">
        <f t="shared" si="22"/>
        <v>INDSNG2</v>
      </c>
      <c r="G181" s="9" t="str">
        <f t="shared" si="22"/>
        <v>IVDFL</v>
      </c>
      <c r="H181" s="9" t="str">
        <f t="shared" si="22"/>
        <v>INDSNG2</v>
      </c>
      <c r="I181" s="13" t="s">
        <v>209</v>
      </c>
      <c r="J181" s="52">
        <f ca="1">OFFSET(Input!$A$1,M181+N181+2,O181+1)</f>
        <v>0</v>
      </c>
      <c r="L181" s="13" t="str">
        <f t="shared" si="19"/>
        <v>FullTax</v>
      </c>
      <c r="M181" s="13">
        <f>VLOOKUP(L181,Input!$C$2:$D$6,2,FALSE)</f>
        <v>113</v>
      </c>
      <c r="N181" s="13">
        <f t="shared" si="20"/>
        <v>16</v>
      </c>
      <c r="O181" s="13">
        <f>MATCH(F181,Input!$C$15:$U$15,0)</f>
        <v>16</v>
      </c>
    </row>
    <row r="182" spans="2:15">
      <c r="B182" s="8"/>
      <c r="C182" s="8" t="s">
        <v>11</v>
      </c>
      <c r="D182" s="19">
        <v>2030</v>
      </c>
      <c r="E182" s="8" t="str">
        <f t="shared" si="23"/>
        <v>INDV*</v>
      </c>
      <c r="F182" s="8" t="str">
        <f t="shared" si="22"/>
        <v>INDNGA</v>
      </c>
      <c r="G182" s="8" t="str">
        <f t="shared" si="22"/>
        <v>IVDMT</v>
      </c>
      <c r="H182" s="8" t="str">
        <f t="shared" si="22"/>
        <v>INDNGA</v>
      </c>
      <c r="I182" s="20" t="s">
        <v>209</v>
      </c>
      <c r="J182" s="50">
        <f ca="1">OFFSET(Input!$A$1,M182+N182+2,O182+1)</f>
        <v>2.5015331882971479</v>
      </c>
      <c r="L182" s="20" t="str">
        <f t="shared" si="19"/>
        <v>ProcesTax</v>
      </c>
      <c r="M182" s="20">
        <f>VLOOKUP(L182,Input!$C$2:$D$6,2,FALSE)</f>
        <v>13</v>
      </c>
      <c r="N182" s="20">
        <f t="shared" si="20"/>
        <v>21</v>
      </c>
      <c r="O182" s="20">
        <f>MATCH(F182,Input!$C$15:$U$15,0)</f>
        <v>1</v>
      </c>
    </row>
    <row r="183" spans="2:15">
      <c r="C183" t="s">
        <v>11</v>
      </c>
      <c r="D183" s="18">
        <v>2030</v>
      </c>
      <c r="E183" t="str">
        <f t="shared" si="23"/>
        <v>INDV*</v>
      </c>
      <c r="F183" t="str">
        <f t="shared" si="22"/>
        <v>INDSNG1</v>
      </c>
      <c r="G183" t="str">
        <f t="shared" si="22"/>
        <v>IVDMT</v>
      </c>
      <c r="H183" t="str">
        <f t="shared" si="22"/>
        <v>INDSNG1</v>
      </c>
      <c r="I183" s="10" t="s">
        <v>209</v>
      </c>
      <c r="J183" s="51">
        <f ca="1">OFFSET(Input!$A$1,M183+N183+2,O183+1)</f>
        <v>0</v>
      </c>
      <c r="L183" s="10" t="str">
        <f t="shared" si="19"/>
        <v>ProcesTax</v>
      </c>
      <c r="M183" s="10">
        <f>VLOOKUP(L183,Input!$C$2:$D$6,2,FALSE)</f>
        <v>13</v>
      </c>
      <c r="N183" s="10">
        <f t="shared" si="20"/>
        <v>21</v>
      </c>
      <c r="O183" s="10">
        <f>MATCH(F183,Input!$C$15:$U$15,0)</f>
        <v>15</v>
      </c>
    </row>
    <row r="184" spans="2:15">
      <c r="C184" t="s">
        <v>11</v>
      </c>
      <c r="D184" s="18">
        <v>2030</v>
      </c>
      <c r="E184" t="str">
        <f t="shared" si="23"/>
        <v>INDV*</v>
      </c>
      <c r="F184" t="str">
        <f t="shared" si="22"/>
        <v>INDSNG2</v>
      </c>
      <c r="G184" t="str">
        <f t="shared" si="22"/>
        <v>IVDMT</v>
      </c>
      <c r="H184" t="str">
        <f t="shared" si="22"/>
        <v>INDSNG2</v>
      </c>
      <c r="I184" s="10" t="s">
        <v>209</v>
      </c>
      <c r="J184" s="51">
        <f ca="1">OFFSET(Input!$A$1,M184+N184+2,O184+1)</f>
        <v>0</v>
      </c>
      <c r="L184" s="10" t="str">
        <f t="shared" si="19"/>
        <v>ProcesTax</v>
      </c>
      <c r="M184" s="10">
        <f>VLOOKUP(L184,Input!$C$2:$D$6,2,FALSE)</f>
        <v>13</v>
      </c>
      <c r="N184" s="10">
        <f t="shared" si="20"/>
        <v>21</v>
      </c>
      <c r="O184" s="10">
        <f>MATCH(F184,Input!$C$15:$U$15,0)</f>
        <v>16</v>
      </c>
    </row>
    <row r="185" spans="2:15">
      <c r="C185" t="s">
        <v>11</v>
      </c>
      <c r="D185" s="18">
        <v>2030</v>
      </c>
      <c r="E185" t="str">
        <f t="shared" si="23"/>
        <v>INDV*</v>
      </c>
      <c r="F185" t="str">
        <f t="shared" si="22"/>
        <v>INDCOA</v>
      </c>
      <c r="G185" t="str">
        <f t="shared" si="22"/>
        <v>IVDMT</v>
      </c>
      <c r="H185" t="str">
        <f t="shared" si="22"/>
        <v>INDCOA</v>
      </c>
      <c r="I185" s="10" t="s">
        <v>209</v>
      </c>
      <c r="J185" s="51">
        <f ca="1">OFFSET(Input!$A$1,M185+N185+2,O185+1)</f>
        <v>0</v>
      </c>
      <c r="L185" s="10" t="str">
        <f t="shared" si="19"/>
        <v>ProcesTax</v>
      </c>
      <c r="M185" s="10">
        <f>VLOOKUP(L185,Input!$C$2:$D$6,2,FALSE)</f>
        <v>13</v>
      </c>
      <c r="N185" s="10">
        <f t="shared" si="20"/>
        <v>21</v>
      </c>
      <c r="O185" s="10">
        <f>MATCH(F185,Input!$C$15:$U$15,0)</f>
        <v>2</v>
      </c>
    </row>
    <row r="186" spans="2:15">
      <c r="C186" t="s">
        <v>11</v>
      </c>
      <c r="D186" s="18">
        <v>2030</v>
      </c>
      <c r="E186" t="str">
        <f t="shared" si="23"/>
        <v>INDV*</v>
      </c>
      <c r="F186" t="str">
        <f t="shared" si="22"/>
        <v>INDDSL</v>
      </c>
      <c r="G186" t="str">
        <f t="shared" si="22"/>
        <v>IVDMT</v>
      </c>
      <c r="H186" t="str">
        <f t="shared" si="22"/>
        <v>INDDSL</v>
      </c>
      <c r="I186" s="10" t="s">
        <v>209</v>
      </c>
      <c r="J186" s="51">
        <f ca="1">OFFSET(Input!$A$1,M186+N186+2,O186+1)</f>
        <v>154.26271326684906</v>
      </c>
      <c r="L186" s="10" t="str">
        <f t="shared" si="19"/>
        <v>ProcesTax</v>
      </c>
      <c r="M186" s="10">
        <f>VLOOKUP(L186,Input!$C$2:$D$6,2,FALSE)</f>
        <v>13</v>
      </c>
      <c r="N186" s="10">
        <f t="shared" si="20"/>
        <v>21</v>
      </c>
      <c r="O186" s="10">
        <f>MATCH(F186,Input!$C$15:$U$15,0)</f>
        <v>3</v>
      </c>
    </row>
    <row r="187" spans="2:15">
      <c r="C187" t="s">
        <v>11</v>
      </c>
      <c r="D187" s="18">
        <v>2030</v>
      </c>
      <c r="E187" t="str">
        <f t="shared" si="23"/>
        <v>INDV*</v>
      </c>
      <c r="F187" t="str">
        <f t="shared" si="22"/>
        <v>INDDSB1</v>
      </c>
      <c r="G187" t="str">
        <f t="shared" si="22"/>
        <v>IVDMT</v>
      </c>
      <c r="H187" t="str">
        <f t="shared" si="22"/>
        <v>INDDSB1</v>
      </c>
      <c r="I187" s="10" t="s">
        <v>209</v>
      </c>
      <c r="J187" s="51">
        <f ca="1">OFFSET(Input!$A$1,M187+N187+2,O187+1)</f>
        <v>121.84069514307899</v>
      </c>
      <c r="L187" s="10" t="str">
        <f t="shared" si="19"/>
        <v>ProcesTax</v>
      </c>
      <c r="M187" s="10">
        <f>VLOOKUP(L187,Input!$C$2:$D$6,2,FALSE)</f>
        <v>13</v>
      </c>
      <c r="N187" s="10">
        <f t="shared" si="20"/>
        <v>21</v>
      </c>
      <c r="O187" s="10">
        <f>MATCH(F187,Input!$C$15:$U$15,0)</f>
        <v>13</v>
      </c>
    </row>
    <row r="188" spans="2:15">
      <c r="C188" t="s">
        <v>11</v>
      </c>
      <c r="D188" s="18">
        <v>2030</v>
      </c>
      <c r="E188" t="str">
        <f t="shared" si="23"/>
        <v>INDV*</v>
      </c>
      <c r="F188" t="str">
        <f t="shared" si="22"/>
        <v>INDDSB2</v>
      </c>
      <c r="G188" t="str">
        <f t="shared" si="22"/>
        <v>IVDMT</v>
      </c>
      <c r="H188" t="str">
        <f t="shared" si="22"/>
        <v>INDDSB2</v>
      </c>
      <c r="I188" s="10" t="s">
        <v>209</v>
      </c>
      <c r="J188" s="51">
        <f ca="1">OFFSET(Input!$A$1,M188+N188+2,O188+1)</f>
        <v>121.84069514307899</v>
      </c>
      <c r="L188" s="10" t="str">
        <f t="shared" si="19"/>
        <v>ProcesTax</v>
      </c>
      <c r="M188" s="10">
        <f>VLOOKUP(L188,Input!$C$2:$D$6,2,FALSE)</f>
        <v>13</v>
      </c>
      <c r="N188" s="10">
        <f t="shared" si="20"/>
        <v>21</v>
      </c>
      <c r="O188" s="10">
        <f>MATCH(F188,Input!$C$15:$U$15,0)</f>
        <v>14</v>
      </c>
    </row>
    <row r="189" spans="2:15">
      <c r="C189" t="s">
        <v>11</v>
      </c>
      <c r="D189" s="18">
        <v>2030</v>
      </c>
      <c r="E189" t="str">
        <f t="shared" si="23"/>
        <v>INDV*</v>
      </c>
      <c r="F189" t="str">
        <f t="shared" si="22"/>
        <v>INDWPE</v>
      </c>
      <c r="G189" t="str">
        <f t="shared" si="22"/>
        <v>IVDMT</v>
      </c>
      <c r="H189" t="str">
        <f t="shared" si="22"/>
        <v>INDWPE</v>
      </c>
      <c r="I189" s="10" t="s">
        <v>209</v>
      </c>
      <c r="J189" s="51">
        <f ca="1">OFFSET(Input!$A$1,M189+N189+2,O189+1)</f>
        <v>0</v>
      </c>
      <c r="L189" s="10" t="str">
        <f t="shared" si="19"/>
        <v>ProcesTax</v>
      </c>
      <c r="M189" s="10">
        <f>VLOOKUP(L189,Input!$C$2:$D$6,2,FALSE)</f>
        <v>13</v>
      </c>
      <c r="N189" s="10">
        <f t="shared" si="20"/>
        <v>21</v>
      </c>
      <c r="O189" s="10">
        <f>MATCH(F189,Input!$C$15:$U$15,0)</f>
        <v>4</v>
      </c>
    </row>
    <row r="190" spans="2:15">
      <c r="C190" t="s">
        <v>11</v>
      </c>
      <c r="D190" s="18">
        <v>2030</v>
      </c>
      <c r="E190" t="str">
        <f t="shared" si="23"/>
        <v>INDV*</v>
      </c>
      <c r="F190" t="str">
        <f t="shared" ref="F190:H209" si="24">F146</f>
        <v>INDWCH</v>
      </c>
      <c r="G190" t="str">
        <f t="shared" si="24"/>
        <v>IVDMT</v>
      </c>
      <c r="H190" t="str">
        <f t="shared" si="24"/>
        <v>INDWCH</v>
      </c>
      <c r="I190" s="10" t="s">
        <v>209</v>
      </c>
      <c r="J190" s="51">
        <f ca="1">OFFSET(Input!$A$1,M190+N190+2,O190+1)</f>
        <v>0</v>
      </c>
      <c r="L190" s="10" t="str">
        <f t="shared" si="19"/>
        <v>ProcesTax</v>
      </c>
      <c r="M190" s="10">
        <f>VLOOKUP(L190,Input!$C$2:$D$6,2,FALSE)</f>
        <v>13</v>
      </c>
      <c r="N190" s="10">
        <f t="shared" si="20"/>
        <v>21</v>
      </c>
      <c r="O190" s="10">
        <f>MATCH(F190,Input!$C$15:$U$15,0)</f>
        <v>5</v>
      </c>
    </row>
    <row r="191" spans="2:15">
      <c r="C191" t="s">
        <v>11</v>
      </c>
      <c r="D191" s="18">
        <v>2030</v>
      </c>
      <c r="E191" t="str">
        <f t="shared" si="23"/>
        <v>INDV*</v>
      </c>
      <c r="F191" t="str">
        <f t="shared" si="24"/>
        <v>INDBGA</v>
      </c>
      <c r="G191" t="str">
        <f t="shared" si="24"/>
        <v>IVDMT</v>
      </c>
      <c r="H191" t="str">
        <f t="shared" si="24"/>
        <v>INDBGA</v>
      </c>
      <c r="I191" s="10" t="s">
        <v>209</v>
      </c>
      <c r="J191" s="51">
        <f ca="1">OFFSET(Input!$A$1,M191+N191+2,O191+1)</f>
        <v>0</v>
      </c>
      <c r="L191" s="10" t="str">
        <f t="shared" si="19"/>
        <v>ProcesTax</v>
      </c>
      <c r="M191" s="10">
        <f>VLOOKUP(L191,Input!$C$2:$D$6,2,FALSE)</f>
        <v>13</v>
      </c>
      <c r="N191" s="10">
        <f t="shared" si="20"/>
        <v>21</v>
      </c>
      <c r="O191" s="10">
        <f>MATCH(F191,Input!$C$15:$U$15,0)</f>
        <v>6</v>
      </c>
    </row>
    <row r="192" spans="2:15">
      <c r="C192" t="s">
        <v>11</v>
      </c>
      <c r="D192" s="18">
        <v>2030</v>
      </c>
      <c r="E192" t="str">
        <f t="shared" si="23"/>
        <v>INDV*</v>
      </c>
      <c r="F192" t="str">
        <f t="shared" si="24"/>
        <v>INDHFO</v>
      </c>
      <c r="G192" t="str">
        <f t="shared" si="24"/>
        <v>IVDMT</v>
      </c>
      <c r="H192" t="str">
        <f t="shared" si="24"/>
        <v>INDHFO</v>
      </c>
      <c r="I192" s="10" t="s">
        <v>209</v>
      </c>
      <c r="J192" s="51">
        <f ca="1">OFFSET(Input!$A$1,M192+N192+2,O192+1)</f>
        <v>49.119350191937215</v>
      </c>
      <c r="L192" s="10" t="str">
        <f t="shared" si="19"/>
        <v>ProcesTax</v>
      </c>
      <c r="M192" s="10">
        <f>VLOOKUP(L192,Input!$C$2:$D$6,2,FALSE)</f>
        <v>13</v>
      </c>
      <c r="N192" s="10">
        <f t="shared" si="20"/>
        <v>21</v>
      </c>
      <c r="O192" s="10">
        <f>MATCH(F192,Input!$C$15:$U$15,0)</f>
        <v>7</v>
      </c>
    </row>
    <row r="193" spans="2:15">
      <c r="C193" t="s">
        <v>11</v>
      </c>
      <c r="D193" s="18">
        <v>2030</v>
      </c>
      <c r="E193" t="str">
        <f t="shared" si="23"/>
        <v>INDV*</v>
      </c>
      <c r="F193" t="str">
        <f t="shared" si="24"/>
        <v>INDLPG</v>
      </c>
      <c r="G193" t="str">
        <f t="shared" si="24"/>
        <v>IVDMT</v>
      </c>
      <c r="H193" t="str">
        <f t="shared" si="24"/>
        <v>INDLPG</v>
      </c>
      <c r="I193" s="10" t="s">
        <v>209</v>
      </c>
      <c r="J193" s="51">
        <f ca="1">OFFSET(Input!$A$1,M193+N193+2,O193+1)</f>
        <v>50.283318770351023</v>
      </c>
      <c r="L193" s="10" t="str">
        <f t="shared" si="19"/>
        <v>ProcesTax</v>
      </c>
      <c r="M193" s="10">
        <f>VLOOKUP(L193,Input!$C$2:$D$6,2,FALSE)</f>
        <v>13</v>
      </c>
      <c r="N193" s="10">
        <f t="shared" si="20"/>
        <v>21</v>
      </c>
      <c r="O193" s="10">
        <f>MATCH(F193,Input!$C$15:$U$15,0)</f>
        <v>8</v>
      </c>
    </row>
    <row r="194" spans="2:15">
      <c r="C194" t="s">
        <v>11</v>
      </c>
      <c r="D194" s="18">
        <v>2030</v>
      </c>
      <c r="E194" t="str">
        <f t="shared" si="23"/>
        <v>INDV*</v>
      </c>
      <c r="F194" t="str">
        <f t="shared" si="24"/>
        <v>INDWST</v>
      </c>
      <c r="G194" t="str">
        <f t="shared" si="24"/>
        <v>IVDMT</v>
      </c>
      <c r="H194" t="str">
        <f t="shared" si="24"/>
        <v>INDWST</v>
      </c>
      <c r="I194" s="10" t="s">
        <v>209</v>
      </c>
      <c r="J194" s="51">
        <f ca="1">OFFSET(Input!$A$1,M194+N194+2,O194+1)</f>
        <v>0</v>
      </c>
      <c r="L194" s="10" t="str">
        <f t="shared" si="19"/>
        <v>ProcesTax</v>
      </c>
      <c r="M194" s="10">
        <f>VLOOKUP(L194,Input!$C$2:$D$6,2,FALSE)</f>
        <v>13</v>
      </c>
      <c r="N194" s="10">
        <f t="shared" si="20"/>
        <v>21</v>
      </c>
      <c r="O194" s="10">
        <f>MATCH(F194,Input!$C$15:$U$15,0)</f>
        <v>9</v>
      </c>
    </row>
    <row r="195" spans="2:15">
      <c r="C195" t="s">
        <v>11</v>
      </c>
      <c r="D195" s="18">
        <v>2030</v>
      </c>
      <c r="E195" t="str">
        <f t="shared" si="23"/>
        <v>INDV*</v>
      </c>
      <c r="F195" t="str">
        <f t="shared" si="24"/>
        <v>INDHCE</v>
      </c>
      <c r="G195" t="str">
        <f t="shared" si="24"/>
        <v>IVDMT</v>
      </c>
      <c r="H195" t="str">
        <f t="shared" si="24"/>
        <v>INDHCE</v>
      </c>
      <c r="I195" s="10" t="s">
        <v>209</v>
      </c>
      <c r="J195" s="51">
        <f ca="1">OFFSET(Input!$A$1,M195+N195+2,O195+1)</f>
        <v>30.170076892571945</v>
      </c>
      <c r="L195" s="10" t="str">
        <f t="shared" si="19"/>
        <v>ProcesTax</v>
      </c>
      <c r="M195" s="10">
        <f>VLOOKUP(L195,Input!$C$2:$D$6,2,FALSE)</f>
        <v>13</v>
      </c>
      <c r="N195" s="10">
        <f t="shared" si="20"/>
        <v>21</v>
      </c>
      <c r="O195" s="10">
        <f>MATCH(F195,Input!$C$15:$U$15,0)</f>
        <v>10</v>
      </c>
    </row>
    <row r="196" spans="2:15">
      <c r="C196" t="s">
        <v>11</v>
      </c>
      <c r="D196" s="18">
        <v>2030</v>
      </c>
      <c r="E196" t="str">
        <f t="shared" si="23"/>
        <v>INDV*</v>
      </c>
      <c r="F196" t="str">
        <f t="shared" si="24"/>
        <v>INDHDE</v>
      </c>
      <c r="G196" t="str">
        <f t="shared" si="24"/>
        <v>IVDMT</v>
      </c>
      <c r="H196" t="str">
        <f t="shared" si="24"/>
        <v>INDHDE</v>
      </c>
      <c r="I196" s="10" t="s">
        <v>209</v>
      </c>
      <c r="J196" s="51">
        <f ca="1">OFFSET(Input!$A$1,M196+N196+2,O196+1)</f>
        <v>30.170076892571945</v>
      </c>
      <c r="L196" s="10" t="str">
        <f t="shared" si="19"/>
        <v>ProcesTax</v>
      </c>
      <c r="M196" s="10">
        <f>VLOOKUP(L196,Input!$C$2:$D$6,2,FALSE)</f>
        <v>13</v>
      </c>
      <c r="N196" s="10">
        <f t="shared" si="20"/>
        <v>21</v>
      </c>
      <c r="O196" s="10">
        <f>MATCH(F196,Input!$C$15:$U$15,0)</f>
        <v>11</v>
      </c>
    </row>
    <row r="197" spans="2:15">
      <c r="B197" s="9"/>
      <c r="C197" s="9" t="s">
        <v>11</v>
      </c>
      <c r="D197" s="12">
        <v>2030</v>
      </c>
      <c r="E197" s="9" t="str">
        <f t="shared" si="23"/>
        <v>INDV*</v>
      </c>
      <c r="F197" s="9" t="str">
        <f t="shared" si="24"/>
        <v>INDELC</v>
      </c>
      <c r="G197" s="9" t="str">
        <f t="shared" si="24"/>
        <v>IVDMT</v>
      </c>
      <c r="H197" s="9" t="str">
        <f t="shared" si="24"/>
        <v>INDELC</v>
      </c>
      <c r="I197" s="13" t="s">
        <v>209</v>
      </c>
      <c r="J197" s="52">
        <f ca="1">OFFSET(Input!$A$1,M197+N197+2,O197+1)</f>
        <v>1.2736219854102486</v>
      </c>
      <c r="L197" s="13" t="str">
        <f t="shared" si="19"/>
        <v>ProcesTax</v>
      </c>
      <c r="M197" s="13">
        <f>VLOOKUP(L197,Input!$C$2:$D$6,2,FALSE)</f>
        <v>13</v>
      </c>
      <c r="N197" s="13">
        <f t="shared" si="20"/>
        <v>21</v>
      </c>
      <c r="O197" s="13">
        <f>MATCH(F197,Input!$C$15:$U$15,0)</f>
        <v>12</v>
      </c>
    </row>
    <row r="198" spans="2:15">
      <c r="C198" t="s">
        <v>11</v>
      </c>
      <c r="D198" s="18">
        <v>2030</v>
      </c>
      <c r="E198" t="str">
        <f t="shared" si="23"/>
        <v>INDV*</v>
      </c>
      <c r="F198" t="str">
        <f t="shared" si="24"/>
        <v>INDNGA</v>
      </c>
      <c r="G198" t="str">
        <f t="shared" si="24"/>
        <v>IVDHT</v>
      </c>
      <c r="H198" t="str">
        <f t="shared" si="24"/>
        <v>INDNGA</v>
      </c>
      <c r="I198" s="10" t="s">
        <v>209</v>
      </c>
      <c r="J198" s="51">
        <f ca="1">OFFSET(Input!$A$1,M198+N198+2,O198+1)</f>
        <v>2.5015331882971479</v>
      </c>
      <c r="L198" s="10" t="str">
        <f t="shared" si="19"/>
        <v>ProcesTax</v>
      </c>
      <c r="M198" s="10">
        <f>VLOOKUP(L198,Input!$C$2:$D$6,2,FALSE)</f>
        <v>13</v>
      </c>
      <c r="N198" s="10">
        <f t="shared" si="20"/>
        <v>21</v>
      </c>
      <c r="O198" s="10">
        <f>MATCH(F198,Input!$C$15:$U$15,0)</f>
        <v>1</v>
      </c>
    </row>
    <row r="199" spans="2:15">
      <c r="C199" t="s">
        <v>11</v>
      </c>
      <c r="D199" s="18">
        <v>2030</v>
      </c>
      <c r="E199" t="str">
        <f t="shared" si="23"/>
        <v>INDV*</v>
      </c>
      <c r="F199" t="str">
        <f t="shared" si="24"/>
        <v>INDSNG2</v>
      </c>
      <c r="G199" t="str">
        <f t="shared" si="24"/>
        <v>IVDHT</v>
      </c>
      <c r="H199" t="str">
        <f t="shared" si="24"/>
        <v>INDSNG2</v>
      </c>
      <c r="I199" s="10" t="s">
        <v>209</v>
      </c>
      <c r="J199" s="51">
        <f ca="1">OFFSET(Input!$A$1,M199+N199+2,O199+1)</f>
        <v>0</v>
      </c>
      <c r="L199" s="10" t="str">
        <f t="shared" ref="L199:L262" si="25">VLOOKUP(RIGHT(G199,3),$T$6:$V$12,3,FALSE)</f>
        <v>ProcesTax</v>
      </c>
      <c r="M199" s="10">
        <f>VLOOKUP(L199,Input!$C$2:$D$6,2,FALSE)</f>
        <v>13</v>
      </c>
      <c r="N199" s="10">
        <f t="shared" ref="N199:N262" si="26">D199-2009</f>
        <v>21</v>
      </c>
      <c r="O199" s="10">
        <f>MATCH(F199,Input!$C$15:$U$15,0)</f>
        <v>16</v>
      </c>
    </row>
    <row r="200" spans="2:15">
      <c r="C200" t="s">
        <v>11</v>
      </c>
      <c r="D200" s="18">
        <v>2030</v>
      </c>
      <c r="E200" t="str">
        <f t="shared" si="23"/>
        <v>INDV*</v>
      </c>
      <c r="F200" t="str">
        <f t="shared" si="24"/>
        <v>INDSNG1</v>
      </c>
      <c r="G200" t="str">
        <f t="shared" si="24"/>
        <v>IVDHT</v>
      </c>
      <c r="H200" t="str">
        <f t="shared" si="24"/>
        <v>INDSNG1</v>
      </c>
      <c r="I200" s="10" t="s">
        <v>209</v>
      </c>
      <c r="J200" s="51">
        <f ca="1">OFFSET(Input!$A$1,M200+N200+2,O200+1)</f>
        <v>0</v>
      </c>
      <c r="L200" s="10" t="str">
        <f t="shared" si="25"/>
        <v>ProcesTax</v>
      </c>
      <c r="M200" s="10">
        <f>VLOOKUP(L200,Input!$C$2:$D$6,2,FALSE)</f>
        <v>13</v>
      </c>
      <c r="N200" s="10">
        <f t="shared" si="26"/>
        <v>21</v>
      </c>
      <c r="O200" s="10">
        <f>MATCH(F200,Input!$C$15:$U$15,0)</f>
        <v>15</v>
      </c>
    </row>
    <row r="201" spans="2:15">
      <c r="B201" s="9"/>
      <c r="C201" s="9" t="s">
        <v>11</v>
      </c>
      <c r="D201" s="12">
        <v>2030</v>
      </c>
      <c r="E201" s="9" t="str">
        <f t="shared" si="23"/>
        <v>INDV*</v>
      </c>
      <c r="F201" s="9" t="str">
        <f t="shared" si="24"/>
        <v>INDLPG</v>
      </c>
      <c r="G201" s="9" t="str">
        <f t="shared" si="24"/>
        <v>IVDHT</v>
      </c>
      <c r="H201" s="9" t="str">
        <f t="shared" si="24"/>
        <v>INDLPG</v>
      </c>
      <c r="I201" s="13" t="s">
        <v>209</v>
      </c>
      <c r="J201" s="52">
        <f ca="1">OFFSET(Input!$A$1,M201+N201+2,O201+1)</f>
        <v>50.283318770351023</v>
      </c>
      <c r="L201" s="13" t="str">
        <f t="shared" si="25"/>
        <v>ProcesTax</v>
      </c>
      <c r="M201" s="13">
        <f>VLOOKUP(L201,Input!$C$2:$D$6,2,FALSE)</f>
        <v>13</v>
      </c>
      <c r="N201" s="13">
        <f t="shared" si="26"/>
        <v>21</v>
      </c>
      <c r="O201" s="13">
        <f>MATCH(F201,Input!$C$15:$U$15,0)</f>
        <v>8</v>
      </c>
    </row>
    <row r="202" spans="2:15">
      <c r="C202" t="s">
        <v>11</v>
      </c>
      <c r="D202" s="18">
        <v>2030</v>
      </c>
      <c r="E202" t="str">
        <f t="shared" si="23"/>
        <v>INDV*</v>
      </c>
      <c r="F202" t="str">
        <f t="shared" si="24"/>
        <v>INDNGA</v>
      </c>
      <c r="G202" t="str">
        <f t="shared" si="24"/>
        <v>IVDRH</v>
      </c>
      <c r="H202" t="str">
        <f t="shared" si="24"/>
        <v>INDNGA</v>
      </c>
      <c r="I202" s="10" t="s">
        <v>209</v>
      </c>
      <c r="J202" s="51">
        <f ca="1">OFFSET(Input!$A$1,M202+N202+2,O202+1)</f>
        <v>78.90688938861561</v>
      </c>
      <c r="L202" s="10" t="str">
        <f t="shared" si="25"/>
        <v>HeatTax</v>
      </c>
      <c r="M202" s="10">
        <f>VLOOKUP(L202,Input!$C$2:$D$6,2,FALSE)</f>
        <v>63</v>
      </c>
      <c r="N202" s="10">
        <f t="shared" si="26"/>
        <v>21</v>
      </c>
      <c r="O202" s="10">
        <f>MATCH(F202,Input!$C$15:$U$15,0)</f>
        <v>1</v>
      </c>
    </row>
    <row r="203" spans="2:15">
      <c r="C203" t="s">
        <v>11</v>
      </c>
      <c r="D203" s="18">
        <v>2030</v>
      </c>
      <c r="E203" t="str">
        <f t="shared" si="23"/>
        <v>INDV*</v>
      </c>
      <c r="F203" t="str">
        <f t="shared" si="24"/>
        <v>INDSNG2</v>
      </c>
      <c r="G203" t="str">
        <f t="shared" si="24"/>
        <v>IVDRH</v>
      </c>
      <c r="H203" t="str">
        <f t="shared" si="24"/>
        <v>INDSNG2</v>
      </c>
      <c r="I203" s="10" t="s">
        <v>209</v>
      </c>
      <c r="J203" s="51">
        <f ca="1">OFFSET(Input!$A$1,M203+N203+2,O203+1)</f>
        <v>0</v>
      </c>
      <c r="L203" s="10" t="str">
        <f t="shared" si="25"/>
        <v>HeatTax</v>
      </c>
      <c r="M203" s="10">
        <f>VLOOKUP(L203,Input!$C$2:$D$6,2,FALSE)</f>
        <v>63</v>
      </c>
      <c r="N203" s="10">
        <f t="shared" si="26"/>
        <v>21</v>
      </c>
      <c r="O203" s="10">
        <f>MATCH(F203,Input!$C$15:$U$15,0)</f>
        <v>16</v>
      </c>
    </row>
    <row r="204" spans="2:15">
      <c r="C204" t="s">
        <v>11</v>
      </c>
      <c r="D204" s="18">
        <v>2030</v>
      </c>
      <c r="E204" t="str">
        <f t="shared" si="23"/>
        <v>INDV*</v>
      </c>
      <c r="F204" t="str">
        <f t="shared" si="24"/>
        <v>INDSNG1</v>
      </c>
      <c r="G204" t="str">
        <f t="shared" si="24"/>
        <v>IVDRH</v>
      </c>
      <c r="H204" t="str">
        <f t="shared" si="24"/>
        <v>INDSNG1</v>
      </c>
      <c r="I204" s="10" t="s">
        <v>209</v>
      </c>
      <c r="J204" s="51">
        <f ca="1">OFFSET(Input!$A$1,M204+N204+2,O204+1)</f>
        <v>121.84069514307899</v>
      </c>
      <c r="L204" s="10" t="str">
        <f t="shared" si="25"/>
        <v>HeatTax</v>
      </c>
      <c r="M204" s="10">
        <f>VLOOKUP(L204,Input!$C$2:$D$6,2,FALSE)</f>
        <v>63</v>
      </c>
      <c r="N204" s="10">
        <f t="shared" si="26"/>
        <v>21</v>
      </c>
      <c r="O204" s="10">
        <f>MATCH(F204,Input!$C$15:$U$15,0)</f>
        <v>15</v>
      </c>
    </row>
    <row r="205" spans="2:15">
      <c r="C205" t="s">
        <v>11</v>
      </c>
      <c r="D205" s="18">
        <v>2030</v>
      </c>
      <c r="E205" t="str">
        <f t="shared" si="23"/>
        <v>INDV*</v>
      </c>
      <c r="F205" t="str">
        <f t="shared" si="24"/>
        <v>INDCOA</v>
      </c>
      <c r="G205" t="str">
        <f t="shared" si="24"/>
        <v>IVDRH</v>
      </c>
      <c r="H205" t="str">
        <f t="shared" si="24"/>
        <v>INDCOA</v>
      </c>
      <c r="I205" s="10" t="s">
        <v>209</v>
      </c>
      <c r="J205" s="51">
        <f ca="1">OFFSET(Input!$A$1,M205+N205+2,O205+1)</f>
        <v>0</v>
      </c>
      <c r="L205" s="10" t="str">
        <f t="shared" si="25"/>
        <v>HeatTax</v>
      </c>
      <c r="M205" s="10">
        <f>VLOOKUP(L205,Input!$C$2:$D$6,2,FALSE)</f>
        <v>63</v>
      </c>
      <c r="N205" s="10">
        <f t="shared" si="26"/>
        <v>21</v>
      </c>
      <c r="O205" s="10">
        <f>MATCH(F205,Input!$C$15:$U$15,0)</f>
        <v>2</v>
      </c>
    </row>
    <row r="206" spans="2:15">
      <c r="C206" t="s">
        <v>11</v>
      </c>
      <c r="D206" s="18">
        <v>2030</v>
      </c>
      <c r="E206" t="str">
        <f t="shared" si="23"/>
        <v>INDV*</v>
      </c>
      <c r="F206" t="str">
        <f t="shared" si="24"/>
        <v>INDDSL</v>
      </c>
      <c r="G206" t="str">
        <f t="shared" si="24"/>
        <v>IVDRH</v>
      </c>
      <c r="H206" t="str">
        <f t="shared" si="24"/>
        <v>INDDSL</v>
      </c>
      <c r="I206" s="10" t="s">
        <v>209</v>
      </c>
      <c r="J206" s="51">
        <f ca="1">OFFSET(Input!$A$1,M206+N206+2,O206+1)</f>
        <v>154.26271326684906</v>
      </c>
      <c r="L206" s="10" t="str">
        <f t="shared" si="25"/>
        <v>HeatTax</v>
      </c>
      <c r="M206" s="10">
        <f>VLOOKUP(L206,Input!$C$2:$D$6,2,FALSE)</f>
        <v>63</v>
      </c>
      <c r="N206" s="10">
        <f t="shared" si="26"/>
        <v>21</v>
      </c>
      <c r="O206" s="10">
        <f>MATCH(F206,Input!$C$15:$U$15,0)</f>
        <v>3</v>
      </c>
    </row>
    <row r="207" spans="2:15">
      <c r="C207" t="s">
        <v>11</v>
      </c>
      <c r="D207" s="18">
        <v>2030</v>
      </c>
      <c r="E207" t="str">
        <f t="shared" si="23"/>
        <v>INDV*</v>
      </c>
      <c r="F207" t="str">
        <f t="shared" si="24"/>
        <v>INDDSB1</v>
      </c>
      <c r="G207" t="str">
        <f t="shared" si="24"/>
        <v>IVDRH</v>
      </c>
      <c r="H207" t="str">
        <f t="shared" si="24"/>
        <v>INDDSB1</v>
      </c>
      <c r="I207" s="10" t="s">
        <v>209</v>
      </c>
      <c r="J207" s="51">
        <f ca="1">OFFSET(Input!$A$1,M207+N207+2,O207+1)</f>
        <v>40.322872058088471</v>
      </c>
      <c r="L207" s="10" t="str">
        <f t="shared" si="25"/>
        <v>HeatTax</v>
      </c>
      <c r="M207" s="10">
        <f>VLOOKUP(L207,Input!$C$2:$D$6,2,FALSE)</f>
        <v>63</v>
      </c>
      <c r="N207" s="10">
        <f t="shared" si="26"/>
        <v>21</v>
      </c>
      <c r="O207" s="10">
        <f>MATCH(F207,Input!$C$15:$U$15,0)</f>
        <v>13</v>
      </c>
    </row>
    <row r="208" spans="2:15">
      <c r="C208" t="s">
        <v>11</v>
      </c>
      <c r="D208" s="18">
        <v>2030</v>
      </c>
      <c r="E208" t="str">
        <f t="shared" si="23"/>
        <v>INDV*</v>
      </c>
      <c r="F208" t="str">
        <f t="shared" si="24"/>
        <v>INDDSB2</v>
      </c>
      <c r="G208" t="str">
        <f t="shared" si="24"/>
        <v>IVDRH</v>
      </c>
      <c r="H208" t="str">
        <f t="shared" si="24"/>
        <v>INDDSB2</v>
      </c>
      <c r="I208" s="10" t="s">
        <v>209</v>
      </c>
      <c r="J208" s="51">
        <f ca="1">OFFSET(Input!$A$1,M208+N208+2,O208+1)</f>
        <v>121.84069514307899</v>
      </c>
      <c r="L208" s="10" t="str">
        <f t="shared" si="25"/>
        <v>HeatTax</v>
      </c>
      <c r="M208" s="10">
        <f>VLOOKUP(L208,Input!$C$2:$D$6,2,FALSE)</f>
        <v>63</v>
      </c>
      <c r="N208" s="10">
        <f t="shared" si="26"/>
        <v>21</v>
      </c>
      <c r="O208" s="10">
        <f>MATCH(F208,Input!$C$15:$U$15,0)</f>
        <v>14</v>
      </c>
    </row>
    <row r="209" spans="2:15">
      <c r="C209" t="s">
        <v>11</v>
      </c>
      <c r="D209" s="18">
        <v>2030</v>
      </c>
      <c r="E209" t="str">
        <f t="shared" si="23"/>
        <v>INDV*</v>
      </c>
      <c r="F209" t="str">
        <f t="shared" si="24"/>
        <v>INDWPE</v>
      </c>
      <c r="G209" t="str">
        <f t="shared" si="24"/>
        <v>IVDRH</v>
      </c>
      <c r="H209" t="str">
        <f t="shared" si="24"/>
        <v>INDWPE</v>
      </c>
      <c r="I209" s="10" t="s">
        <v>209</v>
      </c>
      <c r="J209" s="51">
        <f ca="1">OFFSET(Input!$A$1,M209+N209+2,O209+1)</f>
        <v>0</v>
      </c>
      <c r="L209" s="10" t="str">
        <f t="shared" si="25"/>
        <v>HeatTax</v>
      </c>
      <c r="M209" s="10">
        <f>VLOOKUP(L209,Input!$C$2:$D$6,2,FALSE)</f>
        <v>63</v>
      </c>
      <c r="N209" s="10">
        <f t="shared" si="26"/>
        <v>21</v>
      </c>
      <c r="O209" s="10">
        <f>MATCH(F209,Input!$C$15:$U$15,0)</f>
        <v>4</v>
      </c>
    </row>
    <row r="210" spans="2:15">
      <c r="C210" t="s">
        <v>11</v>
      </c>
      <c r="D210" s="18">
        <v>2030</v>
      </c>
      <c r="E210" t="str">
        <f t="shared" si="23"/>
        <v>INDV*</v>
      </c>
      <c r="F210" t="str">
        <f t="shared" ref="F210:H229" si="27">F166</f>
        <v>INDWCH</v>
      </c>
      <c r="G210" t="str">
        <f t="shared" si="27"/>
        <v>IVDRH</v>
      </c>
      <c r="H210" t="str">
        <f t="shared" si="27"/>
        <v>INDWCH</v>
      </c>
      <c r="I210" s="10" t="s">
        <v>209</v>
      </c>
      <c r="J210" s="51">
        <f ca="1">OFFSET(Input!$A$1,M210+N210+2,O210+1)</f>
        <v>0</v>
      </c>
      <c r="L210" s="10" t="str">
        <f t="shared" si="25"/>
        <v>HeatTax</v>
      </c>
      <c r="M210" s="10">
        <f>VLOOKUP(L210,Input!$C$2:$D$6,2,FALSE)</f>
        <v>63</v>
      </c>
      <c r="N210" s="10">
        <f t="shared" si="26"/>
        <v>21</v>
      </c>
      <c r="O210" s="10">
        <f>MATCH(F210,Input!$C$15:$U$15,0)</f>
        <v>5</v>
      </c>
    </row>
    <row r="211" spans="2:15">
      <c r="C211" t="s">
        <v>11</v>
      </c>
      <c r="D211" s="18">
        <v>2030</v>
      </c>
      <c r="E211" t="str">
        <f t="shared" si="23"/>
        <v>INDV*</v>
      </c>
      <c r="F211" t="str">
        <f t="shared" si="27"/>
        <v>INDBGA</v>
      </c>
      <c r="G211" t="str">
        <f t="shared" si="27"/>
        <v>IVDRH</v>
      </c>
      <c r="H211" t="str">
        <f t="shared" si="27"/>
        <v>INDBGA</v>
      </c>
      <c r="I211" s="10" t="s">
        <v>209</v>
      </c>
      <c r="J211" s="51">
        <f ca="1">OFFSET(Input!$A$1,M211+N211+2,O211+1)</f>
        <v>0</v>
      </c>
      <c r="L211" s="10" t="str">
        <f t="shared" si="25"/>
        <v>HeatTax</v>
      </c>
      <c r="M211" s="10">
        <f>VLOOKUP(L211,Input!$C$2:$D$6,2,FALSE)</f>
        <v>63</v>
      </c>
      <c r="N211" s="10">
        <f t="shared" si="26"/>
        <v>21</v>
      </c>
      <c r="O211" s="10">
        <f>MATCH(F211,Input!$C$15:$U$15,0)</f>
        <v>6</v>
      </c>
    </row>
    <row r="212" spans="2:15">
      <c r="C212" t="s">
        <v>11</v>
      </c>
      <c r="D212" s="18">
        <v>2030</v>
      </c>
      <c r="E212" t="str">
        <f t="shared" si="23"/>
        <v>INDV*</v>
      </c>
      <c r="F212" t="str">
        <f t="shared" si="27"/>
        <v>INDHFO</v>
      </c>
      <c r="G212" t="str">
        <f t="shared" si="27"/>
        <v>IVDRH</v>
      </c>
      <c r="H212" t="str">
        <f t="shared" si="27"/>
        <v>INDHFO</v>
      </c>
      <c r="I212" s="10" t="s">
        <v>209</v>
      </c>
      <c r="J212" s="51">
        <f ca="1">OFFSET(Input!$A$1,M212+N212+2,O212+1)</f>
        <v>70.840902704037745</v>
      </c>
      <c r="L212" s="10" t="str">
        <f t="shared" si="25"/>
        <v>HeatTax</v>
      </c>
      <c r="M212" s="10">
        <f>VLOOKUP(L212,Input!$C$2:$D$6,2,FALSE)</f>
        <v>63</v>
      </c>
      <c r="N212" s="10">
        <f t="shared" si="26"/>
        <v>21</v>
      </c>
      <c r="O212" s="10">
        <f>MATCH(F212,Input!$C$15:$U$15,0)</f>
        <v>7</v>
      </c>
    </row>
    <row r="213" spans="2:15">
      <c r="C213" t="s">
        <v>11</v>
      </c>
      <c r="D213" s="18">
        <v>2030</v>
      </c>
      <c r="E213" t="str">
        <f t="shared" si="23"/>
        <v>INDV*</v>
      </c>
      <c r="F213" t="str">
        <f t="shared" si="27"/>
        <v>INDLPG</v>
      </c>
      <c r="G213" t="str">
        <f t="shared" si="27"/>
        <v>IVDRH</v>
      </c>
      <c r="H213" t="str">
        <f t="shared" si="27"/>
        <v>INDLPG</v>
      </c>
      <c r="I213" s="10" t="s">
        <v>209</v>
      </c>
      <c r="J213" s="51">
        <f ca="1">OFFSET(Input!$A$1,M213+N213+2,O213+1)</f>
        <v>50.283318770351023</v>
      </c>
      <c r="L213" s="10" t="str">
        <f t="shared" si="25"/>
        <v>HeatTax</v>
      </c>
      <c r="M213" s="10">
        <f>VLOOKUP(L213,Input!$C$2:$D$6,2,FALSE)</f>
        <v>63</v>
      </c>
      <c r="N213" s="10">
        <f t="shared" si="26"/>
        <v>21</v>
      </c>
      <c r="O213" s="10">
        <f>MATCH(F213,Input!$C$15:$U$15,0)</f>
        <v>8</v>
      </c>
    </row>
    <row r="214" spans="2:15">
      <c r="C214" t="s">
        <v>11</v>
      </c>
      <c r="D214" s="18">
        <v>2030</v>
      </c>
      <c r="E214" t="str">
        <f t="shared" si="23"/>
        <v>INDV*</v>
      </c>
      <c r="F214" t="str">
        <f t="shared" si="27"/>
        <v>INDWST</v>
      </c>
      <c r="G214" t="str">
        <f t="shared" si="27"/>
        <v>IVDRH</v>
      </c>
      <c r="H214" t="str">
        <f t="shared" si="27"/>
        <v>INDWST</v>
      </c>
      <c r="I214" s="10" t="s">
        <v>209</v>
      </c>
      <c r="J214" s="51">
        <f ca="1">OFFSET(Input!$A$1,M214+N214+2,O214+1)</f>
        <v>0</v>
      </c>
      <c r="L214" s="10" t="str">
        <f t="shared" si="25"/>
        <v>HeatTax</v>
      </c>
      <c r="M214" s="10">
        <f>VLOOKUP(L214,Input!$C$2:$D$6,2,FALSE)</f>
        <v>63</v>
      </c>
      <c r="N214" s="10">
        <f t="shared" si="26"/>
        <v>21</v>
      </c>
      <c r="O214" s="10">
        <f>MATCH(F214,Input!$C$15:$U$15,0)</f>
        <v>9</v>
      </c>
    </row>
    <row r="215" spans="2:15">
      <c r="C215" t="s">
        <v>11</v>
      </c>
      <c r="D215" s="18">
        <v>2030</v>
      </c>
      <c r="E215" t="str">
        <f t="shared" si="23"/>
        <v>INDV*</v>
      </c>
      <c r="F215" t="str">
        <f t="shared" si="27"/>
        <v>INDHCE</v>
      </c>
      <c r="G215" t="str">
        <f t="shared" si="27"/>
        <v>IVDRH</v>
      </c>
      <c r="H215" t="str">
        <f t="shared" si="27"/>
        <v>INDHCE</v>
      </c>
      <c r="I215" s="10" t="s">
        <v>209</v>
      </c>
      <c r="J215" s="51">
        <f ca="1">OFFSET(Input!$A$1,M215+N215+2,O215+1)</f>
        <v>30.170076892571945</v>
      </c>
      <c r="L215" s="10" t="str">
        <f t="shared" si="25"/>
        <v>HeatTax</v>
      </c>
      <c r="M215" s="10">
        <f>VLOOKUP(L215,Input!$C$2:$D$6,2,FALSE)</f>
        <v>63</v>
      </c>
      <c r="N215" s="10">
        <f t="shared" si="26"/>
        <v>21</v>
      </c>
      <c r="O215" s="10">
        <f>MATCH(F215,Input!$C$15:$U$15,0)</f>
        <v>10</v>
      </c>
    </row>
    <row r="216" spans="2:15">
      <c r="C216" t="s">
        <v>11</v>
      </c>
      <c r="D216" s="18">
        <v>2030</v>
      </c>
      <c r="E216" t="str">
        <f t="shared" si="23"/>
        <v>INDV*</v>
      </c>
      <c r="F216" t="str">
        <f t="shared" si="27"/>
        <v>INDHDE</v>
      </c>
      <c r="G216" t="str">
        <f t="shared" si="27"/>
        <v>IVDRH</v>
      </c>
      <c r="H216" t="str">
        <f t="shared" si="27"/>
        <v>INDHDE</v>
      </c>
      <c r="I216" s="10" t="s">
        <v>209</v>
      </c>
      <c r="J216" s="51">
        <f ca="1">OFFSET(Input!$A$1,M216+N216+2,O216+1)</f>
        <v>30.170076892571945</v>
      </c>
      <c r="L216" s="10" t="str">
        <f t="shared" si="25"/>
        <v>HeatTax</v>
      </c>
      <c r="M216" s="10">
        <f>VLOOKUP(L216,Input!$C$2:$D$6,2,FALSE)</f>
        <v>63</v>
      </c>
      <c r="N216" s="10">
        <f t="shared" si="26"/>
        <v>21</v>
      </c>
      <c r="O216" s="10">
        <f>MATCH(F216,Input!$C$15:$U$15,0)</f>
        <v>11</v>
      </c>
    </row>
    <row r="217" spans="2:15" ht="15.75" thickBot="1">
      <c r="B217" s="80"/>
      <c r="C217" s="80" t="s">
        <v>11</v>
      </c>
      <c r="D217" s="81">
        <v>2030</v>
      </c>
      <c r="E217" s="80" t="str">
        <f t="shared" si="23"/>
        <v>INDV*</v>
      </c>
      <c r="F217" s="80" t="str">
        <f t="shared" si="27"/>
        <v>INDELC</v>
      </c>
      <c r="G217" s="80" t="str">
        <f t="shared" si="27"/>
        <v>IVDRH</v>
      </c>
      <c r="H217" s="80" t="str">
        <f t="shared" si="27"/>
        <v>INDELC</v>
      </c>
      <c r="I217" s="82" t="s">
        <v>209</v>
      </c>
      <c r="J217" s="83">
        <f ca="1">OFFSET(Input!$A$1,M217+N217+2,O217+1)</f>
        <v>40.322872058088471</v>
      </c>
      <c r="L217" s="13" t="str">
        <f t="shared" si="25"/>
        <v>HeatTax</v>
      </c>
      <c r="M217" s="13">
        <f>VLOOKUP(L217,Input!$C$2:$D$6,2,FALSE)</f>
        <v>63</v>
      </c>
      <c r="N217" s="13">
        <f t="shared" si="26"/>
        <v>21</v>
      </c>
      <c r="O217" s="13">
        <f>MATCH(F217,Input!$C$15:$U$15,0)</f>
        <v>12</v>
      </c>
    </row>
    <row r="218" spans="2:15">
      <c r="B218" s="9"/>
      <c r="C218" s="9" t="s">
        <v>11</v>
      </c>
      <c r="D218" s="12">
        <v>2030</v>
      </c>
      <c r="E218" s="9" t="str">
        <f t="shared" si="23"/>
        <v>INDV*</v>
      </c>
      <c r="F218" s="9" t="str">
        <f t="shared" si="27"/>
        <v>INDELC</v>
      </c>
      <c r="G218" s="9" t="str">
        <f t="shared" si="27"/>
        <v>IVDLA</v>
      </c>
      <c r="H218" s="9" t="str">
        <f t="shared" si="27"/>
        <v>INDELC</v>
      </c>
      <c r="I218" s="13" t="s">
        <v>209</v>
      </c>
      <c r="J218" s="52">
        <f ca="1">OFFSET(Input!$A$1,M218+N218+2,O218+1)</f>
        <v>40.322872058088471</v>
      </c>
      <c r="L218" s="28" t="str">
        <f t="shared" si="25"/>
        <v>FullTax</v>
      </c>
      <c r="M218" s="28">
        <f>VLOOKUP(L218,Input!$C$2:$D$6,2,FALSE)</f>
        <v>113</v>
      </c>
      <c r="N218" s="28">
        <f t="shared" si="26"/>
        <v>21</v>
      </c>
      <c r="O218" s="28">
        <f>MATCH(F218,Input!$C$15:$U$15,0)</f>
        <v>12</v>
      </c>
    </row>
    <row r="219" spans="2:15">
      <c r="B219" s="9"/>
      <c r="C219" s="9" t="s">
        <v>11</v>
      </c>
      <c r="D219" s="12">
        <v>2030</v>
      </c>
      <c r="E219" s="9" t="str">
        <f t="shared" si="23"/>
        <v>INDV*</v>
      </c>
      <c r="F219" s="9" t="str">
        <f t="shared" si="27"/>
        <v>INDELC</v>
      </c>
      <c r="G219" s="9" t="str">
        <f t="shared" si="27"/>
        <v>IVDEM</v>
      </c>
      <c r="H219" s="9" t="str">
        <f t="shared" si="27"/>
        <v>INDELC</v>
      </c>
      <c r="I219" s="13" t="s">
        <v>209</v>
      </c>
      <c r="J219" s="52">
        <f ca="1">OFFSET(Input!$A$1,M219+N219+2,O219+1)</f>
        <v>40.322872058088471</v>
      </c>
      <c r="L219" s="13" t="str">
        <f t="shared" si="25"/>
        <v>FullTax</v>
      </c>
      <c r="M219" s="13">
        <f>VLOOKUP(L219,Input!$C$2:$D$6,2,FALSE)</f>
        <v>113</v>
      </c>
      <c r="N219" s="13">
        <f t="shared" si="26"/>
        <v>21</v>
      </c>
      <c r="O219" s="13">
        <f>MATCH(F219,Input!$C$15:$U$15,0)</f>
        <v>12</v>
      </c>
    </row>
    <row r="220" spans="2:15">
      <c r="C220" t="s">
        <v>11</v>
      </c>
      <c r="D220" s="18">
        <v>2030</v>
      </c>
      <c r="E220" t="str">
        <f t="shared" si="23"/>
        <v>INDV*</v>
      </c>
      <c r="F220" t="str">
        <f t="shared" si="27"/>
        <v>INDDSB1</v>
      </c>
      <c r="G220" t="str">
        <f t="shared" si="27"/>
        <v>IVDTF</v>
      </c>
      <c r="H220" t="str">
        <f t="shared" si="27"/>
        <v>INDDSB1</v>
      </c>
      <c r="I220" s="10" t="s">
        <v>209</v>
      </c>
      <c r="J220" s="51">
        <f ca="1">OFFSET(Input!$A$1,M220+N220+2,O220+1)</f>
        <v>40.322872058088471</v>
      </c>
      <c r="L220" s="10" t="str">
        <f t="shared" si="25"/>
        <v>FullTax</v>
      </c>
      <c r="M220" s="10">
        <f>VLOOKUP(L220,Input!$C$2:$D$6,2,FALSE)</f>
        <v>113</v>
      </c>
      <c r="N220" s="10">
        <f t="shared" si="26"/>
        <v>21</v>
      </c>
      <c r="O220" s="10">
        <f>MATCH(F220,Input!$C$15:$U$15,0)</f>
        <v>13</v>
      </c>
    </row>
    <row r="221" spans="2:15">
      <c r="C221" t="s">
        <v>11</v>
      </c>
      <c r="D221" s="18">
        <v>2030</v>
      </c>
      <c r="E221" t="str">
        <f t="shared" si="23"/>
        <v>INDV*</v>
      </c>
      <c r="F221" t="str">
        <f t="shared" si="27"/>
        <v>INDDSB2</v>
      </c>
      <c r="G221" t="str">
        <f t="shared" si="27"/>
        <v>IVDTF</v>
      </c>
      <c r="H221" t="str">
        <f t="shared" si="27"/>
        <v>INDDSB2</v>
      </c>
      <c r="I221" s="10" t="s">
        <v>209</v>
      </c>
      <c r="J221" s="51">
        <f ca="1">OFFSET(Input!$A$1,M221+N221+2,O221+1)</f>
        <v>121.84069514307899</v>
      </c>
      <c r="L221" s="10" t="str">
        <f t="shared" si="25"/>
        <v>FullTax</v>
      </c>
      <c r="M221" s="10">
        <f>VLOOKUP(L221,Input!$C$2:$D$6,2,FALSE)</f>
        <v>113</v>
      </c>
      <c r="N221" s="10">
        <f t="shared" si="26"/>
        <v>21</v>
      </c>
      <c r="O221" s="10">
        <f>MATCH(F221,Input!$C$15:$U$15,0)</f>
        <v>14</v>
      </c>
    </row>
    <row r="222" spans="2:15">
      <c r="C222" t="s">
        <v>11</v>
      </c>
      <c r="D222" s="18">
        <v>2030</v>
      </c>
      <c r="E222" t="str">
        <f t="shared" si="23"/>
        <v>INDV*</v>
      </c>
      <c r="F222" t="str">
        <f t="shared" si="27"/>
        <v>INDDSL</v>
      </c>
      <c r="G222" t="str">
        <f t="shared" si="27"/>
        <v>IVDTF</v>
      </c>
      <c r="H222" t="str">
        <f t="shared" si="27"/>
        <v>INDDSL</v>
      </c>
      <c r="I222" s="10" t="s">
        <v>209</v>
      </c>
      <c r="J222" s="51">
        <f ca="1">OFFSET(Input!$A$1,M222+N222+2,O222+1)</f>
        <v>154.26271326684906</v>
      </c>
      <c r="L222" s="10" t="str">
        <f t="shared" si="25"/>
        <v>FullTax</v>
      </c>
      <c r="M222" s="10">
        <f>VLOOKUP(L222,Input!$C$2:$D$6,2,FALSE)</f>
        <v>113</v>
      </c>
      <c r="N222" s="10">
        <f t="shared" si="26"/>
        <v>21</v>
      </c>
      <c r="O222" s="10">
        <f>MATCH(F222,Input!$C$15:$U$15,0)</f>
        <v>3</v>
      </c>
    </row>
    <row r="223" spans="2:15">
      <c r="C223" t="s">
        <v>11</v>
      </c>
      <c r="D223" s="18">
        <v>2030</v>
      </c>
      <c r="E223" t="str">
        <f t="shared" si="23"/>
        <v>INDV*</v>
      </c>
      <c r="F223" t="str">
        <f t="shared" si="27"/>
        <v>INDLPG</v>
      </c>
      <c r="G223" t="str">
        <f t="shared" si="27"/>
        <v>IVDFL</v>
      </c>
      <c r="H223" t="str">
        <f t="shared" si="27"/>
        <v>INDLPG</v>
      </c>
      <c r="I223" s="10" t="s">
        <v>209</v>
      </c>
      <c r="J223" s="51">
        <f ca="1">OFFSET(Input!$A$1,M223+N223+2,O223+1)</f>
        <v>50.283318770351023</v>
      </c>
      <c r="L223" s="10" t="str">
        <f t="shared" si="25"/>
        <v>FullTax</v>
      </c>
      <c r="M223" s="10">
        <f>VLOOKUP(L223,Input!$C$2:$D$6,2,FALSE)</f>
        <v>113</v>
      </c>
      <c r="N223" s="10">
        <f t="shared" si="26"/>
        <v>21</v>
      </c>
      <c r="O223" s="10">
        <f>MATCH(F223,Input!$C$15:$U$15,0)</f>
        <v>8</v>
      </c>
    </row>
    <row r="224" spans="2:15">
      <c r="C224" t="s">
        <v>11</v>
      </c>
      <c r="D224" s="18">
        <v>2030</v>
      </c>
      <c r="E224" t="str">
        <f t="shared" si="23"/>
        <v>INDV*</v>
      </c>
      <c r="F224" t="str">
        <f t="shared" si="27"/>
        <v>INDSNG1</v>
      </c>
      <c r="G224" t="str">
        <f t="shared" si="27"/>
        <v>IVDFL</v>
      </c>
      <c r="H224" t="str">
        <f t="shared" si="27"/>
        <v>INDSNG1</v>
      </c>
      <c r="I224" s="10" t="s">
        <v>209</v>
      </c>
      <c r="J224" s="51">
        <f ca="1">OFFSET(Input!$A$1,M224+N224+2,O224+1)</f>
        <v>121.84069514307899</v>
      </c>
      <c r="L224" s="10" t="str">
        <f t="shared" si="25"/>
        <v>FullTax</v>
      </c>
      <c r="M224" s="10">
        <f>VLOOKUP(L224,Input!$C$2:$D$6,2,FALSE)</f>
        <v>113</v>
      </c>
      <c r="N224" s="10">
        <f t="shared" si="26"/>
        <v>21</v>
      </c>
      <c r="O224" s="10">
        <f>MATCH(F224,Input!$C$15:$U$15,0)</f>
        <v>15</v>
      </c>
    </row>
    <row r="225" spans="2:15" ht="15.75" thickBot="1">
      <c r="B225" s="9"/>
      <c r="C225" s="9" t="s">
        <v>11</v>
      </c>
      <c r="D225" s="12">
        <v>2030</v>
      </c>
      <c r="E225" s="9" t="str">
        <f t="shared" si="23"/>
        <v>INDV*</v>
      </c>
      <c r="F225" s="9" t="str">
        <f t="shared" si="27"/>
        <v>INDSNG2</v>
      </c>
      <c r="G225" s="9" t="str">
        <f t="shared" si="27"/>
        <v>IVDFL</v>
      </c>
      <c r="H225" s="9" t="str">
        <f t="shared" si="27"/>
        <v>INDSNG2</v>
      </c>
      <c r="I225" s="13" t="s">
        <v>209</v>
      </c>
      <c r="J225" s="52">
        <f ca="1">OFFSET(Input!$A$1,M225+N225+2,O225+1)</f>
        <v>0</v>
      </c>
      <c r="L225" s="13" t="str">
        <f t="shared" si="25"/>
        <v>FullTax</v>
      </c>
      <c r="M225" s="13">
        <f>VLOOKUP(L225,Input!$C$2:$D$6,2,FALSE)</f>
        <v>113</v>
      </c>
      <c r="N225" s="13">
        <f t="shared" si="26"/>
        <v>21</v>
      </c>
      <c r="O225" s="13">
        <f>MATCH(F225,Input!$C$15:$U$15,0)</f>
        <v>16</v>
      </c>
    </row>
    <row r="226" spans="2:15" ht="18" customHeight="1">
      <c r="B226" s="8"/>
      <c r="C226" s="8" t="s">
        <v>11</v>
      </c>
      <c r="D226" s="19">
        <v>2035</v>
      </c>
      <c r="E226" s="8" t="str">
        <f t="shared" si="23"/>
        <v>INDV*</v>
      </c>
      <c r="F226" s="8" t="str">
        <f t="shared" si="27"/>
        <v>INDNGA</v>
      </c>
      <c r="G226" s="8" t="str">
        <f t="shared" si="27"/>
        <v>IVDMT</v>
      </c>
      <c r="H226" s="8" t="str">
        <f t="shared" si="27"/>
        <v>INDNGA</v>
      </c>
      <c r="I226" s="20" t="s">
        <v>209</v>
      </c>
      <c r="J226" s="50">
        <f ca="1">OFFSET(Input!$A$1,M226+N226+2,O226+1)</f>
        <v>2.5015331882971479</v>
      </c>
      <c r="L226" s="20" t="str">
        <f t="shared" si="25"/>
        <v>ProcesTax</v>
      </c>
      <c r="M226" s="20">
        <f>VLOOKUP(L226,Input!$C$2:$D$6,2,FALSE)</f>
        <v>13</v>
      </c>
      <c r="N226" s="20">
        <f t="shared" si="26"/>
        <v>26</v>
      </c>
      <c r="O226" s="20">
        <f>MATCH(F226,Input!$C$15:$U$15,0)</f>
        <v>1</v>
      </c>
    </row>
    <row r="227" spans="2:15">
      <c r="C227" t="s">
        <v>11</v>
      </c>
      <c r="D227" s="18">
        <v>2035</v>
      </c>
      <c r="E227" t="str">
        <f t="shared" si="23"/>
        <v>INDV*</v>
      </c>
      <c r="F227" t="str">
        <f t="shared" si="27"/>
        <v>INDSNG1</v>
      </c>
      <c r="G227" t="str">
        <f t="shared" si="27"/>
        <v>IVDMT</v>
      </c>
      <c r="H227" t="str">
        <f t="shared" si="27"/>
        <v>INDSNG1</v>
      </c>
      <c r="I227" s="10" t="s">
        <v>209</v>
      </c>
      <c r="J227" s="51">
        <f ca="1">OFFSET(Input!$A$1,M227+N227+2,O227+1)</f>
        <v>0</v>
      </c>
      <c r="L227" s="10" t="str">
        <f t="shared" si="25"/>
        <v>ProcesTax</v>
      </c>
      <c r="M227" s="10">
        <f>VLOOKUP(L227,Input!$C$2:$D$6,2,FALSE)</f>
        <v>13</v>
      </c>
      <c r="N227" s="10">
        <f t="shared" si="26"/>
        <v>26</v>
      </c>
      <c r="O227" s="10">
        <f>MATCH(F227,Input!$C$15:$U$15,0)</f>
        <v>15</v>
      </c>
    </row>
    <row r="228" spans="2:15">
      <c r="C228" t="s">
        <v>11</v>
      </c>
      <c r="D228" s="18">
        <v>2035</v>
      </c>
      <c r="E228" t="str">
        <f t="shared" si="23"/>
        <v>INDV*</v>
      </c>
      <c r="F228" t="str">
        <f t="shared" si="27"/>
        <v>INDSNG2</v>
      </c>
      <c r="G228" t="str">
        <f t="shared" si="27"/>
        <v>IVDMT</v>
      </c>
      <c r="H228" t="str">
        <f t="shared" si="27"/>
        <v>INDSNG2</v>
      </c>
      <c r="I228" s="10" t="s">
        <v>209</v>
      </c>
      <c r="J228" s="51">
        <f ca="1">OFFSET(Input!$A$1,M228+N228+2,O228+1)</f>
        <v>0</v>
      </c>
      <c r="L228" s="10" t="str">
        <f t="shared" si="25"/>
        <v>ProcesTax</v>
      </c>
      <c r="M228" s="10">
        <f>VLOOKUP(L228,Input!$C$2:$D$6,2,FALSE)</f>
        <v>13</v>
      </c>
      <c r="N228" s="10">
        <f t="shared" si="26"/>
        <v>26</v>
      </c>
      <c r="O228" s="10">
        <f>MATCH(F228,Input!$C$15:$U$15,0)</f>
        <v>16</v>
      </c>
    </row>
    <row r="229" spans="2:15">
      <c r="C229" t="s">
        <v>11</v>
      </c>
      <c r="D229" s="18">
        <v>2035</v>
      </c>
      <c r="E229" t="str">
        <f t="shared" si="23"/>
        <v>INDV*</v>
      </c>
      <c r="F229" t="str">
        <f t="shared" si="27"/>
        <v>INDCOA</v>
      </c>
      <c r="G229" t="str">
        <f t="shared" si="27"/>
        <v>IVDMT</v>
      </c>
      <c r="H229" t="str">
        <f t="shared" si="27"/>
        <v>INDCOA</v>
      </c>
      <c r="I229" s="10" t="s">
        <v>209</v>
      </c>
      <c r="J229" s="51">
        <f ca="1">OFFSET(Input!$A$1,M229+N229+2,O229+1)</f>
        <v>0</v>
      </c>
      <c r="L229" s="10" t="str">
        <f t="shared" si="25"/>
        <v>ProcesTax</v>
      </c>
      <c r="M229" s="10">
        <f>VLOOKUP(L229,Input!$C$2:$D$6,2,FALSE)</f>
        <v>13</v>
      </c>
      <c r="N229" s="10">
        <f t="shared" si="26"/>
        <v>26</v>
      </c>
      <c r="O229" s="10">
        <f>MATCH(F229,Input!$C$15:$U$15,0)</f>
        <v>2</v>
      </c>
    </row>
    <row r="230" spans="2:15">
      <c r="C230" t="s">
        <v>11</v>
      </c>
      <c r="D230" s="18">
        <v>2035</v>
      </c>
      <c r="E230" t="str">
        <f t="shared" si="23"/>
        <v>INDV*</v>
      </c>
      <c r="F230" t="str">
        <f t="shared" ref="F230:H249" si="28">F186</f>
        <v>INDDSL</v>
      </c>
      <c r="G230" t="str">
        <f t="shared" si="28"/>
        <v>IVDMT</v>
      </c>
      <c r="H230" t="str">
        <f t="shared" si="28"/>
        <v>INDDSL</v>
      </c>
      <c r="I230" s="10" t="s">
        <v>209</v>
      </c>
      <c r="J230" s="51">
        <f ca="1">OFFSET(Input!$A$1,M230+N230+2,O230+1)</f>
        <v>154.26271326684906</v>
      </c>
      <c r="L230" s="10" t="str">
        <f t="shared" si="25"/>
        <v>ProcesTax</v>
      </c>
      <c r="M230" s="10">
        <f>VLOOKUP(L230,Input!$C$2:$D$6,2,FALSE)</f>
        <v>13</v>
      </c>
      <c r="N230" s="10">
        <f t="shared" si="26"/>
        <v>26</v>
      </c>
      <c r="O230" s="10">
        <f>MATCH(F230,Input!$C$15:$U$15,0)</f>
        <v>3</v>
      </c>
    </row>
    <row r="231" spans="2:15">
      <c r="C231" t="s">
        <v>11</v>
      </c>
      <c r="D231" s="18">
        <v>2035</v>
      </c>
      <c r="E231" t="str">
        <f t="shared" si="23"/>
        <v>INDV*</v>
      </c>
      <c r="F231" t="str">
        <f t="shared" si="28"/>
        <v>INDDSB1</v>
      </c>
      <c r="G231" t="str">
        <f t="shared" si="28"/>
        <v>IVDMT</v>
      </c>
      <c r="H231" t="str">
        <f t="shared" si="28"/>
        <v>INDDSB1</v>
      </c>
      <c r="I231" s="10" t="s">
        <v>209</v>
      </c>
      <c r="J231" s="51">
        <f ca="1">OFFSET(Input!$A$1,M231+N231+2,O231+1)</f>
        <v>121.84069514307899</v>
      </c>
      <c r="L231" s="10" t="str">
        <f t="shared" si="25"/>
        <v>ProcesTax</v>
      </c>
      <c r="M231" s="10">
        <f>VLOOKUP(L231,Input!$C$2:$D$6,2,FALSE)</f>
        <v>13</v>
      </c>
      <c r="N231" s="10">
        <f t="shared" si="26"/>
        <v>26</v>
      </c>
      <c r="O231" s="10">
        <f>MATCH(F231,Input!$C$15:$U$15,0)</f>
        <v>13</v>
      </c>
    </row>
    <row r="232" spans="2:15">
      <c r="C232" t="s">
        <v>11</v>
      </c>
      <c r="D232" s="18">
        <v>2035</v>
      </c>
      <c r="E232" t="str">
        <f t="shared" si="23"/>
        <v>INDV*</v>
      </c>
      <c r="F232" t="str">
        <f t="shared" si="28"/>
        <v>INDDSB2</v>
      </c>
      <c r="G232" t="str">
        <f t="shared" si="28"/>
        <v>IVDMT</v>
      </c>
      <c r="H232" t="str">
        <f t="shared" si="28"/>
        <v>INDDSB2</v>
      </c>
      <c r="I232" s="10" t="s">
        <v>209</v>
      </c>
      <c r="J232" s="51">
        <f ca="1">OFFSET(Input!$A$1,M232+N232+2,O232+1)</f>
        <v>121.84069514307899</v>
      </c>
      <c r="L232" s="10" t="str">
        <f t="shared" si="25"/>
        <v>ProcesTax</v>
      </c>
      <c r="M232" s="10">
        <f>VLOOKUP(L232,Input!$C$2:$D$6,2,FALSE)</f>
        <v>13</v>
      </c>
      <c r="N232" s="10">
        <f t="shared" si="26"/>
        <v>26</v>
      </c>
      <c r="O232" s="10">
        <f>MATCH(F232,Input!$C$15:$U$15,0)</f>
        <v>14</v>
      </c>
    </row>
    <row r="233" spans="2:15">
      <c r="C233" t="s">
        <v>11</v>
      </c>
      <c r="D233" s="18">
        <v>2035</v>
      </c>
      <c r="E233" t="str">
        <f t="shared" si="23"/>
        <v>INDV*</v>
      </c>
      <c r="F233" t="str">
        <f t="shared" si="28"/>
        <v>INDWPE</v>
      </c>
      <c r="G233" t="str">
        <f t="shared" si="28"/>
        <v>IVDMT</v>
      </c>
      <c r="H233" t="str">
        <f t="shared" si="28"/>
        <v>INDWPE</v>
      </c>
      <c r="I233" s="10" t="s">
        <v>209</v>
      </c>
      <c r="J233" s="51">
        <f ca="1">OFFSET(Input!$A$1,M233+N233+2,O233+1)</f>
        <v>0</v>
      </c>
      <c r="L233" s="10" t="str">
        <f t="shared" si="25"/>
        <v>ProcesTax</v>
      </c>
      <c r="M233" s="10">
        <f>VLOOKUP(L233,Input!$C$2:$D$6,2,FALSE)</f>
        <v>13</v>
      </c>
      <c r="N233" s="10">
        <f t="shared" si="26"/>
        <v>26</v>
      </c>
      <c r="O233" s="10">
        <f>MATCH(F233,Input!$C$15:$U$15,0)</f>
        <v>4</v>
      </c>
    </row>
    <row r="234" spans="2:15">
      <c r="C234" t="s">
        <v>11</v>
      </c>
      <c r="D234" s="18">
        <v>2035</v>
      </c>
      <c r="E234" t="str">
        <f t="shared" si="23"/>
        <v>INDV*</v>
      </c>
      <c r="F234" t="str">
        <f t="shared" si="28"/>
        <v>INDWCH</v>
      </c>
      <c r="G234" t="str">
        <f t="shared" si="28"/>
        <v>IVDMT</v>
      </c>
      <c r="H234" t="str">
        <f t="shared" si="28"/>
        <v>INDWCH</v>
      </c>
      <c r="I234" s="10" t="s">
        <v>209</v>
      </c>
      <c r="J234" s="51">
        <f ca="1">OFFSET(Input!$A$1,M234+N234+2,O234+1)</f>
        <v>0</v>
      </c>
      <c r="L234" s="10" t="str">
        <f t="shared" si="25"/>
        <v>ProcesTax</v>
      </c>
      <c r="M234" s="10">
        <f>VLOOKUP(L234,Input!$C$2:$D$6,2,FALSE)</f>
        <v>13</v>
      </c>
      <c r="N234" s="10">
        <f t="shared" si="26"/>
        <v>26</v>
      </c>
      <c r="O234" s="10">
        <f>MATCH(F234,Input!$C$15:$U$15,0)</f>
        <v>5</v>
      </c>
    </row>
    <row r="235" spans="2:15">
      <c r="C235" t="s">
        <v>11</v>
      </c>
      <c r="D235" s="18">
        <v>2035</v>
      </c>
      <c r="E235" t="str">
        <f t="shared" si="23"/>
        <v>INDV*</v>
      </c>
      <c r="F235" t="str">
        <f t="shared" si="28"/>
        <v>INDBGA</v>
      </c>
      <c r="G235" t="str">
        <f t="shared" si="28"/>
        <v>IVDMT</v>
      </c>
      <c r="H235" t="str">
        <f t="shared" si="28"/>
        <v>INDBGA</v>
      </c>
      <c r="I235" s="10" t="s">
        <v>209</v>
      </c>
      <c r="J235" s="51">
        <f ca="1">OFFSET(Input!$A$1,M235+N235+2,O235+1)</f>
        <v>0</v>
      </c>
      <c r="L235" s="10" t="str">
        <f t="shared" si="25"/>
        <v>ProcesTax</v>
      </c>
      <c r="M235" s="10">
        <f>VLOOKUP(L235,Input!$C$2:$D$6,2,FALSE)</f>
        <v>13</v>
      </c>
      <c r="N235" s="10">
        <f t="shared" si="26"/>
        <v>26</v>
      </c>
      <c r="O235" s="10">
        <f>MATCH(F235,Input!$C$15:$U$15,0)</f>
        <v>6</v>
      </c>
    </row>
    <row r="236" spans="2:15">
      <c r="C236" t="s">
        <v>11</v>
      </c>
      <c r="D236" s="18">
        <v>2035</v>
      </c>
      <c r="E236" t="str">
        <f t="shared" si="23"/>
        <v>INDV*</v>
      </c>
      <c r="F236" t="str">
        <f t="shared" si="28"/>
        <v>INDHFO</v>
      </c>
      <c r="G236" t="str">
        <f t="shared" si="28"/>
        <v>IVDMT</v>
      </c>
      <c r="H236" t="str">
        <f t="shared" si="28"/>
        <v>INDHFO</v>
      </c>
      <c r="I236" s="10" t="s">
        <v>209</v>
      </c>
      <c r="J236" s="51">
        <f ca="1">OFFSET(Input!$A$1,M236+N236+2,O236+1)</f>
        <v>49.119350191937215</v>
      </c>
      <c r="L236" s="10" t="str">
        <f t="shared" si="25"/>
        <v>ProcesTax</v>
      </c>
      <c r="M236" s="10">
        <f>VLOOKUP(L236,Input!$C$2:$D$6,2,FALSE)</f>
        <v>13</v>
      </c>
      <c r="N236" s="10">
        <f t="shared" si="26"/>
        <v>26</v>
      </c>
      <c r="O236" s="10">
        <f>MATCH(F236,Input!$C$15:$U$15,0)</f>
        <v>7</v>
      </c>
    </row>
    <row r="237" spans="2:15">
      <c r="C237" t="s">
        <v>11</v>
      </c>
      <c r="D237" s="18">
        <v>2035</v>
      </c>
      <c r="E237" t="str">
        <f t="shared" ref="E237:E269" si="29">$U$3&amp;"*"</f>
        <v>INDV*</v>
      </c>
      <c r="F237" t="str">
        <f t="shared" si="28"/>
        <v>INDLPG</v>
      </c>
      <c r="G237" t="str">
        <f t="shared" si="28"/>
        <v>IVDMT</v>
      </c>
      <c r="H237" t="str">
        <f t="shared" si="28"/>
        <v>INDLPG</v>
      </c>
      <c r="I237" s="10" t="s">
        <v>209</v>
      </c>
      <c r="J237" s="51">
        <f ca="1">OFFSET(Input!$A$1,M237+N237+2,O237+1)</f>
        <v>50.283318770351023</v>
      </c>
      <c r="L237" s="10" t="str">
        <f t="shared" si="25"/>
        <v>ProcesTax</v>
      </c>
      <c r="M237" s="10">
        <f>VLOOKUP(L237,Input!$C$2:$D$6,2,FALSE)</f>
        <v>13</v>
      </c>
      <c r="N237" s="10">
        <f t="shared" si="26"/>
        <v>26</v>
      </c>
      <c r="O237" s="10">
        <f>MATCH(F237,Input!$C$15:$U$15,0)</f>
        <v>8</v>
      </c>
    </row>
    <row r="238" spans="2:15">
      <c r="C238" t="s">
        <v>11</v>
      </c>
      <c r="D238" s="18">
        <v>2035</v>
      </c>
      <c r="E238" t="str">
        <f t="shared" si="29"/>
        <v>INDV*</v>
      </c>
      <c r="F238" t="str">
        <f t="shared" si="28"/>
        <v>INDWST</v>
      </c>
      <c r="G238" t="str">
        <f t="shared" si="28"/>
        <v>IVDMT</v>
      </c>
      <c r="H238" t="str">
        <f t="shared" si="28"/>
        <v>INDWST</v>
      </c>
      <c r="I238" s="10" t="s">
        <v>209</v>
      </c>
      <c r="J238" s="51">
        <f ca="1">OFFSET(Input!$A$1,M238+N238+2,O238+1)</f>
        <v>0</v>
      </c>
      <c r="L238" s="10" t="str">
        <f t="shared" si="25"/>
        <v>ProcesTax</v>
      </c>
      <c r="M238" s="10">
        <f>VLOOKUP(L238,Input!$C$2:$D$6,2,FALSE)</f>
        <v>13</v>
      </c>
      <c r="N238" s="10">
        <f t="shared" si="26"/>
        <v>26</v>
      </c>
      <c r="O238" s="10">
        <f>MATCH(F238,Input!$C$15:$U$15,0)</f>
        <v>9</v>
      </c>
    </row>
    <row r="239" spans="2:15">
      <c r="C239" t="s">
        <v>11</v>
      </c>
      <c r="D239" s="18">
        <v>2035</v>
      </c>
      <c r="E239" t="str">
        <f t="shared" si="29"/>
        <v>INDV*</v>
      </c>
      <c r="F239" t="str">
        <f t="shared" si="28"/>
        <v>INDHCE</v>
      </c>
      <c r="G239" t="str">
        <f t="shared" si="28"/>
        <v>IVDMT</v>
      </c>
      <c r="H239" t="str">
        <f t="shared" si="28"/>
        <v>INDHCE</v>
      </c>
      <c r="I239" s="10" t="s">
        <v>209</v>
      </c>
      <c r="J239" s="51">
        <f ca="1">OFFSET(Input!$A$1,M239+N239+2,O239+1)</f>
        <v>30.170076892571945</v>
      </c>
      <c r="L239" s="10" t="str">
        <f t="shared" si="25"/>
        <v>ProcesTax</v>
      </c>
      <c r="M239" s="10">
        <f>VLOOKUP(L239,Input!$C$2:$D$6,2,FALSE)</f>
        <v>13</v>
      </c>
      <c r="N239" s="10">
        <f t="shared" si="26"/>
        <v>26</v>
      </c>
      <c r="O239" s="10">
        <f>MATCH(F239,Input!$C$15:$U$15,0)</f>
        <v>10</v>
      </c>
    </row>
    <row r="240" spans="2:15">
      <c r="C240" t="s">
        <v>11</v>
      </c>
      <c r="D240" s="18">
        <v>2035</v>
      </c>
      <c r="E240" t="str">
        <f t="shared" si="29"/>
        <v>INDV*</v>
      </c>
      <c r="F240" t="str">
        <f t="shared" si="28"/>
        <v>INDHDE</v>
      </c>
      <c r="G240" t="str">
        <f t="shared" si="28"/>
        <v>IVDMT</v>
      </c>
      <c r="H240" t="str">
        <f t="shared" si="28"/>
        <v>INDHDE</v>
      </c>
      <c r="I240" s="10" t="s">
        <v>209</v>
      </c>
      <c r="J240" s="51">
        <f ca="1">OFFSET(Input!$A$1,M240+N240+2,O240+1)</f>
        <v>30.170076892571945</v>
      </c>
      <c r="L240" s="10" t="str">
        <f t="shared" si="25"/>
        <v>ProcesTax</v>
      </c>
      <c r="M240" s="10">
        <f>VLOOKUP(L240,Input!$C$2:$D$6,2,FALSE)</f>
        <v>13</v>
      </c>
      <c r="N240" s="10">
        <f t="shared" si="26"/>
        <v>26</v>
      </c>
      <c r="O240" s="10">
        <f>MATCH(F240,Input!$C$15:$U$15,0)</f>
        <v>11</v>
      </c>
    </row>
    <row r="241" spans="2:15">
      <c r="B241" s="9"/>
      <c r="C241" s="9" t="s">
        <v>11</v>
      </c>
      <c r="D241" s="12">
        <v>2035</v>
      </c>
      <c r="E241" s="9" t="str">
        <f t="shared" si="29"/>
        <v>INDV*</v>
      </c>
      <c r="F241" s="9" t="str">
        <f t="shared" si="28"/>
        <v>INDELC</v>
      </c>
      <c r="G241" s="9" t="str">
        <f t="shared" si="28"/>
        <v>IVDMT</v>
      </c>
      <c r="H241" s="9" t="str">
        <f t="shared" si="28"/>
        <v>INDELC</v>
      </c>
      <c r="I241" s="13" t="s">
        <v>209</v>
      </c>
      <c r="J241" s="52">
        <f ca="1">OFFSET(Input!$A$1,M241+N241+2,O241+1)</f>
        <v>1.2736219854102486</v>
      </c>
      <c r="L241" s="13" t="str">
        <f t="shared" si="25"/>
        <v>ProcesTax</v>
      </c>
      <c r="M241" s="13">
        <f>VLOOKUP(L241,Input!$C$2:$D$6,2,FALSE)</f>
        <v>13</v>
      </c>
      <c r="N241" s="13">
        <f t="shared" si="26"/>
        <v>26</v>
      </c>
      <c r="O241" s="13">
        <f>MATCH(F241,Input!$C$15:$U$15,0)</f>
        <v>12</v>
      </c>
    </row>
    <row r="242" spans="2:15">
      <c r="C242" t="s">
        <v>11</v>
      </c>
      <c r="D242" s="18">
        <v>2035</v>
      </c>
      <c r="E242" t="str">
        <f t="shared" si="29"/>
        <v>INDV*</v>
      </c>
      <c r="F242" t="str">
        <f t="shared" si="28"/>
        <v>INDNGA</v>
      </c>
      <c r="G242" t="str">
        <f t="shared" si="28"/>
        <v>IVDHT</v>
      </c>
      <c r="H242" t="str">
        <f t="shared" si="28"/>
        <v>INDNGA</v>
      </c>
      <c r="I242" s="10" t="s">
        <v>209</v>
      </c>
      <c r="J242" s="51">
        <f ca="1">OFFSET(Input!$A$1,M242+N242+2,O242+1)</f>
        <v>2.5015331882971479</v>
      </c>
      <c r="L242" s="10" t="str">
        <f t="shared" si="25"/>
        <v>ProcesTax</v>
      </c>
      <c r="M242" s="10">
        <f>VLOOKUP(L242,Input!$C$2:$D$6,2,FALSE)</f>
        <v>13</v>
      </c>
      <c r="N242" s="10">
        <f t="shared" si="26"/>
        <v>26</v>
      </c>
      <c r="O242" s="10">
        <f>MATCH(F242,Input!$C$15:$U$15,0)</f>
        <v>1</v>
      </c>
    </row>
    <row r="243" spans="2:15">
      <c r="C243" t="s">
        <v>11</v>
      </c>
      <c r="D243" s="18">
        <v>2035</v>
      </c>
      <c r="E243" t="str">
        <f t="shared" si="29"/>
        <v>INDV*</v>
      </c>
      <c r="F243" t="str">
        <f t="shared" si="28"/>
        <v>INDSNG2</v>
      </c>
      <c r="G243" t="str">
        <f t="shared" si="28"/>
        <v>IVDHT</v>
      </c>
      <c r="H243" t="str">
        <f t="shared" si="28"/>
        <v>INDSNG2</v>
      </c>
      <c r="I243" s="10" t="s">
        <v>209</v>
      </c>
      <c r="J243" s="51">
        <f ca="1">OFFSET(Input!$A$1,M243+N243+2,O243+1)</f>
        <v>0</v>
      </c>
      <c r="L243" s="10" t="str">
        <f t="shared" si="25"/>
        <v>ProcesTax</v>
      </c>
      <c r="M243" s="10">
        <f>VLOOKUP(L243,Input!$C$2:$D$6,2,FALSE)</f>
        <v>13</v>
      </c>
      <c r="N243" s="10">
        <f t="shared" si="26"/>
        <v>26</v>
      </c>
      <c r="O243" s="10">
        <f>MATCH(F243,Input!$C$15:$U$15,0)</f>
        <v>16</v>
      </c>
    </row>
    <row r="244" spans="2:15">
      <c r="C244" t="s">
        <v>11</v>
      </c>
      <c r="D244" s="18">
        <v>2035</v>
      </c>
      <c r="E244" t="str">
        <f t="shared" si="29"/>
        <v>INDV*</v>
      </c>
      <c r="F244" t="str">
        <f t="shared" si="28"/>
        <v>INDSNG1</v>
      </c>
      <c r="G244" t="str">
        <f t="shared" si="28"/>
        <v>IVDHT</v>
      </c>
      <c r="H244" t="str">
        <f t="shared" si="28"/>
        <v>INDSNG1</v>
      </c>
      <c r="I244" s="10" t="s">
        <v>209</v>
      </c>
      <c r="J244" s="51">
        <f ca="1">OFFSET(Input!$A$1,M244+N244+2,O244+1)</f>
        <v>0</v>
      </c>
      <c r="L244" s="10" t="str">
        <f t="shared" si="25"/>
        <v>ProcesTax</v>
      </c>
      <c r="M244" s="10">
        <f>VLOOKUP(L244,Input!$C$2:$D$6,2,FALSE)</f>
        <v>13</v>
      </c>
      <c r="N244" s="10">
        <f t="shared" si="26"/>
        <v>26</v>
      </c>
      <c r="O244" s="10">
        <f>MATCH(F244,Input!$C$15:$U$15,0)</f>
        <v>15</v>
      </c>
    </row>
    <row r="245" spans="2:15">
      <c r="B245" s="9"/>
      <c r="C245" s="9" t="s">
        <v>11</v>
      </c>
      <c r="D245" s="12">
        <v>2035</v>
      </c>
      <c r="E245" s="9" t="str">
        <f t="shared" si="29"/>
        <v>INDV*</v>
      </c>
      <c r="F245" s="9" t="str">
        <f t="shared" si="28"/>
        <v>INDLPG</v>
      </c>
      <c r="G245" s="9" t="str">
        <f t="shared" si="28"/>
        <v>IVDHT</v>
      </c>
      <c r="H245" s="9" t="str">
        <f t="shared" si="28"/>
        <v>INDLPG</v>
      </c>
      <c r="I245" s="13" t="s">
        <v>209</v>
      </c>
      <c r="J245" s="52">
        <f ca="1">OFFSET(Input!$A$1,M245+N245+2,O245+1)</f>
        <v>50.283318770351023</v>
      </c>
      <c r="L245" s="13" t="str">
        <f t="shared" si="25"/>
        <v>ProcesTax</v>
      </c>
      <c r="M245" s="13">
        <f>VLOOKUP(L245,Input!$C$2:$D$6,2,FALSE)</f>
        <v>13</v>
      </c>
      <c r="N245" s="13">
        <f t="shared" si="26"/>
        <v>26</v>
      </c>
      <c r="O245" s="13">
        <f>MATCH(F245,Input!$C$15:$U$15,0)</f>
        <v>8</v>
      </c>
    </row>
    <row r="246" spans="2:15">
      <c r="C246" t="s">
        <v>11</v>
      </c>
      <c r="D246" s="18">
        <v>2035</v>
      </c>
      <c r="E246" t="str">
        <f t="shared" si="29"/>
        <v>INDV*</v>
      </c>
      <c r="F246" t="str">
        <f t="shared" si="28"/>
        <v>INDNGA</v>
      </c>
      <c r="G246" t="str">
        <f t="shared" si="28"/>
        <v>IVDRH</v>
      </c>
      <c r="H246" t="str">
        <f t="shared" si="28"/>
        <v>INDNGA</v>
      </c>
      <c r="I246" s="10" t="s">
        <v>209</v>
      </c>
      <c r="J246" s="51">
        <f ca="1">OFFSET(Input!$A$1,M246+N246+2,O246+1)</f>
        <v>78.90688938861561</v>
      </c>
      <c r="L246" s="10" t="str">
        <f t="shared" si="25"/>
        <v>HeatTax</v>
      </c>
      <c r="M246" s="10">
        <f>VLOOKUP(L246,Input!$C$2:$D$6,2,FALSE)</f>
        <v>63</v>
      </c>
      <c r="N246" s="10">
        <f t="shared" si="26"/>
        <v>26</v>
      </c>
      <c r="O246" s="10">
        <f>MATCH(F246,Input!$C$15:$U$15,0)</f>
        <v>1</v>
      </c>
    </row>
    <row r="247" spans="2:15">
      <c r="C247" t="s">
        <v>11</v>
      </c>
      <c r="D247" s="18">
        <v>2035</v>
      </c>
      <c r="E247" t="str">
        <f t="shared" si="29"/>
        <v>INDV*</v>
      </c>
      <c r="F247" t="str">
        <f t="shared" si="28"/>
        <v>INDSNG2</v>
      </c>
      <c r="G247" t="str">
        <f t="shared" si="28"/>
        <v>IVDRH</v>
      </c>
      <c r="H247" t="str">
        <f t="shared" si="28"/>
        <v>INDSNG2</v>
      </c>
      <c r="I247" s="10" t="s">
        <v>209</v>
      </c>
      <c r="J247" s="51">
        <f ca="1">OFFSET(Input!$A$1,M247+N247+2,O247+1)</f>
        <v>0</v>
      </c>
      <c r="L247" s="10" t="str">
        <f t="shared" si="25"/>
        <v>HeatTax</v>
      </c>
      <c r="M247" s="10">
        <f>VLOOKUP(L247,Input!$C$2:$D$6,2,FALSE)</f>
        <v>63</v>
      </c>
      <c r="N247" s="10">
        <f t="shared" si="26"/>
        <v>26</v>
      </c>
      <c r="O247" s="10">
        <f>MATCH(F247,Input!$C$15:$U$15,0)</f>
        <v>16</v>
      </c>
    </row>
    <row r="248" spans="2:15">
      <c r="C248" t="s">
        <v>11</v>
      </c>
      <c r="D248" s="18">
        <v>2035</v>
      </c>
      <c r="E248" t="str">
        <f t="shared" si="29"/>
        <v>INDV*</v>
      </c>
      <c r="F248" t="str">
        <f t="shared" si="28"/>
        <v>INDSNG1</v>
      </c>
      <c r="G248" t="str">
        <f t="shared" si="28"/>
        <v>IVDRH</v>
      </c>
      <c r="H248" t="str">
        <f t="shared" si="28"/>
        <v>INDSNG1</v>
      </c>
      <c r="I248" s="10" t="s">
        <v>209</v>
      </c>
      <c r="J248" s="51">
        <f ca="1">OFFSET(Input!$A$1,M248+N248+2,O248+1)</f>
        <v>121.84069514307899</v>
      </c>
      <c r="L248" s="10" t="str">
        <f t="shared" si="25"/>
        <v>HeatTax</v>
      </c>
      <c r="M248" s="10">
        <f>VLOOKUP(L248,Input!$C$2:$D$6,2,FALSE)</f>
        <v>63</v>
      </c>
      <c r="N248" s="10">
        <f t="shared" si="26"/>
        <v>26</v>
      </c>
      <c r="O248" s="10">
        <f>MATCH(F248,Input!$C$15:$U$15,0)</f>
        <v>15</v>
      </c>
    </row>
    <row r="249" spans="2:15">
      <c r="C249" t="s">
        <v>11</v>
      </c>
      <c r="D249" s="18">
        <v>2035</v>
      </c>
      <c r="E249" t="str">
        <f t="shared" si="29"/>
        <v>INDV*</v>
      </c>
      <c r="F249" t="str">
        <f t="shared" si="28"/>
        <v>INDCOA</v>
      </c>
      <c r="G249" t="str">
        <f t="shared" si="28"/>
        <v>IVDRH</v>
      </c>
      <c r="H249" t="str">
        <f t="shared" si="28"/>
        <v>INDCOA</v>
      </c>
      <c r="I249" s="10" t="s">
        <v>209</v>
      </c>
      <c r="J249" s="51">
        <f ca="1">OFFSET(Input!$A$1,M249+N249+2,O249+1)</f>
        <v>0</v>
      </c>
      <c r="L249" s="10" t="str">
        <f t="shared" si="25"/>
        <v>HeatTax</v>
      </c>
      <c r="M249" s="10">
        <f>VLOOKUP(L249,Input!$C$2:$D$6,2,FALSE)</f>
        <v>63</v>
      </c>
      <c r="N249" s="10">
        <f t="shared" si="26"/>
        <v>26</v>
      </c>
      <c r="O249" s="10">
        <f>MATCH(F249,Input!$C$15:$U$15,0)</f>
        <v>2</v>
      </c>
    </row>
    <row r="250" spans="2:15">
      <c r="C250" t="s">
        <v>11</v>
      </c>
      <c r="D250" s="18">
        <v>2035</v>
      </c>
      <c r="E250" t="str">
        <f t="shared" si="29"/>
        <v>INDV*</v>
      </c>
      <c r="F250" t="str">
        <f t="shared" ref="F250:H269" si="30">F206</f>
        <v>INDDSL</v>
      </c>
      <c r="G250" t="str">
        <f t="shared" si="30"/>
        <v>IVDRH</v>
      </c>
      <c r="H250" t="str">
        <f t="shared" si="30"/>
        <v>INDDSL</v>
      </c>
      <c r="I250" s="10" t="s">
        <v>209</v>
      </c>
      <c r="J250" s="51">
        <f ca="1">OFFSET(Input!$A$1,M250+N250+2,O250+1)</f>
        <v>154.26271326684906</v>
      </c>
      <c r="L250" s="10" t="str">
        <f t="shared" si="25"/>
        <v>HeatTax</v>
      </c>
      <c r="M250" s="10">
        <f>VLOOKUP(L250,Input!$C$2:$D$6,2,FALSE)</f>
        <v>63</v>
      </c>
      <c r="N250" s="10">
        <f t="shared" si="26"/>
        <v>26</v>
      </c>
      <c r="O250" s="10">
        <f>MATCH(F250,Input!$C$15:$U$15,0)</f>
        <v>3</v>
      </c>
    </row>
    <row r="251" spans="2:15">
      <c r="C251" t="s">
        <v>11</v>
      </c>
      <c r="D251" s="18">
        <v>2035</v>
      </c>
      <c r="E251" t="str">
        <f t="shared" si="29"/>
        <v>INDV*</v>
      </c>
      <c r="F251" t="str">
        <f t="shared" si="30"/>
        <v>INDDSB1</v>
      </c>
      <c r="G251" t="str">
        <f t="shared" si="30"/>
        <v>IVDRH</v>
      </c>
      <c r="H251" t="str">
        <f t="shared" si="30"/>
        <v>INDDSB1</v>
      </c>
      <c r="I251" s="10" t="s">
        <v>209</v>
      </c>
      <c r="J251" s="51">
        <f ca="1">OFFSET(Input!$A$1,M251+N251+2,O251+1)</f>
        <v>40.322872058088471</v>
      </c>
      <c r="L251" s="10" t="str">
        <f t="shared" si="25"/>
        <v>HeatTax</v>
      </c>
      <c r="M251" s="10">
        <f>VLOOKUP(L251,Input!$C$2:$D$6,2,FALSE)</f>
        <v>63</v>
      </c>
      <c r="N251" s="10">
        <f t="shared" si="26"/>
        <v>26</v>
      </c>
      <c r="O251" s="10">
        <f>MATCH(F251,Input!$C$15:$U$15,0)</f>
        <v>13</v>
      </c>
    </row>
    <row r="252" spans="2:15">
      <c r="C252" t="s">
        <v>11</v>
      </c>
      <c r="D252" s="18">
        <v>2035</v>
      </c>
      <c r="E252" t="str">
        <f t="shared" si="29"/>
        <v>INDV*</v>
      </c>
      <c r="F252" t="str">
        <f t="shared" si="30"/>
        <v>INDDSB2</v>
      </c>
      <c r="G252" t="str">
        <f t="shared" si="30"/>
        <v>IVDRH</v>
      </c>
      <c r="H252" t="str">
        <f t="shared" si="30"/>
        <v>INDDSB2</v>
      </c>
      <c r="I252" s="10" t="s">
        <v>209</v>
      </c>
      <c r="J252" s="51">
        <f ca="1">OFFSET(Input!$A$1,M252+N252+2,O252+1)</f>
        <v>121.84069514307899</v>
      </c>
      <c r="L252" s="10" t="str">
        <f t="shared" si="25"/>
        <v>HeatTax</v>
      </c>
      <c r="M252" s="10">
        <f>VLOOKUP(L252,Input!$C$2:$D$6,2,FALSE)</f>
        <v>63</v>
      </c>
      <c r="N252" s="10">
        <f t="shared" si="26"/>
        <v>26</v>
      </c>
      <c r="O252" s="10">
        <f>MATCH(F252,Input!$C$15:$U$15,0)</f>
        <v>14</v>
      </c>
    </row>
    <row r="253" spans="2:15">
      <c r="C253" t="s">
        <v>11</v>
      </c>
      <c r="D253" s="18">
        <v>2035</v>
      </c>
      <c r="E253" t="str">
        <f t="shared" si="29"/>
        <v>INDV*</v>
      </c>
      <c r="F253" t="str">
        <f t="shared" si="30"/>
        <v>INDWPE</v>
      </c>
      <c r="G253" t="str">
        <f t="shared" si="30"/>
        <v>IVDRH</v>
      </c>
      <c r="H253" t="str">
        <f t="shared" si="30"/>
        <v>INDWPE</v>
      </c>
      <c r="I253" s="10" t="s">
        <v>209</v>
      </c>
      <c r="J253" s="51">
        <f ca="1">OFFSET(Input!$A$1,M253+N253+2,O253+1)</f>
        <v>0</v>
      </c>
      <c r="L253" s="10" t="str">
        <f t="shared" si="25"/>
        <v>HeatTax</v>
      </c>
      <c r="M253" s="10">
        <f>VLOOKUP(L253,Input!$C$2:$D$6,2,FALSE)</f>
        <v>63</v>
      </c>
      <c r="N253" s="10">
        <f t="shared" si="26"/>
        <v>26</v>
      </c>
      <c r="O253" s="10">
        <f>MATCH(F253,Input!$C$15:$U$15,0)</f>
        <v>4</v>
      </c>
    </row>
    <row r="254" spans="2:15">
      <c r="C254" t="s">
        <v>11</v>
      </c>
      <c r="D254" s="18">
        <v>2035</v>
      </c>
      <c r="E254" t="str">
        <f t="shared" si="29"/>
        <v>INDV*</v>
      </c>
      <c r="F254" t="str">
        <f t="shared" si="30"/>
        <v>INDWCH</v>
      </c>
      <c r="G254" t="str">
        <f t="shared" si="30"/>
        <v>IVDRH</v>
      </c>
      <c r="H254" t="str">
        <f t="shared" si="30"/>
        <v>INDWCH</v>
      </c>
      <c r="I254" s="10" t="s">
        <v>209</v>
      </c>
      <c r="J254" s="51">
        <f ca="1">OFFSET(Input!$A$1,M254+N254+2,O254+1)</f>
        <v>0</v>
      </c>
      <c r="L254" s="10" t="str">
        <f t="shared" si="25"/>
        <v>HeatTax</v>
      </c>
      <c r="M254" s="10">
        <f>VLOOKUP(L254,Input!$C$2:$D$6,2,FALSE)</f>
        <v>63</v>
      </c>
      <c r="N254" s="10">
        <f t="shared" si="26"/>
        <v>26</v>
      </c>
      <c r="O254" s="10">
        <f>MATCH(F254,Input!$C$15:$U$15,0)</f>
        <v>5</v>
      </c>
    </row>
    <row r="255" spans="2:15">
      <c r="C255" t="s">
        <v>11</v>
      </c>
      <c r="D255" s="18">
        <v>2035</v>
      </c>
      <c r="E255" t="str">
        <f t="shared" si="29"/>
        <v>INDV*</v>
      </c>
      <c r="F255" t="str">
        <f t="shared" si="30"/>
        <v>INDBGA</v>
      </c>
      <c r="G255" t="str">
        <f t="shared" si="30"/>
        <v>IVDRH</v>
      </c>
      <c r="H255" t="str">
        <f t="shared" si="30"/>
        <v>INDBGA</v>
      </c>
      <c r="I255" s="10" t="s">
        <v>209</v>
      </c>
      <c r="J255" s="51">
        <f ca="1">OFFSET(Input!$A$1,M255+N255+2,O255+1)</f>
        <v>0</v>
      </c>
      <c r="L255" s="10" t="str">
        <f t="shared" si="25"/>
        <v>HeatTax</v>
      </c>
      <c r="M255" s="10">
        <f>VLOOKUP(L255,Input!$C$2:$D$6,2,FALSE)</f>
        <v>63</v>
      </c>
      <c r="N255" s="10">
        <f t="shared" si="26"/>
        <v>26</v>
      </c>
      <c r="O255" s="10">
        <f>MATCH(F255,Input!$C$15:$U$15,0)</f>
        <v>6</v>
      </c>
    </row>
    <row r="256" spans="2:15">
      <c r="C256" t="s">
        <v>11</v>
      </c>
      <c r="D256" s="18">
        <v>2035</v>
      </c>
      <c r="E256" t="str">
        <f t="shared" si="29"/>
        <v>INDV*</v>
      </c>
      <c r="F256" t="str">
        <f t="shared" si="30"/>
        <v>INDHFO</v>
      </c>
      <c r="G256" t="str">
        <f t="shared" si="30"/>
        <v>IVDRH</v>
      </c>
      <c r="H256" t="str">
        <f t="shared" si="30"/>
        <v>INDHFO</v>
      </c>
      <c r="I256" s="10" t="s">
        <v>209</v>
      </c>
      <c r="J256" s="51">
        <f ca="1">OFFSET(Input!$A$1,M256+N256+2,O256+1)</f>
        <v>70.840902704037745</v>
      </c>
      <c r="L256" s="10" t="str">
        <f t="shared" si="25"/>
        <v>HeatTax</v>
      </c>
      <c r="M256" s="10">
        <f>VLOOKUP(L256,Input!$C$2:$D$6,2,FALSE)</f>
        <v>63</v>
      </c>
      <c r="N256" s="10">
        <f t="shared" si="26"/>
        <v>26</v>
      </c>
      <c r="O256" s="10">
        <f>MATCH(F256,Input!$C$15:$U$15,0)</f>
        <v>7</v>
      </c>
    </row>
    <row r="257" spans="2:15">
      <c r="C257" t="s">
        <v>11</v>
      </c>
      <c r="D257" s="18">
        <v>2035</v>
      </c>
      <c r="E257" t="str">
        <f t="shared" si="29"/>
        <v>INDV*</v>
      </c>
      <c r="F257" t="str">
        <f t="shared" si="30"/>
        <v>INDLPG</v>
      </c>
      <c r="G257" t="str">
        <f t="shared" si="30"/>
        <v>IVDRH</v>
      </c>
      <c r="H257" t="str">
        <f t="shared" si="30"/>
        <v>INDLPG</v>
      </c>
      <c r="I257" s="10" t="s">
        <v>209</v>
      </c>
      <c r="J257" s="51">
        <f ca="1">OFFSET(Input!$A$1,M257+N257+2,O257+1)</f>
        <v>50.283318770351023</v>
      </c>
      <c r="L257" s="10" t="str">
        <f t="shared" si="25"/>
        <v>HeatTax</v>
      </c>
      <c r="M257" s="10">
        <f>VLOOKUP(L257,Input!$C$2:$D$6,2,FALSE)</f>
        <v>63</v>
      </c>
      <c r="N257" s="10">
        <f t="shared" si="26"/>
        <v>26</v>
      </c>
      <c r="O257" s="10">
        <f>MATCH(F257,Input!$C$15:$U$15,0)</f>
        <v>8</v>
      </c>
    </row>
    <row r="258" spans="2:15">
      <c r="C258" t="s">
        <v>11</v>
      </c>
      <c r="D258" s="18">
        <v>2035</v>
      </c>
      <c r="E258" t="str">
        <f t="shared" si="29"/>
        <v>INDV*</v>
      </c>
      <c r="F258" t="str">
        <f t="shared" si="30"/>
        <v>INDWST</v>
      </c>
      <c r="G258" t="str">
        <f t="shared" si="30"/>
        <v>IVDRH</v>
      </c>
      <c r="H258" t="str">
        <f t="shared" si="30"/>
        <v>INDWST</v>
      </c>
      <c r="I258" s="10" t="s">
        <v>209</v>
      </c>
      <c r="J258" s="51">
        <f ca="1">OFFSET(Input!$A$1,M258+N258+2,O258+1)</f>
        <v>0</v>
      </c>
      <c r="L258" s="10" t="str">
        <f t="shared" si="25"/>
        <v>HeatTax</v>
      </c>
      <c r="M258" s="10">
        <f>VLOOKUP(L258,Input!$C$2:$D$6,2,FALSE)</f>
        <v>63</v>
      </c>
      <c r="N258" s="10">
        <f t="shared" si="26"/>
        <v>26</v>
      </c>
      <c r="O258" s="10">
        <f>MATCH(F258,Input!$C$15:$U$15,0)</f>
        <v>9</v>
      </c>
    </row>
    <row r="259" spans="2:15">
      <c r="C259" t="s">
        <v>11</v>
      </c>
      <c r="D259" s="18">
        <v>2035</v>
      </c>
      <c r="E259" t="str">
        <f t="shared" si="29"/>
        <v>INDV*</v>
      </c>
      <c r="F259" t="str">
        <f t="shared" si="30"/>
        <v>INDHCE</v>
      </c>
      <c r="G259" t="str">
        <f t="shared" si="30"/>
        <v>IVDRH</v>
      </c>
      <c r="H259" t="str">
        <f t="shared" si="30"/>
        <v>INDHCE</v>
      </c>
      <c r="I259" s="10" t="s">
        <v>209</v>
      </c>
      <c r="J259" s="51">
        <f ca="1">OFFSET(Input!$A$1,M259+N259+2,O259+1)</f>
        <v>30.170076892571945</v>
      </c>
      <c r="L259" s="10" t="str">
        <f t="shared" si="25"/>
        <v>HeatTax</v>
      </c>
      <c r="M259" s="10">
        <f>VLOOKUP(L259,Input!$C$2:$D$6,2,FALSE)</f>
        <v>63</v>
      </c>
      <c r="N259" s="10">
        <f t="shared" si="26"/>
        <v>26</v>
      </c>
      <c r="O259" s="10">
        <f>MATCH(F259,Input!$C$15:$U$15,0)</f>
        <v>10</v>
      </c>
    </row>
    <row r="260" spans="2:15">
      <c r="C260" t="s">
        <v>11</v>
      </c>
      <c r="D260" s="18">
        <v>2035</v>
      </c>
      <c r="E260" t="str">
        <f t="shared" si="29"/>
        <v>INDV*</v>
      </c>
      <c r="F260" t="str">
        <f t="shared" si="30"/>
        <v>INDHDE</v>
      </c>
      <c r="G260" t="str">
        <f t="shared" si="30"/>
        <v>IVDRH</v>
      </c>
      <c r="H260" t="str">
        <f t="shared" si="30"/>
        <v>INDHDE</v>
      </c>
      <c r="I260" s="10" t="s">
        <v>209</v>
      </c>
      <c r="J260" s="51">
        <f ca="1">OFFSET(Input!$A$1,M260+N260+2,O260+1)</f>
        <v>30.170076892571945</v>
      </c>
      <c r="L260" s="10" t="str">
        <f t="shared" si="25"/>
        <v>HeatTax</v>
      </c>
      <c r="M260" s="10">
        <f>VLOOKUP(L260,Input!$C$2:$D$6,2,FALSE)</f>
        <v>63</v>
      </c>
      <c r="N260" s="10">
        <f t="shared" si="26"/>
        <v>26</v>
      </c>
      <c r="O260" s="10">
        <f>MATCH(F260,Input!$C$15:$U$15,0)</f>
        <v>11</v>
      </c>
    </row>
    <row r="261" spans="2:15">
      <c r="B261" s="9"/>
      <c r="C261" s="9" t="s">
        <v>11</v>
      </c>
      <c r="D261" s="12">
        <v>2035</v>
      </c>
      <c r="E261" s="9" t="str">
        <f t="shared" si="29"/>
        <v>INDV*</v>
      </c>
      <c r="F261" s="9" t="str">
        <f t="shared" si="30"/>
        <v>INDELC</v>
      </c>
      <c r="G261" s="9" t="str">
        <f t="shared" si="30"/>
        <v>IVDRH</v>
      </c>
      <c r="H261" s="9" t="str">
        <f t="shared" si="30"/>
        <v>INDELC</v>
      </c>
      <c r="I261" s="13" t="s">
        <v>209</v>
      </c>
      <c r="J261" s="52">
        <f ca="1">OFFSET(Input!$A$1,M261+N261+2,O261+1)</f>
        <v>40.322872058088471</v>
      </c>
      <c r="L261" s="13" t="str">
        <f t="shared" si="25"/>
        <v>HeatTax</v>
      </c>
      <c r="M261" s="13">
        <f>VLOOKUP(L261,Input!$C$2:$D$6,2,FALSE)</f>
        <v>63</v>
      </c>
      <c r="N261" s="13">
        <f t="shared" si="26"/>
        <v>26</v>
      </c>
      <c r="O261" s="13">
        <f>MATCH(F261,Input!$C$15:$U$15,0)</f>
        <v>12</v>
      </c>
    </row>
    <row r="262" spans="2:15">
      <c r="B262" s="26"/>
      <c r="C262" s="26" t="s">
        <v>11</v>
      </c>
      <c r="D262" s="27">
        <v>2035</v>
      </c>
      <c r="E262" s="26" t="str">
        <f t="shared" si="29"/>
        <v>INDV*</v>
      </c>
      <c r="F262" s="26" t="str">
        <f t="shared" si="30"/>
        <v>INDELC</v>
      </c>
      <c r="G262" s="26" t="str">
        <f t="shared" si="30"/>
        <v>IVDLA</v>
      </c>
      <c r="H262" s="26" t="str">
        <f t="shared" si="30"/>
        <v>INDELC</v>
      </c>
      <c r="I262" s="28" t="s">
        <v>209</v>
      </c>
      <c r="J262" s="53">
        <f ca="1">OFFSET(Input!$A$1,M262+N262+2,O262+1)</f>
        <v>40.322872058088471</v>
      </c>
      <c r="L262" s="28" t="str">
        <f t="shared" si="25"/>
        <v>FullTax</v>
      </c>
      <c r="M262" s="28">
        <f>VLOOKUP(L262,Input!$C$2:$D$6,2,FALSE)</f>
        <v>113</v>
      </c>
      <c r="N262" s="28">
        <f t="shared" si="26"/>
        <v>26</v>
      </c>
      <c r="O262" s="28">
        <f>MATCH(F262,Input!$C$15:$U$15,0)</f>
        <v>12</v>
      </c>
    </row>
    <row r="263" spans="2:15">
      <c r="B263" s="9"/>
      <c r="C263" s="9" t="s">
        <v>11</v>
      </c>
      <c r="D263" s="12">
        <v>2035</v>
      </c>
      <c r="E263" s="9" t="str">
        <f t="shared" si="29"/>
        <v>INDV*</v>
      </c>
      <c r="F263" s="9" t="str">
        <f t="shared" si="30"/>
        <v>INDELC</v>
      </c>
      <c r="G263" s="9" t="str">
        <f t="shared" si="30"/>
        <v>IVDEM</v>
      </c>
      <c r="H263" s="9" t="str">
        <f t="shared" si="30"/>
        <v>INDELC</v>
      </c>
      <c r="I263" s="13" t="s">
        <v>209</v>
      </c>
      <c r="J263" s="52">
        <f ca="1">OFFSET(Input!$A$1,M263+N263+2,O263+1)</f>
        <v>40.322872058088471</v>
      </c>
      <c r="L263" s="13" t="str">
        <f t="shared" ref="L263:L323" si="31">VLOOKUP(RIGHT(G263,3),$T$6:$V$12,3,FALSE)</f>
        <v>FullTax</v>
      </c>
      <c r="M263" s="13">
        <f>VLOOKUP(L263,Input!$C$2:$D$6,2,FALSE)</f>
        <v>113</v>
      </c>
      <c r="N263" s="13">
        <f t="shared" ref="N263:N323" si="32">D263-2009</f>
        <v>26</v>
      </c>
      <c r="O263" s="13">
        <f>MATCH(F263,Input!$C$15:$U$15,0)</f>
        <v>12</v>
      </c>
    </row>
    <row r="264" spans="2:15">
      <c r="C264" t="s">
        <v>11</v>
      </c>
      <c r="D264" s="18">
        <v>2035</v>
      </c>
      <c r="E264" t="str">
        <f t="shared" si="29"/>
        <v>INDV*</v>
      </c>
      <c r="F264" t="str">
        <f t="shared" si="30"/>
        <v>INDDSB1</v>
      </c>
      <c r="G264" t="str">
        <f t="shared" si="30"/>
        <v>IVDTF</v>
      </c>
      <c r="H264" t="str">
        <f t="shared" si="30"/>
        <v>INDDSB1</v>
      </c>
      <c r="I264" s="10" t="s">
        <v>209</v>
      </c>
      <c r="J264" s="51">
        <f ca="1">OFFSET(Input!$A$1,M264+N264+2,O264+1)</f>
        <v>40.322872058088471</v>
      </c>
      <c r="L264" s="10" t="str">
        <f t="shared" si="31"/>
        <v>FullTax</v>
      </c>
      <c r="M264" s="10">
        <f>VLOOKUP(L264,Input!$C$2:$D$6,2,FALSE)</f>
        <v>113</v>
      </c>
      <c r="N264" s="10">
        <f t="shared" si="32"/>
        <v>26</v>
      </c>
      <c r="O264" s="10">
        <f>MATCH(F264,Input!$C$15:$U$15,0)</f>
        <v>13</v>
      </c>
    </row>
    <row r="265" spans="2:15">
      <c r="C265" t="s">
        <v>11</v>
      </c>
      <c r="D265" s="18">
        <v>2035</v>
      </c>
      <c r="E265" t="str">
        <f t="shared" si="29"/>
        <v>INDV*</v>
      </c>
      <c r="F265" t="str">
        <f t="shared" si="30"/>
        <v>INDDSB2</v>
      </c>
      <c r="G265" t="str">
        <f t="shared" si="30"/>
        <v>IVDTF</v>
      </c>
      <c r="H265" t="str">
        <f t="shared" si="30"/>
        <v>INDDSB2</v>
      </c>
      <c r="I265" s="10" t="s">
        <v>209</v>
      </c>
      <c r="J265" s="51">
        <f ca="1">OFFSET(Input!$A$1,M265+N265+2,O265+1)</f>
        <v>121.84069514307899</v>
      </c>
      <c r="L265" s="10" t="str">
        <f t="shared" si="31"/>
        <v>FullTax</v>
      </c>
      <c r="M265" s="10">
        <f>VLOOKUP(L265,Input!$C$2:$D$6,2,FALSE)</f>
        <v>113</v>
      </c>
      <c r="N265" s="10">
        <f t="shared" si="32"/>
        <v>26</v>
      </c>
      <c r="O265" s="10">
        <f>MATCH(F265,Input!$C$15:$U$15,0)</f>
        <v>14</v>
      </c>
    </row>
    <row r="266" spans="2:15">
      <c r="C266" t="s">
        <v>11</v>
      </c>
      <c r="D266" s="18">
        <v>2035</v>
      </c>
      <c r="E266" t="str">
        <f t="shared" si="29"/>
        <v>INDV*</v>
      </c>
      <c r="F266" t="str">
        <f t="shared" si="30"/>
        <v>INDDSL</v>
      </c>
      <c r="G266" t="str">
        <f t="shared" si="30"/>
        <v>IVDTF</v>
      </c>
      <c r="H266" t="str">
        <f t="shared" si="30"/>
        <v>INDDSL</v>
      </c>
      <c r="I266" s="10" t="s">
        <v>209</v>
      </c>
      <c r="J266" s="51">
        <f ca="1">OFFSET(Input!$A$1,M266+N266+2,O266+1)</f>
        <v>154.26271326684906</v>
      </c>
      <c r="L266" s="10" t="str">
        <f t="shared" si="31"/>
        <v>FullTax</v>
      </c>
      <c r="M266" s="10">
        <f>VLOOKUP(L266,Input!$C$2:$D$6,2,FALSE)</f>
        <v>113</v>
      </c>
      <c r="N266" s="10">
        <f t="shared" si="32"/>
        <v>26</v>
      </c>
      <c r="O266" s="10">
        <f>MATCH(F266,Input!$C$15:$U$15,0)</f>
        <v>3</v>
      </c>
    </row>
    <row r="267" spans="2:15">
      <c r="C267" t="s">
        <v>11</v>
      </c>
      <c r="D267" s="18">
        <v>2035</v>
      </c>
      <c r="E267" t="str">
        <f t="shared" si="29"/>
        <v>INDV*</v>
      </c>
      <c r="F267" t="str">
        <f t="shared" si="30"/>
        <v>INDLPG</v>
      </c>
      <c r="G267" t="str">
        <f t="shared" si="30"/>
        <v>IVDFL</v>
      </c>
      <c r="H267" t="str">
        <f t="shared" si="30"/>
        <v>INDLPG</v>
      </c>
      <c r="I267" s="10" t="s">
        <v>209</v>
      </c>
      <c r="J267" s="51">
        <f ca="1">OFFSET(Input!$A$1,M267+N267+2,O267+1)</f>
        <v>50.283318770351023</v>
      </c>
      <c r="L267" s="10" t="str">
        <f t="shared" si="31"/>
        <v>FullTax</v>
      </c>
      <c r="M267" s="10">
        <f>VLOOKUP(L267,Input!$C$2:$D$6,2,FALSE)</f>
        <v>113</v>
      </c>
      <c r="N267" s="10">
        <f t="shared" si="32"/>
        <v>26</v>
      </c>
      <c r="O267" s="10">
        <f>MATCH(F267,Input!$C$15:$U$15,0)</f>
        <v>8</v>
      </c>
    </row>
    <row r="268" spans="2:15">
      <c r="C268" t="s">
        <v>11</v>
      </c>
      <c r="D268" s="18">
        <v>2035</v>
      </c>
      <c r="E268" t="str">
        <f t="shared" si="29"/>
        <v>INDV*</v>
      </c>
      <c r="F268" t="str">
        <f t="shared" si="30"/>
        <v>INDSNG1</v>
      </c>
      <c r="G268" t="str">
        <f t="shared" si="30"/>
        <v>IVDFL</v>
      </c>
      <c r="H268" t="str">
        <f t="shared" si="30"/>
        <v>INDSNG1</v>
      </c>
      <c r="I268" s="10" t="s">
        <v>209</v>
      </c>
      <c r="J268" s="51">
        <f ca="1">OFFSET(Input!$A$1,M268+N268+2,O268+1)</f>
        <v>121.84069514307899</v>
      </c>
      <c r="L268" s="10" t="str">
        <f t="shared" si="31"/>
        <v>FullTax</v>
      </c>
      <c r="M268" s="10">
        <f>VLOOKUP(L268,Input!$C$2:$D$6,2,FALSE)</f>
        <v>113</v>
      </c>
      <c r="N268" s="10">
        <f t="shared" si="32"/>
        <v>26</v>
      </c>
      <c r="O268" s="10">
        <f>MATCH(F268,Input!$C$15:$U$15,0)</f>
        <v>15</v>
      </c>
    </row>
    <row r="269" spans="2:15">
      <c r="B269" s="9"/>
      <c r="C269" s="9" t="s">
        <v>11</v>
      </c>
      <c r="D269" s="12">
        <v>2035</v>
      </c>
      <c r="E269" s="9" t="str">
        <f t="shared" si="29"/>
        <v>INDV*</v>
      </c>
      <c r="F269" s="9" t="str">
        <f t="shared" si="30"/>
        <v>INDSNG2</v>
      </c>
      <c r="G269" s="9" t="str">
        <f t="shared" si="30"/>
        <v>IVDFL</v>
      </c>
      <c r="H269" s="9" t="str">
        <f t="shared" si="30"/>
        <v>INDSNG2</v>
      </c>
      <c r="I269" s="13" t="s">
        <v>209</v>
      </c>
      <c r="J269" s="52">
        <f ca="1">OFFSET(Input!$A$1,M269+N269+2,O269+1)</f>
        <v>0</v>
      </c>
      <c r="L269" s="13" t="str">
        <f t="shared" si="31"/>
        <v>FullTax</v>
      </c>
      <c r="M269" s="13">
        <f>VLOOKUP(L269,Input!$C$2:$D$6,2,FALSE)</f>
        <v>113</v>
      </c>
      <c r="N269" s="13">
        <f t="shared" si="32"/>
        <v>26</v>
      </c>
      <c r="O269" s="13">
        <f>MATCH(F269,Input!$C$15:$U$15,0)</f>
        <v>16</v>
      </c>
    </row>
    <row r="270" spans="2:15" ht="15.75" thickBot="1">
      <c r="B270" s="80"/>
      <c r="C270" s="80"/>
      <c r="D270" s="80"/>
      <c r="E270" s="80"/>
      <c r="F270" s="80"/>
      <c r="G270" s="80"/>
      <c r="H270" s="80"/>
      <c r="I270" s="80"/>
      <c r="J270" s="80" t="e">
        <f ca="1">OFFSET(Input!$A$1,M270+N270+2,O270+1)</f>
        <v>#N/A</v>
      </c>
      <c r="L270" t="e">
        <f t="shared" si="31"/>
        <v>#N/A</v>
      </c>
      <c r="M270" t="e">
        <f>VLOOKUP(L270,Input!$C$2:$D$6,2,FALSE)</f>
        <v>#N/A</v>
      </c>
      <c r="N270">
        <f t="shared" si="32"/>
        <v>-2009</v>
      </c>
      <c r="O270" t="e">
        <f>MATCH(F270,Input!$C$15:$U$15,0)</f>
        <v>#N/A</v>
      </c>
    </row>
    <row r="271" spans="2:15">
      <c r="J271" t="e">
        <f ca="1">OFFSET(Input!$A$1,M271+N271+2,O271+1)</f>
        <v>#N/A</v>
      </c>
      <c r="L271" t="e">
        <f t="shared" si="31"/>
        <v>#N/A</v>
      </c>
      <c r="M271" t="e">
        <f>VLOOKUP(L271,Input!$C$2:$D$6,2,FALSE)</f>
        <v>#N/A</v>
      </c>
      <c r="N271">
        <f t="shared" si="32"/>
        <v>-2009</v>
      </c>
      <c r="O271" t="e">
        <f>MATCH(F271,Input!$C$15:$U$15,0)</f>
        <v>#N/A</v>
      </c>
    </row>
    <row r="272" spans="2:15">
      <c r="J272" t="e">
        <f ca="1">OFFSET(Input!$A$1,M272+N272+2,O272+1)</f>
        <v>#N/A</v>
      </c>
      <c r="L272" t="e">
        <f t="shared" si="31"/>
        <v>#N/A</v>
      </c>
      <c r="M272" t="e">
        <f>VLOOKUP(L272,Input!$C$2:$D$6,2,FALSE)</f>
        <v>#N/A</v>
      </c>
      <c r="N272">
        <f t="shared" si="32"/>
        <v>-2009</v>
      </c>
      <c r="O272" t="e">
        <f>MATCH(F272,Input!$C$15:$U$15,0)</f>
        <v>#N/A</v>
      </c>
    </row>
    <row r="273" spans="10:15">
      <c r="J273" t="e">
        <f ca="1">OFFSET(Input!$A$1,M273+N273+2,O273+1)</f>
        <v>#N/A</v>
      </c>
      <c r="L273" t="e">
        <f t="shared" si="31"/>
        <v>#N/A</v>
      </c>
      <c r="M273" t="e">
        <f>VLOOKUP(L273,Input!$C$2:$D$6,2,FALSE)</f>
        <v>#N/A</v>
      </c>
      <c r="N273">
        <f t="shared" si="32"/>
        <v>-2009</v>
      </c>
      <c r="O273" t="e">
        <f>MATCH(F273,Input!$C$15:$U$15,0)</f>
        <v>#N/A</v>
      </c>
    </row>
    <row r="274" spans="10:15">
      <c r="J274" t="e">
        <f ca="1">OFFSET(Input!$A$1,M274+N274+2,O274+1)</f>
        <v>#N/A</v>
      </c>
      <c r="L274" t="e">
        <f t="shared" si="31"/>
        <v>#N/A</v>
      </c>
      <c r="M274" t="e">
        <f>VLOOKUP(L274,Input!$C$2:$D$6,2,FALSE)</f>
        <v>#N/A</v>
      </c>
      <c r="N274">
        <f t="shared" si="32"/>
        <v>-2009</v>
      </c>
      <c r="O274" t="e">
        <f>MATCH(F274,Input!$C$15:$U$15,0)</f>
        <v>#N/A</v>
      </c>
    </row>
    <row r="275" spans="10:15">
      <c r="J275" t="e">
        <f ca="1">OFFSET(Input!$A$1,M275+N275+2,O275+1)</f>
        <v>#N/A</v>
      </c>
      <c r="L275" t="e">
        <f t="shared" si="31"/>
        <v>#N/A</v>
      </c>
      <c r="M275" t="e">
        <f>VLOOKUP(L275,Input!$C$2:$D$6,2,FALSE)</f>
        <v>#N/A</v>
      </c>
      <c r="N275">
        <f t="shared" si="32"/>
        <v>-2009</v>
      </c>
      <c r="O275" t="e">
        <f>MATCH(F275,Input!$C$15:$U$15,0)</f>
        <v>#N/A</v>
      </c>
    </row>
    <row r="276" spans="10:15">
      <c r="J276" t="e">
        <f ca="1">OFFSET(Input!$A$1,M276+N276+2,O276+1)</f>
        <v>#N/A</v>
      </c>
      <c r="L276" t="e">
        <f t="shared" si="31"/>
        <v>#N/A</v>
      </c>
      <c r="M276" t="e">
        <f>VLOOKUP(L276,Input!$C$2:$D$6,2,FALSE)</f>
        <v>#N/A</v>
      </c>
      <c r="N276">
        <f t="shared" si="32"/>
        <v>-2009</v>
      </c>
      <c r="O276" t="e">
        <f>MATCH(F276,Input!$C$15:$U$15,0)</f>
        <v>#N/A</v>
      </c>
    </row>
    <row r="277" spans="10:15">
      <c r="J277" t="e">
        <f ca="1">OFFSET(Input!$A$1,M277+N277+2,O277+1)</f>
        <v>#N/A</v>
      </c>
      <c r="L277" t="e">
        <f t="shared" si="31"/>
        <v>#N/A</v>
      </c>
      <c r="M277" t="e">
        <f>VLOOKUP(L277,Input!$C$2:$D$6,2,FALSE)</f>
        <v>#N/A</v>
      </c>
      <c r="N277">
        <f t="shared" si="32"/>
        <v>-2009</v>
      </c>
      <c r="O277" t="e">
        <f>MATCH(F277,Input!$C$15:$U$15,0)</f>
        <v>#N/A</v>
      </c>
    </row>
    <row r="278" spans="10:15">
      <c r="J278" t="e">
        <f ca="1">OFFSET(Input!$A$1,M278+N278+2,O278+1)</f>
        <v>#N/A</v>
      </c>
      <c r="L278" t="e">
        <f t="shared" si="31"/>
        <v>#N/A</v>
      </c>
      <c r="M278" t="e">
        <f>VLOOKUP(L278,Input!$C$2:$D$6,2,FALSE)</f>
        <v>#N/A</v>
      </c>
      <c r="N278">
        <f t="shared" si="32"/>
        <v>-2009</v>
      </c>
      <c r="O278" t="e">
        <f>MATCH(F278,Input!$C$15:$U$15,0)</f>
        <v>#N/A</v>
      </c>
    </row>
    <row r="279" spans="10:15">
      <c r="J279" t="e">
        <f ca="1">OFFSET(Input!$A$1,M279+N279+2,O279+1)</f>
        <v>#N/A</v>
      </c>
      <c r="L279" t="e">
        <f t="shared" si="31"/>
        <v>#N/A</v>
      </c>
      <c r="M279" t="e">
        <f>VLOOKUP(L279,Input!$C$2:$D$6,2,FALSE)</f>
        <v>#N/A</v>
      </c>
      <c r="N279">
        <f t="shared" si="32"/>
        <v>-2009</v>
      </c>
      <c r="O279" t="e">
        <f>MATCH(F279,Input!$C$15:$U$15,0)</f>
        <v>#N/A</v>
      </c>
    </row>
    <row r="280" spans="10:15">
      <c r="J280" t="e">
        <f ca="1">OFFSET(Input!$A$1,M280+N280+2,O280+1)</f>
        <v>#N/A</v>
      </c>
      <c r="L280" t="e">
        <f t="shared" si="31"/>
        <v>#N/A</v>
      </c>
      <c r="M280" t="e">
        <f>VLOOKUP(L280,Input!$C$2:$D$6,2,FALSE)</f>
        <v>#N/A</v>
      </c>
      <c r="N280">
        <f t="shared" si="32"/>
        <v>-2009</v>
      </c>
      <c r="O280" t="e">
        <f>MATCH(F280,Input!$C$15:$U$15,0)</f>
        <v>#N/A</v>
      </c>
    </row>
    <row r="281" spans="10:15">
      <c r="J281" t="e">
        <f ca="1">OFFSET(Input!$A$1,M281+N281+2,O281+1)</f>
        <v>#N/A</v>
      </c>
      <c r="L281" t="e">
        <f t="shared" si="31"/>
        <v>#N/A</v>
      </c>
      <c r="M281" t="e">
        <f>VLOOKUP(L281,Input!$C$2:$D$6,2,FALSE)</f>
        <v>#N/A</v>
      </c>
      <c r="N281">
        <f t="shared" si="32"/>
        <v>-2009</v>
      </c>
      <c r="O281" t="e">
        <f>MATCH(F281,Input!$C$15:$U$15,0)</f>
        <v>#N/A</v>
      </c>
    </row>
    <row r="282" spans="10:15">
      <c r="J282" t="e">
        <f ca="1">OFFSET(Input!$A$1,M282+N282+2,O282+1)</f>
        <v>#N/A</v>
      </c>
      <c r="L282" t="e">
        <f t="shared" si="31"/>
        <v>#N/A</v>
      </c>
      <c r="M282" t="e">
        <f>VLOOKUP(L282,Input!$C$2:$D$6,2,FALSE)</f>
        <v>#N/A</v>
      </c>
      <c r="N282">
        <f t="shared" si="32"/>
        <v>-2009</v>
      </c>
      <c r="O282" t="e">
        <f>MATCH(F282,Input!$C$15:$U$15,0)</f>
        <v>#N/A</v>
      </c>
    </row>
    <row r="283" spans="10:15">
      <c r="J283" t="e">
        <f ca="1">OFFSET(Input!$A$1,M283+N283+2,O283+1)</f>
        <v>#N/A</v>
      </c>
      <c r="L283" t="e">
        <f t="shared" si="31"/>
        <v>#N/A</v>
      </c>
      <c r="M283" t="e">
        <f>VLOOKUP(L283,Input!$C$2:$D$6,2,FALSE)</f>
        <v>#N/A</v>
      </c>
      <c r="N283">
        <f t="shared" si="32"/>
        <v>-2009</v>
      </c>
      <c r="O283" t="e">
        <f>MATCH(F283,Input!$C$15:$U$15,0)</f>
        <v>#N/A</v>
      </c>
    </row>
    <row r="284" spans="10:15">
      <c r="J284" t="e">
        <f ca="1">OFFSET(Input!$A$1,M284+N284+2,O284+1)</f>
        <v>#N/A</v>
      </c>
      <c r="L284" t="e">
        <f t="shared" si="31"/>
        <v>#N/A</v>
      </c>
      <c r="M284" t="e">
        <f>VLOOKUP(L284,Input!$C$2:$D$6,2,FALSE)</f>
        <v>#N/A</v>
      </c>
      <c r="N284">
        <f t="shared" si="32"/>
        <v>-2009</v>
      </c>
      <c r="O284" t="e">
        <f>MATCH(F284,Input!$C$15:$U$15,0)</f>
        <v>#N/A</v>
      </c>
    </row>
    <row r="285" spans="10:15">
      <c r="J285" t="e">
        <f ca="1">OFFSET(Input!$A$1,M285+N285+2,O285+1)</f>
        <v>#N/A</v>
      </c>
      <c r="L285" t="e">
        <f t="shared" si="31"/>
        <v>#N/A</v>
      </c>
      <c r="M285" t="e">
        <f>VLOOKUP(L285,Input!$C$2:$D$6,2,FALSE)</f>
        <v>#N/A</v>
      </c>
      <c r="N285">
        <f t="shared" si="32"/>
        <v>-2009</v>
      </c>
      <c r="O285" t="e">
        <f>MATCH(F285,Input!$C$15:$U$15,0)</f>
        <v>#N/A</v>
      </c>
    </row>
    <row r="286" spans="10:15">
      <c r="J286" t="e">
        <f ca="1">OFFSET(Input!$A$1,M286+N286+2,O286+1)</f>
        <v>#N/A</v>
      </c>
      <c r="L286" t="e">
        <f t="shared" si="31"/>
        <v>#N/A</v>
      </c>
      <c r="M286" t="e">
        <f>VLOOKUP(L286,Input!$C$2:$D$6,2,FALSE)</f>
        <v>#N/A</v>
      </c>
      <c r="N286">
        <f t="shared" si="32"/>
        <v>-2009</v>
      </c>
      <c r="O286" t="e">
        <f>MATCH(F286,Input!$C$15:$U$15,0)</f>
        <v>#N/A</v>
      </c>
    </row>
    <row r="287" spans="10:15">
      <c r="J287" t="e">
        <f ca="1">OFFSET(Input!$A$1,M287+N287+2,O287+1)</f>
        <v>#N/A</v>
      </c>
      <c r="L287" t="e">
        <f t="shared" si="31"/>
        <v>#N/A</v>
      </c>
      <c r="M287" t="e">
        <f>VLOOKUP(L287,Input!$C$2:$D$6,2,FALSE)</f>
        <v>#N/A</v>
      </c>
      <c r="N287">
        <f t="shared" si="32"/>
        <v>-2009</v>
      </c>
      <c r="O287" t="e">
        <f>MATCH(F287,Input!$C$15:$U$15,0)</f>
        <v>#N/A</v>
      </c>
    </row>
    <row r="288" spans="10:15">
      <c r="J288" t="e">
        <f ca="1">OFFSET(Input!$A$1,M288+N288+2,O288+1)</f>
        <v>#N/A</v>
      </c>
      <c r="L288" t="e">
        <f t="shared" si="31"/>
        <v>#N/A</v>
      </c>
      <c r="M288" t="e">
        <f>VLOOKUP(L288,Input!$C$2:$D$6,2,FALSE)</f>
        <v>#N/A</v>
      </c>
      <c r="N288">
        <f t="shared" si="32"/>
        <v>-2009</v>
      </c>
      <c r="O288" t="e">
        <f>MATCH(F288,Input!$C$15:$U$15,0)</f>
        <v>#N/A</v>
      </c>
    </row>
    <row r="289" spans="10:15">
      <c r="J289" t="e">
        <f ca="1">OFFSET(Input!$A$1,M289+N289+2,O289+1)</f>
        <v>#N/A</v>
      </c>
      <c r="L289" t="e">
        <f t="shared" si="31"/>
        <v>#N/A</v>
      </c>
      <c r="M289" t="e">
        <f>VLOOKUP(L289,Input!$C$2:$D$6,2,FALSE)</f>
        <v>#N/A</v>
      </c>
      <c r="N289">
        <f t="shared" si="32"/>
        <v>-2009</v>
      </c>
      <c r="O289" t="e">
        <f>MATCH(F289,Input!$C$15:$U$15,0)</f>
        <v>#N/A</v>
      </c>
    </row>
    <row r="290" spans="10:15">
      <c r="J290" t="e">
        <f ca="1">OFFSET(Input!$A$1,M290+N290+2,O290+1)</f>
        <v>#N/A</v>
      </c>
      <c r="L290" t="e">
        <f t="shared" si="31"/>
        <v>#N/A</v>
      </c>
      <c r="M290" t="e">
        <f>VLOOKUP(L290,Input!$C$2:$D$6,2,FALSE)</f>
        <v>#N/A</v>
      </c>
      <c r="N290">
        <f t="shared" si="32"/>
        <v>-2009</v>
      </c>
      <c r="O290" t="e">
        <f>MATCH(F290,Input!$C$15:$U$15,0)</f>
        <v>#N/A</v>
      </c>
    </row>
    <row r="291" spans="10:15">
      <c r="J291" t="e">
        <f ca="1">OFFSET(Input!$A$1,M291+N291+2,O291+1)</f>
        <v>#N/A</v>
      </c>
      <c r="L291" t="e">
        <f t="shared" si="31"/>
        <v>#N/A</v>
      </c>
      <c r="M291" t="e">
        <f>VLOOKUP(L291,Input!$C$2:$D$6,2,FALSE)</f>
        <v>#N/A</v>
      </c>
      <c r="N291">
        <f t="shared" si="32"/>
        <v>-2009</v>
      </c>
      <c r="O291" t="e">
        <f>MATCH(F291,Input!$C$15:$U$15,0)</f>
        <v>#N/A</v>
      </c>
    </row>
    <row r="292" spans="10:15">
      <c r="J292" t="e">
        <f ca="1">OFFSET(Input!$A$1,M292+N292+2,O292+1)</f>
        <v>#N/A</v>
      </c>
      <c r="L292" t="e">
        <f t="shared" si="31"/>
        <v>#N/A</v>
      </c>
      <c r="M292" t="e">
        <f>VLOOKUP(L292,Input!$C$2:$D$6,2,FALSE)</f>
        <v>#N/A</v>
      </c>
      <c r="N292">
        <f t="shared" si="32"/>
        <v>-2009</v>
      </c>
      <c r="O292" t="e">
        <f>MATCH(F292,Input!$C$15:$U$15,0)</f>
        <v>#N/A</v>
      </c>
    </row>
    <row r="293" spans="10:15">
      <c r="J293" t="e">
        <f ca="1">OFFSET(Input!$A$1,M293+N293+2,O293+1)</f>
        <v>#N/A</v>
      </c>
      <c r="L293" t="e">
        <f t="shared" si="31"/>
        <v>#N/A</v>
      </c>
      <c r="M293" t="e">
        <f>VLOOKUP(L293,Input!$C$2:$D$6,2,FALSE)</f>
        <v>#N/A</v>
      </c>
      <c r="N293">
        <f t="shared" si="32"/>
        <v>-2009</v>
      </c>
      <c r="O293" t="e">
        <f>MATCH(F293,Input!$C$15:$U$15,0)</f>
        <v>#N/A</v>
      </c>
    </row>
    <row r="294" spans="10:15">
      <c r="J294" t="e">
        <f ca="1">OFFSET(Input!$A$1,M294+N294+2,O294+1)</f>
        <v>#N/A</v>
      </c>
      <c r="L294" t="e">
        <f t="shared" si="31"/>
        <v>#N/A</v>
      </c>
      <c r="M294" t="e">
        <f>VLOOKUP(L294,Input!$C$2:$D$6,2,FALSE)</f>
        <v>#N/A</v>
      </c>
      <c r="N294">
        <f t="shared" si="32"/>
        <v>-2009</v>
      </c>
      <c r="O294" t="e">
        <f>MATCH(F294,Input!$C$15:$U$15,0)</f>
        <v>#N/A</v>
      </c>
    </row>
    <row r="295" spans="10:15">
      <c r="J295" t="e">
        <f ca="1">OFFSET(Input!$A$1,M295+N295+2,O295+1)</f>
        <v>#N/A</v>
      </c>
      <c r="L295" t="e">
        <f t="shared" si="31"/>
        <v>#N/A</v>
      </c>
      <c r="M295" t="e">
        <f>VLOOKUP(L295,Input!$C$2:$D$6,2,FALSE)</f>
        <v>#N/A</v>
      </c>
      <c r="N295">
        <f t="shared" si="32"/>
        <v>-2009</v>
      </c>
      <c r="O295" t="e">
        <f>MATCH(F295,Input!$C$15:$U$15,0)</f>
        <v>#N/A</v>
      </c>
    </row>
    <row r="296" spans="10:15">
      <c r="J296" t="e">
        <f ca="1">OFFSET(Input!$A$1,M296+N296+2,O296+1)</f>
        <v>#N/A</v>
      </c>
      <c r="L296" t="e">
        <f t="shared" si="31"/>
        <v>#N/A</v>
      </c>
      <c r="M296" t="e">
        <f>VLOOKUP(L296,Input!$C$2:$D$6,2,FALSE)</f>
        <v>#N/A</v>
      </c>
      <c r="N296">
        <f t="shared" si="32"/>
        <v>-2009</v>
      </c>
      <c r="O296" t="e">
        <f>MATCH(F296,Input!$C$15:$U$15,0)</f>
        <v>#N/A</v>
      </c>
    </row>
    <row r="297" spans="10:15">
      <c r="J297" t="e">
        <f ca="1">OFFSET(Input!$A$1,M297+N297+2,O297+1)</f>
        <v>#N/A</v>
      </c>
      <c r="L297" t="e">
        <f t="shared" si="31"/>
        <v>#N/A</v>
      </c>
      <c r="M297" t="e">
        <f>VLOOKUP(L297,Input!$C$2:$D$6,2,FALSE)</f>
        <v>#N/A</v>
      </c>
      <c r="N297">
        <f t="shared" si="32"/>
        <v>-2009</v>
      </c>
      <c r="O297" t="e">
        <f>MATCH(F297,Input!$C$15:$U$15,0)</f>
        <v>#N/A</v>
      </c>
    </row>
    <row r="298" spans="10:15">
      <c r="J298" t="e">
        <f ca="1">OFFSET(Input!$A$1,M298+N298+2,O298+1)</f>
        <v>#N/A</v>
      </c>
      <c r="L298" t="e">
        <f t="shared" si="31"/>
        <v>#N/A</v>
      </c>
      <c r="M298" t="e">
        <f>VLOOKUP(L298,Input!$C$2:$D$6,2,FALSE)</f>
        <v>#N/A</v>
      </c>
      <c r="N298">
        <f t="shared" si="32"/>
        <v>-2009</v>
      </c>
      <c r="O298" t="e">
        <f>MATCH(F298,Input!$C$15:$U$15,0)</f>
        <v>#N/A</v>
      </c>
    </row>
    <row r="299" spans="10:15">
      <c r="J299" t="e">
        <f ca="1">OFFSET(Input!$A$1,M299+N299+2,O299+1)</f>
        <v>#N/A</v>
      </c>
      <c r="L299" t="e">
        <f t="shared" si="31"/>
        <v>#N/A</v>
      </c>
      <c r="M299" t="e">
        <f>VLOOKUP(L299,Input!$C$2:$D$6,2,FALSE)</f>
        <v>#N/A</v>
      </c>
      <c r="N299">
        <f t="shared" si="32"/>
        <v>-2009</v>
      </c>
      <c r="O299" t="e">
        <f>MATCH(F299,Input!$C$15:$U$15,0)</f>
        <v>#N/A</v>
      </c>
    </row>
    <row r="300" spans="10:15">
      <c r="J300" t="e">
        <f ca="1">OFFSET(Input!$A$1,M300+N300+2,O300+1)</f>
        <v>#N/A</v>
      </c>
      <c r="L300" t="e">
        <f t="shared" si="31"/>
        <v>#N/A</v>
      </c>
      <c r="M300" t="e">
        <f>VLOOKUP(L300,Input!$C$2:$D$6,2,FALSE)</f>
        <v>#N/A</v>
      </c>
      <c r="N300">
        <f t="shared" si="32"/>
        <v>-2009</v>
      </c>
      <c r="O300" t="e">
        <f>MATCH(F300,Input!$C$15:$U$15,0)</f>
        <v>#N/A</v>
      </c>
    </row>
    <row r="301" spans="10:15">
      <c r="J301" t="e">
        <f ca="1">OFFSET(Input!$A$1,M301+N301+2,O301+1)</f>
        <v>#N/A</v>
      </c>
      <c r="L301" t="e">
        <f t="shared" si="31"/>
        <v>#N/A</v>
      </c>
      <c r="M301" t="e">
        <f>VLOOKUP(L301,Input!$C$2:$D$6,2,FALSE)</f>
        <v>#N/A</v>
      </c>
      <c r="N301">
        <f t="shared" si="32"/>
        <v>-2009</v>
      </c>
      <c r="O301" t="e">
        <f>MATCH(F301,Input!$C$15:$U$15,0)</f>
        <v>#N/A</v>
      </c>
    </row>
    <row r="302" spans="10:15">
      <c r="J302" t="e">
        <f ca="1">OFFSET(Input!$A$1,M302+N302+2,O302+1)</f>
        <v>#N/A</v>
      </c>
      <c r="L302" t="e">
        <f t="shared" si="31"/>
        <v>#N/A</v>
      </c>
      <c r="M302" t="e">
        <f>VLOOKUP(L302,Input!$C$2:$D$6,2,FALSE)</f>
        <v>#N/A</v>
      </c>
      <c r="N302">
        <f t="shared" si="32"/>
        <v>-2009</v>
      </c>
      <c r="O302" t="e">
        <f>MATCH(F302,Input!$C$15:$U$15,0)</f>
        <v>#N/A</v>
      </c>
    </row>
    <row r="303" spans="10:15">
      <c r="J303" t="e">
        <f ca="1">OFFSET(Input!$A$1,M303+N303+2,O303+1)</f>
        <v>#N/A</v>
      </c>
      <c r="L303" t="e">
        <f t="shared" si="31"/>
        <v>#N/A</v>
      </c>
      <c r="M303" t="e">
        <f>VLOOKUP(L303,Input!$C$2:$D$6,2,FALSE)</f>
        <v>#N/A</v>
      </c>
      <c r="N303">
        <f t="shared" si="32"/>
        <v>-2009</v>
      </c>
      <c r="O303" t="e">
        <f>MATCH(F303,Input!$C$15:$U$15,0)</f>
        <v>#N/A</v>
      </c>
    </row>
    <row r="304" spans="10:15">
      <c r="J304" t="e">
        <f ca="1">OFFSET(Input!$A$1,M304+N304+2,O304+1)</f>
        <v>#N/A</v>
      </c>
      <c r="L304" t="e">
        <f t="shared" si="31"/>
        <v>#N/A</v>
      </c>
      <c r="M304" t="e">
        <f>VLOOKUP(L304,Input!$C$2:$D$6,2,FALSE)</f>
        <v>#N/A</v>
      </c>
      <c r="N304">
        <f t="shared" si="32"/>
        <v>-2009</v>
      </c>
      <c r="O304" t="e">
        <f>MATCH(F304,Input!$C$15:$U$15,0)</f>
        <v>#N/A</v>
      </c>
    </row>
    <row r="305" spans="10:15">
      <c r="J305" t="e">
        <f ca="1">OFFSET(Input!$A$1,M305+N305+2,O305+1)</f>
        <v>#N/A</v>
      </c>
      <c r="L305" t="e">
        <f t="shared" si="31"/>
        <v>#N/A</v>
      </c>
      <c r="M305" t="e">
        <f>VLOOKUP(L305,Input!$C$2:$D$6,2,FALSE)</f>
        <v>#N/A</v>
      </c>
      <c r="N305">
        <f t="shared" si="32"/>
        <v>-2009</v>
      </c>
      <c r="O305" t="e">
        <f>MATCH(F305,Input!$C$15:$U$15,0)</f>
        <v>#N/A</v>
      </c>
    </row>
    <row r="306" spans="10:15">
      <c r="J306" t="e">
        <f ca="1">OFFSET(Input!$A$1,M306+N306+2,O306+1)</f>
        <v>#N/A</v>
      </c>
      <c r="L306" t="e">
        <f t="shared" si="31"/>
        <v>#N/A</v>
      </c>
      <c r="M306" t="e">
        <f>VLOOKUP(L306,Input!$C$2:$D$6,2,FALSE)</f>
        <v>#N/A</v>
      </c>
      <c r="N306">
        <f t="shared" si="32"/>
        <v>-2009</v>
      </c>
      <c r="O306" t="e">
        <f>MATCH(F306,Input!$C$15:$U$15,0)</f>
        <v>#N/A</v>
      </c>
    </row>
    <row r="307" spans="10:15">
      <c r="J307" t="e">
        <f ca="1">OFFSET(Input!$A$1,M307+N307+2,O307+1)</f>
        <v>#N/A</v>
      </c>
      <c r="L307" t="e">
        <f t="shared" si="31"/>
        <v>#N/A</v>
      </c>
      <c r="M307" t="e">
        <f>VLOOKUP(L307,Input!$C$2:$D$6,2,FALSE)</f>
        <v>#N/A</v>
      </c>
      <c r="N307">
        <f t="shared" si="32"/>
        <v>-2009</v>
      </c>
      <c r="O307" t="e">
        <f>MATCH(F307,Input!$C$15:$U$15,0)</f>
        <v>#N/A</v>
      </c>
    </row>
    <row r="308" spans="10:15">
      <c r="J308" t="e">
        <f ca="1">OFFSET(Input!$A$1,M308+N308+2,O308+1)</f>
        <v>#N/A</v>
      </c>
      <c r="L308" t="e">
        <f t="shared" si="31"/>
        <v>#N/A</v>
      </c>
      <c r="M308" t="e">
        <f>VLOOKUP(L308,Input!$C$2:$D$6,2,FALSE)</f>
        <v>#N/A</v>
      </c>
      <c r="N308">
        <f t="shared" si="32"/>
        <v>-2009</v>
      </c>
      <c r="O308" t="e">
        <f>MATCH(F308,Input!$C$15:$U$15,0)</f>
        <v>#N/A</v>
      </c>
    </row>
    <row r="309" spans="10:15">
      <c r="J309" t="e">
        <f ca="1">OFFSET(Input!$A$1,M309+N309+2,O309+1)</f>
        <v>#N/A</v>
      </c>
      <c r="L309" t="e">
        <f t="shared" si="31"/>
        <v>#N/A</v>
      </c>
      <c r="M309" t="e">
        <f>VLOOKUP(L309,Input!$C$2:$D$6,2,FALSE)</f>
        <v>#N/A</v>
      </c>
      <c r="N309">
        <f t="shared" si="32"/>
        <v>-2009</v>
      </c>
      <c r="O309" t="e">
        <f>MATCH(F309,Input!$C$15:$U$15,0)</f>
        <v>#N/A</v>
      </c>
    </row>
    <row r="310" spans="10:15">
      <c r="J310" t="e">
        <f ca="1">OFFSET(Input!$A$1,M310+N310+2,O310+1)</f>
        <v>#N/A</v>
      </c>
      <c r="L310" t="e">
        <f t="shared" si="31"/>
        <v>#N/A</v>
      </c>
      <c r="M310" t="e">
        <f>VLOOKUP(L310,Input!$C$2:$D$6,2,FALSE)</f>
        <v>#N/A</v>
      </c>
      <c r="N310">
        <f t="shared" si="32"/>
        <v>-2009</v>
      </c>
      <c r="O310" t="e">
        <f>MATCH(F310,Input!$C$15:$U$15,0)</f>
        <v>#N/A</v>
      </c>
    </row>
    <row r="311" spans="10:15">
      <c r="J311" t="e">
        <f ca="1">OFFSET(Input!$A$1,M311+N311+2,O311+1)</f>
        <v>#N/A</v>
      </c>
      <c r="L311" t="e">
        <f t="shared" si="31"/>
        <v>#N/A</v>
      </c>
      <c r="M311" t="e">
        <f>VLOOKUP(L311,Input!$C$2:$D$6,2,FALSE)</f>
        <v>#N/A</v>
      </c>
      <c r="N311">
        <f t="shared" si="32"/>
        <v>-2009</v>
      </c>
      <c r="O311" t="e">
        <f>MATCH(F311,Input!$C$15:$U$15,0)</f>
        <v>#N/A</v>
      </c>
    </row>
    <row r="312" spans="10:15">
      <c r="J312" t="e">
        <f ca="1">OFFSET(Input!$A$1,M312+N312+2,O312+1)</f>
        <v>#N/A</v>
      </c>
      <c r="L312" t="e">
        <f t="shared" si="31"/>
        <v>#N/A</v>
      </c>
      <c r="M312" t="e">
        <f>VLOOKUP(L312,Input!$C$2:$D$6,2,FALSE)</f>
        <v>#N/A</v>
      </c>
      <c r="N312">
        <f t="shared" si="32"/>
        <v>-2009</v>
      </c>
      <c r="O312" t="e">
        <f>MATCH(F312,Input!$C$15:$U$15,0)</f>
        <v>#N/A</v>
      </c>
    </row>
    <row r="313" spans="10:15">
      <c r="J313" t="e">
        <f ca="1">OFFSET(Input!$A$1,M313+N313+2,O313+1)</f>
        <v>#N/A</v>
      </c>
      <c r="L313" t="e">
        <f t="shared" si="31"/>
        <v>#N/A</v>
      </c>
      <c r="M313" t="e">
        <f>VLOOKUP(L313,Input!$C$2:$D$6,2,FALSE)</f>
        <v>#N/A</v>
      </c>
      <c r="N313">
        <f t="shared" si="32"/>
        <v>-2009</v>
      </c>
      <c r="O313" t="e">
        <f>MATCH(F313,Input!$C$15:$U$15,0)</f>
        <v>#N/A</v>
      </c>
    </row>
    <row r="314" spans="10:15">
      <c r="J314" t="e">
        <f ca="1">OFFSET(Input!$A$1,M314+N314+2,O314+1)</f>
        <v>#N/A</v>
      </c>
      <c r="L314" t="e">
        <f t="shared" si="31"/>
        <v>#N/A</v>
      </c>
      <c r="M314" t="e">
        <f>VLOOKUP(L314,Input!$C$2:$D$6,2,FALSE)</f>
        <v>#N/A</v>
      </c>
      <c r="N314">
        <f t="shared" si="32"/>
        <v>-2009</v>
      </c>
      <c r="O314" t="e">
        <f>MATCH(F314,Input!$C$15:$U$15,0)</f>
        <v>#N/A</v>
      </c>
    </row>
    <row r="315" spans="10:15">
      <c r="J315" t="e">
        <f ca="1">OFFSET(Input!$A$1,M315+N315+2,O315+1)</f>
        <v>#N/A</v>
      </c>
      <c r="L315" t="e">
        <f t="shared" si="31"/>
        <v>#N/A</v>
      </c>
      <c r="M315" t="e">
        <f>VLOOKUP(L315,Input!$C$2:$D$6,2,FALSE)</f>
        <v>#N/A</v>
      </c>
      <c r="N315">
        <f t="shared" si="32"/>
        <v>-2009</v>
      </c>
      <c r="O315" t="e">
        <f>MATCH(F315,Input!$C$15:$U$15,0)</f>
        <v>#N/A</v>
      </c>
    </row>
    <row r="316" spans="10:15">
      <c r="J316" t="e">
        <f ca="1">OFFSET(Input!$A$1,M316+N316+2,O316+1)</f>
        <v>#N/A</v>
      </c>
      <c r="L316" t="e">
        <f t="shared" si="31"/>
        <v>#N/A</v>
      </c>
      <c r="M316" t="e">
        <f>VLOOKUP(L316,Input!$C$2:$D$6,2,FALSE)</f>
        <v>#N/A</v>
      </c>
      <c r="N316">
        <f t="shared" si="32"/>
        <v>-2009</v>
      </c>
      <c r="O316" t="e">
        <f>MATCH(F316,Input!$C$15:$U$15,0)</f>
        <v>#N/A</v>
      </c>
    </row>
    <row r="317" spans="10:15">
      <c r="J317" t="e">
        <f ca="1">OFFSET(Input!$A$1,M317+N317+2,O317+1)</f>
        <v>#N/A</v>
      </c>
      <c r="L317" t="e">
        <f t="shared" si="31"/>
        <v>#N/A</v>
      </c>
      <c r="M317" t="e">
        <f>VLOOKUP(L317,Input!$C$2:$D$6,2,FALSE)</f>
        <v>#N/A</v>
      </c>
      <c r="N317">
        <f t="shared" si="32"/>
        <v>-2009</v>
      </c>
      <c r="O317" t="e">
        <f>MATCH(F317,Input!$C$15:$U$15,0)</f>
        <v>#N/A</v>
      </c>
    </row>
    <row r="318" spans="10:15">
      <c r="J318" t="e">
        <f ca="1">OFFSET(Input!$A$1,M318+N318+2,O318+1)</f>
        <v>#N/A</v>
      </c>
      <c r="L318" t="e">
        <f t="shared" si="31"/>
        <v>#N/A</v>
      </c>
      <c r="M318" t="e">
        <f>VLOOKUP(L318,Input!$C$2:$D$6,2,FALSE)</f>
        <v>#N/A</v>
      </c>
      <c r="N318">
        <f t="shared" si="32"/>
        <v>-2009</v>
      </c>
      <c r="O318" t="e">
        <f>MATCH(F318,Input!$C$15:$U$15,0)</f>
        <v>#N/A</v>
      </c>
    </row>
    <row r="319" spans="10:15">
      <c r="J319" t="e">
        <f ca="1">OFFSET(Input!$A$1,M319+N319+2,O319+1)</f>
        <v>#N/A</v>
      </c>
      <c r="L319" t="e">
        <f t="shared" si="31"/>
        <v>#N/A</v>
      </c>
      <c r="M319" t="e">
        <f>VLOOKUP(L319,Input!$C$2:$D$6,2,FALSE)</f>
        <v>#N/A</v>
      </c>
      <c r="N319">
        <f t="shared" si="32"/>
        <v>-2009</v>
      </c>
      <c r="O319" t="e">
        <f>MATCH(F319,Input!$C$15:$U$15,0)</f>
        <v>#N/A</v>
      </c>
    </row>
    <row r="320" spans="10:15">
      <c r="J320" t="e">
        <f ca="1">OFFSET(Input!$A$1,M320+N320+2,O320+1)</f>
        <v>#N/A</v>
      </c>
      <c r="L320" t="e">
        <f t="shared" si="31"/>
        <v>#N/A</v>
      </c>
      <c r="M320" t="e">
        <f>VLOOKUP(L320,Input!$C$2:$D$6,2,FALSE)</f>
        <v>#N/A</v>
      </c>
      <c r="N320">
        <f t="shared" si="32"/>
        <v>-2009</v>
      </c>
      <c r="O320" t="e">
        <f>MATCH(F320,Input!$C$15:$U$15,0)</f>
        <v>#N/A</v>
      </c>
    </row>
    <row r="321" spans="2:15">
      <c r="J321" t="e">
        <f ca="1">OFFSET(Input!$A$1,M321+N321+2,O321+1)</f>
        <v>#N/A</v>
      </c>
      <c r="L321" t="e">
        <f t="shared" si="31"/>
        <v>#N/A</v>
      </c>
      <c r="M321" t="e">
        <f>VLOOKUP(L321,Input!$C$2:$D$6,2,FALSE)</f>
        <v>#N/A</v>
      </c>
      <c r="N321">
        <f t="shared" si="32"/>
        <v>-2009</v>
      </c>
      <c r="O321" t="e">
        <f>MATCH(F321,Input!$C$15:$U$15,0)</f>
        <v>#N/A</v>
      </c>
    </row>
    <row r="322" spans="2:15">
      <c r="J322" t="e">
        <f ca="1">OFFSET(Input!$A$1,M322+N322+2,O322+1)</f>
        <v>#N/A</v>
      </c>
      <c r="L322" t="e">
        <f t="shared" si="31"/>
        <v>#N/A</v>
      </c>
      <c r="M322" t="e">
        <f>VLOOKUP(L322,Input!$C$2:$D$6,2,FALSE)</f>
        <v>#N/A</v>
      </c>
      <c r="N322">
        <f t="shared" si="32"/>
        <v>-2009</v>
      </c>
      <c r="O322" t="e">
        <f>MATCH(F322,Input!$C$15:$U$15,0)</f>
        <v>#N/A</v>
      </c>
    </row>
    <row r="323" spans="2:15" ht="15.75" thickBot="1">
      <c r="B323" s="80"/>
      <c r="C323" s="80"/>
      <c r="D323" s="80"/>
      <c r="E323" s="80"/>
      <c r="F323" s="80"/>
      <c r="G323" s="80"/>
      <c r="H323" s="80"/>
      <c r="I323" s="80"/>
      <c r="J323" s="80" t="e">
        <f ca="1">OFFSET(Input!$A$1,M323+N323+2,O323+1)</f>
        <v>#N/A</v>
      </c>
      <c r="L323" s="80" t="e">
        <f t="shared" si="31"/>
        <v>#N/A</v>
      </c>
      <c r="M323" s="80" t="e">
        <f>VLOOKUP(L323,Input!$C$2:$D$6,2,FALSE)</f>
        <v>#N/A</v>
      </c>
      <c r="N323" s="80">
        <f t="shared" si="32"/>
        <v>-2009</v>
      </c>
      <c r="O323" s="80" t="e">
        <f>MATCH(F323,Input!$C$15:$U$15,0)</f>
        <v>#N/A</v>
      </c>
    </row>
  </sheetData>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6"/>
  </sheetPr>
  <dimension ref="B1:V323"/>
  <sheetViews>
    <sheetView zoomScaleNormal="100" workbookViewId="0">
      <selection activeCell="J5" sqref="J5"/>
    </sheetView>
  </sheetViews>
  <sheetFormatPr defaultRowHeight="15"/>
  <cols>
    <col min="1" max="1" width="3.5703125" customWidth="1"/>
    <col min="2" max="2" width="10.140625" customWidth="1"/>
    <col min="3" max="3" width="14" customWidth="1"/>
    <col min="4" max="4" width="6" customWidth="1"/>
    <col min="5" max="6" width="9.140625" customWidth="1"/>
    <col min="7" max="7" width="8.85546875" customWidth="1"/>
    <col min="8" max="8" width="13.7109375" customWidth="1"/>
    <col min="9" max="9" width="8" customWidth="1"/>
    <col min="10" max="10" width="12.140625" customWidth="1"/>
    <col min="11" max="11" width="7.140625" customWidth="1"/>
    <col min="12" max="12" width="10.42578125" customWidth="1"/>
    <col min="13" max="13" width="10.140625" customWidth="1"/>
    <col min="14" max="14" width="10.42578125" customWidth="1"/>
    <col min="15" max="15" width="10.5703125" customWidth="1"/>
    <col min="16" max="16" width="3.7109375" customWidth="1"/>
    <col min="17" max="17" width="12.85546875" customWidth="1"/>
    <col min="18" max="18" width="8.7109375" customWidth="1"/>
    <col min="19" max="19" width="3.85546875" customWidth="1"/>
    <col min="20" max="20" width="12.140625" customWidth="1"/>
    <col min="21" max="21" width="39.140625" customWidth="1"/>
    <col min="22" max="22" width="9.5703125" customWidth="1"/>
  </cols>
  <sheetData>
    <row r="1" spans="2:22">
      <c r="B1" s="15"/>
    </row>
    <row r="2" spans="2:22" ht="18.75">
      <c r="B2" s="14" t="s">
        <v>151</v>
      </c>
      <c r="T2" s="22" t="s">
        <v>58</v>
      </c>
      <c r="U2" s="23" t="s">
        <v>56</v>
      </c>
    </row>
    <row r="3" spans="2:22">
      <c r="U3" s="23" t="s">
        <v>57</v>
      </c>
    </row>
    <row r="4" spans="2:22">
      <c r="B4" s="3" t="str">
        <f>IF(Tax_Apply_Matrix!F22="No","~TFM_INS","DEACTIVATE_TFM_INS")</f>
        <v>DEACTIVATE_TFM_INS</v>
      </c>
      <c r="C4" s="4"/>
      <c r="D4" s="4"/>
      <c r="E4" s="4"/>
      <c r="F4" s="4"/>
      <c r="G4" s="4"/>
      <c r="H4" s="4"/>
      <c r="I4" s="4"/>
      <c r="J4" s="4"/>
      <c r="L4" s="30" t="s">
        <v>196</v>
      </c>
      <c r="M4" s="30"/>
      <c r="N4" s="30"/>
      <c r="O4" s="30"/>
    </row>
    <row r="5" spans="2:22" ht="15.75" thickBot="1">
      <c r="B5" s="5" t="s">
        <v>6</v>
      </c>
      <c r="C5" s="5" t="s">
        <v>7</v>
      </c>
      <c r="D5" s="5" t="s">
        <v>8</v>
      </c>
      <c r="E5" s="6" t="s">
        <v>9</v>
      </c>
      <c r="F5" s="6" t="s">
        <v>13</v>
      </c>
      <c r="G5" s="6" t="s">
        <v>14</v>
      </c>
      <c r="H5" s="21" t="s">
        <v>10</v>
      </c>
      <c r="I5" s="11" t="s">
        <v>12</v>
      </c>
      <c r="J5" s="7"/>
      <c r="L5" s="79" t="s">
        <v>193</v>
      </c>
      <c r="M5" s="30" t="s">
        <v>194</v>
      </c>
      <c r="N5" s="30" t="s">
        <v>191</v>
      </c>
      <c r="O5" s="30" t="s">
        <v>192</v>
      </c>
      <c r="T5" s="22" t="s">
        <v>34</v>
      </c>
      <c r="U5" s="22" t="s">
        <v>74</v>
      </c>
      <c r="V5" s="22" t="s">
        <v>79</v>
      </c>
    </row>
    <row r="6" spans="2:22">
      <c r="B6" s="8"/>
      <c r="C6" s="8" t="s">
        <v>11</v>
      </c>
      <c r="D6" s="19">
        <v>2010</v>
      </c>
      <c r="E6" s="8" t="str">
        <f t="shared" ref="E6:E64" si="0">$U$3&amp;"*"</f>
        <v>INDT*</v>
      </c>
      <c r="F6" s="8" t="str">
        <f>H6</f>
        <v>INDNGA</v>
      </c>
      <c r="G6" s="8" t="str">
        <f>R6</f>
        <v>ITDMT</v>
      </c>
      <c r="H6" s="8" t="str">
        <f>Q6</f>
        <v>INDNGA</v>
      </c>
      <c r="I6" s="92" t="s">
        <v>209</v>
      </c>
      <c r="J6" s="50">
        <f ca="1">OFFSET(Input!$A$1,M6+N6+2,O6+1)</f>
        <v>2.4405977753815513</v>
      </c>
      <c r="L6" s="20" t="str">
        <f>VLOOKUP(RIGHT(G6,3),$T$6:$V$12,3,FALSE)</f>
        <v>ProcesTax</v>
      </c>
      <c r="M6" s="20">
        <f>VLOOKUP(L6,Input!$C$2:$D$6,2,FALSE)</f>
        <v>13</v>
      </c>
      <c r="N6" s="20">
        <f>D6-2009</f>
        <v>1</v>
      </c>
      <c r="O6" s="20">
        <f>MATCH(F6,Input!$C$15:$U$15,0)</f>
        <v>1</v>
      </c>
      <c r="Q6" s="16" t="s">
        <v>27</v>
      </c>
      <c r="R6" s="16" t="str">
        <f t="shared" ref="R6:R21" si="1">$U$2&amp;$T$6</f>
        <v>ITDMT</v>
      </c>
      <c r="T6" s="24" t="s">
        <v>65</v>
      </c>
      <c r="U6" s="24" t="s">
        <v>66</v>
      </c>
      <c r="V6" t="str">
        <f>HLOOKUP($T$2,Tax_Apply_Matrix!$D$3:$O$12,4)</f>
        <v>ProcesTax</v>
      </c>
    </row>
    <row r="7" spans="2:22">
      <c r="C7" t="s">
        <v>11</v>
      </c>
      <c r="D7" s="18">
        <v>2010</v>
      </c>
      <c r="E7" t="str">
        <f t="shared" si="0"/>
        <v>INDT*</v>
      </c>
      <c r="F7" t="str">
        <f t="shared" ref="F7:F49" si="2">H7</f>
        <v>INDSNG1</v>
      </c>
      <c r="G7" t="str">
        <f t="shared" ref="G7:G49" si="3">R7</f>
        <v>ITDMT</v>
      </c>
      <c r="H7" t="str">
        <f t="shared" ref="H7:H49" si="4">Q7</f>
        <v>INDSNG1</v>
      </c>
      <c r="I7" s="93" t="s">
        <v>209</v>
      </c>
      <c r="J7" s="51">
        <f ca="1">OFFSET(Input!$A$1,M7+N7+2,O7+1)</f>
        <v>0</v>
      </c>
      <c r="L7" s="10" t="str">
        <f t="shared" ref="L7:L70" si="5">VLOOKUP(RIGHT(G7,3),$T$6:$V$12,3,FALSE)</f>
        <v>ProcesTax</v>
      </c>
      <c r="M7" s="10">
        <f>VLOOKUP(L7,Input!$C$2:$D$6,2,FALSE)</f>
        <v>13</v>
      </c>
      <c r="N7" s="10">
        <f t="shared" ref="N7:N70" si="6">D7-2009</f>
        <v>1</v>
      </c>
      <c r="O7" s="10">
        <f>MATCH(F7,Input!$C$15:$U$15,0)</f>
        <v>15</v>
      </c>
      <c r="Q7" s="16" t="s">
        <v>25</v>
      </c>
      <c r="R7" s="16" t="str">
        <f t="shared" si="1"/>
        <v>ITDMT</v>
      </c>
      <c r="T7" s="24" t="s">
        <v>67</v>
      </c>
      <c r="U7" s="24" t="s">
        <v>68</v>
      </c>
      <c r="V7" t="str">
        <f>HLOOKUP($T$2,Tax_Apply_Matrix!$D$3:$O$12,5)</f>
        <v>ProcesTax</v>
      </c>
    </row>
    <row r="8" spans="2:22">
      <c r="C8" t="s">
        <v>11</v>
      </c>
      <c r="D8" s="18">
        <v>2010</v>
      </c>
      <c r="E8" t="str">
        <f t="shared" si="0"/>
        <v>INDT*</v>
      </c>
      <c r="F8" t="str">
        <f t="shared" si="2"/>
        <v>INDSNG2</v>
      </c>
      <c r="G8" t="str">
        <f t="shared" si="3"/>
        <v>ITDMT</v>
      </c>
      <c r="H8" t="str">
        <f t="shared" si="4"/>
        <v>INDSNG2</v>
      </c>
      <c r="I8" s="10" t="s">
        <v>209</v>
      </c>
      <c r="J8" s="51">
        <f ca="1">OFFSET(Input!$A$1,M8+N8+2,O8+1)</f>
        <v>0</v>
      </c>
      <c r="L8" s="10" t="str">
        <f t="shared" si="5"/>
        <v>ProcesTax</v>
      </c>
      <c r="M8" s="10">
        <f>VLOOKUP(L8,Input!$C$2:$D$6,2,FALSE)</f>
        <v>13</v>
      </c>
      <c r="N8" s="10">
        <f t="shared" si="6"/>
        <v>1</v>
      </c>
      <c r="O8" s="10">
        <f>MATCH(F8,Input!$C$15:$U$15,0)</f>
        <v>16</v>
      </c>
      <c r="Q8" s="16" t="s">
        <v>26</v>
      </c>
      <c r="R8" s="16" t="str">
        <f t="shared" si="1"/>
        <v>ITDMT</v>
      </c>
      <c r="T8" s="24" t="s">
        <v>69</v>
      </c>
      <c r="U8" s="24" t="s">
        <v>70</v>
      </c>
      <c r="V8" t="str">
        <f>HLOOKUP($T$2,Tax_Apply_Matrix!$D$3:$O$12,6)</f>
        <v>HeatTax</v>
      </c>
    </row>
    <row r="9" spans="2:22">
      <c r="C9" t="s">
        <v>11</v>
      </c>
      <c r="D9" s="18">
        <v>2010</v>
      </c>
      <c r="E9" t="str">
        <f t="shared" si="0"/>
        <v>INDT*</v>
      </c>
      <c r="F9" t="str">
        <f t="shared" si="2"/>
        <v>INDCOA</v>
      </c>
      <c r="G9" t="str">
        <f t="shared" si="3"/>
        <v>ITDMT</v>
      </c>
      <c r="H9" t="str">
        <f t="shared" si="4"/>
        <v>INDCOA</v>
      </c>
      <c r="I9" s="10" t="s">
        <v>209</v>
      </c>
      <c r="J9" s="51">
        <f ca="1">OFFSET(Input!$A$1,M9+N9+2,O9+1)</f>
        <v>0</v>
      </c>
      <c r="L9" s="10" t="str">
        <f t="shared" si="5"/>
        <v>ProcesTax</v>
      </c>
      <c r="M9" s="10">
        <f>VLOOKUP(L9,Input!$C$2:$D$6,2,FALSE)</f>
        <v>13</v>
      </c>
      <c r="N9" s="10">
        <f t="shared" si="6"/>
        <v>1</v>
      </c>
      <c r="O9" s="10">
        <f>MATCH(F9,Input!$C$15:$U$15,0)</f>
        <v>2</v>
      </c>
      <c r="Q9" s="16" t="s">
        <v>16</v>
      </c>
      <c r="R9" s="16" t="str">
        <f t="shared" si="1"/>
        <v>ITDMT</v>
      </c>
      <c r="T9" s="24" t="s">
        <v>124</v>
      </c>
      <c r="U9" s="24" t="s">
        <v>71</v>
      </c>
      <c r="V9" t="str">
        <f>HLOOKUP($T$2,Tax_Apply_Matrix!$D$3:$O$12,7)</f>
        <v>FullTax</v>
      </c>
    </row>
    <row r="10" spans="2:22">
      <c r="C10" t="s">
        <v>11</v>
      </c>
      <c r="D10" s="18">
        <v>2010</v>
      </c>
      <c r="E10" t="str">
        <f t="shared" si="0"/>
        <v>INDT*</v>
      </c>
      <c r="F10" t="str">
        <f t="shared" si="2"/>
        <v>INDDSL</v>
      </c>
      <c r="G10" t="str">
        <f t="shared" si="3"/>
        <v>ITDMT</v>
      </c>
      <c r="H10" t="str">
        <f t="shared" si="4"/>
        <v>INDDSL</v>
      </c>
      <c r="I10" s="10" t="s">
        <v>209</v>
      </c>
      <c r="J10" s="51">
        <f ca="1">OFFSET(Input!$A$1,M10+N10+2,O10+1)</f>
        <v>138.56082516920716</v>
      </c>
      <c r="L10" s="10" t="str">
        <f t="shared" si="5"/>
        <v>ProcesTax</v>
      </c>
      <c r="M10" s="10">
        <f>VLOOKUP(L10,Input!$C$2:$D$6,2,FALSE)</f>
        <v>13</v>
      </c>
      <c r="N10" s="10">
        <f t="shared" si="6"/>
        <v>1</v>
      </c>
      <c r="O10" s="10">
        <f>MATCH(F10,Input!$C$15:$U$15,0)</f>
        <v>3</v>
      </c>
      <c r="Q10" s="16" t="s">
        <v>29</v>
      </c>
      <c r="R10" s="16" t="str">
        <f t="shared" si="1"/>
        <v>ITDMT</v>
      </c>
      <c r="T10" s="24" t="s">
        <v>72</v>
      </c>
      <c r="U10" s="24" t="s">
        <v>73</v>
      </c>
      <c r="V10" t="str">
        <f>HLOOKUP($T$2,Tax_Apply_Matrix!$D$3:$O$12,8)</f>
        <v>FullTax</v>
      </c>
    </row>
    <row r="11" spans="2:22">
      <c r="C11" t="s">
        <v>11</v>
      </c>
      <c r="D11" s="18">
        <v>2010</v>
      </c>
      <c r="E11" t="str">
        <f t="shared" si="0"/>
        <v>INDT*</v>
      </c>
      <c r="F11" t="str">
        <f t="shared" si="2"/>
        <v>INDDSB1</v>
      </c>
      <c r="G11" t="str">
        <f t="shared" si="3"/>
        <v>ITDMT</v>
      </c>
      <c r="H11" t="str">
        <f t="shared" si="4"/>
        <v>INDDSB1</v>
      </c>
      <c r="I11" s="10" t="s">
        <v>209</v>
      </c>
      <c r="J11" s="51">
        <f ca="1">OFFSET(Input!$A$1,M11+N11+2,O11+1)</f>
        <v>121.84069514307899</v>
      </c>
      <c r="L11" s="10" t="str">
        <f t="shared" si="5"/>
        <v>ProcesTax</v>
      </c>
      <c r="M11" s="10">
        <f>VLOOKUP(L11,Input!$C$2:$D$6,2,FALSE)</f>
        <v>13</v>
      </c>
      <c r="N11" s="10">
        <f t="shared" si="6"/>
        <v>1</v>
      </c>
      <c r="O11" s="10">
        <f>MATCH(F11,Input!$C$15:$U$15,0)</f>
        <v>13</v>
      </c>
      <c r="Q11" s="16" t="s">
        <v>28</v>
      </c>
      <c r="R11" s="16" t="str">
        <f t="shared" si="1"/>
        <v>ITDMT</v>
      </c>
      <c r="T11" s="24" t="s">
        <v>75</v>
      </c>
      <c r="U11" s="24" t="s">
        <v>77</v>
      </c>
      <c r="V11" t="str">
        <f>HLOOKUP($T$2,Tax_Apply_Matrix!$D$3:$O$12,9)</f>
        <v>FullTax</v>
      </c>
    </row>
    <row r="12" spans="2:22">
      <c r="C12" t="s">
        <v>11</v>
      </c>
      <c r="D12" s="18">
        <v>2010</v>
      </c>
      <c r="E12" t="str">
        <f t="shared" si="0"/>
        <v>INDT*</v>
      </c>
      <c r="F12" t="str">
        <f t="shared" si="2"/>
        <v>INDDSB2</v>
      </c>
      <c r="G12" t="str">
        <f t="shared" si="3"/>
        <v>ITDMT</v>
      </c>
      <c r="H12" t="str">
        <f t="shared" si="4"/>
        <v>INDDSB2</v>
      </c>
      <c r="I12" s="10" t="s">
        <v>209</v>
      </c>
      <c r="J12" s="51">
        <f ca="1">OFFSET(Input!$A$1,M12+N12+2,O12+1)</f>
        <v>121.84069514307899</v>
      </c>
      <c r="L12" s="10" t="str">
        <f t="shared" si="5"/>
        <v>ProcesTax</v>
      </c>
      <c r="M12" s="10">
        <f>VLOOKUP(L12,Input!$C$2:$D$6,2,FALSE)</f>
        <v>13</v>
      </c>
      <c r="N12" s="10">
        <f t="shared" si="6"/>
        <v>1</v>
      </c>
      <c r="O12" s="10">
        <f>MATCH(F12,Input!$C$15:$U$15,0)</f>
        <v>14</v>
      </c>
      <c r="Q12" s="16" t="s">
        <v>30</v>
      </c>
      <c r="R12" s="16" t="str">
        <f t="shared" si="1"/>
        <v>ITDMT</v>
      </c>
      <c r="T12" s="24" t="s">
        <v>76</v>
      </c>
      <c r="U12" s="24" t="s">
        <v>78</v>
      </c>
      <c r="V12" t="str">
        <f>HLOOKUP($T$2,Tax_Apply_Matrix!$D$3:$O$12,10)</f>
        <v>FullTax</v>
      </c>
    </row>
    <row r="13" spans="2:22">
      <c r="C13" t="s">
        <v>11</v>
      </c>
      <c r="D13" s="18">
        <v>2010</v>
      </c>
      <c r="E13" t="str">
        <f t="shared" si="0"/>
        <v>INDT*</v>
      </c>
      <c r="F13" t="str">
        <f t="shared" si="2"/>
        <v>INDWPE</v>
      </c>
      <c r="G13" t="str">
        <f t="shared" si="3"/>
        <v>ITDMT</v>
      </c>
      <c r="H13" t="str">
        <f t="shared" si="4"/>
        <v>INDWPE</v>
      </c>
      <c r="I13" s="10" t="s">
        <v>209</v>
      </c>
      <c r="J13" s="51">
        <f ca="1">OFFSET(Input!$A$1,M13+N13+2,O13+1)</f>
        <v>0</v>
      </c>
      <c r="L13" s="10" t="str">
        <f t="shared" si="5"/>
        <v>ProcesTax</v>
      </c>
      <c r="M13" s="10">
        <f>VLOOKUP(L13,Input!$C$2:$D$6,2,FALSE)</f>
        <v>13</v>
      </c>
      <c r="N13" s="10">
        <f t="shared" si="6"/>
        <v>1</v>
      </c>
      <c r="O13" s="10">
        <f>MATCH(F13,Input!$C$15:$U$15,0)</f>
        <v>4</v>
      </c>
      <c r="Q13" s="16" t="s">
        <v>17</v>
      </c>
      <c r="R13" s="16" t="str">
        <f t="shared" si="1"/>
        <v>ITDMT</v>
      </c>
    </row>
    <row r="14" spans="2:22">
      <c r="C14" t="s">
        <v>11</v>
      </c>
      <c r="D14" s="18">
        <v>2010</v>
      </c>
      <c r="E14" t="str">
        <f t="shared" si="0"/>
        <v>INDT*</v>
      </c>
      <c r="F14" t="str">
        <f t="shared" si="2"/>
        <v>INDWCH</v>
      </c>
      <c r="G14" t="str">
        <f t="shared" si="3"/>
        <v>ITDMT</v>
      </c>
      <c r="H14" t="str">
        <f t="shared" si="4"/>
        <v>INDWCH</v>
      </c>
      <c r="I14" s="10" t="s">
        <v>209</v>
      </c>
      <c r="J14" s="51">
        <f ca="1">OFFSET(Input!$A$1,M14+N14+2,O14+1)</f>
        <v>0</v>
      </c>
      <c r="L14" s="10" t="str">
        <f t="shared" si="5"/>
        <v>ProcesTax</v>
      </c>
      <c r="M14" s="10">
        <f>VLOOKUP(L14,Input!$C$2:$D$6,2,FALSE)</f>
        <v>13</v>
      </c>
      <c r="N14" s="10">
        <f t="shared" si="6"/>
        <v>1</v>
      </c>
      <c r="O14" s="10">
        <f>MATCH(F14,Input!$C$15:$U$15,0)</f>
        <v>5</v>
      </c>
      <c r="Q14" s="16" t="s">
        <v>18</v>
      </c>
      <c r="R14" s="16" t="str">
        <f t="shared" si="1"/>
        <v>ITDMT</v>
      </c>
    </row>
    <row r="15" spans="2:22">
      <c r="C15" t="s">
        <v>11</v>
      </c>
      <c r="D15" s="18">
        <v>2010</v>
      </c>
      <c r="E15" t="str">
        <f t="shared" si="0"/>
        <v>INDT*</v>
      </c>
      <c r="F15" t="str">
        <f t="shared" si="2"/>
        <v>INDBGA</v>
      </c>
      <c r="G15" t="str">
        <f t="shared" si="3"/>
        <v>ITDMT</v>
      </c>
      <c r="H15" t="str">
        <f t="shared" si="4"/>
        <v>INDBGA</v>
      </c>
      <c r="I15" s="10" t="s">
        <v>209</v>
      </c>
      <c r="J15" s="51">
        <f ca="1">OFFSET(Input!$A$1,M15+N15+2,O15+1)</f>
        <v>0</v>
      </c>
      <c r="L15" s="10" t="str">
        <f t="shared" si="5"/>
        <v>ProcesTax</v>
      </c>
      <c r="M15" s="10">
        <f>VLOOKUP(L15,Input!$C$2:$D$6,2,FALSE)</f>
        <v>13</v>
      </c>
      <c r="N15" s="10">
        <f t="shared" si="6"/>
        <v>1</v>
      </c>
      <c r="O15" s="10">
        <f>MATCH(F15,Input!$C$15:$U$15,0)</f>
        <v>6</v>
      </c>
      <c r="Q15" s="16" t="s">
        <v>19</v>
      </c>
      <c r="R15" s="16" t="str">
        <f t="shared" si="1"/>
        <v>ITDMT</v>
      </c>
    </row>
    <row r="16" spans="2:22">
      <c r="C16" t="s">
        <v>11</v>
      </c>
      <c r="D16" s="18">
        <v>2010</v>
      </c>
      <c r="E16" t="str">
        <f t="shared" si="0"/>
        <v>INDT*</v>
      </c>
      <c r="F16" t="str">
        <f t="shared" si="2"/>
        <v>INDHFO</v>
      </c>
      <c r="G16" t="str">
        <f t="shared" si="3"/>
        <v>ITDMT</v>
      </c>
      <c r="H16" t="str">
        <f t="shared" si="4"/>
        <v>INDHFO</v>
      </c>
      <c r="I16" s="10" t="s">
        <v>209</v>
      </c>
      <c r="J16" s="51">
        <f ca="1">OFFSET(Input!$A$1,M16+N16+2,O16+1)</f>
        <v>35.720705191668699</v>
      </c>
      <c r="L16" s="10" t="str">
        <f t="shared" si="5"/>
        <v>ProcesTax</v>
      </c>
      <c r="M16" s="10">
        <f>VLOOKUP(L16,Input!$C$2:$D$6,2,FALSE)</f>
        <v>13</v>
      </c>
      <c r="N16" s="10">
        <f t="shared" si="6"/>
        <v>1</v>
      </c>
      <c r="O16" s="10">
        <f>MATCH(F16,Input!$C$15:$U$15,0)</f>
        <v>7</v>
      </c>
      <c r="Q16" s="16" t="s">
        <v>20</v>
      </c>
      <c r="R16" s="16" t="str">
        <f t="shared" si="1"/>
        <v>ITDMT</v>
      </c>
    </row>
    <row r="17" spans="2:18">
      <c r="C17" t="s">
        <v>11</v>
      </c>
      <c r="D17" s="18">
        <v>2010</v>
      </c>
      <c r="E17" t="str">
        <f t="shared" si="0"/>
        <v>INDT*</v>
      </c>
      <c r="F17" t="str">
        <f t="shared" si="2"/>
        <v>INDLPG</v>
      </c>
      <c r="G17" t="str">
        <f t="shared" si="3"/>
        <v>ITDMT</v>
      </c>
      <c r="H17" t="str">
        <f t="shared" si="4"/>
        <v>INDLPG</v>
      </c>
      <c r="I17" s="10" t="s">
        <v>209</v>
      </c>
      <c r="J17" s="51">
        <f ca="1">OFFSET(Input!$A$1,M17+N17+2,O17+1)</f>
        <v>32.490852038154401</v>
      </c>
      <c r="L17" s="10" t="str">
        <f t="shared" si="5"/>
        <v>ProcesTax</v>
      </c>
      <c r="M17" s="10">
        <f>VLOOKUP(L17,Input!$C$2:$D$6,2,FALSE)</f>
        <v>13</v>
      </c>
      <c r="N17" s="10">
        <f t="shared" si="6"/>
        <v>1</v>
      </c>
      <c r="O17" s="10">
        <f>MATCH(F17,Input!$C$15:$U$15,0)</f>
        <v>8</v>
      </c>
      <c r="Q17" s="16" t="s">
        <v>21</v>
      </c>
      <c r="R17" s="16" t="str">
        <f t="shared" si="1"/>
        <v>ITDMT</v>
      </c>
    </row>
    <row r="18" spans="2:18">
      <c r="C18" t="s">
        <v>11</v>
      </c>
      <c r="D18" s="18">
        <v>2010</v>
      </c>
      <c r="E18" t="str">
        <f t="shared" si="0"/>
        <v>INDT*</v>
      </c>
      <c r="F18" t="str">
        <f t="shared" si="2"/>
        <v>INDWST</v>
      </c>
      <c r="G18" t="str">
        <f t="shared" si="3"/>
        <v>ITDMT</v>
      </c>
      <c r="H18" t="str">
        <f t="shared" si="4"/>
        <v>INDWST</v>
      </c>
      <c r="I18" s="10" t="s">
        <v>209</v>
      </c>
      <c r="J18" s="51">
        <f ca="1">OFFSET(Input!$A$1,M18+N18+2,O18+1)</f>
        <v>31.108262589722298</v>
      </c>
      <c r="L18" s="10" t="str">
        <f t="shared" si="5"/>
        <v>ProcesTax</v>
      </c>
      <c r="M18" s="10">
        <f>VLOOKUP(L18,Input!$C$2:$D$6,2,FALSE)</f>
        <v>13</v>
      </c>
      <c r="N18" s="10">
        <f t="shared" si="6"/>
        <v>1</v>
      </c>
      <c r="O18" s="10">
        <f>MATCH(F18,Input!$C$15:$U$15,0)</f>
        <v>9</v>
      </c>
      <c r="Q18" s="16" t="s">
        <v>22</v>
      </c>
      <c r="R18" s="16" t="str">
        <f t="shared" si="1"/>
        <v>ITDMT</v>
      </c>
    </row>
    <row r="19" spans="2:18">
      <c r="C19" t="s">
        <v>11</v>
      </c>
      <c r="D19" s="18">
        <v>2010</v>
      </c>
      <c r="E19" t="str">
        <f t="shared" si="0"/>
        <v>INDT*</v>
      </c>
      <c r="F19" t="str">
        <f t="shared" si="2"/>
        <v>INDHCE</v>
      </c>
      <c r="G19" t="str">
        <f t="shared" si="3"/>
        <v>ITDMT</v>
      </c>
      <c r="H19" t="str">
        <f t="shared" si="4"/>
        <v>INDHCE</v>
      </c>
      <c r="I19" s="10" t="s">
        <v>209</v>
      </c>
      <c r="J19" s="51">
        <f ca="1">OFFSET(Input!$A$1,M19+N19+2,O19+1)</f>
        <v>30.170076892571945</v>
      </c>
      <c r="L19" s="10" t="str">
        <f t="shared" si="5"/>
        <v>ProcesTax</v>
      </c>
      <c r="M19" s="10">
        <f>VLOOKUP(L19,Input!$C$2:$D$6,2,FALSE)</f>
        <v>13</v>
      </c>
      <c r="N19" s="10">
        <f t="shared" si="6"/>
        <v>1</v>
      </c>
      <c r="O19" s="10">
        <f>MATCH(F19,Input!$C$15:$U$15,0)</f>
        <v>10</v>
      </c>
      <c r="Q19" s="16" t="s">
        <v>23</v>
      </c>
      <c r="R19" s="16" t="str">
        <f t="shared" si="1"/>
        <v>ITDMT</v>
      </c>
    </row>
    <row r="20" spans="2:18">
      <c r="C20" t="s">
        <v>11</v>
      </c>
      <c r="D20" s="18">
        <v>2010</v>
      </c>
      <c r="E20" t="str">
        <f t="shared" si="0"/>
        <v>INDT*</v>
      </c>
      <c r="F20" t="str">
        <f t="shared" si="2"/>
        <v>INDHDE</v>
      </c>
      <c r="G20" t="str">
        <f t="shared" si="3"/>
        <v>ITDMT</v>
      </c>
      <c r="H20" t="str">
        <f t="shared" si="4"/>
        <v>INDHDE</v>
      </c>
      <c r="I20" s="10" t="s">
        <v>209</v>
      </c>
      <c r="J20" s="51">
        <f ca="1">OFFSET(Input!$A$1,M20+N20+2,O20+1)</f>
        <v>30.170076892571945</v>
      </c>
      <c r="L20" s="10" t="str">
        <f t="shared" si="5"/>
        <v>ProcesTax</v>
      </c>
      <c r="M20" s="10">
        <f>VLOOKUP(L20,Input!$C$2:$D$6,2,FALSE)</f>
        <v>13</v>
      </c>
      <c r="N20" s="10">
        <f t="shared" si="6"/>
        <v>1</v>
      </c>
      <c r="O20" s="10">
        <f>MATCH(F20,Input!$C$15:$U$15,0)</f>
        <v>11</v>
      </c>
      <c r="Q20" s="16" t="s">
        <v>24</v>
      </c>
      <c r="R20" s="16" t="str">
        <f t="shared" si="1"/>
        <v>ITDMT</v>
      </c>
    </row>
    <row r="21" spans="2:18">
      <c r="B21" s="9"/>
      <c r="C21" s="9" t="s">
        <v>11</v>
      </c>
      <c r="D21" s="12">
        <v>2010</v>
      </c>
      <c r="E21" s="9" t="str">
        <f t="shared" si="0"/>
        <v>INDT*</v>
      </c>
      <c r="F21" s="9" t="str">
        <f t="shared" si="2"/>
        <v>INDELC</v>
      </c>
      <c r="G21" s="9" t="str">
        <f t="shared" si="3"/>
        <v>ITDMT</v>
      </c>
      <c r="H21" s="9" t="str">
        <f t="shared" si="4"/>
        <v>INDELC</v>
      </c>
      <c r="I21" s="13" t="s">
        <v>209</v>
      </c>
      <c r="J21" s="52">
        <f ca="1">OFFSET(Input!$A$1,M21+N21+2,O21+1)</f>
        <v>1.3054360193901322</v>
      </c>
      <c r="L21" s="13" t="str">
        <f t="shared" si="5"/>
        <v>ProcesTax</v>
      </c>
      <c r="M21" s="13">
        <f>VLOOKUP(L21,Input!$C$2:$D$6,2,FALSE)</f>
        <v>13</v>
      </c>
      <c r="N21" s="13">
        <f t="shared" si="6"/>
        <v>1</v>
      </c>
      <c r="O21" s="13">
        <f>MATCH(F21,Input!$C$15:$U$15,0)</f>
        <v>12</v>
      </c>
      <c r="Q21" s="17" t="s">
        <v>127</v>
      </c>
      <c r="R21" s="17" t="str">
        <f t="shared" si="1"/>
        <v>ITDMT</v>
      </c>
    </row>
    <row r="22" spans="2:18">
      <c r="C22" t="s">
        <v>11</v>
      </c>
      <c r="D22" s="18">
        <v>2010</v>
      </c>
      <c r="E22" t="str">
        <f t="shared" si="0"/>
        <v>INDT*</v>
      </c>
      <c r="F22" t="str">
        <f t="shared" si="2"/>
        <v>INDNGA</v>
      </c>
      <c r="G22" t="str">
        <f t="shared" si="3"/>
        <v>ITDHT</v>
      </c>
      <c r="H22" t="str">
        <f t="shared" si="4"/>
        <v>INDNGA</v>
      </c>
      <c r="I22" s="10" t="s">
        <v>209</v>
      </c>
      <c r="J22" s="51">
        <f ca="1">OFFSET(Input!$A$1,M22+N22+2,O22+1)</f>
        <v>2.4405977753815513</v>
      </c>
      <c r="L22" s="10" t="str">
        <f t="shared" si="5"/>
        <v>ProcesTax</v>
      </c>
      <c r="M22" s="10">
        <f>VLOOKUP(L22,Input!$C$2:$D$6,2,FALSE)</f>
        <v>13</v>
      </c>
      <c r="N22" s="10">
        <f t="shared" si="6"/>
        <v>1</v>
      </c>
      <c r="O22" s="10">
        <f>MATCH(F22,Input!$C$15:$U$15,0)</f>
        <v>1</v>
      </c>
      <c r="Q22" s="16" t="s">
        <v>27</v>
      </c>
      <c r="R22" s="16" t="str">
        <f>$U$2&amp;$T$7</f>
        <v>ITDHT</v>
      </c>
    </row>
    <row r="23" spans="2:18">
      <c r="C23" t="s">
        <v>11</v>
      </c>
      <c r="D23" s="18">
        <v>2010</v>
      </c>
      <c r="E23" t="str">
        <f t="shared" si="0"/>
        <v>INDT*</v>
      </c>
      <c r="F23" t="str">
        <f t="shared" si="2"/>
        <v>INDSNG2</v>
      </c>
      <c r="G23" t="str">
        <f t="shared" si="3"/>
        <v>ITDHT</v>
      </c>
      <c r="H23" t="str">
        <f t="shared" si="4"/>
        <v>INDSNG2</v>
      </c>
      <c r="I23" s="10" t="s">
        <v>209</v>
      </c>
      <c r="J23" s="51">
        <f ca="1">OFFSET(Input!$A$1,M23+N23+2,O23+1)</f>
        <v>0</v>
      </c>
      <c r="L23" s="10" t="str">
        <f t="shared" si="5"/>
        <v>ProcesTax</v>
      </c>
      <c r="M23" s="10">
        <f>VLOOKUP(L23,Input!$C$2:$D$6,2,FALSE)</f>
        <v>13</v>
      </c>
      <c r="N23" s="10">
        <f t="shared" si="6"/>
        <v>1</v>
      </c>
      <c r="O23" s="10">
        <f>MATCH(F23,Input!$C$15:$U$15,0)</f>
        <v>16</v>
      </c>
      <c r="Q23" s="16" t="s">
        <v>26</v>
      </c>
      <c r="R23" s="16" t="str">
        <f>$U$2&amp;$T$7</f>
        <v>ITDHT</v>
      </c>
    </row>
    <row r="24" spans="2:18">
      <c r="C24" t="s">
        <v>11</v>
      </c>
      <c r="D24" s="18">
        <v>2010</v>
      </c>
      <c r="E24" t="str">
        <f t="shared" si="0"/>
        <v>INDT*</v>
      </c>
      <c r="F24" t="str">
        <f t="shared" si="2"/>
        <v>INDSNG1</v>
      </c>
      <c r="G24" t="str">
        <f t="shared" si="3"/>
        <v>ITDHT</v>
      </c>
      <c r="H24" t="str">
        <f t="shared" si="4"/>
        <v>INDSNG1</v>
      </c>
      <c r="I24" s="10" t="s">
        <v>209</v>
      </c>
      <c r="J24" s="51">
        <f ca="1">OFFSET(Input!$A$1,M24+N24+2,O24+1)</f>
        <v>0</v>
      </c>
      <c r="L24" s="10" t="str">
        <f t="shared" si="5"/>
        <v>ProcesTax</v>
      </c>
      <c r="M24" s="10">
        <f>VLOOKUP(L24,Input!$C$2:$D$6,2,FALSE)</f>
        <v>13</v>
      </c>
      <c r="N24" s="10">
        <f t="shared" si="6"/>
        <v>1</v>
      </c>
      <c r="O24" s="10">
        <f>MATCH(F24,Input!$C$15:$U$15,0)</f>
        <v>15</v>
      </c>
      <c r="Q24" s="16" t="s">
        <v>25</v>
      </c>
      <c r="R24" s="16" t="str">
        <f>$U$2&amp;$T$7</f>
        <v>ITDHT</v>
      </c>
    </row>
    <row r="25" spans="2:18">
      <c r="B25" s="9"/>
      <c r="C25" s="9" t="s">
        <v>11</v>
      </c>
      <c r="D25" s="12">
        <v>2010</v>
      </c>
      <c r="E25" s="9" t="str">
        <f t="shared" si="0"/>
        <v>INDT*</v>
      </c>
      <c r="F25" s="9" t="str">
        <f t="shared" si="2"/>
        <v>INDLPG</v>
      </c>
      <c r="G25" s="9" t="str">
        <f t="shared" si="3"/>
        <v>ITDHT</v>
      </c>
      <c r="H25" s="9" t="str">
        <f t="shared" si="4"/>
        <v>INDLPG</v>
      </c>
      <c r="I25" s="13" t="s">
        <v>209</v>
      </c>
      <c r="J25" s="52">
        <f ca="1">OFFSET(Input!$A$1,M25+N25+2,O25+1)</f>
        <v>32.490852038154401</v>
      </c>
      <c r="L25" s="13" t="str">
        <f t="shared" si="5"/>
        <v>ProcesTax</v>
      </c>
      <c r="M25" s="13">
        <f>VLOOKUP(L25,Input!$C$2:$D$6,2,FALSE)</f>
        <v>13</v>
      </c>
      <c r="N25" s="13">
        <f t="shared" si="6"/>
        <v>1</v>
      </c>
      <c r="O25" s="13">
        <f>MATCH(F25,Input!$C$15:$U$15,0)</f>
        <v>8</v>
      </c>
      <c r="Q25" s="17" t="s">
        <v>21</v>
      </c>
      <c r="R25" s="17" t="str">
        <f>$U$2&amp;$T$7</f>
        <v>ITDHT</v>
      </c>
    </row>
    <row r="26" spans="2:18">
      <c r="C26" t="s">
        <v>11</v>
      </c>
      <c r="D26" s="18">
        <v>2010</v>
      </c>
      <c r="E26" t="str">
        <f t="shared" si="0"/>
        <v>INDT*</v>
      </c>
      <c r="F26" t="str">
        <f t="shared" si="2"/>
        <v>INDNGA</v>
      </c>
      <c r="G26" t="str">
        <f t="shared" si="3"/>
        <v>ITDRH</v>
      </c>
      <c r="H26" t="str">
        <f t="shared" si="4"/>
        <v>INDNGA</v>
      </c>
      <c r="I26" s="10" t="s">
        <v>209</v>
      </c>
      <c r="J26" s="51">
        <f ca="1">OFFSET(Input!$A$1,M26+N26+2,O26+1)</f>
        <v>64.443834456701921</v>
      </c>
      <c r="L26" s="10" t="str">
        <f t="shared" si="5"/>
        <v>HeatTax</v>
      </c>
      <c r="M26" s="10">
        <f>VLOOKUP(L26,Input!$C$2:$D$6,2,FALSE)</f>
        <v>63</v>
      </c>
      <c r="N26" s="10">
        <f t="shared" si="6"/>
        <v>1</v>
      </c>
      <c r="O26" s="10">
        <f>MATCH(F26,Input!$C$15:$U$15,0)</f>
        <v>1</v>
      </c>
      <c r="Q26" s="16" t="s">
        <v>27</v>
      </c>
      <c r="R26" s="16" t="str">
        <f t="shared" ref="R26:R41" si="7">$U$2&amp;$T$8</f>
        <v>ITDRH</v>
      </c>
    </row>
    <row r="27" spans="2:18">
      <c r="C27" t="s">
        <v>11</v>
      </c>
      <c r="D27" s="18">
        <v>2010</v>
      </c>
      <c r="E27" t="str">
        <f t="shared" si="0"/>
        <v>INDT*</v>
      </c>
      <c r="F27" t="str">
        <f t="shared" si="2"/>
        <v>INDSNG2</v>
      </c>
      <c r="G27" t="str">
        <f t="shared" si="3"/>
        <v>ITDRH</v>
      </c>
      <c r="H27" t="str">
        <f t="shared" si="4"/>
        <v>INDSNG2</v>
      </c>
      <c r="I27" s="10" t="s">
        <v>209</v>
      </c>
      <c r="J27" s="51">
        <f ca="1">OFFSET(Input!$A$1,M27+N27+2,O27+1)</f>
        <v>0</v>
      </c>
      <c r="L27" s="10" t="str">
        <f t="shared" si="5"/>
        <v>HeatTax</v>
      </c>
      <c r="M27" s="10">
        <f>VLOOKUP(L27,Input!$C$2:$D$6,2,FALSE)</f>
        <v>63</v>
      </c>
      <c r="N27" s="10">
        <f t="shared" si="6"/>
        <v>1</v>
      </c>
      <c r="O27" s="10">
        <f>MATCH(F27,Input!$C$15:$U$15,0)</f>
        <v>16</v>
      </c>
      <c r="Q27" s="16" t="s">
        <v>26</v>
      </c>
      <c r="R27" s="16" t="str">
        <f t="shared" si="7"/>
        <v>ITDRH</v>
      </c>
    </row>
    <row r="28" spans="2:18">
      <c r="C28" t="s">
        <v>11</v>
      </c>
      <c r="D28" s="18">
        <v>2010</v>
      </c>
      <c r="E28" t="str">
        <f t="shared" si="0"/>
        <v>INDT*</v>
      </c>
      <c r="F28" t="str">
        <f t="shared" si="2"/>
        <v>INDSNG1</v>
      </c>
      <c r="G28" t="str">
        <f t="shared" si="3"/>
        <v>ITDRH</v>
      </c>
      <c r="H28" t="str">
        <f t="shared" si="4"/>
        <v>INDSNG1</v>
      </c>
      <c r="I28" s="10" t="s">
        <v>209</v>
      </c>
      <c r="J28" s="51">
        <f ca="1">OFFSET(Input!$A$1,M28+N28+2,O28+1)</f>
        <v>121.84069514307899</v>
      </c>
      <c r="L28" s="10" t="str">
        <f t="shared" si="5"/>
        <v>HeatTax</v>
      </c>
      <c r="M28" s="10">
        <f>VLOOKUP(L28,Input!$C$2:$D$6,2,FALSE)</f>
        <v>63</v>
      </c>
      <c r="N28" s="10">
        <f t="shared" si="6"/>
        <v>1</v>
      </c>
      <c r="O28" s="10">
        <f>MATCH(F28,Input!$C$15:$U$15,0)</f>
        <v>15</v>
      </c>
      <c r="Q28" s="16" t="s">
        <v>25</v>
      </c>
      <c r="R28" s="16" t="str">
        <f t="shared" si="7"/>
        <v>ITDRH</v>
      </c>
    </row>
    <row r="29" spans="2:18">
      <c r="C29" t="s">
        <v>11</v>
      </c>
      <c r="D29" s="18">
        <v>2010</v>
      </c>
      <c r="E29" t="str">
        <f t="shared" si="0"/>
        <v>INDT*</v>
      </c>
      <c r="F29" t="str">
        <f t="shared" si="2"/>
        <v>INDCOA</v>
      </c>
      <c r="G29" t="str">
        <f t="shared" si="3"/>
        <v>ITDRH</v>
      </c>
      <c r="H29" t="str">
        <f t="shared" si="4"/>
        <v>INDCOA</v>
      </c>
      <c r="I29" s="10" t="s">
        <v>209</v>
      </c>
      <c r="J29" s="51">
        <f ca="1">OFFSET(Input!$A$1,M29+N29+2,O29+1)</f>
        <v>0</v>
      </c>
      <c r="L29" s="10" t="str">
        <f t="shared" si="5"/>
        <v>HeatTax</v>
      </c>
      <c r="M29" s="10">
        <f>VLOOKUP(L29,Input!$C$2:$D$6,2,FALSE)</f>
        <v>63</v>
      </c>
      <c r="N29" s="10">
        <f t="shared" si="6"/>
        <v>1</v>
      </c>
      <c r="O29" s="10">
        <f>MATCH(F29,Input!$C$15:$U$15,0)</f>
        <v>2</v>
      </c>
      <c r="Q29" s="16" t="s">
        <v>16</v>
      </c>
      <c r="R29" s="16" t="str">
        <f t="shared" si="7"/>
        <v>ITDRH</v>
      </c>
    </row>
    <row r="30" spans="2:18">
      <c r="C30" t="s">
        <v>11</v>
      </c>
      <c r="D30" s="18">
        <v>2010</v>
      </c>
      <c r="E30" t="str">
        <f t="shared" si="0"/>
        <v>INDT*</v>
      </c>
      <c r="F30" t="str">
        <f t="shared" si="2"/>
        <v>INDDSL</v>
      </c>
      <c r="G30" t="str">
        <f t="shared" si="3"/>
        <v>ITDRH</v>
      </c>
      <c r="H30" t="str">
        <f t="shared" si="4"/>
        <v>INDDSL</v>
      </c>
      <c r="I30" s="10" t="s">
        <v>209</v>
      </c>
      <c r="J30" s="51">
        <f ca="1">OFFSET(Input!$A$1,M30+N30+2,O30+1)</f>
        <v>138.56082516920716</v>
      </c>
      <c r="L30" s="10" t="str">
        <f t="shared" si="5"/>
        <v>HeatTax</v>
      </c>
      <c r="M30" s="10">
        <f>VLOOKUP(L30,Input!$C$2:$D$6,2,FALSE)</f>
        <v>63</v>
      </c>
      <c r="N30" s="10">
        <f t="shared" si="6"/>
        <v>1</v>
      </c>
      <c r="O30" s="10">
        <f>MATCH(F30,Input!$C$15:$U$15,0)</f>
        <v>3</v>
      </c>
      <c r="Q30" s="16" t="s">
        <v>29</v>
      </c>
      <c r="R30" s="16" t="str">
        <f t="shared" si="7"/>
        <v>ITDRH</v>
      </c>
    </row>
    <row r="31" spans="2:18">
      <c r="C31" t="s">
        <v>11</v>
      </c>
      <c r="D31" s="18">
        <v>2010</v>
      </c>
      <c r="E31" t="str">
        <f t="shared" si="0"/>
        <v>INDT*</v>
      </c>
      <c r="F31" t="str">
        <f t="shared" si="2"/>
        <v>INDDSB1</v>
      </c>
      <c r="G31" t="str">
        <f t="shared" si="3"/>
        <v>ITDRH</v>
      </c>
      <c r="H31" t="str">
        <f t="shared" si="4"/>
        <v>INDDSB1</v>
      </c>
      <c r="I31" s="10" t="s">
        <v>209</v>
      </c>
      <c r="J31" s="51">
        <f ca="1">OFFSET(Input!$A$1,M31+N31+2,O31+1)</f>
        <v>32.519861727474179</v>
      </c>
      <c r="L31" s="10" t="str">
        <f t="shared" si="5"/>
        <v>HeatTax</v>
      </c>
      <c r="M31" s="10">
        <f>VLOOKUP(L31,Input!$C$2:$D$6,2,FALSE)</f>
        <v>63</v>
      </c>
      <c r="N31" s="10">
        <f t="shared" si="6"/>
        <v>1</v>
      </c>
      <c r="O31" s="10">
        <f>MATCH(F31,Input!$C$15:$U$15,0)</f>
        <v>13</v>
      </c>
      <c r="Q31" s="16" t="s">
        <v>28</v>
      </c>
      <c r="R31" s="16" t="str">
        <f t="shared" si="7"/>
        <v>ITDRH</v>
      </c>
    </row>
    <row r="32" spans="2:18">
      <c r="C32" t="s">
        <v>11</v>
      </c>
      <c r="D32" s="18">
        <v>2010</v>
      </c>
      <c r="E32" t="str">
        <f t="shared" si="0"/>
        <v>INDT*</v>
      </c>
      <c r="F32" t="str">
        <f t="shared" si="2"/>
        <v>INDDSB2</v>
      </c>
      <c r="G32" t="str">
        <f t="shared" si="3"/>
        <v>ITDRH</v>
      </c>
      <c r="H32" t="str">
        <f t="shared" si="4"/>
        <v>INDDSB2</v>
      </c>
      <c r="I32" s="10" t="s">
        <v>209</v>
      </c>
      <c r="J32" s="51">
        <f ca="1">OFFSET(Input!$A$1,M32+N32+2,O32+1)</f>
        <v>121.84069514307899</v>
      </c>
      <c r="L32" s="10" t="str">
        <f t="shared" si="5"/>
        <v>HeatTax</v>
      </c>
      <c r="M32" s="10">
        <f>VLOOKUP(L32,Input!$C$2:$D$6,2,FALSE)</f>
        <v>63</v>
      </c>
      <c r="N32" s="10">
        <f t="shared" si="6"/>
        <v>1</v>
      </c>
      <c r="O32" s="10">
        <f>MATCH(F32,Input!$C$15:$U$15,0)</f>
        <v>14</v>
      </c>
      <c r="Q32" s="16" t="s">
        <v>30</v>
      </c>
      <c r="R32" s="16" t="str">
        <f t="shared" si="7"/>
        <v>ITDRH</v>
      </c>
    </row>
    <row r="33" spans="2:18">
      <c r="C33" t="s">
        <v>11</v>
      </c>
      <c r="D33" s="18">
        <v>2010</v>
      </c>
      <c r="E33" t="str">
        <f t="shared" si="0"/>
        <v>INDT*</v>
      </c>
      <c r="F33" t="str">
        <f t="shared" si="2"/>
        <v>INDWPE</v>
      </c>
      <c r="G33" t="str">
        <f t="shared" si="3"/>
        <v>ITDRH</v>
      </c>
      <c r="H33" t="str">
        <f t="shared" si="4"/>
        <v>INDWPE</v>
      </c>
      <c r="I33" s="10" t="s">
        <v>209</v>
      </c>
      <c r="J33" s="51">
        <f ca="1">OFFSET(Input!$A$1,M33+N33+2,O33+1)</f>
        <v>0</v>
      </c>
      <c r="L33" s="10" t="str">
        <f t="shared" si="5"/>
        <v>HeatTax</v>
      </c>
      <c r="M33" s="10">
        <f>VLOOKUP(L33,Input!$C$2:$D$6,2,FALSE)</f>
        <v>63</v>
      </c>
      <c r="N33" s="10">
        <f t="shared" si="6"/>
        <v>1</v>
      </c>
      <c r="O33" s="10">
        <f>MATCH(F33,Input!$C$15:$U$15,0)</f>
        <v>4</v>
      </c>
      <c r="Q33" s="16" t="s">
        <v>17</v>
      </c>
      <c r="R33" s="16" t="str">
        <f t="shared" si="7"/>
        <v>ITDRH</v>
      </c>
    </row>
    <row r="34" spans="2:18">
      <c r="C34" t="s">
        <v>11</v>
      </c>
      <c r="D34" s="18">
        <v>2010</v>
      </c>
      <c r="E34" t="str">
        <f t="shared" si="0"/>
        <v>INDT*</v>
      </c>
      <c r="F34" t="str">
        <f t="shared" si="2"/>
        <v>INDWCH</v>
      </c>
      <c r="G34" t="str">
        <f t="shared" si="3"/>
        <v>ITDRH</v>
      </c>
      <c r="H34" t="str">
        <f t="shared" si="4"/>
        <v>INDWCH</v>
      </c>
      <c r="I34" s="10" t="s">
        <v>209</v>
      </c>
      <c r="J34" s="51">
        <f ca="1">OFFSET(Input!$A$1,M34+N34+2,O34+1)</f>
        <v>0</v>
      </c>
      <c r="L34" s="10" t="str">
        <f t="shared" si="5"/>
        <v>HeatTax</v>
      </c>
      <c r="M34" s="10">
        <f>VLOOKUP(L34,Input!$C$2:$D$6,2,FALSE)</f>
        <v>63</v>
      </c>
      <c r="N34" s="10">
        <f t="shared" si="6"/>
        <v>1</v>
      </c>
      <c r="O34" s="10">
        <f>MATCH(F34,Input!$C$15:$U$15,0)</f>
        <v>5</v>
      </c>
      <c r="Q34" s="16" t="s">
        <v>18</v>
      </c>
      <c r="R34" s="16" t="str">
        <f t="shared" si="7"/>
        <v>ITDRH</v>
      </c>
    </row>
    <row r="35" spans="2:18">
      <c r="C35" t="s">
        <v>11</v>
      </c>
      <c r="D35" s="18">
        <v>2010</v>
      </c>
      <c r="E35" t="str">
        <f t="shared" si="0"/>
        <v>INDT*</v>
      </c>
      <c r="F35" t="str">
        <f t="shared" si="2"/>
        <v>INDBGA</v>
      </c>
      <c r="G35" t="str">
        <f t="shared" si="3"/>
        <v>ITDRH</v>
      </c>
      <c r="H35" t="str">
        <f t="shared" si="4"/>
        <v>INDBGA</v>
      </c>
      <c r="I35" s="10" t="s">
        <v>209</v>
      </c>
      <c r="J35" s="51">
        <f ca="1">OFFSET(Input!$A$1,M35+N35+2,O35+1)</f>
        <v>0</v>
      </c>
      <c r="L35" s="10" t="str">
        <f t="shared" si="5"/>
        <v>HeatTax</v>
      </c>
      <c r="M35" s="10">
        <f>VLOOKUP(L35,Input!$C$2:$D$6,2,FALSE)</f>
        <v>63</v>
      </c>
      <c r="N35" s="10">
        <f t="shared" si="6"/>
        <v>1</v>
      </c>
      <c r="O35" s="10">
        <f>MATCH(F35,Input!$C$15:$U$15,0)</f>
        <v>6</v>
      </c>
      <c r="Q35" s="16" t="s">
        <v>19</v>
      </c>
      <c r="R35" s="16" t="str">
        <f t="shared" si="7"/>
        <v>ITDRH</v>
      </c>
    </row>
    <row r="36" spans="2:18">
      <c r="C36" t="s">
        <v>11</v>
      </c>
      <c r="D36" s="18">
        <v>2010</v>
      </c>
      <c r="E36" t="str">
        <f t="shared" si="0"/>
        <v>INDT*</v>
      </c>
      <c r="F36" t="str">
        <f t="shared" si="2"/>
        <v>INDHFO</v>
      </c>
      <c r="G36" t="str">
        <f t="shared" si="3"/>
        <v>ITDRH</v>
      </c>
      <c r="H36" t="str">
        <f t="shared" si="4"/>
        <v>INDHFO</v>
      </c>
      <c r="I36" s="10" t="s">
        <v>209</v>
      </c>
      <c r="J36" s="51">
        <f ca="1">OFFSET(Input!$A$1,M36+N36+2,O36+1)</f>
        <v>35.720705191668699</v>
      </c>
      <c r="L36" s="10" t="str">
        <f t="shared" si="5"/>
        <v>HeatTax</v>
      </c>
      <c r="M36" s="10">
        <f>VLOOKUP(L36,Input!$C$2:$D$6,2,FALSE)</f>
        <v>63</v>
      </c>
      <c r="N36" s="10">
        <f t="shared" si="6"/>
        <v>1</v>
      </c>
      <c r="O36" s="10">
        <f>MATCH(F36,Input!$C$15:$U$15,0)</f>
        <v>7</v>
      </c>
      <c r="Q36" s="16" t="s">
        <v>20</v>
      </c>
      <c r="R36" s="16" t="str">
        <f t="shared" si="7"/>
        <v>ITDRH</v>
      </c>
    </row>
    <row r="37" spans="2:18">
      <c r="C37" t="s">
        <v>11</v>
      </c>
      <c r="D37" s="18">
        <v>2010</v>
      </c>
      <c r="E37" t="str">
        <f t="shared" si="0"/>
        <v>INDT*</v>
      </c>
      <c r="F37" t="str">
        <f t="shared" si="2"/>
        <v>INDLPG</v>
      </c>
      <c r="G37" t="str">
        <f t="shared" si="3"/>
        <v>ITDRH</v>
      </c>
      <c r="H37" t="str">
        <f t="shared" si="4"/>
        <v>INDLPG</v>
      </c>
      <c r="I37" s="10" t="s">
        <v>209</v>
      </c>
      <c r="J37" s="51">
        <f ca="1">OFFSET(Input!$A$1,M37+N37+2,O37+1)</f>
        <v>32.490852038154401</v>
      </c>
      <c r="L37" s="10" t="str">
        <f t="shared" si="5"/>
        <v>HeatTax</v>
      </c>
      <c r="M37" s="10">
        <f>VLOOKUP(L37,Input!$C$2:$D$6,2,FALSE)</f>
        <v>63</v>
      </c>
      <c r="N37" s="10">
        <f t="shared" si="6"/>
        <v>1</v>
      </c>
      <c r="O37" s="10">
        <f>MATCH(F37,Input!$C$15:$U$15,0)</f>
        <v>8</v>
      </c>
      <c r="Q37" s="16" t="s">
        <v>21</v>
      </c>
      <c r="R37" s="16" t="str">
        <f t="shared" si="7"/>
        <v>ITDRH</v>
      </c>
    </row>
    <row r="38" spans="2:18">
      <c r="C38" t="s">
        <v>11</v>
      </c>
      <c r="D38" s="18">
        <v>2010</v>
      </c>
      <c r="E38" t="str">
        <f t="shared" si="0"/>
        <v>INDT*</v>
      </c>
      <c r="F38" t="str">
        <f t="shared" si="2"/>
        <v>INDWST</v>
      </c>
      <c r="G38" t="str">
        <f t="shared" si="3"/>
        <v>ITDRH</v>
      </c>
      <c r="H38" t="str">
        <f t="shared" si="4"/>
        <v>INDWST</v>
      </c>
      <c r="I38" s="10" t="s">
        <v>209</v>
      </c>
      <c r="J38" s="51">
        <f ca="1">OFFSET(Input!$A$1,M38+N38+2,O38+1)</f>
        <v>31.108262589722298</v>
      </c>
      <c r="L38" s="10" t="str">
        <f t="shared" si="5"/>
        <v>HeatTax</v>
      </c>
      <c r="M38" s="10">
        <f>VLOOKUP(L38,Input!$C$2:$D$6,2,FALSE)</f>
        <v>63</v>
      </c>
      <c r="N38" s="10">
        <f t="shared" si="6"/>
        <v>1</v>
      </c>
      <c r="O38" s="10">
        <f>MATCH(F38,Input!$C$15:$U$15,0)</f>
        <v>9</v>
      </c>
      <c r="Q38" s="16" t="s">
        <v>22</v>
      </c>
      <c r="R38" s="16" t="str">
        <f t="shared" si="7"/>
        <v>ITDRH</v>
      </c>
    </row>
    <row r="39" spans="2:18">
      <c r="C39" t="s">
        <v>11</v>
      </c>
      <c r="D39" s="18">
        <v>2010</v>
      </c>
      <c r="E39" t="str">
        <f t="shared" si="0"/>
        <v>INDT*</v>
      </c>
      <c r="F39" t="str">
        <f t="shared" si="2"/>
        <v>INDHCE</v>
      </c>
      <c r="G39" t="str">
        <f t="shared" si="3"/>
        <v>ITDRH</v>
      </c>
      <c r="H39" t="str">
        <f t="shared" si="4"/>
        <v>INDHCE</v>
      </c>
      <c r="I39" s="10" t="s">
        <v>209</v>
      </c>
      <c r="J39" s="51">
        <f ca="1">OFFSET(Input!$A$1,M39+N39+2,O39+1)</f>
        <v>30.170076892571945</v>
      </c>
      <c r="L39" s="10" t="str">
        <f t="shared" si="5"/>
        <v>HeatTax</v>
      </c>
      <c r="M39" s="10">
        <f>VLOOKUP(L39,Input!$C$2:$D$6,2,FALSE)</f>
        <v>63</v>
      </c>
      <c r="N39" s="10">
        <f t="shared" si="6"/>
        <v>1</v>
      </c>
      <c r="O39" s="10">
        <f>MATCH(F39,Input!$C$15:$U$15,0)</f>
        <v>10</v>
      </c>
      <c r="Q39" s="16" t="s">
        <v>23</v>
      </c>
      <c r="R39" s="16" t="str">
        <f t="shared" si="7"/>
        <v>ITDRH</v>
      </c>
    </row>
    <row r="40" spans="2:18">
      <c r="C40" t="s">
        <v>11</v>
      </c>
      <c r="D40" s="18">
        <v>2010</v>
      </c>
      <c r="E40" t="str">
        <f t="shared" si="0"/>
        <v>INDT*</v>
      </c>
      <c r="F40" t="str">
        <f t="shared" si="2"/>
        <v>INDHDE</v>
      </c>
      <c r="G40" t="str">
        <f t="shared" si="3"/>
        <v>ITDRH</v>
      </c>
      <c r="H40" t="str">
        <f t="shared" si="4"/>
        <v>INDHDE</v>
      </c>
      <c r="I40" s="10" t="s">
        <v>209</v>
      </c>
      <c r="J40" s="51">
        <f ca="1">OFFSET(Input!$A$1,M40+N40+2,O40+1)</f>
        <v>30.170076892571945</v>
      </c>
      <c r="L40" s="10" t="str">
        <f t="shared" si="5"/>
        <v>HeatTax</v>
      </c>
      <c r="M40" s="10">
        <f>VLOOKUP(L40,Input!$C$2:$D$6,2,FALSE)</f>
        <v>63</v>
      </c>
      <c r="N40" s="10">
        <f t="shared" si="6"/>
        <v>1</v>
      </c>
      <c r="O40" s="10">
        <f>MATCH(F40,Input!$C$15:$U$15,0)</f>
        <v>11</v>
      </c>
      <c r="Q40" s="16" t="s">
        <v>24</v>
      </c>
      <c r="R40" s="16" t="str">
        <f t="shared" si="7"/>
        <v>ITDRH</v>
      </c>
    </row>
    <row r="41" spans="2:18">
      <c r="B41" s="9"/>
      <c r="C41" s="9" t="s">
        <v>11</v>
      </c>
      <c r="D41" s="12">
        <v>2010</v>
      </c>
      <c r="E41" s="9" t="str">
        <f t="shared" si="0"/>
        <v>INDT*</v>
      </c>
      <c r="F41" s="9" t="str">
        <f t="shared" si="2"/>
        <v>INDELC</v>
      </c>
      <c r="G41" s="9" t="str">
        <f t="shared" si="3"/>
        <v>ITDRH</v>
      </c>
      <c r="H41" s="9" t="str">
        <f t="shared" si="4"/>
        <v>INDELC</v>
      </c>
      <c r="I41" s="13" t="s">
        <v>209</v>
      </c>
      <c r="J41" s="52">
        <f ca="1">OFFSET(Input!$A$1,M41+N41+2,O41+1)</f>
        <v>32.519861727474179</v>
      </c>
      <c r="L41" s="13" t="str">
        <f t="shared" si="5"/>
        <v>HeatTax</v>
      </c>
      <c r="M41" s="13">
        <f>VLOOKUP(L41,Input!$C$2:$D$6,2,FALSE)</f>
        <v>63</v>
      </c>
      <c r="N41" s="13">
        <f t="shared" si="6"/>
        <v>1</v>
      </c>
      <c r="O41" s="13">
        <f>MATCH(F41,Input!$C$15:$U$15,0)</f>
        <v>12</v>
      </c>
      <c r="Q41" s="16" t="s">
        <v>127</v>
      </c>
      <c r="R41" s="16" t="str">
        <f t="shared" si="7"/>
        <v>ITDRH</v>
      </c>
    </row>
    <row r="42" spans="2:18">
      <c r="B42" s="26"/>
      <c r="C42" s="26" t="s">
        <v>11</v>
      </c>
      <c r="D42" s="27">
        <v>2010</v>
      </c>
      <c r="E42" s="26" t="str">
        <f t="shared" si="0"/>
        <v>INDT*</v>
      </c>
      <c r="F42" s="26" t="str">
        <f t="shared" si="2"/>
        <v>INDELC</v>
      </c>
      <c r="G42" s="26" t="str">
        <f t="shared" si="3"/>
        <v>ITDLA</v>
      </c>
      <c r="H42" s="26" t="str">
        <f t="shared" si="4"/>
        <v>INDELC</v>
      </c>
      <c r="I42" s="28" t="s">
        <v>209</v>
      </c>
      <c r="J42" s="53">
        <f ca="1">OFFSET(Input!$A$1,M42+N42+2,O42+1)</f>
        <v>32.519861727474179</v>
      </c>
      <c r="L42" s="28" t="str">
        <f t="shared" si="5"/>
        <v>FullTax</v>
      </c>
      <c r="M42" s="28">
        <f>VLOOKUP(L42,Input!$C$2:$D$6,2,FALSE)</f>
        <v>113</v>
      </c>
      <c r="N42" s="28">
        <f t="shared" si="6"/>
        <v>1</v>
      </c>
      <c r="O42" s="28">
        <f>MATCH(F42,Input!$C$15:$U$15,0)</f>
        <v>12</v>
      </c>
      <c r="Q42" s="25" t="s">
        <v>127</v>
      </c>
      <c r="R42" s="25" t="str">
        <f>$U$2&amp;$T$9</f>
        <v>ITDLA</v>
      </c>
    </row>
    <row r="43" spans="2:18">
      <c r="B43" s="9"/>
      <c r="C43" s="9" t="s">
        <v>11</v>
      </c>
      <c r="D43" s="12">
        <v>2010</v>
      </c>
      <c r="E43" s="9" t="str">
        <f t="shared" si="0"/>
        <v>INDT*</v>
      </c>
      <c r="F43" s="9" t="str">
        <f t="shared" si="2"/>
        <v>INDELC</v>
      </c>
      <c r="G43" s="9" t="str">
        <f t="shared" si="3"/>
        <v>ITDEM</v>
      </c>
      <c r="H43" s="9" t="str">
        <f t="shared" si="4"/>
        <v>INDELC</v>
      </c>
      <c r="I43" s="13" t="s">
        <v>209</v>
      </c>
      <c r="J43" s="52">
        <f ca="1">OFFSET(Input!$A$1,M43+N43+2,O43+1)</f>
        <v>32.519861727474179</v>
      </c>
      <c r="L43" s="13" t="str">
        <f t="shared" si="5"/>
        <v>FullTax</v>
      </c>
      <c r="M43" s="13">
        <f>VLOOKUP(L43,Input!$C$2:$D$6,2,FALSE)</f>
        <v>113</v>
      </c>
      <c r="N43" s="13">
        <f t="shared" si="6"/>
        <v>1</v>
      </c>
      <c r="O43" s="13">
        <f>MATCH(F43,Input!$C$15:$U$15,0)</f>
        <v>12</v>
      </c>
      <c r="Q43" s="17" t="s">
        <v>127</v>
      </c>
      <c r="R43" s="17" t="str">
        <f>$U$2&amp;$T$10</f>
        <v>ITDEM</v>
      </c>
    </row>
    <row r="44" spans="2:18">
      <c r="C44" t="s">
        <v>11</v>
      </c>
      <c r="D44" s="18">
        <v>2010</v>
      </c>
      <c r="E44" t="str">
        <f t="shared" si="0"/>
        <v>INDT*</v>
      </c>
      <c r="F44" t="str">
        <f t="shared" si="2"/>
        <v>INDDSB1</v>
      </c>
      <c r="G44" t="str">
        <f t="shared" si="3"/>
        <v>ITDTF</v>
      </c>
      <c r="H44" t="str">
        <f t="shared" si="4"/>
        <v>INDDSB1</v>
      </c>
      <c r="I44" s="10" t="s">
        <v>209</v>
      </c>
      <c r="J44" s="51">
        <f ca="1">OFFSET(Input!$A$1,M44+N44+2,O44+1)</f>
        <v>32.519861727474179</v>
      </c>
      <c r="L44" s="10" t="str">
        <f t="shared" si="5"/>
        <v>FullTax</v>
      </c>
      <c r="M44" s="10">
        <f>VLOOKUP(L44,Input!$C$2:$D$6,2,FALSE)</f>
        <v>113</v>
      </c>
      <c r="N44" s="10">
        <f t="shared" si="6"/>
        <v>1</v>
      </c>
      <c r="O44" s="10">
        <f>MATCH(F44,Input!$C$15:$U$15,0)</f>
        <v>13</v>
      </c>
      <c r="Q44" s="16" t="s">
        <v>28</v>
      </c>
      <c r="R44" s="16" t="str">
        <f>$U$2&amp;$T$11</f>
        <v>ITDTF</v>
      </c>
    </row>
    <row r="45" spans="2:18">
      <c r="C45" t="s">
        <v>11</v>
      </c>
      <c r="D45" s="18">
        <v>2010</v>
      </c>
      <c r="E45" t="str">
        <f t="shared" si="0"/>
        <v>INDT*</v>
      </c>
      <c r="F45" t="str">
        <f t="shared" si="2"/>
        <v>INDDSB2</v>
      </c>
      <c r="G45" t="str">
        <f t="shared" si="3"/>
        <v>ITDTF</v>
      </c>
      <c r="H45" t="str">
        <f t="shared" si="4"/>
        <v>INDDSB2</v>
      </c>
      <c r="I45" s="10" t="s">
        <v>209</v>
      </c>
      <c r="J45" s="51">
        <f ca="1">OFFSET(Input!$A$1,M45+N45+2,O45+1)</f>
        <v>121.84069514307899</v>
      </c>
      <c r="L45" s="10" t="str">
        <f t="shared" si="5"/>
        <v>FullTax</v>
      </c>
      <c r="M45" s="10">
        <f>VLOOKUP(L45,Input!$C$2:$D$6,2,FALSE)</f>
        <v>113</v>
      </c>
      <c r="N45" s="10">
        <f t="shared" si="6"/>
        <v>1</v>
      </c>
      <c r="O45" s="10">
        <f>MATCH(F45,Input!$C$15:$U$15,0)</f>
        <v>14</v>
      </c>
      <c r="Q45" s="16" t="s">
        <v>30</v>
      </c>
      <c r="R45" s="16" t="str">
        <f t="shared" ref="R45:R46" si="8">$U$2&amp;$T$11</f>
        <v>ITDTF</v>
      </c>
    </row>
    <row r="46" spans="2:18">
      <c r="C46" t="s">
        <v>11</v>
      </c>
      <c r="D46" s="18">
        <v>2010</v>
      </c>
      <c r="E46" t="str">
        <f t="shared" si="0"/>
        <v>INDT*</v>
      </c>
      <c r="F46" t="str">
        <f t="shared" si="2"/>
        <v>INDDSL</v>
      </c>
      <c r="G46" t="str">
        <f t="shared" si="3"/>
        <v>ITDTF</v>
      </c>
      <c r="H46" t="str">
        <f t="shared" si="4"/>
        <v>INDDSL</v>
      </c>
      <c r="I46" s="10" t="s">
        <v>209</v>
      </c>
      <c r="J46" s="51">
        <f ca="1">OFFSET(Input!$A$1,M46+N46+2,O46+1)</f>
        <v>138.56082516920716</v>
      </c>
      <c r="L46" s="10" t="str">
        <f t="shared" si="5"/>
        <v>FullTax</v>
      </c>
      <c r="M46" s="10">
        <f>VLOOKUP(L46,Input!$C$2:$D$6,2,FALSE)</f>
        <v>113</v>
      </c>
      <c r="N46" s="10">
        <f t="shared" si="6"/>
        <v>1</v>
      </c>
      <c r="O46" s="10">
        <f>MATCH(F46,Input!$C$15:$U$15,0)</f>
        <v>3</v>
      </c>
      <c r="Q46" s="16" t="s">
        <v>29</v>
      </c>
      <c r="R46" s="16" t="str">
        <f t="shared" si="8"/>
        <v>ITDTF</v>
      </c>
    </row>
    <row r="47" spans="2:18">
      <c r="C47" t="s">
        <v>11</v>
      </c>
      <c r="D47" s="18">
        <v>2010</v>
      </c>
      <c r="E47" t="str">
        <f t="shared" si="0"/>
        <v>INDT*</v>
      </c>
      <c r="F47" t="str">
        <f t="shared" si="2"/>
        <v>INDLPG</v>
      </c>
      <c r="G47" t="str">
        <f t="shared" si="3"/>
        <v>ITDFL</v>
      </c>
      <c r="H47" t="str">
        <f t="shared" si="4"/>
        <v>INDLPG</v>
      </c>
      <c r="I47" s="10" t="s">
        <v>209</v>
      </c>
      <c r="J47" s="51">
        <f ca="1">OFFSET(Input!$A$1,M47+N47+2,O47+1)</f>
        <v>32.490852038154401</v>
      </c>
      <c r="L47" s="10" t="str">
        <f t="shared" si="5"/>
        <v>FullTax</v>
      </c>
      <c r="M47" s="10">
        <f>VLOOKUP(L47,Input!$C$2:$D$6,2,FALSE)</f>
        <v>113</v>
      </c>
      <c r="N47" s="10">
        <f t="shared" si="6"/>
        <v>1</v>
      </c>
      <c r="O47" s="10">
        <f>MATCH(F47,Input!$C$15:$U$15,0)</f>
        <v>8</v>
      </c>
      <c r="Q47" s="16" t="s">
        <v>21</v>
      </c>
      <c r="R47" s="16" t="str">
        <f>$U$2&amp;$T$12</f>
        <v>ITDFL</v>
      </c>
    </row>
    <row r="48" spans="2:18">
      <c r="C48" t="s">
        <v>11</v>
      </c>
      <c r="D48" s="18">
        <v>2010</v>
      </c>
      <c r="E48" t="str">
        <f t="shared" si="0"/>
        <v>INDT*</v>
      </c>
      <c r="F48" t="str">
        <f t="shared" si="2"/>
        <v>INDSNG1</v>
      </c>
      <c r="G48" t="str">
        <f t="shared" si="3"/>
        <v>ITDFL</v>
      </c>
      <c r="H48" t="str">
        <f t="shared" si="4"/>
        <v>INDSNG1</v>
      </c>
      <c r="I48" s="10" t="s">
        <v>209</v>
      </c>
      <c r="J48" s="51">
        <f ca="1">OFFSET(Input!$A$1,M48+N48+2,O48+1)</f>
        <v>121.84069514307899</v>
      </c>
      <c r="L48" s="10" t="str">
        <f t="shared" si="5"/>
        <v>FullTax</v>
      </c>
      <c r="M48" s="10">
        <f>VLOOKUP(L48,Input!$C$2:$D$6,2,FALSE)</f>
        <v>113</v>
      </c>
      <c r="N48" s="10">
        <f t="shared" si="6"/>
        <v>1</v>
      </c>
      <c r="O48" s="10">
        <f>MATCH(F48,Input!$C$15:$U$15,0)</f>
        <v>15</v>
      </c>
      <c r="Q48" s="16" t="s">
        <v>25</v>
      </c>
      <c r="R48" s="16" t="str">
        <f t="shared" ref="R48:R49" si="9">$U$2&amp;$T$12</f>
        <v>ITDFL</v>
      </c>
    </row>
    <row r="49" spans="2:18" ht="15.75" thickBot="1">
      <c r="B49" s="9"/>
      <c r="C49" s="9" t="s">
        <v>11</v>
      </c>
      <c r="D49" s="12">
        <v>2010</v>
      </c>
      <c r="E49" s="9" t="str">
        <f t="shared" si="0"/>
        <v>INDT*</v>
      </c>
      <c r="F49" s="9" t="str">
        <f t="shared" si="2"/>
        <v>INDSNG2</v>
      </c>
      <c r="G49" s="9" t="str">
        <f t="shared" si="3"/>
        <v>ITDFL</v>
      </c>
      <c r="H49" s="9" t="str">
        <f t="shared" si="4"/>
        <v>INDSNG2</v>
      </c>
      <c r="I49" s="13" t="s">
        <v>209</v>
      </c>
      <c r="J49" s="52">
        <f ca="1">OFFSET(Input!$A$1,M49+N49+2,O49+1)</f>
        <v>0</v>
      </c>
      <c r="L49" s="13" t="str">
        <f t="shared" si="5"/>
        <v>FullTax</v>
      </c>
      <c r="M49" s="13">
        <f>VLOOKUP(L49,Input!$C$2:$D$6,2,FALSE)</f>
        <v>113</v>
      </c>
      <c r="N49" s="13">
        <f t="shared" si="6"/>
        <v>1</v>
      </c>
      <c r="O49" s="13">
        <f>MATCH(F49,Input!$C$15:$U$15,0)</f>
        <v>16</v>
      </c>
      <c r="Q49" s="17" t="s">
        <v>26</v>
      </c>
      <c r="R49" s="17" t="str">
        <f t="shared" si="9"/>
        <v>ITDFL</v>
      </c>
    </row>
    <row r="50" spans="2:18">
      <c r="B50" s="8"/>
      <c r="C50" s="8" t="s">
        <v>11</v>
      </c>
      <c r="D50" s="19">
        <v>2015</v>
      </c>
      <c r="E50" s="8" t="str">
        <f t="shared" si="0"/>
        <v>INDT*</v>
      </c>
      <c r="F50" s="8" t="str">
        <f t="shared" ref="F50:H69" si="10">F6</f>
        <v>INDNGA</v>
      </c>
      <c r="G50" s="8" t="str">
        <f t="shared" si="10"/>
        <v>ITDMT</v>
      </c>
      <c r="H50" s="8" t="str">
        <f t="shared" si="10"/>
        <v>INDNGA</v>
      </c>
      <c r="I50" s="20" t="s">
        <v>209</v>
      </c>
      <c r="J50" s="50">
        <f ca="1">OFFSET(Input!$A$1,M50+N50+2,O50+1)</f>
        <v>2.3923925411292624</v>
      </c>
      <c r="L50" s="20" t="str">
        <f t="shared" si="5"/>
        <v>ProcesTax</v>
      </c>
      <c r="M50" s="20">
        <f>VLOOKUP(L50,Input!$C$2:$D$6,2,FALSE)</f>
        <v>13</v>
      </c>
      <c r="N50" s="20">
        <f t="shared" si="6"/>
        <v>6</v>
      </c>
      <c r="O50" s="20">
        <f>MATCH(F50,Input!$C$15:$U$15,0)</f>
        <v>1</v>
      </c>
    </row>
    <row r="51" spans="2:18">
      <c r="C51" t="s">
        <v>11</v>
      </c>
      <c r="D51" s="18">
        <v>2015</v>
      </c>
      <c r="E51" t="str">
        <f t="shared" si="0"/>
        <v>INDT*</v>
      </c>
      <c r="F51" t="str">
        <f t="shared" si="10"/>
        <v>INDSNG1</v>
      </c>
      <c r="G51" t="str">
        <f t="shared" si="10"/>
        <v>ITDMT</v>
      </c>
      <c r="H51" t="str">
        <f t="shared" si="10"/>
        <v>INDSNG1</v>
      </c>
      <c r="I51" s="10" t="s">
        <v>209</v>
      </c>
      <c r="J51" s="51">
        <f ca="1">OFFSET(Input!$A$1,M51+N51+2,O51+1)</f>
        <v>0</v>
      </c>
      <c r="L51" s="10" t="str">
        <f t="shared" si="5"/>
        <v>ProcesTax</v>
      </c>
      <c r="M51" s="10">
        <f>VLOOKUP(L51,Input!$C$2:$D$6,2,FALSE)</f>
        <v>13</v>
      </c>
      <c r="N51" s="10">
        <f t="shared" si="6"/>
        <v>6</v>
      </c>
      <c r="O51" s="10">
        <f>MATCH(F51,Input!$C$15:$U$15,0)</f>
        <v>15</v>
      </c>
    </row>
    <row r="52" spans="2:18">
      <c r="C52" t="s">
        <v>11</v>
      </c>
      <c r="D52" s="18">
        <v>2015</v>
      </c>
      <c r="E52" t="str">
        <f t="shared" si="0"/>
        <v>INDT*</v>
      </c>
      <c r="F52" t="str">
        <f t="shared" si="10"/>
        <v>INDSNG2</v>
      </c>
      <c r="G52" t="str">
        <f t="shared" si="10"/>
        <v>ITDMT</v>
      </c>
      <c r="H52" t="str">
        <f t="shared" si="10"/>
        <v>INDSNG2</v>
      </c>
      <c r="I52" s="10" t="s">
        <v>209</v>
      </c>
      <c r="J52" s="51">
        <f ca="1">OFFSET(Input!$A$1,M52+N52+2,O52+1)</f>
        <v>0</v>
      </c>
      <c r="L52" s="10" t="str">
        <f t="shared" si="5"/>
        <v>ProcesTax</v>
      </c>
      <c r="M52" s="10">
        <f>VLOOKUP(L52,Input!$C$2:$D$6,2,FALSE)</f>
        <v>13</v>
      </c>
      <c r="N52" s="10">
        <f t="shared" si="6"/>
        <v>6</v>
      </c>
      <c r="O52" s="10">
        <f>MATCH(F52,Input!$C$15:$U$15,0)</f>
        <v>16</v>
      </c>
    </row>
    <row r="53" spans="2:18">
      <c r="C53" t="s">
        <v>11</v>
      </c>
      <c r="D53" s="18">
        <v>2015</v>
      </c>
      <c r="E53" t="str">
        <f t="shared" si="0"/>
        <v>INDT*</v>
      </c>
      <c r="F53" t="str">
        <f t="shared" si="10"/>
        <v>INDCOA</v>
      </c>
      <c r="G53" t="str">
        <f t="shared" si="10"/>
        <v>ITDMT</v>
      </c>
      <c r="H53" t="str">
        <f t="shared" si="10"/>
        <v>INDCOA</v>
      </c>
      <c r="I53" s="10" t="s">
        <v>209</v>
      </c>
      <c r="J53" s="51">
        <f ca="1">OFFSET(Input!$A$1,M53+N53+2,O53+1)</f>
        <v>0</v>
      </c>
      <c r="L53" s="10" t="str">
        <f t="shared" si="5"/>
        <v>ProcesTax</v>
      </c>
      <c r="M53" s="10">
        <f>VLOOKUP(L53,Input!$C$2:$D$6,2,FALSE)</f>
        <v>13</v>
      </c>
      <c r="N53" s="10">
        <f t="shared" si="6"/>
        <v>6</v>
      </c>
      <c r="O53" s="10">
        <f>MATCH(F53,Input!$C$15:$U$15,0)</f>
        <v>2</v>
      </c>
    </row>
    <row r="54" spans="2:18">
      <c r="C54" t="s">
        <v>11</v>
      </c>
      <c r="D54" s="18">
        <v>2015</v>
      </c>
      <c r="E54" t="str">
        <f t="shared" si="0"/>
        <v>INDT*</v>
      </c>
      <c r="F54" t="str">
        <f t="shared" si="10"/>
        <v>INDDSL</v>
      </c>
      <c r="G54" t="str">
        <f t="shared" si="10"/>
        <v>ITDMT</v>
      </c>
      <c r="H54" t="str">
        <f t="shared" si="10"/>
        <v>INDDSL</v>
      </c>
      <c r="I54" s="10" t="s">
        <v>209</v>
      </c>
      <c r="J54" s="51">
        <f ca="1">OFFSET(Input!$A$1,M54+N54+2,O54+1)</f>
        <v>145.72835544314296</v>
      </c>
      <c r="L54" s="10" t="str">
        <f t="shared" si="5"/>
        <v>ProcesTax</v>
      </c>
      <c r="M54" s="10">
        <f>VLOOKUP(L54,Input!$C$2:$D$6,2,FALSE)</f>
        <v>13</v>
      </c>
      <c r="N54" s="10">
        <f t="shared" si="6"/>
        <v>6</v>
      </c>
      <c r="O54" s="10">
        <f>MATCH(F54,Input!$C$15:$U$15,0)</f>
        <v>3</v>
      </c>
    </row>
    <row r="55" spans="2:18">
      <c r="C55" t="s">
        <v>11</v>
      </c>
      <c r="D55" s="18">
        <v>2015</v>
      </c>
      <c r="E55" t="str">
        <f t="shared" si="0"/>
        <v>INDT*</v>
      </c>
      <c r="F55" t="str">
        <f t="shared" si="10"/>
        <v>INDDSB1</v>
      </c>
      <c r="G55" t="str">
        <f t="shared" si="10"/>
        <v>ITDMT</v>
      </c>
      <c r="H55" t="str">
        <f t="shared" si="10"/>
        <v>INDDSB1</v>
      </c>
      <c r="I55" s="10" t="s">
        <v>209</v>
      </c>
      <c r="J55" s="51">
        <f ca="1">OFFSET(Input!$A$1,M55+N55+2,O55+1)</f>
        <v>121.84069514307899</v>
      </c>
      <c r="L55" s="10" t="str">
        <f t="shared" si="5"/>
        <v>ProcesTax</v>
      </c>
      <c r="M55" s="10">
        <f>VLOOKUP(L55,Input!$C$2:$D$6,2,FALSE)</f>
        <v>13</v>
      </c>
      <c r="N55" s="10">
        <f t="shared" si="6"/>
        <v>6</v>
      </c>
      <c r="O55" s="10">
        <f>MATCH(F55,Input!$C$15:$U$15,0)</f>
        <v>13</v>
      </c>
    </row>
    <row r="56" spans="2:18">
      <c r="C56" t="s">
        <v>11</v>
      </c>
      <c r="D56" s="18">
        <v>2015</v>
      </c>
      <c r="E56" t="str">
        <f t="shared" si="0"/>
        <v>INDT*</v>
      </c>
      <c r="F56" t="str">
        <f t="shared" si="10"/>
        <v>INDDSB2</v>
      </c>
      <c r="G56" t="str">
        <f t="shared" si="10"/>
        <v>ITDMT</v>
      </c>
      <c r="H56" t="str">
        <f t="shared" si="10"/>
        <v>INDDSB2</v>
      </c>
      <c r="I56" s="10" t="s">
        <v>209</v>
      </c>
      <c r="J56" s="51">
        <f ca="1">OFFSET(Input!$A$1,M56+N56+2,O56+1)</f>
        <v>121.84069514307899</v>
      </c>
      <c r="L56" s="10" t="str">
        <f t="shared" si="5"/>
        <v>ProcesTax</v>
      </c>
      <c r="M56" s="10">
        <f>VLOOKUP(L56,Input!$C$2:$D$6,2,FALSE)</f>
        <v>13</v>
      </c>
      <c r="N56" s="10">
        <f t="shared" si="6"/>
        <v>6</v>
      </c>
      <c r="O56" s="10">
        <f>MATCH(F56,Input!$C$15:$U$15,0)</f>
        <v>14</v>
      </c>
    </row>
    <row r="57" spans="2:18">
      <c r="C57" t="s">
        <v>11</v>
      </c>
      <c r="D57" s="18">
        <v>2015</v>
      </c>
      <c r="E57" t="str">
        <f t="shared" si="0"/>
        <v>INDT*</v>
      </c>
      <c r="F57" t="str">
        <f t="shared" si="10"/>
        <v>INDWPE</v>
      </c>
      <c r="G57" t="str">
        <f t="shared" si="10"/>
        <v>ITDMT</v>
      </c>
      <c r="H57" t="str">
        <f t="shared" si="10"/>
        <v>INDWPE</v>
      </c>
      <c r="I57" s="10" t="s">
        <v>209</v>
      </c>
      <c r="J57" s="51">
        <f ca="1">OFFSET(Input!$A$1,M57+N57+2,O57+1)</f>
        <v>0</v>
      </c>
      <c r="L57" s="10" t="str">
        <f t="shared" si="5"/>
        <v>ProcesTax</v>
      </c>
      <c r="M57" s="10">
        <f>VLOOKUP(L57,Input!$C$2:$D$6,2,FALSE)</f>
        <v>13</v>
      </c>
      <c r="N57" s="10">
        <f t="shared" si="6"/>
        <v>6</v>
      </c>
      <c r="O57" s="10">
        <f>MATCH(F57,Input!$C$15:$U$15,0)</f>
        <v>4</v>
      </c>
    </row>
    <row r="58" spans="2:18" ht="15.75" thickBot="1">
      <c r="B58" s="80"/>
      <c r="C58" s="80" t="s">
        <v>11</v>
      </c>
      <c r="D58" s="81">
        <v>2015</v>
      </c>
      <c r="E58" s="80" t="str">
        <f t="shared" si="0"/>
        <v>INDT*</v>
      </c>
      <c r="F58" s="80" t="str">
        <f t="shared" si="10"/>
        <v>INDWCH</v>
      </c>
      <c r="G58" s="80" t="str">
        <f t="shared" si="10"/>
        <v>ITDMT</v>
      </c>
      <c r="H58" s="80" t="str">
        <f t="shared" si="10"/>
        <v>INDWCH</v>
      </c>
      <c r="I58" s="82" t="s">
        <v>209</v>
      </c>
      <c r="J58" s="83">
        <f ca="1">OFFSET(Input!$A$1,M58+N58+2,O58+1)</f>
        <v>0</v>
      </c>
      <c r="L58" s="10" t="str">
        <f t="shared" si="5"/>
        <v>ProcesTax</v>
      </c>
      <c r="M58" s="10">
        <f>VLOOKUP(L58,Input!$C$2:$D$6,2,FALSE)</f>
        <v>13</v>
      </c>
      <c r="N58" s="10">
        <f t="shared" si="6"/>
        <v>6</v>
      </c>
      <c r="O58" s="10">
        <f>MATCH(F58,Input!$C$15:$U$15,0)</f>
        <v>5</v>
      </c>
    </row>
    <row r="59" spans="2:18">
      <c r="C59" t="s">
        <v>11</v>
      </c>
      <c r="D59" s="18">
        <v>2015</v>
      </c>
      <c r="E59" t="str">
        <f t="shared" si="0"/>
        <v>INDT*</v>
      </c>
      <c r="F59" t="str">
        <f t="shared" si="10"/>
        <v>INDBGA</v>
      </c>
      <c r="G59" t="str">
        <f t="shared" si="10"/>
        <v>ITDMT</v>
      </c>
      <c r="H59" t="str">
        <f t="shared" si="10"/>
        <v>INDBGA</v>
      </c>
      <c r="I59" s="10" t="s">
        <v>209</v>
      </c>
      <c r="J59" s="51">
        <f ca="1">OFFSET(Input!$A$1,M59+N59+2,O59+1)</f>
        <v>0</v>
      </c>
      <c r="L59" s="10" t="str">
        <f t="shared" si="5"/>
        <v>ProcesTax</v>
      </c>
      <c r="M59" s="10">
        <f>VLOOKUP(L59,Input!$C$2:$D$6,2,FALSE)</f>
        <v>13</v>
      </c>
      <c r="N59" s="10">
        <f t="shared" si="6"/>
        <v>6</v>
      </c>
      <c r="O59" s="10">
        <f>MATCH(F59,Input!$C$15:$U$15,0)</f>
        <v>6</v>
      </c>
    </row>
    <row r="60" spans="2:18">
      <c r="C60" t="s">
        <v>11</v>
      </c>
      <c r="D60" s="18">
        <v>2015</v>
      </c>
      <c r="E60" t="str">
        <f t="shared" si="0"/>
        <v>INDT*</v>
      </c>
      <c r="F60" t="str">
        <f t="shared" si="10"/>
        <v>INDHFO</v>
      </c>
      <c r="G60" t="str">
        <f t="shared" si="10"/>
        <v>ITDMT</v>
      </c>
      <c r="H60" t="str">
        <f t="shared" si="10"/>
        <v>INDHFO</v>
      </c>
      <c r="I60" s="10" t="s">
        <v>209</v>
      </c>
      <c r="J60" s="51">
        <f ca="1">OFFSET(Input!$A$1,M60+N60+2,O60+1)</f>
        <v>49.612420193178153</v>
      </c>
      <c r="L60" s="10" t="str">
        <f t="shared" si="5"/>
        <v>ProcesTax</v>
      </c>
      <c r="M60" s="10">
        <f>VLOOKUP(L60,Input!$C$2:$D$6,2,FALSE)</f>
        <v>13</v>
      </c>
      <c r="N60" s="10">
        <f t="shared" si="6"/>
        <v>6</v>
      </c>
      <c r="O60" s="10">
        <f>MATCH(F60,Input!$C$15:$U$15,0)</f>
        <v>7</v>
      </c>
    </row>
    <row r="61" spans="2:18">
      <c r="C61" t="s">
        <v>11</v>
      </c>
      <c r="D61" s="18">
        <v>2015</v>
      </c>
      <c r="E61" t="str">
        <f t="shared" si="0"/>
        <v>INDT*</v>
      </c>
      <c r="F61" t="str">
        <f t="shared" si="10"/>
        <v>INDLPG</v>
      </c>
      <c r="G61" t="str">
        <f t="shared" si="10"/>
        <v>ITDMT</v>
      </c>
      <c r="H61" t="str">
        <f t="shared" si="10"/>
        <v>INDLPG</v>
      </c>
      <c r="I61" s="10" t="s">
        <v>209</v>
      </c>
      <c r="J61" s="51">
        <f ca="1">OFFSET(Input!$A$1,M61+N61+2,O61+1)</f>
        <v>40.590088951336469</v>
      </c>
      <c r="L61" s="10" t="str">
        <f t="shared" si="5"/>
        <v>ProcesTax</v>
      </c>
      <c r="M61" s="10">
        <f>VLOOKUP(L61,Input!$C$2:$D$6,2,FALSE)</f>
        <v>13</v>
      </c>
      <c r="N61" s="10">
        <f t="shared" si="6"/>
        <v>6</v>
      </c>
      <c r="O61" s="10">
        <f>MATCH(F61,Input!$C$15:$U$15,0)</f>
        <v>8</v>
      </c>
    </row>
    <row r="62" spans="2:18">
      <c r="C62" t="s">
        <v>11</v>
      </c>
      <c r="D62" s="18">
        <v>2015</v>
      </c>
      <c r="E62" t="str">
        <f t="shared" si="0"/>
        <v>INDT*</v>
      </c>
      <c r="F62" t="str">
        <f t="shared" si="10"/>
        <v>INDWST</v>
      </c>
      <c r="G62" t="str">
        <f t="shared" si="10"/>
        <v>ITDMT</v>
      </c>
      <c r="H62" t="str">
        <f t="shared" si="10"/>
        <v>INDWST</v>
      </c>
      <c r="I62" s="10" t="s">
        <v>209</v>
      </c>
      <c r="J62" s="51">
        <f ca="1">OFFSET(Input!$A$1,M62+N62+2,O62+1)</f>
        <v>0</v>
      </c>
      <c r="L62" s="10" t="str">
        <f t="shared" si="5"/>
        <v>ProcesTax</v>
      </c>
      <c r="M62" s="10">
        <f>VLOOKUP(L62,Input!$C$2:$D$6,2,FALSE)</f>
        <v>13</v>
      </c>
      <c r="N62" s="10">
        <f t="shared" si="6"/>
        <v>6</v>
      </c>
      <c r="O62" s="10">
        <f>MATCH(F62,Input!$C$15:$U$15,0)</f>
        <v>9</v>
      </c>
    </row>
    <row r="63" spans="2:18">
      <c r="C63" t="s">
        <v>11</v>
      </c>
      <c r="D63" s="18">
        <v>2015</v>
      </c>
      <c r="E63" t="str">
        <f t="shared" si="0"/>
        <v>INDT*</v>
      </c>
      <c r="F63" t="str">
        <f t="shared" si="10"/>
        <v>INDHCE</v>
      </c>
      <c r="G63" t="str">
        <f t="shared" si="10"/>
        <v>ITDMT</v>
      </c>
      <c r="H63" t="str">
        <f t="shared" si="10"/>
        <v>INDHCE</v>
      </c>
      <c r="I63" s="10" t="s">
        <v>209</v>
      </c>
      <c r="J63" s="51">
        <f ca="1">OFFSET(Input!$A$1,M63+N63+2,O63+1)</f>
        <v>30.170076892571945</v>
      </c>
      <c r="L63" s="10" t="str">
        <f t="shared" si="5"/>
        <v>ProcesTax</v>
      </c>
      <c r="M63" s="10">
        <f>VLOOKUP(L63,Input!$C$2:$D$6,2,FALSE)</f>
        <v>13</v>
      </c>
      <c r="N63" s="10">
        <f t="shared" si="6"/>
        <v>6</v>
      </c>
      <c r="O63" s="10">
        <f>MATCH(F63,Input!$C$15:$U$15,0)</f>
        <v>10</v>
      </c>
    </row>
    <row r="64" spans="2:18">
      <c r="C64" t="s">
        <v>11</v>
      </c>
      <c r="D64" s="18">
        <v>2015</v>
      </c>
      <c r="E64" t="str">
        <f t="shared" si="0"/>
        <v>INDT*</v>
      </c>
      <c r="F64" t="str">
        <f t="shared" si="10"/>
        <v>INDHDE</v>
      </c>
      <c r="G64" t="str">
        <f t="shared" si="10"/>
        <v>ITDMT</v>
      </c>
      <c r="H64" t="str">
        <f t="shared" si="10"/>
        <v>INDHDE</v>
      </c>
      <c r="I64" s="10" t="s">
        <v>209</v>
      </c>
      <c r="J64" s="51">
        <f ca="1">OFFSET(Input!$A$1,M64+N64+2,O64+1)</f>
        <v>30.170076892571945</v>
      </c>
      <c r="L64" s="10" t="str">
        <f t="shared" si="5"/>
        <v>ProcesTax</v>
      </c>
      <c r="M64" s="10">
        <f>VLOOKUP(L64,Input!$C$2:$D$6,2,FALSE)</f>
        <v>13</v>
      </c>
      <c r="N64" s="10">
        <f t="shared" si="6"/>
        <v>6</v>
      </c>
      <c r="O64" s="10">
        <f>MATCH(F64,Input!$C$15:$U$15,0)</f>
        <v>11</v>
      </c>
    </row>
    <row r="65" spans="2:15">
      <c r="B65" s="9"/>
      <c r="C65" s="9" t="s">
        <v>11</v>
      </c>
      <c r="D65" s="12">
        <v>2015</v>
      </c>
      <c r="E65" s="9" t="str">
        <f t="shared" ref="E65:E123" si="11">$U$3&amp;"*"</f>
        <v>INDT*</v>
      </c>
      <c r="F65" s="9" t="str">
        <f t="shared" si="10"/>
        <v>INDELC</v>
      </c>
      <c r="G65" s="9" t="str">
        <f t="shared" si="10"/>
        <v>ITDMT</v>
      </c>
      <c r="H65" s="9" t="str">
        <f t="shared" si="10"/>
        <v>INDELC</v>
      </c>
      <c r="I65" s="13" t="s">
        <v>209</v>
      </c>
      <c r="J65" s="52">
        <f ca="1">OFFSET(Input!$A$1,M65+N65+2,O65+1)</f>
        <v>1.25</v>
      </c>
      <c r="L65" s="13" t="str">
        <f t="shared" si="5"/>
        <v>ProcesTax</v>
      </c>
      <c r="M65" s="13">
        <f>VLOOKUP(L65,Input!$C$2:$D$6,2,FALSE)</f>
        <v>13</v>
      </c>
      <c r="N65" s="13">
        <f t="shared" si="6"/>
        <v>6</v>
      </c>
      <c r="O65" s="13">
        <f>MATCH(F65,Input!$C$15:$U$15,0)</f>
        <v>12</v>
      </c>
    </row>
    <row r="66" spans="2:15">
      <c r="C66" t="s">
        <v>11</v>
      </c>
      <c r="D66" s="18">
        <v>2015</v>
      </c>
      <c r="E66" t="str">
        <f t="shared" si="11"/>
        <v>INDT*</v>
      </c>
      <c r="F66" t="str">
        <f t="shared" si="10"/>
        <v>INDNGA</v>
      </c>
      <c r="G66" t="str">
        <f t="shared" si="10"/>
        <v>ITDHT</v>
      </c>
      <c r="H66" t="str">
        <f t="shared" si="10"/>
        <v>INDNGA</v>
      </c>
      <c r="I66" s="10" t="s">
        <v>209</v>
      </c>
      <c r="J66" s="51">
        <f ca="1">OFFSET(Input!$A$1,M66+N66+2,O66+1)</f>
        <v>2.3923925411292624</v>
      </c>
      <c r="L66" s="10" t="str">
        <f t="shared" si="5"/>
        <v>ProcesTax</v>
      </c>
      <c r="M66" s="10">
        <f>VLOOKUP(L66,Input!$C$2:$D$6,2,FALSE)</f>
        <v>13</v>
      </c>
      <c r="N66" s="10">
        <f t="shared" si="6"/>
        <v>6</v>
      </c>
      <c r="O66" s="10">
        <f>MATCH(F66,Input!$C$15:$U$15,0)</f>
        <v>1</v>
      </c>
    </row>
    <row r="67" spans="2:15">
      <c r="C67" t="s">
        <v>11</v>
      </c>
      <c r="D67" s="18">
        <v>2015</v>
      </c>
      <c r="E67" t="str">
        <f t="shared" si="11"/>
        <v>INDT*</v>
      </c>
      <c r="F67" t="str">
        <f t="shared" si="10"/>
        <v>INDSNG2</v>
      </c>
      <c r="G67" t="str">
        <f t="shared" si="10"/>
        <v>ITDHT</v>
      </c>
      <c r="H67" t="str">
        <f t="shared" si="10"/>
        <v>INDSNG2</v>
      </c>
      <c r="I67" s="10" t="s">
        <v>209</v>
      </c>
      <c r="J67" s="51">
        <f ca="1">OFFSET(Input!$A$1,M67+N67+2,O67+1)</f>
        <v>0</v>
      </c>
      <c r="L67" s="10" t="str">
        <f t="shared" si="5"/>
        <v>ProcesTax</v>
      </c>
      <c r="M67" s="10">
        <f>VLOOKUP(L67,Input!$C$2:$D$6,2,FALSE)</f>
        <v>13</v>
      </c>
      <c r="N67" s="10">
        <f t="shared" si="6"/>
        <v>6</v>
      </c>
      <c r="O67" s="10">
        <f>MATCH(F67,Input!$C$15:$U$15,0)</f>
        <v>16</v>
      </c>
    </row>
    <row r="68" spans="2:15">
      <c r="C68" t="s">
        <v>11</v>
      </c>
      <c r="D68" s="18">
        <v>2015</v>
      </c>
      <c r="E68" t="str">
        <f t="shared" si="11"/>
        <v>INDT*</v>
      </c>
      <c r="F68" t="str">
        <f t="shared" si="10"/>
        <v>INDSNG1</v>
      </c>
      <c r="G68" t="str">
        <f t="shared" si="10"/>
        <v>ITDHT</v>
      </c>
      <c r="H68" t="str">
        <f t="shared" si="10"/>
        <v>INDSNG1</v>
      </c>
      <c r="I68" s="10" t="s">
        <v>209</v>
      </c>
      <c r="J68" s="51">
        <f ca="1">OFFSET(Input!$A$1,M68+N68+2,O68+1)</f>
        <v>0</v>
      </c>
      <c r="L68" s="10" t="str">
        <f t="shared" si="5"/>
        <v>ProcesTax</v>
      </c>
      <c r="M68" s="10">
        <f>VLOOKUP(L68,Input!$C$2:$D$6,2,FALSE)</f>
        <v>13</v>
      </c>
      <c r="N68" s="10">
        <f t="shared" si="6"/>
        <v>6</v>
      </c>
      <c r="O68" s="10">
        <f>MATCH(F68,Input!$C$15:$U$15,0)</f>
        <v>15</v>
      </c>
    </row>
    <row r="69" spans="2:15">
      <c r="B69" s="9"/>
      <c r="C69" s="9" t="s">
        <v>11</v>
      </c>
      <c r="D69" s="12">
        <v>2015</v>
      </c>
      <c r="E69" s="9" t="str">
        <f t="shared" si="11"/>
        <v>INDT*</v>
      </c>
      <c r="F69" s="9" t="str">
        <f t="shared" si="10"/>
        <v>INDLPG</v>
      </c>
      <c r="G69" s="9" t="str">
        <f t="shared" si="10"/>
        <v>ITDHT</v>
      </c>
      <c r="H69" s="9" t="str">
        <f t="shared" si="10"/>
        <v>INDLPG</v>
      </c>
      <c r="I69" s="13" t="s">
        <v>209</v>
      </c>
      <c r="J69" s="52">
        <f ca="1">OFFSET(Input!$A$1,M69+N69+2,O69+1)</f>
        <v>40.590088951336469</v>
      </c>
      <c r="L69" s="13" t="str">
        <f t="shared" si="5"/>
        <v>ProcesTax</v>
      </c>
      <c r="M69" s="13">
        <f>VLOOKUP(L69,Input!$C$2:$D$6,2,FALSE)</f>
        <v>13</v>
      </c>
      <c r="N69" s="13">
        <f t="shared" si="6"/>
        <v>6</v>
      </c>
      <c r="O69" s="13">
        <f>MATCH(F69,Input!$C$15:$U$15,0)</f>
        <v>8</v>
      </c>
    </row>
    <row r="70" spans="2:15">
      <c r="C70" t="s">
        <v>11</v>
      </c>
      <c r="D70" s="18">
        <v>2015</v>
      </c>
      <c r="E70" t="str">
        <f t="shared" si="11"/>
        <v>INDT*</v>
      </c>
      <c r="F70" t="str">
        <f t="shared" ref="F70:H89" si="12">F26</f>
        <v>INDNGA</v>
      </c>
      <c r="G70" t="str">
        <f t="shared" si="12"/>
        <v>ITDRH</v>
      </c>
      <c r="H70" t="str">
        <f t="shared" si="12"/>
        <v>INDNGA</v>
      </c>
      <c r="I70" s="10" t="s">
        <v>209</v>
      </c>
      <c r="J70" s="51">
        <f ca="1">OFFSET(Input!$A$1,M70+N70+2,O70+1)</f>
        <v>70.841601057755838</v>
      </c>
      <c r="L70" s="10" t="str">
        <f t="shared" si="5"/>
        <v>HeatTax</v>
      </c>
      <c r="M70" s="10">
        <f>VLOOKUP(L70,Input!$C$2:$D$6,2,FALSE)</f>
        <v>63</v>
      </c>
      <c r="N70" s="10">
        <f t="shared" si="6"/>
        <v>6</v>
      </c>
      <c r="O70" s="10">
        <f>MATCH(F70,Input!$C$15:$U$15,0)</f>
        <v>1</v>
      </c>
    </row>
    <row r="71" spans="2:15">
      <c r="C71" t="s">
        <v>11</v>
      </c>
      <c r="D71" s="18">
        <v>2015</v>
      </c>
      <c r="E71" t="str">
        <f t="shared" si="11"/>
        <v>INDT*</v>
      </c>
      <c r="F71" t="str">
        <f t="shared" si="12"/>
        <v>INDSNG2</v>
      </c>
      <c r="G71" t="str">
        <f t="shared" si="12"/>
        <v>ITDRH</v>
      </c>
      <c r="H71" t="str">
        <f t="shared" si="12"/>
        <v>INDSNG2</v>
      </c>
      <c r="I71" s="10" t="s">
        <v>209</v>
      </c>
      <c r="J71" s="51">
        <f ca="1">OFFSET(Input!$A$1,M71+N71+2,O71+1)</f>
        <v>0</v>
      </c>
      <c r="L71" s="10" t="str">
        <f t="shared" ref="L71:L134" si="13">VLOOKUP(RIGHT(G71,3),$T$6:$V$12,3,FALSE)</f>
        <v>HeatTax</v>
      </c>
      <c r="M71" s="10">
        <f>VLOOKUP(L71,Input!$C$2:$D$6,2,FALSE)</f>
        <v>63</v>
      </c>
      <c r="N71" s="10">
        <f t="shared" ref="N71:N134" si="14">D71-2009</f>
        <v>6</v>
      </c>
      <c r="O71" s="10">
        <f>MATCH(F71,Input!$C$15:$U$15,0)</f>
        <v>16</v>
      </c>
    </row>
    <row r="72" spans="2:15">
      <c r="C72" t="s">
        <v>11</v>
      </c>
      <c r="D72" s="18">
        <v>2015</v>
      </c>
      <c r="E72" t="str">
        <f t="shared" si="11"/>
        <v>INDT*</v>
      </c>
      <c r="F72" t="str">
        <f t="shared" si="12"/>
        <v>INDSNG1</v>
      </c>
      <c r="G72" t="str">
        <f t="shared" si="12"/>
        <v>ITDRH</v>
      </c>
      <c r="H72" t="str">
        <f t="shared" si="12"/>
        <v>INDSNG1</v>
      </c>
      <c r="I72" s="10" t="s">
        <v>209</v>
      </c>
      <c r="J72" s="51">
        <f ca="1">OFFSET(Input!$A$1,M72+N72+2,O72+1)</f>
        <v>121.84069514307899</v>
      </c>
      <c r="L72" s="10" t="str">
        <f t="shared" si="13"/>
        <v>HeatTax</v>
      </c>
      <c r="M72" s="10">
        <f>VLOOKUP(L72,Input!$C$2:$D$6,2,FALSE)</f>
        <v>63</v>
      </c>
      <c r="N72" s="10">
        <f t="shared" si="14"/>
        <v>6</v>
      </c>
      <c r="O72" s="10">
        <f>MATCH(F72,Input!$C$15:$U$15,0)</f>
        <v>15</v>
      </c>
    </row>
    <row r="73" spans="2:15">
      <c r="C73" t="s">
        <v>11</v>
      </c>
      <c r="D73" s="18">
        <v>2015</v>
      </c>
      <c r="E73" t="str">
        <f t="shared" si="11"/>
        <v>INDT*</v>
      </c>
      <c r="F73" t="str">
        <f t="shared" si="12"/>
        <v>INDCOA</v>
      </c>
      <c r="G73" t="str">
        <f t="shared" si="12"/>
        <v>ITDRH</v>
      </c>
      <c r="H73" t="str">
        <f t="shared" si="12"/>
        <v>INDCOA</v>
      </c>
      <c r="I73" s="10" t="s">
        <v>209</v>
      </c>
      <c r="J73" s="51">
        <f ca="1">OFFSET(Input!$A$1,M73+N73+2,O73+1)</f>
        <v>0</v>
      </c>
      <c r="L73" s="10" t="str">
        <f t="shared" si="13"/>
        <v>HeatTax</v>
      </c>
      <c r="M73" s="10">
        <f>VLOOKUP(L73,Input!$C$2:$D$6,2,FALSE)</f>
        <v>63</v>
      </c>
      <c r="N73" s="10">
        <f t="shared" si="14"/>
        <v>6</v>
      </c>
      <c r="O73" s="10">
        <f>MATCH(F73,Input!$C$15:$U$15,0)</f>
        <v>2</v>
      </c>
    </row>
    <row r="74" spans="2:15">
      <c r="C74" t="s">
        <v>11</v>
      </c>
      <c r="D74" s="18">
        <v>2015</v>
      </c>
      <c r="E74" t="str">
        <f t="shared" si="11"/>
        <v>INDT*</v>
      </c>
      <c r="F74" t="str">
        <f t="shared" si="12"/>
        <v>INDDSL</v>
      </c>
      <c r="G74" t="str">
        <f t="shared" si="12"/>
        <v>ITDRH</v>
      </c>
      <c r="H74" t="str">
        <f t="shared" si="12"/>
        <v>INDDSL</v>
      </c>
      <c r="I74" s="10" t="s">
        <v>209</v>
      </c>
      <c r="J74" s="51">
        <f ca="1">OFFSET(Input!$A$1,M74+N74+2,O74+1)</f>
        <v>145.72835544314296</v>
      </c>
      <c r="L74" s="10" t="str">
        <f t="shared" si="13"/>
        <v>HeatTax</v>
      </c>
      <c r="M74" s="10">
        <f>VLOOKUP(L74,Input!$C$2:$D$6,2,FALSE)</f>
        <v>63</v>
      </c>
      <c r="N74" s="10">
        <f t="shared" si="14"/>
        <v>6</v>
      </c>
      <c r="O74" s="10">
        <f>MATCH(F74,Input!$C$15:$U$15,0)</f>
        <v>3</v>
      </c>
    </row>
    <row r="75" spans="2:15">
      <c r="C75" t="s">
        <v>11</v>
      </c>
      <c r="D75" s="18">
        <v>2015</v>
      </c>
      <c r="E75" t="str">
        <f t="shared" si="11"/>
        <v>INDT*</v>
      </c>
      <c r="F75" t="str">
        <f t="shared" si="12"/>
        <v>INDDSB1</v>
      </c>
      <c r="G75" t="str">
        <f t="shared" si="12"/>
        <v>ITDRH</v>
      </c>
      <c r="H75" t="str">
        <f t="shared" si="12"/>
        <v>INDDSB1</v>
      </c>
      <c r="I75" s="10" t="s">
        <v>209</v>
      </c>
      <c r="J75" s="51">
        <f ca="1">OFFSET(Input!$A$1,M75+N75+2,O75+1)</f>
        <v>37.916666666666671</v>
      </c>
      <c r="L75" s="10" t="str">
        <f t="shared" si="13"/>
        <v>HeatTax</v>
      </c>
      <c r="M75" s="10">
        <f>VLOOKUP(L75,Input!$C$2:$D$6,2,FALSE)</f>
        <v>63</v>
      </c>
      <c r="N75" s="10">
        <f t="shared" si="14"/>
        <v>6</v>
      </c>
      <c r="O75" s="10">
        <f>MATCH(F75,Input!$C$15:$U$15,0)</f>
        <v>13</v>
      </c>
    </row>
    <row r="76" spans="2:15">
      <c r="C76" t="s">
        <v>11</v>
      </c>
      <c r="D76" s="18">
        <v>2015</v>
      </c>
      <c r="E76" t="str">
        <f t="shared" si="11"/>
        <v>INDT*</v>
      </c>
      <c r="F76" t="str">
        <f t="shared" si="12"/>
        <v>INDDSB2</v>
      </c>
      <c r="G76" t="str">
        <f t="shared" si="12"/>
        <v>ITDRH</v>
      </c>
      <c r="H76" t="str">
        <f t="shared" si="12"/>
        <v>INDDSB2</v>
      </c>
      <c r="I76" s="10" t="s">
        <v>209</v>
      </c>
      <c r="J76" s="51">
        <f ca="1">OFFSET(Input!$A$1,M76+N76+2,O76+1)</f>
        <v>121.84069514307899</v>
      </c>
      <c r="L76" s="10" t="str">
        <f t="shared" si="13"/>
        <v>HeatTax</v>
      </c>
      <c r="M76" s="10">
        <f>VLOOKUP(L76,Input!$C$2:$D$6,2,FALSE)</f>
        <v>63</v>
      </c>
      <c r="N76" s="10">
        <f t="shared" si="14"/>
        <v>6</v>
      </c>
      <c r="O76" s="10">
        <f>MATCH(F76,Input!$C$15:$U$15,0)</f>
        <v>14</v>
      </c>
    </row>
    <row r="77" spans="2:15">
      <c r="C77" t="s">
        <v>11</v>
      </c>
      <c r="D77" s="18">
        <v>2015</v>
      </c>
      <c r="E77" t="str">
        <f t="shared" si="11"/>
        <v>INDT*</v>
      </c>
      <c r="F77" t="str">
        <f t="shared" si="12"/>
        <v>INDWPE</v>
      </c>
      <c r="G77" t="str">
        <f t="shared" si="12"/>
        <v>ITDRH</v>
      </c>
      <c r="H77" t="str">
        <f t="shared" si="12"/>
        <v>INDWPE</v>
      </c>
      <c r="I77" s="10" t="s">
        <v>209</v>
      </c>
      <c r="J77" s="51">
        <f ca="1">OFFSET(Input!$A$1,M77+N77+2,O77+1)</f>
        <v>0</v>
      </c>
      <c r="L77" s="10" t="str">
        <f t="shared" si="13"/>
        <v>HeatTax</v>
      </c>
      <c r="M77" s="10">
        <f>VLOOKUP(L77,Input!$C$2:$D$6,2,FALSE)</f>
        <v>63</v>
      </c>
      <c r="N77" s="10">
        <f t="shared" si="14"/>
        <v>6</v>
      </c>
      <c r="O77" s="10">
        <f>MATCH(F77,Input!$C$15:$U$15,0)</f>
        <v>4</v>
      </c>
    </row>
    <row r="78" spans="2:15">
      <c r="C78" t="s">
        <v>11</v>
      </c>
      <c r="D78" s="18">
        <v>2015</v>
      </c>
      <c r="E78" t="str">
        <f t="shared" si="11"/>
        <v>INDT*</v>
      </c>
      <c r="F78" t="str">
        <f t="shared" si="12"/>
        <v>INDWCH</v>
      </c>
      <c r="G78" t="str">
        <f t="shared" si="12"/>
        <v>ITDRH</v>
      </c>
      <c r="H78" t="str">
        <f t="shared" si="12"/>
        <v>INDWCH</v>
      </c>
      <c r="I78" s="10" t="s">
        <v>209</v>
      </c>
      <c r="J78" s="51">
        <f ca="1">OFFSET(Input!$A$1,M78+N78+2,O78+1)</f>
        <v>0</v>
      </c>
      <c r="L78" s="10" t="str">
        <f t="shared" si="13"/>
        <v>HeatTax</v>
      </c>
      <c r="M78" s="10">
        <f>VLOOKUP(L78,Input!$C$2:$D$6,2,FALSE)</f>
        <v>63</v>
      </c>
      <c r="N78" s="10">
        <f t="shared" si="14"/>
        <v>6</v>
      </c>
      <c r="O78" s="10">
        <f>MATCH(F78,Input!$C$15:$U$15,0)</f>
        <v>5</v>
      </c>
    </row>
    <row r="79" spans="2:15">
      <c r="C79" t="s">
        <v>11</v>
      </c>
      <c r="D79" s="18">
        <v>2015</v>
      </c>
      <c r="E79" t="str">
        <f t="shared" si="11"/>
        <v>INDT*</v>
      </c>
      <c r="F79" t="str">
        <f t="shared" si="12"/>
        <v>INDBGA</v>
      </c>
      <c r="G79" t="str">
        <f t="shared" si="12"/>
        <v>ITDRH</v>
      </c>
      <c r="H79" t="str">
        <f t="shared" si="12"/>
        <v>INDBGA</v>
      </c>
      <c r="I79" s="10" t="s">
        <v>209</v>
      </c>
      <c r="J79" s="51">
        <f ca="1">OFFSET(Input!$A$1,M79+N79+2,O79+1)</f>
        <v>0</v>
      </c>
      <c r="L79" s="10" t="str">
        <f t="shared" si="13"/>
        <v>HeatTax</v>
      </c>
      <c r="M79" s="10">
        <f>VLOOKUP(L79,Input!$C$2:$D$6,2,FALSE)</f>
        <v>63</v>
      </c>
      <c r="N79" s="10">
        <f t="shared" si="14"/>
        <v>6</v>
      </c>
      <c r="O79" s="10">
        <f>MATCH(F79,Input!$C$15:$U$15,0)</f>
        <v>6</v>
      </c>
    </row>
    <row r="80" spans="2:15">
      <c r="C80" t="s">
        <v>11</v>
      </c>
      <c r="D80" s="18">
        <v>2015</v>
      </c>
      <c r="E80" t="str">
        <f t="shared" si="11"/>
        <v>INDT*</v>
      </c>
      <c r="F80" t="str">
        <f t="shared" si="12"/>
        <v>INDHFO</v>
      </c>
      <c r="G80" t="str">
        <f t="shared" si="12"/>
        <v>ITDRH</v>
      </c>
      <c r="H80" t="str">
        <f t="shared" si="12"/>
        <v>INDHFO</v>
      </c>
      <c r="I80" s="10" t="s">
        <v>209</v>
      </c>
      <c r="J80" s="51">
        <f ca="1">OFFSET(Input!$A$1,M80+N80+2,O80+1)</f>
        <v>73.544808375756418</v>
      </c>
      <c r="L80" s="10" t="str">
        <f t="shared" si="13"/>
        <v>HeatTax</v>
      </c>
      <c r="M80" s="10">
        <f>VLOOKUP(L80,Input!$C$2:$D$6,2,FALSE)</f>
        <v>63</v>
      </c>
      <c r="N80" s="10">
        <f t="shared" si="14"/>
        <v>6</v>
      </c>
      <c r="O80" s="10">
        <f>MATCH(F80,Input!$C$15:$U$15,0)</f>
        <v>7</v>
      </c>
    </row>
    <row r="81" spans="2:15">
      <c r="C81" t="s">
        <v>11</v>
      </c>
      <c r="D81" s="18">
        <v>2015</v>
      </c>
      <c r="E81" t="str">
        <f t="shared" si="11"/>
        <v>INDT*</v>
      </c>
      <c r="F81" t="str">
        <f t="shared" si="12"/>
        <v>INDLPG</v>
      </c>
      <c r="G81" t="str">
        <f t="shared" si="12"/>
        <v>ITDRH</v>
      </c>
      <c r="H81" t="str">
        <f t="shared" si="12"/>
        <v>INDLPG</v>
      </c>
      <c r="I81" s="10" t="s">
        <v>209</v>
      </c>
      <c r="J81" s="51">
        <f ca="1">OFFSET(Input!$A$1,M81+N81+2,O81+1)</f>
        <v>40.590088951336469</v>
      </c>
      <c r="L81" s="10" t="str">
        <f t="shared" si="13"/>
        <v>HeatTax</v>
      </c>
      <c r="M81" s="10">
        <f>VLOOKUP(L81,Input!$C$2:$D$6,2,FALSE)</f>
        <v>63</v>
      </c>
      <c r="N81" s="10">
        <f t="shared" si="14"/>
        <v>6</v>
      </c>
      <c r="O81" s="10">
        <f>MATCH(F81,Input!$C$15:$U$15,0)</f>
        <v>8</v>
      </c>
    </row>
    <row r="82" spans="2:15">
      <c r="C82" t="s">
        <v>11</v>
      </c>
      <c r="D82" s="18">
        <v>2015</v>
      </c>
      <c r="E82" t="str">
        <f t="shared" si="11"/>
        <v>INDT*</v>
      </c>
      <c r="F82" t="str">
        <f t="shared" si="12"/>
        <v>INDWST</v>
      </c>
      <c r="G82" t="str">
        <f t="shared" si="12"/>
        <v>ITDRH</v>
      </c>
      <c r="H82" t="str">
        <f t="shared" si="12"/>
        <v>INDWST</v>
      </c>
      <c r="I82" s="10" t="s">
        <v>209</v>
      </c>
      <c r="J82" s="51">
        <f ca="1">OFFSET(Input!$A$1,M82+N82+2,O82+1)</f>
        <v>0</v>
      </c>
      <c r="L82" s="10" t="str">
        <f t="shared" si="13"/>
        <v>HeatTax</v>
      </c>
      <c r="M82" s="10">
        <f>VLOOKUP(L82,Input!$C$2:$D$6,2,FALSE)</f>
        <v>63</v>
      </c>
      <c r="N82" s="10">
        <f t="shared" si="14"/>
        <v>6</v>
      </c>
      <c r="O82" s="10">
        <f>MATCH(F82,Input!$C$15:$U$15,0)</f>
        <v>9</v>
      </c>
    </row>
    <row r="83" spans="2:15">
      <c r="C83" t="s">
        <v>11</v>
      </c>
      <c r="D83" s="18">
        <v>2015</v>
      </c>
      <c r="E83" t="str">
        <f t="shared" si="11"/>
        <v>INDT*</v>
      </c>
      <c r="F83" t="str">
        <f t="shared" si="12"/>
        <v>INDHCE</v>
      </c>
      <c r="G83" t="str">
        <f t="shared" si="12"/>
        <v>ITDRH</v>
      </c>
      <c r="H83" t="str">
        <f t="shared" si="12"/>
        <v>INDHCE</v>
      </c>
      <c r="I83" s="10" t="s">
        <v>209</v>
      </c>
      <c r="J83" s="51">
        <f ca="1">OFFSET(Input!$A$1,M83+N83+2,O83+1)</f>
        <v>30.170076892571945</v>
      </c>
      <c r="L83" s="10" t="str">
        <f t="shared" si="13"/>
        <v>HeatTax</v>
      </c>
      <c r="M83" s="10">
        <f>VLOOKUP(L83,Input!$C$2:$D$6,2,FALSE)</f>
        <v>63</v>
      </c>
      <c r="N83" s="10">
        <f t="shared" si="14"/>
        <v>6</v>
      </c>
      <c r="O83" s="10">
        <f>MATCH(F83,Input!$C$15:$U$15,0)</f>
        <v>10</v>
      </c>
    </row>
    <row r="84" spans="2:15">
      <c r="C84" t="s">
        <v>11</v>
      </c>
      <c r="D84" s="18">
        <v>2015</v>
      </c>
      <c r="E84" t="str">
        <f t="shared" si="11"/>
        <v>INDT*</v>
      </c>
      <c r="F84" t="str">
        <f t="shared" si="12"/>
        <v>INDHDE</v>
      </c>
      <c r="G84" t="str">
        <f t="shared" si="12"/>
        <v>ITDRH</v>
      </c>
      <c r="H84" t="str">
        <f t="shared" si="12"/>
        <v>INDHDE</v>
      </c>
      <c r="I84" s="10" t="s">
        <v>209</v>
      </c>
      <c r="J84" s="51">
        <f ca="1">OFFSET(Input!$A$1,M84+N84+2,O84+1)</f>
        <v>30.170076892571945</v>
      </c>
      <c r="L84" s="10" t="str">
        <f t="shared" si="13"/>
        <v>HeatTax</v>
      </c>
      <c r="M84" s="10">
        <f>VLOOKUP(L84,Input!$C$2:$D$6,2,FALSE)</f>
        <v>63</v>
      </c>
      <c r="N84" s="10">
        <f t="shared" si="14"/>
        <v>6</v>
      </c>
      <c r="O84" s="10">
        <f>MATCH(F84,Input!$C$15:$U$15,0)</f>
        <v>11</v>
      </c>
    </row>
    <row r="85" spans="2:15">
      <c r="B85" s="9"/>
      <c r="C85" s="9" t="s">
        <v>11</v>
      </c>
      <c r="D85" s="12">
        <v>2015</v>
      </c>
      <c r="E85" s="9" t="str">
        <f t="shared" si="11"/>
        <v>INDT*</v>
      </c>
      <c r="F85" s="9" t="str">
        <f t="shared" si="12"/>
        <v>INDELC</v>
      </c>
      <c r="G85" s="9" t="str">
        <f t="shared" si="12"/>
        <v>ITDRH</v>
      </c>
      <c r="H85" s="9" t="str">
        <f t="shared" si="12"/>
        <v>INDELC</v>
      </c>
      <c r="I85" s="13" t="s">
        <v>209</v>
      </c>
      <c r="J85" s="52">
        <f ca="1">OFFSET(Input!$A$1,M85+N85+2,O85+1)</f>
        <v>37.916666666666671</v>
      </c>
      <c r="L85" s="13" t="str">
        <f t="shared" si="13"/>
        <v>HeatTax</v>
      </c>
      <c r="M85" s="13">
        <f>VLOOKUP(L85,Input!$C$2:$D$6,2,FALSE)</f>
        <v>63</v>
      </c>
      <c r="N85" s="13">
        <f t="shared" si="14"/>
        <v>6</v>
      </c>
      <c r="O85" s="13">
        <f>MATCH(F85,Input!$C$15:$U$15,0)</f>
        <v>12</v>
      </c>
    </row>
    <row r="86" spans="2:15">
      <c r="B86" s="26"/>
      <c r="C86" s="26" t="s">
        <v>11</v>
      </c>
      <c r="D86" s="27">
        <v>2015</v>
      </c>
      <c r="E86" s="26" t="str">
        <f t="shared" si="11"/>
        <v>INDT*</v>
      </c>
      <c r="F86" s="26" t="str">
        <f t="shared" si="12"/>
        <v>INDELC</v>
      </c>
      <c r="G86" s="26" t="str">
        <f t="shared" si="12"/>
        <v>ITDLA</v>
      </c>
      <c r="H86" s="26" t="str">
        <f t="shared" si="12"/>
        <v>INDELC</v>
      </c>
      <c r="I86" s="28" t="s">
        <v>209</v>
      </c>
      <c r="J86" s="53">
        <f ca="1">OFFSET(Input!$A$1,M86+N86+2,O86+1)</f>
        <v>37.916666666666671</v>
      </c>
      <c r="L86" s="28" t="str">
        <f t="shared" si="13"/>
        <v>FullTax</v>
      </c>
      <c r="M86" s="28">
        <f>VLOOKUP(L86,Input!$C$2:$D$6,2,FALSE)</f>
        <v>113</v>
      </c>
      <c r="N86" s="28">
        <f t="shared" si="14"/>
        <v>6</v>
      </c>
      <c r="O86" s="28">
        <f>MATCH(F86,Input!$C$15:$U$15,0)</f>
        <v>12</v>
      </c>
    </row>
    <row r="87" spans="2:15">
      <c r="B87" s="9"/>
      <c r="C87" s="9" t="s">
        <v>11</v>
      </c>
      <c r="D87" s="12">
        <v>2015</v>
      </c>
      <c r="E87" s="9" t="str">
        <f t="shared" si="11"/>
        <v>INDT*</v>
      </c>
      <c r="F87" s="9" t="str">
        <f t="shared" si="12"/>
        <v>INDELC</v>
      </c>
      <c r="G87" s="9" t="str">
        <f t="shared" si="12"/>
        <v>ITDEM</v>
      </c>
      <c r="H87" s="9" t="str">
        <f t="shared" si="12"/>
        <v>INDELC</v>
      </c>
      <c r="I87" s="13" t="s">
        <v>209</v>
      </c>
      <c r="J87" s="52">
        <f ca="1">OFFSET(Input!$A$1,M87+N87+2,O87+1)</f>
        <v>37.916666666666671</v>
      </c>
      <c r="L87" s="13" t="str">
        <f t="shared" si="13"/>
        <v>FullTax</v>
      </c>
      <c r="M87" s="13">
        <f>VLOOKUP(L87,Input!$C$2:$D$6,2,FALSE)</f>
        <v>113</v>
      </c>
      <c r="N87" s="13">
        <f t="shared" si="14"/>
        <v>6</v>
      </c>
      <c r="O87" s="13">
        <f>MATCH(F87,Input!$C$15:$U$15,0)</f>
        <v>12</v>
      </c>
    </row>
    <row r="88" spans="2:15">
      <c r="C88" t="s">
        <v>11</v>
      </c>
      <c r="D88" s="18">
        <v>2015</v>
      </c>
      <c r="E88" t="str">
        <f t="shared" si="11"/>
        <v>INDT*</v>
      </c>
      <c r="F88" t="str">
        <f t="shared" si="12"/>
        <v>INDDSB1</v>
      </c>
      <c r="G88" t="str">
        <f t="shared" si="12"/>
        <v>ITDTF</v>
      </c>
      <c r="H88" t="str">
        <f t="shared" si="12"/>
        <v>INDDSB1</v>
      </c>
      <c r="I88" s="10" t="s">
        <v>209</v>
      </c>
      <c r="J88" s="51">
        <f ca="1">OFFSET(Input!$A$1,M88+N88+2,O88+1)</f>
        <v>37.916666666666671</v>
      </c>
      <c r="L88" s="10" t="str">
        <f t="shared" si="13"/>
        <v>FullTax</v>
      </c>
      <c r="M88" s="10">
        <f>VLOOKUP(L88,Input!$C$2:$D$6,2,FALSE)</f>
        <v>113</v>
      </c>
      <c r="N88" s="10">
        <f t="shared" si="14"/>
        <v>6</v>
      </c>
      <c r="O88" s="10">
        <f>MATCH(F88,Input!$C$15:$U$15,0)</f>
        <v>13</v>
      </c>
    </row>
    <row r="89" spans="2:15">
      <c r="C89" t="s">
        <v>11</v>
      </c>
      <c r="D89" s="18">
        <v>2015</v>
      </c>
      <c r="E89" t="str">
        <f t="shared" si="11"/>
        <v>INDT*</v>
      </c>
      <c r="F89" t="str">
        <f t="shared" si="12"/>
        <v>INDDSB2</v>
      </c>
      <c r="G89" t="str">
        <f t="shared" si="12"/>
        <v>ITDTF</v>
      </c>
      <c r="H89" t="str">
        <f t="shared" si="12"/>
        <v>INDDSB2</v>
      </c>
      <c r="I89" s="10" t="s">
        <v>209</v>
      </c>
      <c r="J89" s="51">
        <f ca="1">OFFSET(Input!$A$1,M89+N89+2,O89+1)</f>
        <v>121.84069514307899</v>
      </c>
      <c r="L89" s="10" t="str">
        <f t="shared" si="13"/>
        <v>FullTax</v>
      </c>
      <c r="M89" s="10">
        <f>VLOOKUP(L89,Input!$C$2:$D$6,2,FALSE)</f>
        <v>113</v>
      </c>
      <c r="N89" s="10">
        <f t="shared" si="14"/>
        <v>6</v>
      </c>
      <c r="O89" s="10">
        <f>MATCH(F89,Input!$C$15:$U$15,0)</f>
        <v>14</v>
      </c>
    </row>
    <row r="90" spans="2:15">
      <c r="C90" t="s">
        <v>11</v>
      </c>
      <c r="D90" s="18">
        <v>2015</v>
      </c>
      <c r="E90" t="str">
        <f t="shared" si="11"/>
        <v>INDT*</v>
      </c>
      <c r="F90" t="str">
        <f t="shared" ref="F90:H109" si="15">F46</f>
        <v>INDDSL</v>
      </c>
      <c r="G90" t="str">
        <f t="shared" si="15"/>
        <v>ITDTF</v>
      </c>
      <c r="H90" t="str">
        <f t="shared" si="15"/>
        <v>INDDSL</v>
      </c>
      <c r="I90" s="10" t="s">
        <v>209</v>
      </c>
      <c r="J90" s="51">
        <f ca="1">OFFSET(Input!$A$1,M90+N90+2,O90+1)</f>
        <v>145.72835544314296</v>
      </c>
      <c r="L90" s="10" t="str">
        <f t="shared" si="13"/>
        <v>FullTax</v>
      </c>
      <c r="M90" s="10">
        <f>VLOOKUP(L90,Input!$C$2:$D$6,2,FALSE)</f>
        <v>113</v>
      </c>
      <c r="N90" s="10">
        <f t="shared" si="14"/>
        <v>6</v>
      </c>
      <c r="O90" s="10">
        <f>MATCH(F90,Input!$C$15:$U$15,0)</f>
        <v>3</v>
      </c>
    </row>
    <row r="91" spans="2:15">
      <c r="C91" t="s">
        <v>11</v>
      </c>
      <c r="D91" s="18">
        <v>2015</v>
      </c>
      <c r="E91" t="str">
        <f t="shared" si="11"/>
        <v>INDT*</v>
      </c>
      <c r="F91" t="str">
        <f t="shared" si="15"/>
        <v>INDLPG</v>
      </c>
      <c r="G91" t="str">
        <f t="shared" si="15"/>
        <v>ITDFL</v>
      </c>
      <c r="H91" t="str">
        <f t="shared" si="15"/>
        <v>INDLPG</v>
      </c>
      <c r="I91" s="10" t="s">
        <v>209</v>
      </c>
      <c r="J91" s="51">
        <f ca="1">OFFSET(Input!$A$1,M91+N91+2,O91+1)</f>
        <v>40.590088951336469</v>
      </c>
      <c r="L91" s="10" t="str">
        <f t="shared" si="13"/>
        <v>FullTax</v>
      </c>
      <c r="M91" s="10">
        <f>VLOOKUP(L91,Input!$C$2:$D$6,2,FALSE)</f>
        <v>113</v>
      </c>
      <c r="N91" s="10">
        <f t="shared" si="14"/>
        <v>6</v>
      </c>
      <c r="O91" s="10">
        <f>MATCH(F91,Input!$C$15:$U$15,0)</f>
        <v>8</v>
      </c>
    </row>
    <row r="92" spans="2:15">
      <c r="C92" t="s">
        <v>11</v>
      </c>
      <c r="D92" s="18">
        <v>2015</v>
      </c>
      <c r="E92" t="str">
        <f t="shared" si="11"/>
        <v>INDT*</v>
      </c>
      <c r="F92" t="str">
        <f t="shared" si="15"/>
        <v>INDSNG1</v>
      </c>
      <c r="G92" t="str">
        <f t="shared" si="15"/>
        <v>ITDFL</v>
      </c>
      <c r="H92" t="str">
        <f t="shared" si="15"/>
        <v>INDSNG1</v>
      </c>
      <c r="I92" s="10" t="s">
        <v>209</v>
      </c>
      <c r="J92" s="51">
        <f ca="1">OFFSET(Input!$A$1,M92+N92+2,O92+1)</f>
        <v>121.84069514307899</v>
      </c>
      <c r="L92" s="10" t="str">
        <f t="shared" si="13"/>
        <v>FullTax</v>
      </c>
      <c r="M92" s="10">
        <f>VLOOKUP(L92,Input!$C$2:$D$6,2,FALSE)</f>
        <v>113</v>
      </c>
      <c r="N92" s="10">
        <f t="shared" si="14"/>
        <v>6</v>
      </c>
      <c r="O92" s="10">
        <f>MATCH(F92,Input!$C$15:$U$15,0)</f>
        <v>15</v>
      </c>
    </row>
    <row r="93" spans="2:15" ht="15.75" thickBot="1">
      <c r="B93" s="9"/>
      <c r="C93" s="9" t="s">
        <v>11</v>
      </c>
      <c r="D93" s="12">
        <v>2015</v>
      </c>
      <c r="E93" s="9" t="str">
        <f t="shared" si="11"/>
        <v>INDT*</v>
      </c>
      <c r="F93" s="9" t="str">
        <f t="shared" si="15"/>
        <v>INDSNG2</v>
      </c>
      <c r="G93" s="9" t="str">
        <f t="shared" si="15"/>
        <v>ITDFL</v>
      </c>
      <c r="H93" s="9" t="str">
        <f t="shared" si="15"/>
        <v>INDSNG2</v>
      </c>
      <c r="I93" s="13" t="s">
        <v>209</v>
      </c>
      <c r="J93" s="52">
        <f ca="1">OFFSET(Input!$A$1,M93+N93+2,O93+1)</f>
        <v>0</v>
      </c>
      <c r="L93" s="13" t="str">
        <f t="shared" si="13"/>
        <v>FullTax</v>
      </c>
      <c r="M93" s="13">
        <f>VLOOKUP(L93,Input!$C$2:$D$6,2,FALSE)</f>
        <v>113</v>
      </c>
      <c r="N93" s="13">
        <f t="shared" si="14"/>
        <v>6</v>
      </c>
      <c r="O93" s="13">
        <f>MATCH(F93,Input!$C$15:$U$15,0)</f>
        <v>16</v>
      </c>
    </row>
    <row r="94" spans="2:15">
      <c r="B94" s="8"/>
      <c r="C94" s="8" t="s">
        <v>11</v>
      </c>
      <c r="D94" s="19">
        <v>2020</v>
      </c>
      <c r="E94" s="8" t="str">
        <f t="shared" si="11"/>
        <v>INDT*</v>
      </c>
      <c r="F94" s="8" t="str">
        <f t="shared" si="15"/>
        <v>INDNGA</v>
      </c>
      <c r="G94" s="8" t="str">
        <f t="shared" si="15"/>
        <v>ITDMT</v>
      </c>
      <c r="H94" s="8" t="str">
        <f t="shared" si="15"/>
        <v>INDNGA</v>
      </c>
      <c r="I94" s="20" t="s">
        <v>209</v>
      </c>
      <c r="J94" s="50">
        <f ca="1">OFFSET(Input!$A$1,M94+N94+2,O94+1)</f>
        <v>2.5015331882971479</v>
      </c>
      <c r="L94" s="20" t="str">
        <f t="shared" si="13"/>
        <v>ProcesTax</v>
      </c>
      <c r="M94" s="20">
        <f>VLOOKUP(L94,Input!$C$2:$D$6,2,FALSE)</f>
        <v>13</v>
      </c>
      <c r="N94" s="20">
        <f t="shared" si="14"/>
        <v>11</v>
      </c>
      <c r="O94" s="20">
        <f>MATCH(F94,Input!$C$15:$U$15,0)</f>
        <v>1</v>
      </c>
    </row>
    <row r="95" spans="2:15">
      <c r="C95" t="s">
        <v>11</v>
      </c>
      <c r="D95" s="18">
        <v>2020</v>
      </c>
      <c r="E95" t="str">
        <f t="shared" si="11"/>
        <v>INDT*</v>
      </c>
      <c r="F95" t="str">
        <f t="shared" si="15"/>
        <v>INDSNG1</v>
      </c>
      <c r="G95" t="str">
        <f t="shared" si="15"/>
        <v>ITDMT</v>
      </c>
      <c r="H95" t="str">
        <f t="shared" si="15"/>
        <v>INDSNG1</v>
      </c>
      <c r="I95" s="10" t="s">
        <v>209</v>
      </c>
      <c r="J95" s="51">
        <f ca="1">OFFSET(Input!$A$1,M95+N95+2,O95+1)</f>
        <v>0</v>
      </c>
      <c r="L95" s="10" t="str">
        <f t="shared" si="13"/>
        <v>ProcesTax</v>
      </c>
      <c r="M95" s="10">
        <f>VLOOKUP(L95,Input!$C$2:$D$6,2,FALSE)</f>
        <v>13</v>
      </c>
      <c r="N95" s="10">
        <f t="shared" si="14"/>
        <v>11</v>
      </c>
      <c r="O95" s="10">
        <f>MATCH(F95,Input!$C$15:$U$15,0)</f>
        <v>15</v>
      </c>
    </row>
    <row r="96" spans="2:15">
      <c r="C96" t="s">
        <v>11</v>
      </c>
      <c r="D96" s="18">
        <v>2020</v>
      </c>
      <c r="E96" t="str">
        <f t="shared" si="11"/>
        <v>INDT*</v>
      </c>
      <c r="F96" t="str">
        <f t="shared" si="15"/>
        <v>INDSNG2</v>
      </c>
      <c r="G96" t="str">
        <f t="shared" si="15"/>
        <v>ITDMT</v>
      </c>
      <c r="H96" t="str">
        <f t="shared" si="15"/>
        <v>INDSNG2</v>
      </c>
      <c r="I96" s="10" t="s">
        <v>209</v>
      </c>
      <c r="J96" s="51">
        <f ca="1">OFFSET(Input!$A$1,M96+N96+2,O96+1)</f>
        <v>0</v>
      </c>
      <c r="L96" s="10" t="str">
        <f t="shared" si="13"/>
        <v>ProcesTax</v>
      </c>
      <c r="M96" s="10">
        <f>VLOOKUP(L96,Input!$C$2:$D$6,2,FALSE)</f>
        <v>13</v>
      </c>
      <c r="N96" s="10">
        <f t="shared" si="14"/>
        <v>11</v>
      </c>
      <c r="O96" s="10">
        <f>MATCH(F96,Input!$C$15:$U$15,0)</f>
        <v>16</v>
      </c>
    </row>
    <row r="97" spans="2:15">
      <c r="C97" t="s">
        <v>11</v>
      </c>
      <c r="D97" s="18">
        <v>2020</v>
      </c>
      <c r="E97" t="str">
        <f t="shared" si="11"/>
        <v>INDT*</v>
      </c>
      <c r="F97" t="str">
        <f t="shared" si="15"/>
        <v>INDCOA</v>
      </c>
      <c r="G97" t="str">
        <f t="shared" si="15"/>
        <v>ITDMT</v>
      </c>
      <c r="H97" t="str">
        <f t="shared" si="15"/>
        <v>INDCOA</v>
      </c>
      <c r="I97" s="10" t="s">
        <v>209</v>
      </c>
      <c r="J97" s="51">
        <f ca="1">OFFSET(Input!$A$1,M97+N97+2,O97+1)</f>
        <v>0</v>
      </c>
      <c r="L97" s="10" t="str">
        <f t="shared" si="13"/>
        <v>ProcesTax</v>
      </c>
      <c r="M97" s="10">
        <f>VLOOKUP(L97,Input!$C$2:$D$6,2,FALSE)</f>
        <v>13</v>
      </c>
      <c r="N97" s="10">
        <f t="shared" si="14"/>
        <v>11</v>
      </c>
      <c r="O97" s="10">
        <f>MATCH(F97,Input!$C$15:$U$15,0)</f>
        <v>2</v>
      </c>
    </row>
    <row r="98" spans="2:15">
      <c r="C98" t="s">
        <v>11</v>
      </c>
      <c r="D98" s="18">
        <v>2020</v>
      </c>
      <c r="E98" t="str">
        <f t="shared" si="11"/>
        <v>INDT*</v>
      </c>
      <c r="F98" t="str">
        <f t="shared" si="15"/>
        <v>INDDSL</v>
      </c>
      <c r="G98" t="str">
        <f t="shared" si="15"/>
        <v>ITDMT</v>
      </c>
      <c r="H98" t="str">
        <f t="shared" si="15"/>
        <v>INDDSL</v>
      </c>
      <c r="I98" s="10" t="s">
        <v>209</v>
      </c>
      <c r="J98" s="51">
        <f ca="1">OFFSET(Input!$A$1,M98+N98+2,O98+1)</f>
        <v>154.26271326684906</v>
      </c>
      <c r="L98" s="10" t="str">
        <f t="shared" si="13"/>
        <v>ProcesTax</v>
      </c>
      <c r="M98" s="10">
        <f>VLOOKUP(L98,Input!$C$2:$D$6,2,FALSE)</f>
        <v>13</v>
      </c>
      <c r="N98" s="10">
        <f t="shared" si="14"/>
        <v>11</v>
      </c>
      <c r="O98" s="10">
        <f>MATCH(F98,Input!$C$15:$U$15,0)</f>
        <v>3</v>
      </c>
    </row>
    <row r="99" spans="2:15">
      <c r="C99" t="s">
        <v>11</v>
      </c>
      <c r="D99" s="18">
        <v>2020</v>
      </c>
      <c r="E99" t="str">
        <f t="shared" si="11"/>
        <v>INDT*</v>
      </c>
      <c r="F99" t="str">
        <f t="shared" si="15"/>
        <v>INDDSB1</v>
      </c>
      <c r="G99" t="str">
        <f t="shared" si="15"/>
        <v>ITDMT</v>
      </c>
      <c r="H99" t="str">
        <f t="shared" si="15"/>
        <v>INDDSB1</v>
      </c>
      <c r="I99" s="10" t="s">
        <v>209</v>
      </c>
      <c r="J99" s="51">
        <f ca="1">OFFSET(Input!$A$1,M99+N99+2,O99+1)</f>
        <v>121.84069514307899</v>
      </c>
      <c r="L99" s="10" t="str">
        <f t="shared" si="13"/>
        <v>ProcesTax</v>
      </c>
      <c r="M99" s="10">
        <f>VLOOKUP(L99,Input!$C$2:$D$6,2,FALSE)</f>
        <v>13</v>
      </c>
      <c r="N99" s="10">
        <f t="shared" si="14"/>
        <v>11</v>
      </c>
      <c r="O99" s="10">
        <f>MATCH(F99,Input!$C$15:$U$15,0)</f>
        <v>13</v>
      </c>
    </row>
    <row r="100" spans="2:15">
      <c r="C100" t="s">
        <v>11</v>
      </c>
      <c r="D100" s="18">
        <v>2020</v>
      </c>
      <c r="E100" t="str">
        <f t="shared" si="11"/>
        <v>INDT*</v>
      </c>
      <c r="F100" t="str">
        <f t="shared" si="15"/>
        <v>INDDSB2</v>
      </c>
      <c r="G100" t="str">
        <f t="shared" si="15"/>
        <v>ITDMT</v>
      </c>
      <c r="H100" t="str">
        <f t="shared" si="15"/>
        <v>INDDSB2</v>
      </c>
      <c r="I100" s="10" t="s">
        <v>209</v>
      </c>
      <c r="J100" s="51">
        <f ca="1">OFFSET(Input!$A$1,M100+N100+2,O100+1)</f>
        <v>121.84069514307899</v>
      </c>
      <c r="L100" s="10" t="str">
        <f t="shared" si="13"/>
        <v>ProcesTax</v>
      </c>
      <c r="M100" s="10">
        <f>VLOOKUP(L100,Input!$C$2:$D$6,2,FALSE)</f>
        <v>13</v>
      </c>
      <c r="N100" s="10">
        <f t="shared" si="14"/>
        <v>11</v>
      </c>
      <c r="O100" s="10">
        <f>MATCH(F100,Input!$C$15:$U$15,0)</f>
        <v>14</v>
      </c>
    </row>
    <row r="101" spans="2:15">
      <c r="C101" t="s">
        <v>11</v>
      </c>
      <c r="D101" s="18">
        <v>2020</v>
      </c>
      <c r="E101" t="str">
        <f t="shared" si="11"/>
        <v>INDT*</v>
      </c>
      <c r="F101" t="str">
        <f t="shared" si="15"/>
        <v>INDWPE</v>
      </c>
      <c r="G101" t="str">
        <f t="shared" si="15"/>
        <v>ITDMT</v>
      </c>
      <c r="H101" t="str">
        <f t="shared" si="15"/>
        <v>INDWPE</v>
      </c>
      <c r="I101" s="10" t="s">
        <v>209</v>
      </c>
      <c r="J101" s="51">
        <f ca="1">OFFSET(Input!$A$1,M101+N101+2,O101+1)</f>
        <v>0</v>
      </c>
      <c r="L101" s="10" t="str">
        <f t="shared" si="13"/>
        <v>ProcesTax</v>
      </c>
      <c r="M101" s="10">
        <f>VLOOKUP(L101,Input!$C$2:$D$6,2,FALSE)</f>
        <v>13</v>
      </c>
      <c r="N101" s="10">
        <f t="shared" si="14"/>
        <v>11</v>
      </c>
      <c r="O101" s="10">
        <f>MATCH(F101,Input!$C$15:$U$15,0)</f>
        <v>4</v>
      </c>
    </row>
    <row r="102" spans="2:15">
      <c r="C102" t="s">
        <v>11</v>
      </c>
      <c r="D102" s="18">
        <v>2020</v>
      </c>
      <c r="E102" t="str">
        <f t="shared" si="11"/>
        <v>INDT*</v>
      </c>
      <c r="F102" t="str">
        <f t="shared" si="15"/>
        <v>INDWCH</v>
      </c>
      <c r="G102" t="str">
        <f t="shared" si="15"/>
        <v>ITDMT</v>
      </c>
      <c r="H102" t="str">
        <f t="shared" si="15"/>
        <v>INDWCH</v>
      </c>
      <c r="I102" s="10" t="s">
        <v>209</v>
      </c>
      <c r="J102" s="51">
        <f ca="1">OFFSET(Input!$A$1,M102+N102+2,O102+1)</f>
        <v>0</v>
      </c>
      <c r="L102" s="10" t="str">
        <f t="shared" si="13"/>
        <v>ProcesTax</v>
      </c>
      <c r="M102" s="10">
        <f>VLOOKUP(L102,Input!$C$2:$D$6,2,FALSE)</f>
        <v>13</v>
      </c>
      <c r="N102" s="10">
        <f t="shared" si="14"/>
        <v>11</v>
      </c>
      <c r="O102" s="10">
        <f>MATCH(F102,Input!$C$15:$U$15,0)</f>
        <v>5</v>
      </c>
    </row>
    <row r="103" spans="2:15">
      <c r="C103" t="s">
        <v>11</v>
      </c>
      <c r="D103" s="18">
        <v>2020</v>
      </c>
      <c r="E103" t="str">
        <f t="shared" si="11"/>
        <v>INDT*</v>
      </c>
      <c r="F103" t="str">
        <f t="shared" si="15"/>
        <v>INDBGA</v>
      </c>
      <c r="G103" t="str">
        <f t="shared" si="15"/>
        <v>ITDMT</v>
      </c>
      <c r="H103" t="str">
        <f t="shared" si="15"/>
        <v>INDBGA</v>
      </c>
      <c r="I103" s="10" t="s">
        <v>209</v>
      </c>
      <c r="J103" s="51">
        <f ca="1">OFFSET(Input!$A$1,M103+N103+2,O103+1)</f>
        <v>0</v>
      </c>
      <c r="L103" s="10" t="str">
        <f t="shared" si="13"/>
        <v>ProcesTax</v>
      </c>
      <c r="M103" s="10">
        <f>VLOOKUP(L103,Input!$C$2:$D$6,2,FALSE)</f>
        <v>13</v>
      </c>
      <c r="N103" s="10">
        <f t="shared" si="14"/>
        <v>11</v>
      </c>
      <c r="O103" s="10">
        <f>MATCH(F103,Input!$C$15:$U$15,0)</f>
        <v>6</v>
      </c>
    </row>
    <row r="104" spans="2:15">
      <c r="C104" t="s">
        <v>11</v>
      </c>
      <c r="D104" s="18">
        <v>2020</v>
      </c>
      <c r="E104" t="str">
        <f t="shared" si="11"/>
        <v>INDT*</v>
      </c>
      <c r="F104" t="str">
        <f t="shared" si="15"/>
        <v>INDHFO</v>
      </c>
      <c r="G104" t="str">
        <f t="shared" si="15"/>
        <v>ITDMT</v>
      </c>
      <c r="H104" t="str">
        <f t="shared" si="15"/>
        <v>INDHFO</v>
      </c>
      <c r="I104" s="10" t="s">
        <v>209</v>
      </c>
      <c r="J104" s="51">
        <f ca="1">OFFSET(Input!$A$1,M104+N104+2,O104+1)</f>
        <v>49.119350191937215</v>
      </c>
      <c r="L104" s="10" t="str">
        <f t="shared" si="13"/>
        <v>ProcesTax</v>
      </c>
      <c r="M104" s="10">
        <f>VLOOKUP(L104,Input!$C$2:$D$6,2,FALSE)</f>
        <v>13</v>
      </c>
      <c r="N104" s="10">
        <f t="shared" si="14"/>
        <v>11</v>
      </c>
      <c r="O104" s="10">
        <f>MATCH(F104,Input!$C$15:$U$15,0)</f>
        <v>7</v>
      </c>
    </row>
    <row r="105" spans="2:15">
      <c r="C105" t="s">
        <v>11</v>
      </c>
      <c r="D105" s="18">
        <v>2020</v>
      </c>
      <c r="E105" t="str">
        <f t="shared" si="11"/>
        <v>INDT*</v>
      </c>
      <c r="F105" t="str">
        <f t="shared" si="15"/>
        <v>INDLPG</v>
      </c>
      <c r="G105" t="str">
        <f t="shared" si="15"/>
        <v>ITDMT</v>
      </c>
      <c r="H105" t="str">
        <f t="shared" si="15"/>
        <v>INDLPG</v>
      </c>
      <c r="I105" s="10" t="s">
        <v>209</v>
      </c>
      <c r="J105" s="51">
        <f ca="1">OFFSET(Input!$A$1,M105+N105+2,O105+1)</f>
        <v>50.283318770351023</v>
      </c>
      <c r="L105" s="10" t="str">
        <f t="shared" si="13"/>
        <v>ProcesTax</v>
      </c>
      <c r="M105" s="10">
        <f>VLOOKUP(L105,Input!$C$2:$D$6,2,FALSE)</f>
        <v>13</v>
      </c>
      <c r="N105" s="10">
        <f t="shared" si="14"/>
        <v>11</v>
      </c>
      <c r="O105" s="10">
        <f>MATCH(F105,Input!$C$15:$U$15,0)</f>
        <v>8</v>
      </c>
    </row>
    <row r="106" spans="2:15">
      <c r="C106" t="s">
        <v>11</v>
      </c>
      <c r="D106" s="18">
        <v>2020</v>
      </c>
      <c r="E106" t="str">
        <f t="shared" si="11"/>
        <v>INDT*</v>
      </c>
      <c r="F106" t="str">
        <f t="shared" si="15"/>
        <v>INDWST</v>
      </c>
      <c r="G106" t="str">
        <f t="shared" si="15"/>
        <v>ITDMT</v>
      </c>
      <c r="H106" t="str">
        <f t="shared" si="15"/>
        <v>INDWST</v>
      </c>
      <c r="I106" s="10" t="s">
        <v>209</v>
      </c>
      <c r="J106" s="51">
        <f ca="1">OFFSET(Input!$A$1,M106+N106+2,O106+1)</f>
        <v>0</v>
      </c>
      <c r="L106" s="10" t="str">
        <f t="shared" si="13"/>
        <v>ProcesTax</v>
      </c>
      <c r="M106" s="10">
        <f>VLOOKUP(L106,Input!$C$2:$D$6,2,FALSE)</f>
        <v>13</v>
      </c>
      <c r="N106" s="10">
        <f t="shared" si="14"/>
        <v>11</v>
      </c>
      <c r="O106" s="10">
        <f>MATCH(F106,Input!$C$15:$U$15,0)</f>
        <v>9</v>
      </c>
    </row>
    <row r="107" spans="2:15">
      <c r="C107" t="s">
        <v>11</v>
      </c>
      <c r="D107" s="18">
        <v>2020</v>
      </c>
      <c r="E107" t="str">
        <f t="shared" si="11"/>
        <v>INDT*</v>
      </c>
      <c r="F107" t="str">
        <f t="shared" si="15"/>
        <v>INDHCE</v>
      </c>
      <c r="G107" t="str">
        <f t="shared" si="15"/>
        <v>ITDMT</v>
      </c>
      <c r="H107" t="str">
        <f t="shared" si="15"/>
        <v>INDHCE</v>
      </c>
      <c r="I107" s="10" t="s">
        <v>209</v>
      </c>
      <c r="J107" s="51">
        <f ca="1">OFFSET(Input!$A$1,M107+N107+2,O107+1)</f>
        <v>30.170076892571945</v>
      </c>
      <c r="L107" s="10" t="str">
        <f t="shared" si="13"/>
        <v>ProcesTax</v>
      </c>
      <c r="M107" s="10">
        <f>VLOOKUP(L107,Input!$C$2:$D$6,2,FALSE)</f>
        <v>13</v>
      </c>
      <c r="N107" s="10">
        <f t="shared" si="14"/>
        <v>11</v>
      </c>
      <c r="O107" s="10">
        <f>MATCH(F107,Input!$C$15:$U$15,0)</f>
        <v>10</v>
      </c>
    </row>
    <row r="108" spans="2:15">
      <c r="C108" t="s">
        <v>11</v>
      </c>
      <c r="D108" s="18">
        <v>2020</v>
      </c>
      <c r="E108" t="str">
        <f t="shared" si="11"/>
        <v>INDT*</v>
      </c>
      <c r="F108" t="str">
        <f t="shared" si="15"/>
        <v>INDHDE</v>
      </c>
      <c r="G108" t="str">
        <f t="shared" si="15"/>
        <v>ITDMT</v>
      </c>
      <c r="H108" t="str">
        <f t="shared" si="15"/>
        <v>INDHDE</v>
      </c>
      <c r="I108" s="10" t="s">
        <v>209</v>
      </c>
      <c r="J108" s="51">
        <f ca="1">OFFSET(Input!$A$1,M108+N108+2,O108+1)</f>
        <v>30.170076892571945</v>
      </c>
      <c r="L108" s="10" t="str">
        <f t="shared" si="13"/>
        <v>ProcesTax</v>
      </c>
      <c r="M108" s="10">
        <f>VLOOKUP(L108,Input!$C$2:$D$6,2,FALSE)</f>
        <v>13</v>
      </c>
      <c r="N108" s="10">
        <f t="shared" si="14"/>
        <v>11</v>
      </c>
      <c r="O108" s="10">
        <f>MATCH(F108,Input!$C$15:$U$15,0)</f>
        <v>11</v>
      </c>
    </row>
    <row r="109" spans="2:15">
      <c r="B109" s="9"/>
      <c r="C109" s="9" t="s">
        <v>11</v>
      </c>
      <c r="D109" s="12">
        <v>2020</v>
      </c>
      <c r="E109" s="9" t="str">
        <f t="shared" si="11"/>
        <v>INDT*</v>
      </c>
      <c r="F109" s="9" t="str">
        <f t="shared" si="15"/>
        <v>INDELC</v>
      </c>
      <c r="G109" s="9" t="str">
        <f t="shared" si="15"/>
        <v>ITDMT</v>
      </c>
      <c r="H109" s="9" t="str">
        <f t="shared" si="15"/>
        <v>INDELC</v>
      </c>
      <c r="I109" s="13" t="s">
        <v>209</v>
      </c>
      <c r="J109" s="52">
        <f ca="1">OFFSET(Input!$A$1,M109+N109+2,O109+1)</f>
        <v>1.2736219854102486</v>
      </c>
      <c r="L109" s="13" t="str">
        <f t="shared" si="13"/>
        <v>ProcesTax</v>
      </c>
      <c r="M109" s="13">
        <f>VLOOKUP(L109,Input!$C$2:$D$6,2,FALSE)</f>
        <v>13</v>
      </c>
      <c r="N109" s="13">
        <f t="shared" si="14"/>
        <v>11</v>
      </c>
      <c r="O109" s="13">
        <f>MATCH(F109,Input!$C$15:$U$15,0)</f>
        <v>12</v>
      </c>
    </row>
    <row r="110" spans="2:15">
      <c r="C110" t="s">
        <v>11</v>
      </c>
      <c r="D110" s="18">
        <v>2020</v>
      </c>
      <c r="E110" t="str">
        <f t="shared" si="11"/>
        <v>INDT*</v>
      </c>
      <c r="F110" t="str">
        <f t="shared" ref="F110:H129" si="16">F66</f>
        <v>INDNGA</v>
      </c>
      <c r="G110" t="str">
        <f t="shared" si="16"/>
        <v>ITDHT</v>
      </c>
      <c r="H110" t="str">
        <f t="shared" si="16"/>
        <v>INDNGA</v>
      </c>
      <c r="I110" s="10" t="s">
        <v>209</v>
      </c>
      <c r="J110" s="51">
        <f ca="1">OFFSET(Input!$A$1,M110+N110+2,O110+1)</f>
        <v>2.5015331882971479</v>
      </c>
      <c r="L110" s="10" t="str">
        <f t="shared" si="13"/>
        <v>ProcesTax</v>
      </c>
      <c r="M110" s="10">
        <f>VLOOKUP(L110,Input!$C$2:$D$6,2,FALSE)</f>
        <v>13</v>
      </c>
      <c r="N110" s="10">
        <f t="shared" si="14"/>
        <v>11</v>
      </c>
      <c r="O110" s="10">
        <f>MATCH(F110,Input!$C$15:$U$15,0)</f>
        <v>1</v>
      </c>
    </row>
    <row r="111" spans="2:15" ht="15.75" thickBot="1">
      <c r="B111" s="80"/>
      <c r="C111" s="80" t="s">
        <v>11</v>
      </c>
      <c r="D111" s="81">
        <v>2020</v>
      </c>
      <c r="E111" s="80" t="str">
        <f t="shared" si="11"/>
        <v>INDT*</v>
      </c>
      <c r="F111" s="80" t="str">
        <f t="shared" si="16"/>
        <v>INDSNG2</v>
      </c>
      <c r="G111" s="80" t="str">
        <f t="shared" si="16"/>
        <v>ITDHT</v>
      </c>
      <c r="H111" s="80" t="str">
        <f t="shared" si="16"/>
        <v>INDSNG2</v>
      </c>
      <c r="I111" s="82" t="s">
        <v>209</v>
      </c>
      <c r="J111" s="83">
        <f ca="1">OFFSET(Input!$A$1,M111+N111+2,O111+1)</f>
        <v>0</v>
      </c>
      <c r="L111" s="10" t="str">
        <f t="shared" si="13"/>
        <v>ProcesTax</v>
      </c>
      <c r="M111" s="10">
        <f>VLOOKUP(L111,Input!$C$2:$D$6,2,FALSE)</f>
        <v>13</v>
      </c>
      <c r="N111" s="10">
        <f t="shared" si="14"/>
        <v>11</v>
      </c>
      <c r="O111" s="10">
        <f>MATCH(F111,Input!$C$15:$U$15,0)</f>
        <v>16</v>
      </c>
    </row>
    <row r="112" spans="2:15">
      <c r="C112" t="s">
        <v>11</v>
      </c>
      <c r="D112" s="18">
        <v>2020</v>
      </c>
      <c r="E112" t="str">
        <f t="shared" si="11"/>
        <v>INDT*</v>
      </c>
      <c r="F112" t="str">
        <f t="shared" si="16"/>
        <v>INDSNG1</v>
      </c>
      <c r="G112" t="str">
        <f t="shared" si="16"/>
        <v>ITDHT</v>
      </c>
      <c r="H112" t="str">
        <f t="shared" si="16"/>
        <v>INDSNG1</v>
      </c>
      <c r="I112" s="10" t="s">
        <v>209</v>
      </c>
      <c r="J112" s="51">
        <f ca="1">OFFSET(Input!$A$1,M112+N112+2,O112+1)</f>
        <v>0</v>
      </c>
      <c r="L112" s="10" t="str">
        <f t="shared" si="13"/>
        <v>ProcesTax</v>
      </c>
      <c r="M112" s="10">
        <f>VLOOKUP(L112,Input!$C$2:$D$6,2,FALSE)</f>
        <v>13</v>
      </c>
      <c r="N112" s="10">
        <f t="shared" si="14"/>
        <v>11</v>
      </c>
      <c r="O112" s="10">
        <f>MATCH(F112,Input!$C$15:$U$15,0)</f>
        <v>15</v>
      </c>
    </row>
    <row r="113" spans="2:15">
      <c r="B113" s="9"/>
      <c r="C113" s="9" t="s">
        <v>11</v>
      </c>
      <c r="D113" s="12">
        <v>2020</v>
      </c>
      <c r="E113" s="9" t="str">
        <f t="shared" si="11"/>
        <v>INDT*</v>
      </c>
      <c r="F113" s="9" t="str">
        <f t="shared" si="16"/>
        <v>INDLPG</v>
      </c>
      <c r="G113" s="9" t="str">
        <f t="shared" si="16"/>
        <v>ITDHT</v>
      </c>
      <c r="H113" s="9" t="str">
        <f t="shared" si="16"/>
        <v>INDLPG</v>
      </c>
      <c r="I113" s="13" t="s">
        <v>209</v>
      </c>
      <c r="J113" s="52">
        <f ca="1">OFFSET(Input!$A$1,M113+N113+2,O113+1)</f>
        <v>50.283318770351023</v>
      </c>
      <c r="L113" s="13" t="str">
        <f t="shared" si="13"/>
        <v>ProcesTax</v>
      </c>
      <c r="M113" s="13">
        <f>VLOOKUP(L113,Input!$C$2:$D$6,2,FALSE)</f>
        <v>13</v>
      </c>
      <c r="N113" s="13">
        <f t="shared" si="14"/>
        <v>11</v>
      </c>
      <c r="O113" s="13">
        <f>MATCH(F113,Input!$C$15:$U$15,0)</f>
        <v>8</v>
      </c>
    </row>
    <row r="114" spans="2:15">
      <c r="C114" t="s">
        <v>11</v>
      </c>
      <c r="D114" s="18">
        <v>2020</v>
      </c>
      <c r="E114" t="str">
        <f t="shared" si="11"/>
        <v>INDT*</v>
      </c>
      <c r="F114" t="str">
        <f t="shared" si="16"/>
        <v>INDNGA</v>
      </c>
      <c r="G114" t="str">
        <f t="shared" si="16"/>
        <v>ITDRH</v>
      </c>
      <c r="H114" t="str">
        <f t="shared" si="16"/>
        <v>INDNGA</v>
      </c>
      <c r="I114" s="10" t="s">
        <v>209</v>
      </c>
      <c r="J114" s="51">
        <f ca="1">OFFSET(Input!$A$1,M114+N114+2,O114+1)</f>
        <v>78.90688938861561</v>
      </c>
      <c r="L114" s="10" t="str">
        <f t="shared" si="13"/>
        <v>HeatTax</v>
      </c>
      <c r="M114" s="10">
        <f>VLOOKUP(L114,Input!$C$2:$D$6,2,FALSE)</f>
        <v>63</v>
      </c>
      <c r="N114" s="10">
        <f t="shared" si="14"/>
        <v>11</v>
      </c>
      <c r="O114" s="10">
        <f>MATCH(F114,Input!$C$15:$U$15,0)</f>
        <v>1</v>
      </c>
    </row>
    <row r="115" spans="2:15">
      <c r="C115" t="s">
        <v>11</v>
      </c>
      <c r="D115" s="18">
        <v>2020</v>
      </c>
      <c r="E115" t="str">
        <f t="shared" si="11"/>
        <v>INDT*</v>
      </c>
      <c r="F115" t="str">
        <f t="shared" si="16"/>
        <v>INDSNG2</v>
      </c>
      <c r="G115" t="str">
        <f t="shared" si="16"/>
        <v>ITDRH</v>
      </c>
      <c r="H115" t="str">
        <f t="shared" si="16"/>
        <v>INDSNG2</v>
      </c>
      <c r="I115" s="10" t="s">
        <v>209</v>
      </c>
      <c r="J115" s="51">
        <f ca="1">OFFSET(Input!$A$1,M115+N115+2,O115+1)</f>
        <v>0</v>
      </c>
      <c r="L115" s="10" t="str">
        <f t="shared" si="13"/>
        <v>HeatTax</v>
      </c>
      <c r="M115" s="10">
        <f>VLOOKUP(L115,Input!$C$2:$D$6,2,FALSE)</f>
        <v>63</v>
      </c>
      <c r="N115" s="10">
        <f t="shared" si="14"/>
        <v>11</v>
      </c>
      <c r="O115" s="10">
        <f>MATCH(F115,Input!$C$15:$U$15,0)</f>
        <v>16</v>
      </c>
    </row>
    <row r="116" spans="2:15">
      <c r="C116" t="s">
        <v>11</v>
      </c>
      <c r="D116" s="18">
        <v>2020</v>
      </c>
      <c r="E116" t="str">
        <f t="shared" si="11"/>
        <v>INDT*</v>
      </c>
      <c r="F116" t="str">
        <f t="shared" si="16"/>
        <v>INDSNG1</v>
      </c>
      <c r="G116" t="str">
        <f t="shared" si="16"/>
        <v>ITDRH</v>
      </c>
      <c r="H116" t="str">
        <f t="shared" si="16"/>
        <v>INDSNG1</v>
      </c>
      <c r="I116" s="10" t="s">
        <v>209</v>
      </c>
      <c r="J116" s="51">
        <f ca="1">OFFSET(Input!$A$1,M116+N116+2,O116+1)</f>
        <v>121.84069514307899</v>
      </c>
      <c r="L116" s="10" t="str">
        <f t="shared" si="13"/>
        <v>HeatTax</v>
      </c>
      <c r="M116" s="10">
        <f>VLOOKUP(L116,Input!$C$2:$D$6,2,FALSE)</f>
        <v>63</v>
      </c>
      <c r="N116" s="10">
        <f t="shared" si="14"/>
        <v>11</v>
      </c>
      <c r="O116" s="10">
        <f>MATCH(F116,Input!$C$15:$U$15,0)</f>
        <v>15</v>
      </c>
    </row>
    <row r="117" spans="2:15">
      <c r="C117" t="s">
        <v>11</v>
      </c>
      <c r="D117" s="18">
        <v>2020</v>
      </c>
      <c r="E117" t="str">
        <f t="shared" si="11"/>
        <v>INDT*</v>
      </c>
      <c r="F117" t="str">
        <f t="shared" si="16"/>
        <v>INDCOA</v>
      </c>
      <c r="G117" t="str">
        <f t="shared" si="16"/>
        <v>ITDRH</v>
      </c>
      <c r="H117" t="str">
        <f t="shared" si="16"/>
        <v>INDCOA</v>
      </c>
      <c r="I117" s="10" t="s">
        <v>209</v>
      </c>
      <c r="J117" s="51">
        <f ca="1">OFFSET(Input!$A$1,M117+N117+2,O117+1)</f>
        <v>0</v>
      </c>
      <c r="L117" s="10" t="str">
        <f t="shared" si="13"/>
        <v>HeatTax</v>
      </c>
      <c r="M117" s="10">
        <f>VLOOKUP(L117,Input!$C$2:$D$6,2,FALSE)</f>
        <v>63</v>
      </c>
      <c r="N117" s="10">
        <f t="shared" si="14"/>
        <v>11</v>
      </c>
      <c r="O117" s="10">
        <f>MATCH(F117,Input!$C$15:$U$15,0)</f>
        <v>2</v>
      </c>
    </row>
    <row r="118" spans="2:15">
      <c r="C118" t="s">
        <v>11</v>
      </c>
      <c r="D118" s="18">
        <v>2020</v>
      </c>
      <c r="E118" t="str">
        <f t="shared" si="11"/>
        <v>INDT*</v>
      </c>
      <c r="F118" t="str">
        <f t="shared" si="16"/>
        <v>INDDSL</v>
      </c>
      <c r="G118" t="str">
        <f t="shared" si="16"/>
        <v>ITDRH</v>
      </c>
      <c r="H118" t="str">
        <f t="shared" si="16"/>
        <v>INDDSL</v>
      </c>
      <c r="I118" s="10" t="s">
        <v>209</v>
      </c>
      <c r="J118" s="51">
        <f ca="1">OFFSET(Input!$A$1,M118+N118+2,O118+1)</f>
        <v>154.26271326684906</v>
      </c>
      <c r="L118" s="10" t="str">
        <f t="shared" si="13"/>
        <v>HeatTax</v>
      </c>
      <c r="M118" s="10">
        <f>VLOOKUP(L118,Input!$C$2:$D$6,2,FALSE)</f>
        <v>63</v>
      </c>
      <c r="N118" s="10">
        <f t="shared" si="14"/>
        <v>11</v>
      </c>
      <c r="O118" s="10">
        <f>MATCH(F118,Input!$C$15:$U$15,0)</f>
        <v>3</v>
      </c>
    </row>
    <row r="119" spans="2:15">
      <c r="C119" t="s">
        <v>11</v>
      </c>
      <c r="D119" s="18">
        <v>2020</v>
      </c>
      <c r="E119" t="str">
        <f t="shared" si="11"/>
        <v>INDT*</v>
      </c>
      <c r="F119" t="str">
        <f t="shared" si="16"/>
        <v>INDDSB1</v>
      </c>
      <c r="G119" t="str">
        <f t="shared" si="16"/>
        <v>ITDRH</v>
      </c>
      <c r="H119" t="str">
        <f t="shared" si="16"/>
        <v>INDDSB1</v>
      </c>
      <c r="I119" s="10" t="s">
        <v>209</v>
      </c>
      <c r="J119" s="51">
        <f ca="1">OFFSET(Input!$A$1,M119+N119+2,O119+1)</f>
        <v>40.322872058088471</v>
      </c>
      <c r="L119" s="10" t="str">
        <f t="shared" si="13"/>
        <v>HeatTax</v>
      </c>
      <c r="M119" s="10">
        <f>VLOOKUP(L119,Input!$C$2:$D$6,2,FALSE)</f>
        <v>63</v>
      </c>
      <c r="N119" s="10">
        <f t="shared" si="14"/>
        <v>11</v>
      </c>
      <c r="O119" s="10">
        <f>MATCH(F119,Input!$C$15:$U$15,0)</f>
        <v>13</v>
      </c>
    </row>
    <row r="120" spans="2:15">
      <c r="C120" t="s">
        <v>11</v>
      </c>
      <c r="D120" s="18">
        <v>2020</v>
      </c>
      <c r="E120" t="str">
        <f t="shared" si="11"/>
        <v>INDT*</v>
      </c>
      <c r="F120" t="str">
        <f t="shared" si="16"/>
        <v>INDDSB2</v>
      </c>
      <c r="G120" t="str">
        <f t="shared" si="16"/>
        <v>ITDRH</v>
      </c>
      <c r="H120" t="str">
        <f t="shared" si="16"/>
        <v>INDDSB2</v>
      </c>
      <c r="I120" s="10" t="s">
        <v>209</v>
      </c>
      <c r="J120" s="51">
        <f ca="1">OFFSET(Input!$A$1,M120+N120+2,O120+1)</f>
        <v>121.84069514307899</v>
      </c>
      <c r="L120" s="10" t="str">
        <f t="shared" si="13"/>
        <v>HeatTax</v>
      </c>
      <c r="M120" s="10">
        <f>VLOOKUP(L120,Input!$C$2:$D$6,2,FALSE)</f>
        <v>63</v>
      </c>
      <c r="N120" s="10">
        <f t="shared" si="14"/>
        <v>11</v>
      </c>
      <c r="O120" s="10">
        <f>MATCH(F120,Input!$C$15:$U$15,0)</f>
        <v>14</v>
      </c>
    </row>
    <row r="121" spans="2:15">
      <c r="C121" t="s">
        <v>11</v>
      </c>
      <c r="D121" s="18">
        <v>2020</v>
      </c>
      <c r="E121" t="str">
        <f t="shared" si="11"/>
        <v>INDT*</v>
      </c>
      <c r="F121" t="str">
        <f t="shared" si="16"/>
        <v>INDWPE</v>
      </c>
      <c r="G121" t="str">
        <f t="shared" si="16"/>
        <v>ITDRH</v>
      </c>
      <c r="H121" t="str">
        <f t="shared" si="16"/>
        <v>INDWPE</v>
      </c>
      <c r="I121" s="10" t="s">
        <v>209</v>
      </c>
      <c r="J121" s="51">
        <f ca="1">OFFSET(Input!$A$1,M121+N121+2,O121+1)</f>
        <v>0</v>
      </c>
      <c r="L121" s="10" t="str">
        <f t="shared" si="13"/>
        <v>HeatTax</v>
      </c>
      <c r="M121" s="10">
        <f>VLOOKUP(L121,Input!$C$2:$D$6,2,FALSE)</f>
        <v>63</v>
      </c>
      <c r="N121" s="10">
        <f t="shared" si="14"/>
        <v>11</v>
      </c>
      <c r="O121" s="10">
        <f>MATCH(F121,Input!$C$15:$U$15,0)</f>
        <v>4</v>
      </c>
    </row>
    <row r="122" spans="2:15">
      <c r="C122" t="s">
        <v>11</v>
      </c>
      <c r="D122" s="18">
        <v>2020</v>
      </c>
      <c r="E122" t="str">
        <f t="shared" si="11"/>
        <v>INDT*</v>
      </c>
      <c r="F122" t="str">
        <f t="shared" si="16"/>
        <v>INDWCH</v>
      </c>
      <c r="G122" t="str">
        <f t="shared" si="16"/>
        <v>ITDRH</v>
      </c>
      <c r="H122" t="str">
        <f t="shared" si="16"/>
        <v>INDWCH</v>
      </c>
      <c r="I122" s="10" t="s">
        <v>209</v>
      </c>
      <c r="J122" s="51">
        <f ca="1">OFFSET(Input!$A$1,M122+N122+2,O122+1)</f>
        <v>0</v>
      </c>
      <c r="L122" s="10" t="str">
        <f t="shared" si="13"/>
        <v>HeatTax</v>
      </c>
      <c r="M122" s="10">
        <f>VLOOKUP(L122,Input!$C$2:$D$6,2,FALSE)</f>
        <v>63</v>
      </c>
      <c r="N122" s="10">
        <f t="shared" si="14"/>
        <v>11</v>
      </c>
      <c r="O122" s="10">
        <f>MATCH(F122,Input!$C$15:$U$15,0)</f>
        <v>5</v>
      </c>
    </row>
    <row r="123" spans="2:15">
      <c r="C123" t="s">
        <v>11</v>
      </c>
      <c r="D123" s="18">
        <v>2020</v>
      </c>
      <c r="E123" t="str">
        <f t="shared" si="11"/>
        <v>INDT*</v>
      </c>
      <c r="F123" t="str">
        <f t="shared" si="16"/>
        <v>INDBGA</v>
      </c>
      <c r="G123" t="str">
        <f t="shared" si="16"/>
        <v>ITDRH</v>
      </c>
      <c r="H123" t="str">
        <f t="shared" si="16"/>
        <v>INDBGA</v>
      </c>
      <c r="I123" s="10" t="s">
        <v>209</v>
      </c>
      <c r="J123" s="51">
        <f ca="1">OFFSET(Input!$A$1,M123+N123+2,O123+1)</f>
        <v>0</v>
      </c>
      <c r="L123" s="10" t="str">
        <f t="shared" si="13"/>
        <v>HeatTax</v>
      </c>
      <c r="M123" s="10">
        <f>VLOOKUP(L123,Input!$C$2:$D$6,2,FALSE)</f>
        <v>63</v>
      </c>
      <c r="N123" s="10">
        <f t="shared" si="14"/>
        <v>11</v>
      </c>
      <c r="O123" s="10">
        <f>MATCH(F123,Input!$C$15:$U$15,0)</f>
        <v>6</v>
      </c>
    </row>
    <row r="124" spans="2:15">
      <c r="C124" t="s">
        <v>11</v>
      </c>
      <c r="D124" s="18">
        <v>2020</v>
      </c>
      <c r="E124" t="str">
        <f t="shared" ref="E124:E179" si="17">$U$3&amp;"*"</f>
        <v>INDT*</v>
      </c>
      <c r="F124" t="str">
        <f t="shared" si="16"/>
        <v>INDHFO</v>
      </c>
      <c r="G124" t="str">
        <f t="shared" si="16"/>
        <v>ITDRH</v>
      </c>
      <c r="H124" t="str">
        <f t="shared" si="16"/>
        <v>INDHFO</v>
      </c>
      <c r="I124" s="10" t="s">
        <v>209</v>
      </c>
      <c r="J124" s="51">
        <f ca="1">OFFSET(Input!$A$1,M124+N124+2,O124+1)</f>
        <v>70.840902704037745</v>
      </c>
      <c r="L124" s="10" t="str">
        <f t="shared" si="13"/>
        <v>HeatTax</v>
      </c>
      <c r="M124" s="10">
        <f>VLOOKUP(L124,Input!$C$2:$D$6,2,FALSE)</f>
        <v>63</v>
      </c>
      <c r="N124" s="10">
        <f t="shared" si="14"/>
        <v>11</v>
      </c>
      <c r="O124" s="10">
        <f>MATCH(F124,Input!$C$15:$U$15,0)</f>
        <v>7</v>
      </c>
    </row>
    <row r="125" spans="2:15">
      <c r="C125" t="s">
        <v>11</v>
      </c>
      <c r="D125" s="18">
        <v>2020</v>
      </c>
      <c r="E125" t="str">
        <f t="shared" si="17"/>
        <v>INDT*</v>
      </c>
      <c r="F125" t="str">
        <f t="shared" si="16"/>
        <v>INDLPG</v>
      </c>
      <c r="G125" t="str">
        <f t="shared" si="16"/>
        <v>ITDRH</v>
      </c>
      <c r="H125" t="str">
        <f t="shared" si="16"/>
        <v>INDLPG</v>
      </c>
      <c r="I125" s="10" t="s">
        <v>209</v>
      </c>
      <c r="J125" s="51">
        <f ca="1">OFFSET(Input!$A$1,M125+N125+2,O125+1)</f>
        <v>50.283318770351023</v>
      </c>
      <c r="L125" s="10" t="str">
        <f t="shared" si="13"/>
        <v>HeatTax</v>
      </c>
      <c r="M125" s="10">
        <f>VLOOKUP(L125,Input!$C$2:$D$6,2,FALSE)</f>
        <v>63</v>
      </c>
      <c r="N125" s="10">
        <f t="shared" si="14"/>
        <v>11</v>
      </c>
      <c r="O125" s="10">
        <f>MATCH(F125,Input!$C$15:$U$15,0)</f>
        <v>8</v>
      </c>
    </row>
    <row r="126" spans="2:15">
      <c r="C126" t="s">
        <v>11</v>
      </c>
      <c r="D126" s="18">
        <v>2020</v>
      </c>
      <c r="E126" t="str">
        <f t="shared" si="17"/>
        <v>INDT*</v>
      </c>
      <c r="F126" t="str">
        <f t="shared" si="16"/>
        <v>INDWST</v>
      </c>
      <c r="G126" t="str">
        <f t="shared" si="16"/>
        <v>ITDRH</v>
      </c>
      <c r="H126" t="str">
        <f t="shared" si="16"/>
        <v>INDWST</v>
      </c>
      <c r="I126" s="10" t="s">
        <v>209</v>
      </c>
      <c r="J126" s="51">
        <f ca="1">OFFSET(Input!$A$1,M126+N126+2,O126+1)</f>
        <v>0</v>
      </c>
      <c r="L126" s="10" t="str">
        <f t="shared" si="13"/>
        <v>HeatTax</v>
      </c>
      <c r="M126" s="10">
        <f>VLOOKUP(L126,Input!$C$2:$D$6,2,FALSE)</f>
        <v>63</v>
      </c>
      <c r="N126" s="10">
        <f t="shared" si="14"/>
        <v>11</v>
      </c>
      <c r="O126" s="10">
        <f>MATCH(F126,Input!$C$15:$U$15,0)</f>
        <v>9</v>
      </c>
    </row>
    <row r="127" spans="2:15">
      <c r="C127" t="s">
        <v>11</v>
      </c>
      <c r="D127" s="18">
        <v>2020</v>
      </c>
      <c r="E127" t="str">
        <f t="shared" si="17"/>
        <v>INDT*</v>
      </c>
      <c r="F127" t="str">
        <f t="shared" si="16"/>
        <v>INDHCE</v>
      </c>
      <c r="G127" t="str">
        <f t="shared" si="16"/>
        <v>ITDRH</v>
      </c>
      <c r="H127" t="str">
        <f t="shared" si="16"/>
        <v>INDHCE</v>
      </c>
      <c r="I127" s="10" t="s">
        <v>209</v>
      </c>
      <c r="J127" s="51">
        <f ca="1">OFFSET(Input!$A$1,M127+N127+2,O127+1)</f>
        <v>30.170076892571945</v>
      </c>
      <c r="L127" s="10" t="str">
        <f t="shared" si="13"/>
        <v>HeatTax</v>
      </c>
      <c r="M127" s="10">
        <f>VLOOKUP(L127,Input!$C$2:$D$6,2,FALSE)</f>
        <v>63</v>
      </c>
      <c r="N127" s="10">
        <f t="shared" si="14"/>
        <v>11</v>
      </c>
      <c r="O127" s="10">
        <f>MATCH(F127,Input!$C$15:$U$15,0)</f>
        <v>10</v>
      </c>
    </row>
    <row r="128" spans="2:15">
      <c r="C128" t="s">
        <v>11</v>
      </c>
      <c r="D128" s="18">
        <v>2020</v>
      </c>
      <c r="E128" t="str">
        <f t="shared" si="17"/>
        <v>INDT*</v>
      </c>
      <c r="F128" t="str">
        <f t="shared" si="16"/>
        <v>INDHDE</v>
      </c>
      <c r="G128" t="str">
        <f t="shared" si="16"/>
        <v>ITDRH</v>
      </c>
      <c r="H128" t="str">
        <f t="shared" si="16"/>
        <v>INDHDE</v>
      </c>
      <c r="I128" s="10" t="s">
        <v>209</v>
      </c>
      <c r="J128" s="51">
        <f ca="1">OFFSET(Input!$A$1,M128+N128+2,O128+1)</f>
        <v>30.170076892571945</v>
      </c>
      <c r="L128" s="10" t="str">
        <f t="shared" si="13"/>
        <v>HeatTax</v>
      </c>
      <c r="M128" s="10">
        <f>VLOOKUP(L128,Input!$C$2:$D$6,2,FALSE)</f>
        <v>63</v>
      </c>
      <c r="N128" s="10">
        <f t="shared" si="14"/>
        <v>11</v>
      </c>
      <c r="O128" s="10">
        <f>MATCH(F128,Input!$C$15:$U$15,0)</f>
        <v>11</v>
      </c>
    </row>
    <row r="129" spans="2:15">
      <c r="B129" s="9"/>
      <c r="C129" s="9" t="s">
        <v>11</v>
      </c>
      <c r="D129" s="12">
        <v>2020</v>
      </c>
      <c r="E129" s="9" t="str">
        <f t="shared" si="17"/>
        <v>INDT*</v>
      </c>
      <c r="F129" s="9" t="str">
        <f t="shared" si="16"/>
        <v>INDELC</v>
      </c>
      <c r="G129" s="9" t="str">
        <f t="shared" si="16"/>
        <v>ITDRH</v>
      </c>
      <c r="H129" s="9" t="str">
        <f t="shared" si="16"/>
        <v>INDELC</v>
      </c>
      <c r="I129" s="13" t="s">
        <v>209</v>
      </c>
      <c r="J129" s="52">
        <f ca="1">OFFSET(Input!$A$1,M129+N129+2,O129+1)</f>
        <v>40.322872058088471</v>
      </c>
      <c r="L129" s="13" t="str">
        <f t="shared" si="13"/>
        <v>HeatTax</v>
      </c>
      <c r="M129" s="13">
        <f>VLOOKUP(L129,Input!$C$2:$D$6,2,FALSE)</f>
        <v>63</v>
      </c>
      <c r="N129" s="13">
        <f t="shared" si="14"/>
        <v>11</v>
      </c>
      <c r="O129" s="13">
        <f>MATCH(F129,Input!$C$15:$U$15,0)</f>
        <v>12</v>
      </c>
    </row>
    <row r="130" spans="2:15">
      <c r="B130" s="26"/>
      <c r="C130" s="26" t="s">
        <v>11</v>
      </c>
      <c r="D130" s="27">
        <v>2020</v>
      </c>
      <c r="E130" s="26" t="str">
        <f t="shared" si="17"/>
        <v>INDT*</v>
      </c>
      <c r="F130" s="26" t="str">
        <f t="shared" ref="F130:H149" si="18">F86</f>
        <v>INDELC</v>
      </c>
      <c r="G130" s="26" t="str">
        <f t="shared" si="18"/>
        <v>ITDLA</v>
      </c>
      <c r="H130" s="26" t="str">
        <f t="shared" si="18"/>
        <v>INDELC</v>
      </c>
      <c r="I130" s="28" t="s">
        <v>209</v>
      </c>
      <c r="J130" s="53">
        <f ca="1">OFFSET(Input!$A$1,M130+N130+2,O130+1)</f>
        <v>40.322872058088471</v>
      </c>
      <c r="L130" s="28" t="str">
        <f t="shared" si="13"/>
        <v>FullTax</v>
      </c>
      <c r="M130" s="28">
        <f>VLOOKUP(L130,Input!$C$2:$D$6,2,FALSE)</f>
        <v>113</v>
      </c>
      <c r="N130" s="28">
        <f t="shared" si="14"/>
        <v>11</v>
      </c>
      <c r="O130" s="28">
        <f>MATCH(F130,Input!$C$15:$U$15,0)</f>
        <v>12</v>
      </c>
    </row>
    <row r="131" spans="2:15">
      <c r="B131" s="9"/>
      <c r="C131" s="9" t="s">
        <v>11</v>
      </c>
      <c r="D131" s="12">
        <v>2020</v>
      </c>
      <c r="E131" s="9" t="str">
        <f t="shared" si="17"/>
        <v>INDT*</v>
      </c>
      <c r="F131" s="9" t="str">
        <f t="shared" si="18"/>
        <v>INDELC</v>
      </c>
      <c r="G131" s="9" t="str">
        <f t="shared" si="18"/>
        <v>ITDEM</v>
      </c>
      <c r="H131" s="9" t="str">
        <f t="shared" si="18"/>
        <v>INDELC</v>
      </c>
      <c r="I131" s="13" t="s">
        <v>209</v>
      </c>
      <c r="J131" s="52">
        <f ca="1">OFFSET(Input!$A$1,M131+N131+2,O131+1)</f>
        <v>40.322872058088471</v>
      </c>
      <c r="L131" s="13" t="str">
        <f t="shared" si="13"/>
        <v>FullTax</v>
      </c>
      <c r="M131" s="13">
        <f>VLOOKUP(L131,Input!$C$2:$D$6,2,FALSE)</f>
        <v>113</v>
      </c>
      <c r="N131" s="13">
        <f t="shared" si="14"/>
        <v>11</v>
      </c>
      <c r="O131" s="13">
        <f>MATCH(F131,Input!$C$15:$U$15,0)</f>
        <v>12</v>
      </c>
    </row>
    <row r="132" spans="2:15">
      <c r="C132" t="s">
        <v>11</v>
      </c>
      <c r="D132" s="18">
        <v>2020</v>
      </c>
      <c r="E132" t="str">
        <f t="shared" si="17"/>
        <v>INDT*</v>
      </c>
      <c r="F132" t="str">
        <f t="shared" si="18"/>
        <v>INDDSB1</v>
      </c>
      <c r="G132" t="str">
        <f t="shared" si="18"/>
        <v>ITDTF</v>
      </c>
      <c r="H132" t="str">
        <f t="shared" si="18"/>
        <v>INDDSB1</v>
      </c>
      <c r="I132" s="10" t="s">
        <v>209</v>
      </c>
      <c r="J132" s="51">
        <f ca="1">OFFSET(Input!$A$1,M132+N132+2,O132+1)</f>
        <v>40.322872058088471</v>
      </c>
      <c r="L132" s="10" t="str">
        <f t="shared" si="13"/>
        <v>FullTax</v>
      </c>
      <c r="M132" s="10">
        <f>VLOOKUP(L132,Input!$C$2:$D$6,2,FALSE)</f>
        <v>113</v>
      </c>
      <c r="N132" s="10">
        <f t="shared" si="14"/>
        <v>11</v>
      </c>
      <c r="O132" s="10">
        <f>MATCH(F132,Input!$C$15:$U$15,0)</f>
        <v>13</v>
      </c>
    </row>
    <row r="133" spans="2:15">
      <c r="C133" t="s">
        <v>11</v>
      </c>
      <c r="D133" s="18">
        <v>2020</v>
      </c>
      <c r="E133" t="str">
        <f t="shared" si="17"/>
        <v>INDT*</v>
      </c>
      <c r="F133" t="str">
        <f t="shared" si="18"/>
        <v>INDDSB2</v>
      </c>
      <c r="G133" t="str">
        <f t="shared" si="18"/>
        <v>ITDTF</v>
      </c>
      <c r="H133" t="str">
        <f t="shared" si="18"/>
        <v>INDDSB2</v>
      </c>
      <c r="I133" s="10" t="s">
        <v>209</v>
      </c>
      <c r="J133" s="51">
        <f ca="1">OFFSET(Input!$A$1,M133+N133+2,O133+1)</f>
        <v>121.84069514307899</v>
      </c>
      <c r="L133" s="10" t="str">
        <f t="shared" si="13"/>
        <v>FullTax</v>
      </c>
      <c r="M133" s="10">
        <f>VLOOKUP(L133,Input!$C$2:$D$6,2,FALSE)</f>
        <v>113</v>
      </c>
      <c r="N133" s="10">
        <f t="shared" si="14"/>
        <v>11</v>
      </c>
      <c r="O133" s="10">
        <f>MATCH(F133,Input!$C$15:$U$15,0)</f>
        <v>14</v>
      </c>
    </row>
    <row r="134" spans="2:15">
      <c r="C134" t="s">
        <v>11</v>
      </c>
      <c r="D134" s="18">
        <v>2020</v>
      </c>
      <c r="E134" t="str">
        <f t="shared" si="17"/>
        <v>INDT*</v>
      </c>
      <c r="F134" t="str">
        <f t="shared" si="18"/>
        <v>INDDSL</v>
      </c>
      <c r="G134" t="str">
        <f t="shared" si="18"/>
        <v>ITDTF</v>
      </c>
      <c r="H134" t="str">
        <f t="shared" si="18"/>
        <v>INDDSL</v>
      </c>
      <c r="I134" s="10" t="s">
        <v>209</v>
      </c>
      <c r="J134" s="51">
        <f ca="1">OFFSET(Input!$A$1,M134+N134+2,O134+1)</f>
        <v>154.26271326684906</v>
      </c>
      <c r="L134" s="10" t="str">
        <f t="shared" si="13"/>
        <v>FullTax</v>
      </c>
      <c r="M134" s="10">
        <f>VLOOKUP(L134,Input!$C$2:$D$6,2,FALSE)</f>
        <v>113</v>
      </c>
      <c r="N134" s="10">
        <f t="shared" si="14"/>
        <v>11</v>
      </c>
      <c r="O134" s="10">
        <f>MATCH(F134,Input!$C$15:$U$15,0)</f>
        <v>3</v>
      </c>
    </row>
    <row r="135" spans="2:15">
      <c r="C135" t="s">
        <v>11</v>
      </c>
      <c r="D135" s="18">
        <v>2020</v>
      </c>
      <c r="E135" t="str">
        <f t="shared" si="17"/>
        <v>INDT*</v>
      </c>
      <c r="F135" t="str">
        <f t="shared" si="18"/>
        <v>INDLPG</v>
      </c>
      <c r="G135" t="str">
        <f t="shared" si="18"/>
        <v>ITDFL</v>
      </c>
      <c r="H135" t="str">
        <f t="shared" si="18"/>
        <v>INDLPG</v>
      </c>
      <c r="I135" s="10" t="s">
        <v>209</v>
      </c>
      <c r="J135" s="51">
        <f ca="1">OFFSET(Input!$A$1,M135+N135+2,O135+1)</f>
        <v>50.283318770351023</v>
      </c>
      <c r="L135" s="10" t="str">
        <f t="shared" ref="L135:L198" si="19">VLOOKUP(RIGHT(G135,3),$T$6:$V$12,3,FALSE)</f>
        <v>FullTax</v>
      </c>
      <c r="M135" s="10">
        <f>VLOOKUP(L135,Input!$C$2:$D$6,2,FALSE)</f>
        <v>113</v>
      </c>
      <c r="N135" s="10">
        <f t="shared" ref="N135:N198" si="20">D135-2009</f>
        <v>11</v>
      </c>
      <c r="O135" s="10">
        <f>MATCH(F135,Input!$C$15:$U$15,0)</f>
        <v>8</v>
      </c>
    </row>
    <row r="136" spans="2:15">
      <c r="C136" t="s">
        <v>11</v>
      </c>
      <c r="D136" s="18">
        <v>2020</v>
      </c>
      <c r="E136" t="str">
        <f t="shared" si="17"/>
        <v>INDT*</v>
      </c>
      <c r="F136" t="str">
        <f t="shared" si="18"/>
        <v>INDSNG1</v>
      </c>
      <c r="G136" t="str">
        <f t="shared" si="18"/>
        <v>ITDFL</v>
      </c>
      <c r="H136" t="str">
        <f t="shared" si="18"/>
        <v>INDSNG1</v>
      </c>
      <c r="I136" s="10" t="s">
        <v>209</v>
      </c>
      <c r="J136" s="51">
        <f ca="1">OFFSET(Input!$A$1,M136+N136+2,O136+1)</f>
        <v>121.84069514307899</v>
      </c>
      <c r="L136" s="10" t="str">
        <f t="shared" si="19"/>
        <v>FullTax</v>
      </c>
      <c r="M136" s="10">
        <f>VLOOKUP(L136,Input!$C$2:$D$6,2,FALSE)</f>
        <v>113</v>
      </c>
      <c r="N136" s="10">
        <f t="shared" si="20"/>
        <v>11</v>
      </c>
      <c r="O136" s="10">
        <f>MATCH(F136,Input!$C$15:$U$15,0)</f>
        <v>15</v>
      </c>
    </row>
    <row r="137" spans="2:15" ht="15.75" thickBot="1">
      <c r="B137" s="9"/>
      <c r="C137" s="9" t="s">
        <v>11</v>
      </c>
      <c r="D137" s="12">
        <v>2020</v>
      </c>
      <c r="E137" s="9" t="str">
        <f t="shared" si="17"/>
        <v>INDT*</v>
      </c>
      <c r="F137" s="9" t="str">
        <f t="shared" si="18"/>
        <v>INDSNG2</v>
      </c>
      <c r="G137" s="9" t="str">
        <f t="shared" si="18"/>
        <v>ITDFL</v>
      </c>
      <c r="H137" s="9" t="str">
        <f t="shared" si="18"/>
        <v>INDSNG2</v>
      </c>
      <c r="I137" s="13" t="s">
        <v>209</v>
      </c>
      <c r="J137" s="52">
        <f ca="1">OFFSET(Input!$A$1,M137+N137+2,O137+1)</f>
        <v>0</v>
      </c>
      <c r="L137" s="13" t="str">
        <f t="shared" si="19"/>
        <v>FullTax</v>
      </c>
      <c r="M137" s="13">
        <f>VLOOKUP(L137,Input!$C$2:$D$6,2,FALSE)</f>
        <v>113</v>
      </c>
      <c r="N137" s="13">
        <f t="shared" si="20"/>
        <v>11</v>
      </c>
      <c r="O137" s="13">
        <f>MATCH(F137,Input!$C$15:$U$15,0)</f>
        <v>16</v>
      </c>
    </row>
    <row r="138" spans="2:15">
      <c r="B138" s="8"/>
      <c r="C138" s="8" t="s">
        <v>11</v>
      </c>
      <c r="D138" s="19">
        <v>2025</v>
      </c>
      <c r="E138" s="8" t="str">
        <f t="shared" si="17"/>
        <v>INDT*</v>
      </c>
      <c r="F138" s="8" t="str">
        <f t="shared" si="18"/>
        <v>INDNGA</v>
      </c>
      <c r="G138" s="8" t="str">
        <f t="shared" si="18"/>
        <v>ITDMT</v>
      </c>
      <c r="H138" s="8" t="str">
        <f t="shared" si="18"/>
        <v>INDNGA</v>
      </c>
      <c r="I138" s="20" t="s">
        <v>209</v>
      </c>
      <c r="J138" s="50">
        <f ca="1">OFFSET(Input!$A$1,M138+N138+2,O138+1)</f>
        <v>2.5015331882971479</v>
      </c>
      <c r="L138" s="20" t="str">
        <f t="shared" si="19"/>
        <v>ProcesTax</v>
      </c>
      <c r="M138" s="20">
        <f>VLOOKUP(L138,Input!$C$2:$D$6,2,FALSE)</f>
        <v>13</v>
      </c>
      <c r="N138" s="20">
        <f t="shared" si="20"/>
        <v>16</v>
      </c>
      <c r="O138" s="20">
        <f>MATCH(F138,Input!$C$15:$U$15,0)</f>
        <v>1</v>
      </c>
    </row>
    <row r="139" spans="2:15">
      <c r="C139" t="s">
        <v>11</v>
      </c>
      <c r="D139" s="18">
        <v>2025</v>
      </c>
      <c r="E139" t="str">
        <f t="shared" si="17"/>
        <v>INDT*</v>
      </c>
      <c r="F139" t="str">
        <f t="shared" si="18"/>
        <v>INDSNG1</v>
      </c>
      <c r="G139" t="str">
        <f t="shared" si="18"/>
        <v>ITDMT</v>
      </c>
      <c r="H139" t="str">
        <f t="shared" si="18"/>
        <v>INDSNG1</v>
      </c>
      <c r="I139" s="10" t="s">
        <v>209</v>
      </c>
      <c r="J139" s="51">
        <f ca="1">OFFSET(Input!$A$1,M139+N139+2,O139+1)</f>
        <v>0</v>
      </c>
      <c r="L139" s="10" t="str">
        <f t="shared" si="19"/>
        <v>ProcesTax</v>
      </c>
      <c r="M139" s="10">
        <f>VLOOKUP(L139,Input!$C$2:$D$6,2,FALSE)</f>
        <v>13</v>
      </c>
      <c r="N139" s="10">
        <f t="shared" si="20"/>
        <v>16</v>
      </c>
      <c r="O139" s="10">
        <f>MATCH(F139,Input!$C$15:$U$15,0)</f>
        <v>15</v>
      </c>
    </row>
    <row r="140" spans="2:15">
      <c r="C140" t="s">
        <v>11</v>
      </c>
      <c r="D140" s="18">
        <v>2025</v>
      </c>
      <c r="E140" t="str">
        <f t="shared" si="17"/>
        <v>INDT*</v>
      </c>
      <c r="F140" t="str">
        <f t="shared" si="18"/>
        <v>INDSNG2</v>
      </c>
      <c r="G140" t="str">
        <f t="shared" si="18"/>
        <v>ITDMT</v>
      </c>
      <c r="H140" t="str">
        <f t="shared" si="18"/>
        <v>INDSNG2</v>
      </c>
      <c r="I140" s="10" t="s">
        <v>209</v>
      </c>
      <c r="J140" s="51">
        <f ca="1">OFFSET(Input!$A$1,M140+N140+2,O140+1)</f>
        <v>0</v>
      </c>
      <c r="L140" s="10" t="str">
        <f t="shared" si="19"/>
        <v>ProcesTax</v>
      </c>
      <c r="M140" s="10">
        <f>VLOOKUP(L140,Input!$C$2:$D$6,2,FALSE)</f>
        <v>13</v>
      </c>
      <c r="N140" s="10">
        <f t="shared" si="20"/>
        <v>16</v>
      </c>
      <c r="O140" s="10">
        <f>MATCH(F140,Input!$C$15:$U$15,0)</f>
        <v>16</v>
      </c>
    </row>
    <row r="141" spans="2:15">
      <c r="C141" t="s">
        <v>11</v>
      </c>
      <c r="D141" s="18">
        <v>2025</v>
      </c>
      <c r="E141" t="str">
        <f t="shared" si="17"/>
        <v>INDT*</v>
      </c>
      <c r="F141" t="str">
        <f t="shared" si="18"/>
        <v>INDCOA</v>
      </c>
      <c r="G141" t="str">
        <f t="shared" si="18"/>
        <v>ITDMT</v>
      </c>
      <c r="H141" t="str">
        <f t="shared" si="18"/>
        <v>INDCOA</v>
      </c>
      <c r="I141" s="10" t="s">
        <v>209</v>
      </c>
      <c r="J141" s="51">
        <f ca="1">OFFSET(Input!$A$1,M141+N141+2,O141+1)</f>
        <v>0</v>
      </c>
      <c r="L141" s="10" t="str">
        <f t="shared" si="19"/>
        <v>ProcesTax</v>
      </c>
      <c r="M141" s="10">
        <f>VLOOKUP(L141,Input!$C$2:$D$6,2,FALSE)</f>
        <v>13</v>
      </c>
      <c r="N141" s="10">
        <f t="shared" si="20"/>
        <v>16</v>
      </c>
      <c r="O141" s="10">
        <f>MATCH(F141,Input!$C$15:$U$15,0)</f>
        <v>2</v>
      </c>
    </row>
    <row r="142" spans="2:15">
      <c r="C142" t="s">
        <v>11</v>
      </c>
      <c r="D142" s="18">
        <v>2025</v>
      </c>
      <c r="E142" t="str">
        <f t="shared" si="17"/>
        <v>INDT*</v>
      </c>
      <c r="F142" t="str">
        <f t="shared" si="18"/>
        <v>INDDSL</v>
      </c>
      <c r="G142" t="str">
        <f t="shared" si="18"/>
        <v>ITDMT</v>
      </c>
      <c r="H142" t="str">
        <f t="shared" si="18"/>
        <v>INDDSL</v>
      </c>
      <c r="I142" s="10" t="s">
        <v>209</v>
      </c>
      <c r="J142" s="51">
        <f ca="1">OFFSET(Input!$A$1,M142+N142+2,O142+1)</f>
        <v>154.26271326684906</v>
      </c>
      <c r="L142" s="10" t="str">
        <f t="shared" si="19"/>
        <v>ProcesTax</v>
      </c>
      <c r="M142" s="10">
        <f>VLOOKUP(L142,Input!$C$2:$D$6,2,FALSE)</f>
        <v>13</v>
      </c>
      <c r="N142" s="10">
        <f t="shared" si="20"/>
        <v>16</v>
      </c>
      <c r="O142" s="10">
        <f>MATCH(F142,Input!$C$15:$U$15,0)</f>
        <v>3</v>
      </c>
    </row>
    <row r="143" spans="2:15">
      <c r="C143" t="s">
        <v>11</v>
      </c>
      <c r="D143" s="18">
        <v>2025</v>
      </c>
      <c r="E143" t="str">
        <f t="shared" si="17"/>
        <v>INDT*</v>
      </c>
      <c r="F143" t="str">
        <f t="shared" si="18"/>
        <v>INDDSB1</v>
      </c>
      <c r="G143" t="str">
        <f t="shared" si="18"/>
        <v>ITDMT</v>
      </c>
      <c r="H143" t="str">
        <f t="shared" si="18"/>
        <v>INDDSB1</v>
      </c>
      <c r="I143" s="10" t="s">
        <v>209</v>
      </c>
      <c r="J143" s="51">
        <f ca="1">OFFSET(Input!$A$1,M143+N143+2,O143+1)</f>
        <v>121.84069514307899</v>
      </c>
      <c r="L143" s="10" t="str">
        <f t="shared" si="19"/>
        <v>ProcesTax</v>
      </c>
      <c r="M143" s="10">
        <f>VLOOKUP(L143,Input!$C$2:$D$6,2,FALSE)</f>
        <v>13</v>
      </c>
      <c r="N143" s="10">
        <f t="shared" si="20"/>
        <v>16</v>
      </c>
      <c r="O143" s="10">
        <f>MATCH(F143,Input!$C$15:$U$15,0)</f>
        <v>13</v>
      </c>
    </row>
    <row r="144" spans="2:15">
      <c r="C144" t="s">
        <v>11</v>
      </c>
      <c r="D144" s="18">
        <v>2025</v>
      </c>
      <c r="E144" t="str">
        <f t="shared" si="17"/>
        <v>INDT*</v>
      </c>
      <c r="F144" t="str">
        <f t="shared" si="18"/>
        <v>INDDSB2</v>
      </c>
      <c r="G144" t="str">
        <f t="shared" si="18"/>
        <v>ITDMT</v>
      </c>
      <c r="H144" t="str">
        <f t="shared" si="18"/>
        <v>INDDSB2</v>
      </c>
      <c r="I144" s="10" t="s">
        <v>209</v>
      </c>
      <c r="J144" s="51">
        <f ca="1">OFFSET(Input!$A$1,M144+N144+2,O144+1)</f>
        <v>121.84069514307899</v>
      </c>
      <c r="L144" s="10" t="str">
        <f t="shared" si="19"/>
        <v>ProcesTax</v>
      </c>
      <c r="M144" s="10">
        <f>VLOOKUP(L144,Input!$C$2:$D$6,2,FALSE)</f>
        <v>13</v>
      </c>
      <c r="N144" s="10">
        <f t="shared" si="20"/>
        <v>16</v>
      </c>
      <c r="O144" s="10">
        <f>MATCH(F144,Input!$C$15:$U$15,0)</f>
        <v>14</v>
      </c>
    </row>
    <row r="145" spans="2:15">
      <c r="C145" t="s">
        <v>11</v>
      </c>
      <c r="D145" s="18">
        <v>2025</v>
      </c>
      <c r="E145" t="str">
        <f t="shared" si="17"/>
        <v>INDT*</v>
      </c>
      <c r="F145" t="str">
        <f t="shared" si="18"/>
        <v>INDWPE</v>
      </c>
      <c r="G145" t="str">
        <f t="shared" si="18"/>
        <v>ITDMT</v>
      </c>
      <c r="H145" t="str">
        <f t="shared" si="18"/>
        <v>INDWPE</v>
      </c>
      <c r="I145" s="10" t="s">
        <v>209</v>
      </c>
      <c r="J145" s="51">
        <f ca="1">OFFSET(Input!$A$1,M145+N145+2,O145+1)</f>
        <v>0</v>
      </c>
      <c r="L145" s="10" t="str">
        <f t="shared" si="19"/>
        <v>ProcesTax</v>
      </c>
      <c r="M145" s="10">
        <f>VLOOKUP(L145,Input!$C$2:$D$6,2,FALSE)</f>
        <v>13</v>
      </c>
      <c r="N145" s="10">
        <f t="shared" si="20"/>
        <v>16</v>
      </c>
      <c r="O145" s="10">
        <f>MATCH(F145,Input!$C$15:$U$15,0)</f>
        <v>4</v>
      </c>
    </row>
    <row r="146" spans="2:15">
      <c r="C146" t="s">
        <v>11</v>
      </c>
      <c r="D146" s="18">
        <v>2025</v>
      </c>
      <c r="E146" t="str">
        <f t="shared" si="17"/>
        <v>INDT*</v>
      </c>
      <c r="F146" t="str">
        <f t="shared" si="18"/>
        <v>INDWCH</v>
      </c>
      <c r="G146" t="str">
        <f t="shared" si="18"/>
        <v>ITDMT</v>
      </c>
      <c r="H146" t="str">
        <f t="shared" si="18"/>
        <v>INDWCH</v>
      </c>
      <c r="I146" s="10" t="s">
        <v>209</v>
      </c>
      <c r="J146" s="51">
        <f ca="1">OFFSET(Input!$A$1,M146+N146+2,O146+1)</f>
        <v>0</v>
      </c>
      <c r="L146" s="10" t="str">
        <f t="shared" si="19"/>
        <v>ProcesTax</v>
      </c>
      <c r="M146" s="10">
        <f>VLOOKUP(L146,Input!$C$2:$D$6,2,FALSE)</f>
        <v>13</v>
      </c>
      <c r="N146" s="10">
        <f t="shared" si="20"/>
        <v>16</v>
      </c>
      <c r="O146" s="10">
        <f>MATCH(F146,Input!$C$15:$U$15,0)</f>
        <v>5</v>
      </c>
    </row>
    <row r="147" spans="2:15">
      <c r="C147" t="s">
        <v>11</v>
      </c>
      <c r="D147" s="18">
        <v>2025</v>
      </c>
      <c r="E147" t="str">
        <f t="shared" si="17"/>
        <v>INDT*</v>
      </c>
      <c r="F147" t="str">
        <f t="shared" si="18"/>
        <v>INDBGA</v>
      </c>
      <c r="G147" t="str">
        <f t="shared" si="18"/>
        <v>ITDMT</v>
      </c>
      <c r="H147" t="str">
        <f t="shared" si="18"/>
        <v>INDBGA</v>
      </c>
      <c r="I147" s="10" t="s">
        <v>209</v>
      </c>
      <c r="J147" s="51">
        <f ca="1">OFFSET(Input!$A$1,M147+N147+2,O147+1)</f>
        <v>0</v>
      </c>
      <c r="L147" s="10" t="str">
        <f t="shared" si="19"/>
        <v>ProcesTax</v>
      </c>
      <c r="M147" s="10">
        <f>VLOOKUP(L147,Input!$C$2:$D$6,2,FALSE)</f>
        <v>13</v>
      </c>
      <c r="N147" s="10">
        <f t="shared" si="20"/>
        <v>16</v>
      </c>
      <c r="O147" s="10">
        <f>MATCH(F147,Input!$C$15:$U$15,0)</f>
        <v>6</v>
      </c>
    </row>
    <row r="148" spans="2:15">
      <c r="C148" t="s">
        <v>11</v>
      </c>
      <c r="D148" s="18">
        <v>2025</v>
      </c>
      <c r="E148" t="str">
        <f t="shared" si="17"/>
        <v>INDT*</v>
      </c>
      <c r="F148" t="str">
        <f t="shared" si="18"/>
        <v>INDHFO</v>
      </c>
      <c r="G148" t="str">
        <f t="shared" si="18"/>
        <v>ITDMT</v>
      </c>
      <c r="H148" t="str">
        <f t="shared" si="18"/>
        <v>INDHFO</v>
      </c>
      <c r="I148" s="10" t="s">
        <v>209</v>
      </c>
      <c r="J148" s="51">
        <f ca="1">OFFSET(Input!$A$1,M148+N148+2,O148+1)</f>
        <v>49.119350191937215</v>
      </c>
      <c r="L148" s="10" t="str">
        <f t="shared" si="19"/>
        <v>ProcesTax</v>
      </c>
      <c r="M148" s="10">
        <f>VLOOKUP(L148,Input!$C$2:$D$6,2,FALSE)</f>
        <v>13</v>
      </c>
      <c r="N148" s="10">
        <f t="shared" si="20"/>
        <v>16</v>
      </c>
      <c r="O148" s="10">
        <f>MATCH(F148,Input!$C$15:$U$15,0)</f>
        <v>7</v>
      </c>
    </row>
    <row r="149" spans="2:15">
      <c r="C149" t="s">
        <v>11</v>
      </c>
      <c r="D149" s="18">
        <v>2025</v>
      </c>
      <c r="E149" t="str">
        <f t="shared" si="17"/>
        <v>INDT*</v>
      </c>
      <c r="F149" t="str">
        <f t="shared" si="18"/>
        <v>INDLPG</v>
      </c>
      <c r="G149" t="str">
        <f t="shared" si="18"/>
        <v>ITDMT</v>
      </c>
      <c r="H149" t="str">
        <f t="shared" si="18"/>
        <v>INDLPG</v>
      </c>
      <c r="I149" s="10" t="s">
        <v>209</v>
      </c>
      <c r="J149" s="51">
        <f ca="1">OFFSET(Input!$A$1,M149+N149+2,O149+1)</f>
        <v>50.283318770351023</v>
      </c>
      <c r="L149" s="10" t="str">
        <f t="shared" si="19"/>
        <v>ProcesTax</v>
      </c>
      <c r="M149" s="10">
        <f>VLOOKUP(L149,Input!$C$2:$D$6,2,FALSE)</f>
        <v>13</v>
      </c>
      <c r="N149" s="10">
        <f t="shared" si="20"/>
        <v>16</v>
      </c>
      <c r="O149" s="10">
        <f>MATCH(F149,Input!$C$15:$U$15,0)</f>
        <v>8</v>
      </c>
    </row>
    <row r="150" spans="2:15">
      <c r="C150" t="s">
        <v>11</v>
      </c>
      <c r="D150" s="18">
        <v>2025</v>
      </c>
      <c r="E150" t="str">
        <f t="shared" si="17"/>
        <v>INDT*</v>
      </c>
      <c r="F150" t="str">
        <f t="shared" ref="F150:H169" si="21">F106</f>
        <v>INDWST</v>
      </c>
      <c r="G150" t="str">
        <f t="shared" si="21"/>
        <v>ITDMT</v>
      </c>
      <c r="H150" t="str">
        <f t="shared" si="21"/>
        <v>INDWST</v>
      </c>
      <c r="I150" s="10" t="s">
        <v>209</v>
      </c>
      <c r="J150" s="51">
        <f ca="1">OFFSET(Input!$A$1,M150+N150+2,O150+1)</f>
        <v>0</v>
      </c>
      <c r="L150" s="10" t="str">
        <f t="shared" si="19"/>
        <v>ProcesTax</v>
      </c>
      <c r="M150" s="10">
        <f>VLOOKUP(L150,Input!$C$2:$D$6,2,FALSE)</f>
        <v>13</v>
      </c>
      <c r="N150" s="10">
        <f t="shared" si="20"/>
        <v>16</v>
      </c>
      <c r="O150" s="10">
        <f>MATCH(F150,Input!$C$15:$U$15,0)</f>
        <v>9</v>
      </c>
    </row>
    <row r="151" spans="2:15">
      <c r="C151" t="s">
        <v>11</v>
      </c>
      <c r="D151" s="18">
        <v>2025</v>
      </c>
      <c r="E151" t="str">
        <f t="shared" si="17"/>
        <v>INDT*</v>
      </c>
      <c r="F151" t="str">
        <f t="shared" si="21"/>
        <v>INDHCE</v>
      </c>
      <c r="G151" t="str">
        <f t="shared" si="21"/>
        <v>ITDMT</v>
      </c>
      <c r="H151" t="str">
        <f t="shared" si="21"/>
        <v>INDHCE</v>
      </c>
      <c r="I151" s="10" t="s">
        <v>209</v>
      </c>
      <c r="J151" s="51">
        <f ca="1">OFFSET(Input!$A$1,M151+N151+2,O151+1)</f>
        <v>30.170076892571945</v>
      </c>
      <c r="L151" s="10" t="str">
        <f t="shared" si="19"/>
        <v>ProcesTax</v>
      </c>
      <c r="M151" s="10">
        <f>VLOOKUP(L151,Input!$C$2:$D$6,2,FALSE)</f>
        <v>13</v>
      </c>
      <c r="N151" s="10">
        <f t="shared" si="20"/>
        <v>16</v>
      </c>
      <c r="O151" s="10">
        <f>MATCH(F151,Input!$C$15:$U$15,0)</f>
        <v>10</v>
      </c>
    </row>
    <row r="152" spans="2:15">
      <c r="C152" t="s">
        <v>11</v>
      </c>
      <c r="D152" s="18">
        <v>2025</v>
      </c>
      <c r="E152" t="str">
        <f t="shared" si="17"/>
        <v>INDT*</v>
      </c>
      <c r="F152" t="str">
        <f t="shared" si="21"/>
        <v>INDHDE</v>
      </c>
      <c r="G152" t="str">
        <f t="shared" si="21"/>
        <v>ITDMT</v>
      </c>
      <c r="H152" t="str">
        <f t="shared" si="21"/>
        <v>INDHDE</v>
      </c>
      <c r="I152" s="10" t="s">
        <v>209</v>
      </c>
      <c r="J152" s="51">
        <f ca="1">OFFSET(Input!$A$1,M152+N152+2,O152+1)</f>
        <v>30.170076892571945</v>
      </c>
      <c r="L152" s="10" t="str">
        <f t="shared" si="19"/>
        <v>ProcesTax</v>
      </c>
      <c r="M152" s="10">
        <f>VLOOKUP(L152,Input!$C$2:$D$6,2,FALSE)</f>
        <v>13</v>
      </c>
      <c r="N152" s="10">
        <f t="shared" si="20"/>
        <v>16</v>
      </c>
      <c r="O152" s="10">
        <f>MATCH(F152,Input!$C$15:$U$15,0)</f>
        <v>11</v>
      </c>
    </row>
    <row r="153" spans="2:15">
      <c r="B153" s="9"/>
      <c r="C153" s="9" t="s">
        <v>11</v>
      </c>
      <c r="D153" s="12">
        <v>2025</v>
      </c>
      <c r="E153" s="9" t="str">
        <f t="shared" si="17"/>
        <v>INDT*</v>
      </c>
      <c r="F153" s="9" t="str">
        <f t="shared" si="21"/>
        <v>INDELC</v>
      </c>
      <c r="G153" s="9" t="str">
        <f t="shared" si="21"/>
        <v>ITDMT</v>
      </c>
      <c r="H153" s="9" t="str">
        <f t="shared" si="21"/>
        <v>INDELC</v>
      </c>
      <c r="I153" s="13" t="s">
        <v>209</v>
      </c>
      <c r="J153" s="52">
        <f ca="1">OFFSET(Input!$A$1,M153+N153+2,O153+1)</f>
        <v>1.2736219854102486</v>
      </c>
      <c r="L153" s="13" t="str">
        <f t="shared" si="19"/>
        <v>ProcesTax</v>
      </c>
      <c r="M153" s="13">
        <f>VLOOKUP(L153,Input!$C$2:$D$6,2,FALSE)</f>
        <v>13</v>
      </c>
      <c r="N153" s="13">
        <f t="shared" si="20"/>
        <v>16</v>
      </c>
      <c r="O153" s="13">
        <f>MATCH(F153,Input!$C$15:$U$15,0)</f>
        <v>12</v>
      </c>
    </row>
    <row r="154" spans="2:15">
      <c r="C154" t="s">
        <v>11</v>
      </c>
      <c r="D154" s="18">
        <v>2025</v>
      </c>
      <c r="E154" t="str">
        <f t="shared" si="17"/>
        <v>INDT*</v>
      </c>
      <c r="F154" t="str">
        <f t="shared" si="21"/>
        <v>INDNGA</v>
      </c>
      <c r="G154" t="str">
        <f t="shared" si="21"/>
        <v>ITDHT</v>
      </c>
      <c r="H154" t="str">
        <f t="shared" si="21"/>
        <v>INDNGA</v>
      </c>
      <c r="I154" s="10" t="s">
        <v>209</v>
      </c>
      <c r="J154" s="51">
        <f ca="1">OFFSET(Input!$A$1,M154+N154+2,O154+1)</f>
        <v>2.5015331882971479</v>
      </c>
      <c r="L154" s="10" t="str">
        <f t="shared" si="19"/>
        <v>ProcesTax</v>
      </c>
      <c r="M154" s="10">
        <f>VLOOKUP(L154,Input!$C$2:$D$6,2,FALSE)</f>
        <v>13</v>
      </c>
      <c r="N154" s="10">
        <f t="shared" si="20"/>
        <v>16</v>
      </c>
      <c r="O154" s="10">
        <f>MATCH(F154,Input!$C$15:$U$15,0)</f>
        <v>1</v>
      </c>
    </row>
    <row r="155" spans="2:15">
      <c r="C155" t="s">
        <v>11</v>
      </c>
      <c r="D155" s="18">
        <v>2025</v>
      </c>
      <c r="E155" t="str">
        <f t="shared" si="17"/>
        <v>INDT*</v>
      </c>
      <c r="F155" t="str">
        <f t="shared" si="21"/>
        <v>INDSNG2</v>
      </c>
      <c r="G155" t="str">
        <f t="shared" si="21"/>
        <v>ITDHT</v>
      </c>
      <c r="H155" t="str">
        <f t="shared" si="21"/>
        <v>INDSNG2</v>
      </c>
      <c r="I155" s="10" t="s">
        <v>209</v>
      </c>
      <c r="J155" s="51">
        <f ca="1">OFFSET(Input!$A$1,M155+N155+2,O155+1)</f>
        <v>0</v>
      </c>
      <c r="L155" s="10" t="str">
        <f t="shared" si="19"/>
        <v>ProcesTax</v>
      </c>
      <c r="M155" s="10">
        <f>VLOOKUP(L155,Input!$C$2:$D$6,2,FALSE)</f>
        <v>13</v>
      </c>
      <c r="N155" s="10">
        <f t="shared" si="20"/>
        <v>16</v>
      </c>
      <c r="O155" s="10">
        <f>MATCH(F155,Input!$C$15:$U$15,0)</f>
        <v>16</v>
      </c>
    </row>
    <row r="156" spans="2:15">
      <c r="C156" t="s">
        <v>11</v>
      </c>
      <c r="D156" s="18">
        <v>2025</v>
      </c>
      <c r="E156" t="str">
        <f t="shared" si="17"/>
        <v>INDT*</v>
      </c>
      <c r="F156" t="str">
        <f t="shared" si="21"/>
        <v>INDSNG1</v>
      </c>
      <c r="G156" t="str">
        <f t="shared" si="21"/>
        <v>ITDHT</v>
      </c>
      <c r="H156" t="str">
        <f t="shared" si="21"/>
        <v>INDSNG1</v>
      </c>
      <c r="I156" s="10" t="s">
        <v>209</v>
      </c>
      <c r="J156" s="51">
        <f ca="1">OFFSET(Input!$A$1,M156+N156+2,O156+1)</f>
        <v>0</v>
      </c>
      <c r="L156" s="10" t="str">
        <f t="shared" si="19"/>
        <v>ProcesTax</v>
      </c>
      <c r="M156" s="10">
        <f>VLOOKUP(L156,Input!$C$2:$D$6,2,FALSE)</f>
        <v>13</v>
      </c>
      <c r="N156" s="10">
        <f t="shared" si="20"/>
        <v>16</v>
      </c>
      <c r="O156" s="10">
        <f>MATCH(F156,Input!$C$15:$U$15,0)</f>
        <v>15</v>
      </c>
    </row>
    <row r="157" spans="2:15">
      <c r="B157" s="9"/>
      <c r="C157" s="9" t="s">
        <v>11</v>
      </c>
      <c r="D157" s="12">
        <v>2025</v>
      </c>
      <c r="E157" s="9" t="str">
        <f t="shared" si="17"/>
        <v>INDT*</v>
      </c>
      <c r="F157" s="9" t="str">
        <f t="shared" si="21"/>
        <v>INDLPG</v>
      </c>
      <c r="G157" s="9" t="str">
        <f t="shared" si="21"/>
        <v>ITDHT</v>
      </c>
      <c r="H157" s="9" t="str">
        <f t="shared" si="21"/>
        <v>INDLPG</v>
      </c>
      <c r="I157" s="13" t="s">
        <v>209</v>
      </c>
      <c r="J157" s="52">
        <f ca="1">OFFSET(Input!$A$1,M157+N157+2,O157+1)</f>
        <v>50.283318770351023</v>
      </c>
      <c r="L157" s="13" t="str">
        <f t="shared" si="19"/>
        <v>ProcesTax</v>
      </c>
      <c r="M157" s="13">
        <f>VLOOKUP(L157,Input!$C$2:$D$6,2,FALSE)</f>
        <v>13</v>
      </c>
      <c r="N157" s="13">
        <f t="shared" si="20"/>
        <v>16</v>
      </c>
      <c r="O157" s="13">
        <f>MATCH(F157,Input!$C$15:$U$15,0)</f>
        <v>8</v>
      </c>
    </row>
    <row r="158" spans="2:15">
      <c r="C158" t="s">
        <v>11</v>
      </c>
      <c r="D158" s="18">
        <v>2025</v>
      </c>
      <c r="E158" t="str">
        <f t="shared" si="17"/>
        <v>INDT*</v>
      </c>
      <c r="F158" t="str">
        <f t="shared" si="21"/>
        <v>INDNGA</v>
      </c>
      <c r="G158" t="str">
        <f t="shared" si="21"/>
        <v>ITDRH</v>
      </c>
      <c r="H158" t="str">
        <f t="shared" si="21"/>
        <v>INDNGA</v>
      </c>
      <c r="I158" s="10" t="s">
        <v>209</v>
      </c>
      <c r="J158" s="51">
        <f ca="1">OFFSET(Input!$A$1,M158+N158+2,O158+1)</f>
        <v>78.90688938861561</v>
      </c>
      <c r="L158" s="10" t="str">
        <f t="shared" si="19"/>
        <v>HeatTax</v>
      </c>
      <c r="M158" s="10">
        <f>VLOOKUP(L158,Input!$C$2:$D$6,2,FALSE)</f>
        <v>63</v>
      </c>
      <c r="N158" s="10">
        <f t="shared" si="20"/>
        <v>16</v>
      </c>
      <c r="O158" s="10">
        <f>MATCH(F158,Input!$C$15:$U$15,0)</f>
        <v>1</v>
      </c>
    </row>
    <row r="159" spans="2:15">
      <c r="C159" t="s">
        <v>11</v>
      </c>
      <c r="D159" s="18">
        <v>2025</v>
      </c>
      <c r="E159" t="str">
        <f t="shared" si="17"/>
        <v>INDT*</v>
      </c>
      <c r="F159" t="str">
        <f t="shared" si="21"/>
        <v>INDSNG2</v>
      </c>
      <c r="G159" t="str">
        <f t="shared" si="21"/>
        <v>ITDRH</v>
      </c>
      <c r="H159" t="str">
        <f t="shared" si="21"/>
        <v>INDSNG2</v>
      </c>
      <c r="I159" s="10" t="s">
        <v>209</v>
      </c>
      <c r="J159" s="51">
        <f ca="1">OFFSET(Input!$A$1,M159+N159+2,O159+1)</f>
        <v>0</v>
      </c>
      <c r="L159" s="10" t="str">
        <f t="shared" si="19"/>
        <v>HeatTax</v>
      </c>
      <c r="M159" s="10">
        <f>VLOOKUP(L159,Input!$C$2:$D$6,2,FALSE)</f>
        <v>63</v>
      </c>
      <c r="N159" s="10">
        <f t="shared" si="20"/>
        <v>16</v>
      </c>
      <c r="O159" s="10">
        <f>MATCH(F159,Input!$C$15:$U$15,0)</f>
        <v>16</v>
      </c>
    </row>
    <row r="160" spans="2:15">
      <c r="C160" t="s">
        <v>11</v>
      </c>
      <c r="D160" s="18">
        <v>2025</v>
      </c>
      <c r="E160" t="str">
        <f t="shared" si="17"/>
        <v>INDT*</v>
      </c>
      <c r="F160" t="str">
        <f t="shared" si="21"/>
        <v>INDSNG1</v>
      </c>
      <c r="G160" t="str">
        <f t="shared" si="21"/>
        <v>ITDRH</v>
      </c>
      <c r="H160" t="str">
        <f t="shared" si="21"/>
        <v>INDSNG1</v>
      </c>
      <c r="I160" s="10" t="s">
        <v>209</v>
      </c>
      <c r="J160" s="51">
        <f ca="1">OFFSET(Input!$A$1,M160+N160+2,O160+1)</f>
        <v>121.84069514307899</v>
      </c>
      <c r="L160" s="10" t="str">
        <f t="shared" si="19"/>
        <v>HeatTax</v>
      </c>
      <c r="M160" s="10">
        <f>VLOOKUP(L160,Input!$C$2:$D$6,2,FALSE)</f>
        <v>63</v>
      </c>
      <c r="N160" s="10">
        <f t="shared" si="20"/>
        <v>16</v>
      </c>
      <c r="O160" s="10">
        <f>MATCH(F160,Input!$C$15:$U$15,0)</f>
        <v>15</v>
      </c>
    </row>
    <row r="161" spans="2:15">
      <c r="C161" t="s">
        <v>11</v>
      </c>
      <c r="D161" s="18">
        <v>2025</v>
      </c>
      <c r="E161" t="str">
        <f t="shared" si="17"/>
        <v>INDT*</v>
      </c>
      <c r="F161" t="str">
        <f t="shared" si="21"/>
        <v>INDCOA</v>
      </c>
      <c r="G161" t="str">
        <f t="shared" si="21"/>
        <v>ITDRH</v>
      </c>
      <c r="H161" t="str">
        <f t="shared" si="21"/>
        <v>INDCOA</v>
      </c>
      <c r="I161" s="10" t="s">
        <v>209</v>
      </c>
      <c r="J161" s="51">
        <f ca="1">OFFSET(Input!$A$1,M161+N161+2,O161+1)</f>
        <v>0</v>
      </c>
      <c r="L161" s="10" t="str">
        <f t="shared" si="19"/>
        <v>HeatTax</v>
      </c>
      <c r="M161" s="10">
        <f>VLOOKUP(L161,Input!$C$2:$D$6,2,FALSE)</f>
        <v>63</v>
      </c>
      <c r="N161" s="10">
        <f t="shared" si="20"/>
        <v>16</v>
      </c>
      <c r="O161" s="10">
        <f>MATCH(F161,Input!$C$15:$U$15,0)</f>
        <v>2</v>
      </c>
    </row>
    <row r="162" spans="2:15">
      <c r="C162" t="s">
        <v>11</v>
      </c>
      <c r="D162" s="18">
        <v>2025</v>
      </c>
      <c r="E162" t="str">
        <f t="shared" si="17"/>
        <v>INDT*</v>
      </c>
      <c r="F162" t="str">
        <f t="shared" si="21"/>
        <v>INDDSL</v>
      </c>
      <c r="G162" t="str">
        <f t="shared" si="21"/>
        <v>ITDRH</v>
      </c>
      <c r="H162" t="str">
        <f t="shared" si="21"/>
        <v>INDDSL</v>
      </c>
      <c r="I162" s="10" t="s">
        <v>209</v>
      </c>
      <c r="J162" s="51">
        <f ca="1">OFFSET(Input!$A$1,M162+N162+2,O162+1)</f>
        <v>154.26271326684906</v>
      </c>
      <c r="L162" s="10" t="str">
        <f t="shared" si="19"/>
        <v>HeatTax</v>
      </c>
      <c r="M162" s="10">
        <f>VLOOKUP(L162,Input!$C$2:$D$6,2,FALSE)</f>
        <v>63</v>
      </c>
      <c r="N162" s="10">
        <f t="shared" si="20"/>
        <v>16</v>
      </c>
      <c r="O162" s="10">
        <f>MATCH(F162,Input!$C$15:$U$15,0)</f>
        <v>3</v>
      </c>
    </row>
    <row r="163" spans="2:15">
      <c r="C163" t="s">
        <v>11</v>
      </c>
      <c r="D163" s="18">
        <v>2025</v>
      </c>
      <c r="E163" t="str">
        <f t="shared" si="17"/>
        <v>INDT*</v>
      </c>
      <c r="F163" t="str">
        <f t="shared" si="21"/>
        <v>INDDSB1</v>
      </c>
      <c r="G163" t="str">
        <f t="shared" si="21"/>
        <v>ITDRH</v>
      </c>
      <c r="H163" t="str">
        <f t="shared" si="21"/>
        <v>INDDSB1</v>
      </c>
      <c r="I163" s="10" t="s">
        <v>209</v>
      </c>
      <c r="J163" s="51">
        <f ca="1">OFFSET(Input!$A$1,M163+N163+2,O163+1)</f>
        <v>40.322872058088471</v>
      </c>
      <c r="L163" s="10" t="str">
        <f t="shared" si="19"/>
        <v>HeatTax</v>
      </c>
      <c r="M163" s="10">
        <f>VLOOKUP(L163,Input!$C$2:$D$6,2,FALSE)</f>
        <v>63</v>
      </c>
      <c r="N163" s="10">
        <f t="shared" si="20"/>
        <v>16</v>
      </c>
      <c r="O163" s="10">
        <f>MATCH(F163,Input!$C$15:$U$15,0)</f>
        <v>13</v>
      </c>
    </row>
    <row r="164" spans="2:15" ht="15.75" thickBot="1">
      <c r="B164" s="80"/>
      <c r="C164" s="80" t="s">
        <v>11</v>
      </c>
      <c r="D164" s="81">
        <v>2025</v>
      </c>
      <c r="E164" s="80" t="str">
        <f t="shared" si="17"/>
        <v>INDT*</v>
      </c>
      <c r="F164" s="80" t="str">
        <f t="shared" si="21"/>
        <v>INDDSB2</v>
      </c>
      <c r="G164" s="80" t="str">
        <f t="shared" si="21"/>
        <v>ITDRH</v>
      </c>
      <c r="H164" s="80" t="str">
        <f t="shared" si="21"/>
        <v>INDDSB2</v>
      </c>
      <c r="I164" s="82" t="s">
        <v>209</v>
      </c>
      <c r="J164" s="83">
        <f ca="1">OFFSET(Input!$A$1,M164+N164+2,O164+1)</f>
        <v>121.84069514307899</v>
      </c>
      <c r="L164" s="10" t="str">
        <f t="shared" si="19"/>
        <v>HeatTax</v>
      </c>
      <c r="M164" s="10">
        <f>VLOOKUP(L164,Input!$C$2:$D$6,2,FALSE)</f>
        <v>63</v>
      </c>
      <c r="N164" s="10">
        <f t="shared" si="20"/>
        <v>16</v>
      </c>
      <c r="O164" s="10">
        <f>MATCH(F164,Input!$C$15:$U$15,0)</f>
        <v>14</v>
      </c>
    </row>
    <row r="165" spans="2:15">
      <c r="C165" t="s">
        <v>11</v>
      </c>
      <c r="D165" s="18">
        <v>2025</v>
      </c>
      <c r="E165" t="str">
        <f t="shared" si="17"/>
        <v>INDT*</v>
      </c>
      <c r="F165" t="str">
        <f t="shared" si="21"/>
        <v>INDWPE</v>
      </c>
      <c r="G165" t="str">
        <f t="shared" si="21"/>
        <v>ITDRH</v>
      </c>
      <c r="H165" t="str">
        <f t="shared" si="21"/>
        <v>INDWPE</v>
      </c>
      <c r="I165" s="10" t="s">
        <v>209</v>
      </c>
      <c r="J165" s="51">
        <f ca="1">OFFSET(Input!$A$1,M165+N165+2,O165+1)</f>
        <v>0</v>
      </c>
      <c r="L165" s="10" t="str">
        <f t="shared" si="19"/>
        <v>HeatTax</v>
      </c>
      <c r="M165" s="10">
        <f>VLOOKUP(L165,Input!$C$2:$D$6,2,FALSE)</f>
        <v>63</v>
      </c>
      <c r="N165" s="10">
        <f t="shared" si="20"/>
        <v>16</v>
      </c>
      <c r="O165" s="10">
        <f>MATCH(F165,Input!$C$15:$U$15,0)</f>
        <v>4</v>
      </c>
    </row>
    <row r="166" spans="2:15">
      <c r="C166" t="s">
        <v>11</v>
      </c>
      <c r="D166" s="18">
        <v>2025</v>
      </c>
      <c r="E166" t="str">
        <f t="shared" si="17"/>
        <v>INDT*</v>
      </c>
      <c r="F166" t="str">
        <f t="shared" si="21"/>
        <v>INDWCH</v>
      </c>
      <c r="G166" t="str">
        <f t="shared" si="21"/>
        <v>ITDRH</v>
      </c>
      <c r="H166" t="str">
        <f t="shared" si="21"/>
        <v>INDWCH</v>
      </c>
      <c r="I166" s="10" t="s">
        <v>209</v>
      </c>
      <c r="J166" s="51">
        <f ca="1">OFFSET(Input!$A$1,M166+N166+2,O166+1)</f>
        <v>0</v>
      </c>
      <c r="L166" s="10" t="str">
        <f t="shared" si="19"/>
        <v>HeatTax</v>
      </c>
      <c r="M166" s="10">
        <f>VLOOKUP(L166,Input!$C$2:$D$6,2,FALSE)</f>
        <v>63</v>
      </c>
      <c r="N166" s="10">
        <f t="shared" si="20"/>
        <v>16</v>
      </c>
      <c r="O166" s="10">
        <f>MATCH(F166,Input!$C$15:$U$15,0)</f>
        <v>5</v>
      </c>
    </row>
    <row r="167" spans="2:15">
      <c r="C167" t="s">
        <v>11</v>
      </c>
      <c r="D167" s="18">
        <v>2025</v>
      </c>
      <c r="E167" t="str">
        <f t="shared" si="17"/>
        <v>INDT*</v>
      </c>
      <c r="F167" t="str">
        <f t="shared" si="21"/>
        <v>INDBGA</v>
      </c>
      <c r="G167" t="str">
        <f t="shared" si="21"/>
        <v>ITDRH</v>
      </c>
      <c r="H167" t="str">
        <f t="shared" si="21"/>
        <v>INDBGA</v>
      </c>
      <c r="I167" s="10" t="s">
        <v>209</v>
      </c>
      <c r="J167" s="51">
        <f ca="1">OFFSET(Input!$A$1,M167+N167+2,O167+1)</f>
        <v>0</v>
      </c>
      <c r="L167" s="10" t="str">
        <f t="shared" si="19"/>
        <v>HeatTax</v>
      </c>
      <c r="M167" s="10">
        <f>VLOOKUP(L167,Input!$C$2:$D$6,2,FALSE)</f>
        <v>63</v>
      </c>
      <c r="N167" s="10">
        <f t="shared" si="20"/>
        <v>16</v>
      </c>
      <c r="O167" s="10">
        <f>MATCH(F167,Input!$C$15:$U$15,0)</f>
        <v>6</v>
      </c>
    </row>
    <row r="168" spans="2:15">
      <c r="C168" t="s">
        <v>11</v>
      </c>
      <c r="D168" s="18">
        <v>2025</v>
      </c>
      <c r="E168" t="str">
        <f t="shared" si="17"/>
        <v>INDT*</v>
      </c>
      <c r="F168" t="str">
        <f t="shared" si="21"/>
        <v>INDHFO</v>
      </c>
      <c r="G168" t="str">
        <f t="shared" si="21"/>
        <v>ITDRH</v>
      </c>
      <c r="H168" t="str">
        <f t="shared" si="21"/>
        <v>INDHFO</v>
      </c>
      <c r="I168" s="10" t="s">
        <v>209</v>
      </c>
      <c r="J168" s="51">
        <f ca="1">OFFSET(Input!$A$1,M168+N168+2,O168+1)</f>
        <v>70.840902704037745</v>
      </c>
      <c r="L168" s="10" t="str">
        <f t="shared" si="19"/>
        <v>HeatTax</v>
      </c>
      <c r="M168" s="10">
        <f>VLOOKUP(L168,Input!$C$2:$D$6,2,FALSE)</f>
        <v>63</v>
      </c>
      <c r="N168" s="10">
        <f t="shared" si="20"/>
        <v>16</v>
      </c>
      <c r="O168" s="10">
        <f>MATCH(F168,Input!$C$15:$U$15,0)</f>
        <v>7</v>
      </c>
    </row>
    <row r="169" spans="2:15">
      <c r="C169" t="s">
        <v>11</v>
      </c>
      <c r="D169" s="18">
        <v>2025</v>
      </c>
      <c r="E169" t="str">
        <f t="shared" si="17"/>
        <v>INDT*</v>
      </c>
      <c r="F169" t="str">
        <f t="shared" si="21"/>
        <v>INDLPG</v>
      </c>
      <c r="G169" t="str">
        <f t="shared" si="21"/>
        <v>ITDRH</v>
      </c>
      <c r="H169" t="str">
        <f t="shared" si="21"/>
        <v>INDLPG</v>
      </c>
      <c r="I169" s="10" t="s">
        <v>209</v>
      </c>
      <c r="J169" s="51">
        <f ca="1">OFFSET(Input!$A$1,M169+N169+2,O169+1)</f>
        <v>50.283318770351023</v>
      </c>
      <c r="L169" s="10" t="str">
        <f t="shared" si="19"/>
        <v>HeatTax</v>
      </c>
      <c r="M169" s="10">
        <f>VLOOKUP(L169,Input!$C$2:$D$6,2,FALSE)</f>
        <v>63</v>
      </c>
      <c r="N169" s="10">
        <f t="shared" si="20"/>
        <v>16</v>
      </c>
      <c r="O169" s="10">
        <f>MATCH(F169,Input!$C$15:$U$15,0)</f>
        <v>8</v>
      </c>
    </row>
    <row r="170" spans="2:15">
      <c r="C170" t="s">
        <v>11</v>
      </c>
      <c r="D170" s="18">
        <v>2025</v>
      </c>
      <c r="E170" t="str">
        <f t="shared" si="17"/>
        <v>INDT*</v>
      </c>
      <c r="F170" t="str">
        <f t="shared" ref="F170:H189" si="22">F126</f>
        <v>INDWST</v>
      </c>
      <c r="G170" t="str">
        <f t="shared" si="22"/>
        <v>ITDRH</v>
      </c>
      <c r="H170" t="str">
        <f t="shared" si="22"/>
        <v>INDWST</v>
      </c>
      <c r="I170" s="10" t="s">
        <v>209</v>
      </c>
      <c r="J170" s="51">
        <f ca="1">OFFSET(Input!$A$1,M170+N170+2,O170+1)</f>
        <v>0</v>
      </c>
      <c r="L170" s="10" t="str">
        <f t="shared" si="19"/>
        <v>HeatTax</v>
      </c>
      <c r="M170" s="10">
        <f>VLOOKUP(L170,Input!$C$2:$D$6,2,FALSE)</f>
        <v>63</v>
      </c>
      <c r="N170" s="10">
        <f t="shared" si="20"/>
        <v>16</v>
      </c>
      <c r="O170" s="10">
        <f>MATCH(F170,Input!$C$15:$U$15,0)</f>
        <v>9</v>
      </c>
    </row>
    <row r="171" spans="2:15">
      <c r="C171" t="s">
        <v>11</v>
      </c>
      <c r="D171" s="18">
        <v>2025</v>
      </c>
      <c r="E171" t="str">
        <f t="shared" si="17"/>
        <v>INDT*</v>
      </c>
      <c r="F171" t="str">
        <f t="shared" si="22"/>
        <v>INDHCE</v>
      </c>
      <c r="G171" t="str">
        <f t="shared" si="22"/>
        <v>ITDRH</v>
      </c>
      <c r="H171" t="str">
        <f t="shared" si="22"/>
        <v>INDHCE</v>
      </c>
      <c r="I171" s="10" t="s">
        <v>209</v>
      </c>
      <c r="J171" s="51">
        <f ca="1">OFFSET(Input!$A$1,M171+N171+2,O171+1)</f>
        <v>30.170076892571945</v>
      </c>
      <c r="L171" s="10" t="str">
        <f t="shared" si="19"/>
        <v>HeatTax</v>
      </c>
      <c r="M171" s="10">
        <f>VLOOKUP(L171,Input!$C$2:$D$6,2,FALSE)</f>
        <v>63</v>
      </c>
      <c r="N171" s="10">
        <f t="shared" si="20"/>
        <v>16</v>
      </c>
      <c r="O171" s="10">
        <f>MATCH(F171,Input!$C$15:$U$15,0)</f>
        <v>10</v>
      </c>
    </row>
    <row r="172" spans="2:15">
      <c r="C172" t="s">
        <v>11</v>
      </c>
      <c r="D172" s="18">
        <v>2025</v>
      </c>
      <c r="E172" t="str">
        <f t="shared" si="17"/>
        <v>INDT*</v>
      </c>
      <c r="F172" t="str">
        <f t="shared" si="22"/>
        <v>INDHDE</v>
      </c>
      <c r="G172" t="str">
        <f t="shared" si="22"/>
        <v>ITDRH</v>
      </c>
      <c r="H172" t="str">
        <f t="shared" si="22"/>
        <v>INDHDE</v>
      </c>
      <c r="I172" s="10" t="s">
        <v>209</v>
      </c>
      <c r="J172" s="51">
        <f ca="1">OFFSET(Input!$A$1,M172+N172+2,O172+1)</f>
        <v>30.170076892571945</v>
      </c>
      <c r="L172" s="10" t="str">
        <f t="shared" si="19"/>
        <v>HeatTax</v>
      </c>
      <c r="M172" s="10">
        <f>VLOOKUP(L172,Input!$C$2:$D$6,2,FALSE)</f>
        <v>63</v>
      </c>
      <c r="N172" s="10">
        <f t="shared" si="20"/>
        <v>16</v>
      </c>
      <c r="O172" s="10">
        <f>MATCH(F172,Input!$C$15:$U$15,0)</f>
        <v>11</v>
      </c>
    </row>
    <row r="173" spans="2:15">
      <c r="B173" s="9"/>
      <c r="C173" s="9" t="s">
        <v>11</v>
      </c>
      <c r="D173" s="12">
        <v>2025</v>
      </c>
      <c r="E173" s="9" t="str">
        <f t="shared" si="17"/>
        <v>INDT*</v>
      </c>
      <c r="F173" s="9" t="str">
        <f t="shared" si="22"/>
        <v>INDELC</v>
      </c>
      <c r="G173" s="9" t="str">
        <f t="shared" si="22"/>
        <v>ITDRH</v>
      </c>
      <c r="H173" s="9" t="str">
        <f t="shared" si="22"/>
        <v>INDELC</v>
      </c>
      <c r="I173" s="13" t="s">
        <v>209</v>
      </c>
      <c r="J173" s="52">
        <f ca="1">OFFSET(Input!$A$1,M173+N173+2,O173+1)</f>
        <v>40.322872058088471</v>
      </c>
      <c r="L173" s="13" t="str">
        <f t="shared" si="19"/>
        <v>HeatTax</v>
      </c>
      <c r="M173" s="13">
        <f>VLOOKUP(L173,Input!$C$2:$D$6,2,FALSE)</f>
        <v>63</v>
      </c>
      <c r="N173" s="13">
        <f t="shared" si="20"/>
        <v>16</v>
      </c>
      <c r="O173" s="13">
        <f>MATCH(F173,Input!$C$15:$U$15,0)</f>
        <v>12</v>
      </c>
    </row>
    <row r="174" spans="2:15">
      <c r="B174" s="26"/>
      <c r="C174" s="26" t="s">
        <v>11</v>
      </c>
      <c r="D174" s="27">
        <v>2025</v>
      </c>
      <c r="E174" s="26" t="str">
        <f t="shared" si="17"/>
        <v>INDT*</v>
      </c>
      <c r="F174" s="26" t="str">
        <f t="shared" si="22"/>
        <v>INDELC</v>
      </c>
      <c r="G174" s="26" t="str">
        <f t="shared" si="22"/>
        <v>ITDLA</v>
      </c>
      <c r="H174" s="26" t="str">
        <f t="shared" si="22"/>
        <v>INDELC</v>
      </c>
      <c r="I174" s="28" t="s">
        <v>209</v>
      </c>
      <c r="J174" s="53">
        <f ca="1">OFFSET(Input!$A$1,M174+N174+2,O174+1)</f>
        <v>40.322872058088471</v>
      </c>
      <c r="L174" s="28" t="str">
        <f t="shared" si="19"/>
        <v>FullTax</v>
      </c>
      <c r="M174" s="28">
        <f>VLOOKUP(L174,Input!$C$2:$D$6,2,FALSE)</f>
        <v>113</v>
      </c>
      <c r="N174" s="28">
        <f t="shared" si="20"/>
        <v>16</v>
      </c>
      <c r="O174" s="28">
        <f>MATCH(F174,Input!$C$15:$U$15,0)</f>
        <v>12</v>
      </c>
    </row>
    <row r="175" spans="2:15">
      <c r="B175" s="9"/>
      <c r="C175" s="9" t="s">
        <v>11</v>
      </c>
      <c r="D175" s="12">
        <v>2025</v>
      </c>
      <c r="E175" s="9" t="str">
        <f t="shared" si="17"/>
        <v>INDT*</v>
      </c>
      <c r="F175" s="9" t="str">
        <f t="shared" si="22"/>
        <v>INDELC</v>
      </c>
      <c r="G175" s="9" t="str">
        <f t="shared" si="22"/>
        <v>ITDEM</v>
      </c>
      <c r="H175" s="9" t="str">
        <f t="shared" si="22"/>
        <v>INDELC</v>
      </c>
      <c r="I175" s="13" t="s">
        <v>209</v>
      </c>
      <c r="J175" s="52">
        <f ca="1">OFFSET(Input!$A$1,M175+N175+2,O175+1)</f>
        <v>40.322872058088471</v>
      </c>
      <c r="L175" s="13" t="str">
        <f t="shared" si="19"/>
        <v>FullTax</v>
      </c>
      <c r="M175" s="13">
        <f>VLOOKUP(L175,Input!$C$2:$D$6,2,FALSE)</f>
        <v>113</v>
      </c>
      <c r="N175" s="13">
        <f t="shared" si="20"/>
        <v>16</v>
      </c>
      <c r="O175" s="13">
        <f>MATCH(F175,Input!$C$15:$U$15,0)</f>
        <v>12</v>
      </c>
    </row>
    <row r="176" spans="2:15">
      <c r="C176" t="s">
        <v>11</v>
      </c>
      <c r="D176" s="18">
        <v>2025</v>
      </c>
      <c r="E176" t="str">
        <f t="shared" si="17"/>
        <v>INDT*</v>
      </c>
      <c r="F176" t="str">
        <f t="shared" si="22"/>
        <v>INDDSB1</v>
      </c>
      <c r="G176" t="str">
        <f t="shared" si="22"/>
        <v>ITDTF</v>
      </c>
      <c r="H176" t="str">
        <f t="shared" si="22"/>
        <v>INDDSB1</v>
      </c>
      <c r="I176" s="10" t="s">
        <v>209</v>
      </c>
      <c r="J176" s="51">
        <f ca="1">OFFSET(Input!$A$1,M176+N176+2,O176+1)</f>
        <v>40.322872058088471</v>
      </c>
      <c r="L176" s="10" t="str">
        <f t="shared" si="19"/>
        <v>FullTax</v>
      </c>
      <c r="M176" s="10">
        <f>VLOOKUP(L176,Input!$C$2:$D$6,2,FALSE)</f>
        <v>113</v>
      </c>
      <c r="N176" s="10">
        <f t="shared" si="20"/>
        <v>16</v>
      </c>
      <c r="O176" s="10">
        <f>MATCH(F176,Input!$C$15:$U$15,0)</f>
        <v>13</v>
      </c>
    </row>
    <row r="177" spans="2:15">
      <c r="C177" t="s">
        <v>11</v>
      </c>
      <c r="D177" s="18">
        <v>2025</v>
      </c>
      <c r="E177" t="str">
        <f t="shared" si="17"/>
        <v>INDT*</v>
      </c>
      <c r="F177" t="str">
        <f t="shared" si="22"/>
        <v>INDDSB2</v>
      </c>
      <c r="G177" t="str">
        <f t="shared" si="22"/>
        <v>ITDTF</v>
      </c>
      <c r="H177" t="str">
        <f t="shared" si="22"/>
        <v>INDDSB2</v>
      </c>
      <c r="I177" s="10" t="s">
        <v>209</v>
      </c>
      <c r="J177" s="51">
        <f ca="1">OFFSET(Input!$A$1,M177+N177+2,O177+1)</f>
        <v>121.84069514307899</v>
      </c>
      <c r="L177" s="10" t="str">
        <f t="shared" si="19"/>
        <v>FullTax</v>
      </c>
      <c r="M177" s="10">
        <f>VLOOKUP(L177,Input!$C$2:$D$6,2,FALSE)</f>
        <v>113</v>
      </c>
      <c r="N177" s="10">
        <f t="shared" si="20"/>
        <v>16</v>
      </c>
      <c r="O177" s="10">
        <f>MATCH(F177,Input!$C$15:$U$15,0)</f>
        <v>14</v>
      </c>
    </row>
    <row r="178" spans="2:15">
      <c r="C178" t="s">
        <v>11</v>
      </c>
      <c r="D178" s="18">
        <v>2025</v>
      </c>
      <c r="E178" t="str">
        <f t="shared" si="17"/>
        <v>INDT*</v>
      </c>
      <c r="F178" t="str">
        <f t="shared" si="22"/>
        <v>INDDSL</v>
      </c>
      <c r="G178" t="str">
        <f t="shared" si="22"/>
        <v>ITDTF</v>
      </c>
      <c r="H178" t="str">
        <f t="shared" si="22"/>
        <v>INDDSL</v>
      </c>
      <c r="I178" s="10" t="s">
        <v>209</v>
      </c>
      <c r="J178" s="51">
        <f ca="1">OFFSET(Input!$A$1,M178+N178+2,O178+1)</f>
        <v>154.26271326684906</v>
      </c>
      <c r="L178" s="10" t="str">
        <f t="shared" si="19"/>
        <v>FullTax</v>
      </c>
      <c r="M178" s="10">
        <f>VLOOKUP(L178,Input!$C$2:$D$6,2,FALSE)</f>
        <v>113</v>
      </c>
      <c r="N178" s="10">
        <f t="shared" si="20"/>
        <v>16</v>
      </c>
      <c r="O178" s="10">
        <f>MATCH(F178,Input!$C$15:$U$15,0)</f>
        <v>3</v>
      </c>
    </row>
    <row r="179" spans="2:15">
      <c r="C179" t="s">
        <v>11</v>
      </c>
      <c r="D179" s="18">
        <v>2025</v>
      </c>
      <c r="E179" t="str">
        <f t="shared" si="17"/>
        <v>INDT*</v>
      </c>
      <c r="F179" t="str">
        <f t="shared" si="22"/>
        <v>INDLPG</v>
      </c>
      <c r="G179" t="str">
        <f t="shared" si="22"/>
        <v>ITDFL</v>
      </c>
      <c r="H179" t="str">
        <f t="shared" si="22"/>
        <v>INDLPG</v>
      </c>
      <c r="I179" s="10" t="s">
        <v>209</v>
      </c>
      <c r="J179" s="51">
        <f ca="1">OFFSET(Input!$A$1,M179+N179+2,O179+1)</f>
        <v>50.283318770351023</v>
      </c>
      <c r="L179" s="10" t="str">
        <f t="shared" si="19"/>
        <v>FullTax</v>
      </c>
      <c r="M179" s="10">
        <f>VLOOKUP(L179,Input!$C$2:$D$6,2,FALSE)</f>
        <v>113</v>
      </c>
      <c r="N179" s="10">
        <f t="shared" si="20"/>
        <v>16</v>
      </c>
      <c r="O179" s="10">
        <f>MATCH(F179,Input!$C$15:$U$15,0)</f>
        <v>8</v>
      </c>
    </row>
    <row r="180" spans="2:15">
      <c r="C180" t="s">
        <v>11</v>
      </c>
      <c r="D180" s="18">
        <v>2025</v>
      </c>
      <c r="E180" t="str">
        <f t="shared" ref="E180:E236" si="23">$U$3&amp;"*"</f>
        <v>INDT*</v>
      </c>
      <c r="F180" t="str">
        <f t="shared" si="22"/>
        <v>INDSNG1</v>
      </c>
      <c r="G180" t="str">
        <f t="shared" si="22"/>
        <v>ITDFL</v>
      </c>
      <c r="H180" t="str">
        <f t="shared" si="22"/>
        <v>INDSNG1</v>
      </c>
      <c r="I180" s="10" t="s">
        <v>209</v>
      </c>
      <c r="J180" s="51">
        <f ca="1">OFFSET(Input!$A$1,M180+N180+2,O180+1)</f>
        <v>121.84069514307899</v>
      </c>
      <c r="L180" s="10" t="str">
        <f t="shared" si="19"/>
        <v>FullTax</v>
      </c>
      <c r="M180" s="10">
        <f>VLOOKUP(L180,Input!$C$2:$D$6,2,FALSE)</f>
        <v>113</v>
      </c>
      <c r="N180" s="10">
        <f t="shared" si="20"/>
        <v>16</v>
      </c>
      <c r="O180" s="10">
        <f>MATCH(F180,Input!$C$15:$U$15,0)</f>
        <v>15</v>
      </c>
    </row>
    <row r="181" spans="2:15" ht="15.75" thickBot="1">
      <c r="B181" s="9"/>
      <c r="C181" s="9" t="s">
        <v>11</v>
      </c>
      <c r="D181" s="12">
        <v>2025</v>
      </c>
      <c r="E181" s="9" t="str">
        <f t="shared" si="23"/>
        <v>INDT*</v>
      </c>
      <c r="F181" s="9" t="str">
        <f t="shared" si="22"/>
        <v>INDSNG2</v>
      </c>
      <c r="G181" s="9" t="str">
        <f t="shared" si="22"/>
        <v>ITDFL</v>
      </c>
      <c r="H181" s="9" t="str">
        <f t="shared" si="22"/>
        <v>INDSNG2</v>
      </c>
      <c r="I181" s="13" t="s">
        <v>209</v>
      </c>
      <c r="J181" s="52">
        <f ca="1">OFFSET(Input!$A$1,M181+N181+2,O181+1)</f>
        <v>0</v>
      </c>
      <c r="L181" s="13" t="str">
        <f t="shared" si="19"/>
        <v>FullTax</v>
      </c>
      <c r="M181" s="13">
        <f>VLOOKUP(L181,Input!$C$2:$D$6,2,FALSE)</f>
        <v>113</v>
      </c>
      <c r="N181" s="13">
        <f t="shared" si="20"/>
        <v>16</v>
      </c>
      <c r="O181" s="13">
        <f>MATCH(F181,Input!$C$15:$U$15,0)</f>
        <v>16</v>
      </c>
    </row>
    <row r="182" spans="2:15">
      <c r="B182" s="8"/>
      <c r="C182" s="8" t="s">
        <v>11</v>
      </c>
      <c r="D182" s="19">
        <v>2030</v>
      </c>
      <c r="E182" s="8" t="str">
        <f t="shared" si="23"/>
        <v>INDT*</v>
      </c>
      <c r="F182" s="8" t="str">
        <f t="shared" si="22"/>
        <v>INDNGA</v>
      </c>
      <c r="G182" s="8" t="str">
        <f t="shared" si="22"/>
        <v>ITDMT</v>
      </c>
      <c r="H182" s="8" t="str">
        <f t="shared" si="22"/>
        <v>INDNGA</v>
      </c>
      <c r="I182" s="20" t="s">
        <v>209</v>
      </c>
      <c r="J182" s="50">
        <f ca="1">OFFSET(Input!$A$1,M182+N182+2,O182+1)</f>
        <v>2.5015331882971479</v>
      </c>
      <c r="L182" s="20" t="str">
        <f t="shared" si="19"/>
        <v>ProcesTax</v>
      </c>
      <c r="M182" s="20">
        <f>VLOOKUP(L182,Input!$C$2:$D$6,2,FALSE)</f>
        <v>13</v>
      </c>
      <c r="N182" s="20">
        <f t="shared" si="20"/>
        <v>21</v>
      </c>
      <c r="O182" s="20">
        <f>MATCH(F182,Input!$C$15:$U$15,0)</f>
        <v>1</v>
      </c>
    </row>
    <row r="183" spans="2:15">
      <c r="C183" t="s">
        <v>11</v>
      </c>
      <c r="D183" s="18">
        <v>2030</v>
      </c>
      <c r="E183" t="str">
        <f t="shared" si="23"/>
        <v>INDT*</v>
      </c>
      <c r="F183" t="str">
        <f t="shared" si="22"/>
        <v>INDSNG1</v>
      </c>
      <c r="G183" t="str">
        <f t="shared" si="22"/>
        <v>ITDMT</v>
      </c>
      <c r="H183" t="str">
        <f t="shared" si="22"/>
        <v>INDSNG1</v>
      </c>
      <c r="I183" s="10" t="s">
        <v>209</v>
      </c>
      <c r="J183" s="51">
        <f ca="1">OFFSET(Input!$A$1,M183+N183+2,O183+1)</f>
        <v>0</v>
      </c>
      <c r="L183" s="10" t="str">
        <f t="shared" si="19"/>
        <v>ProcesTax</v>
      </c>
      <c r="M183" s="10">
        <f>VLOOKUP(L183,Input!$C$2:$D$6,2,FALSE)</f>
        <v>13</v>
      </c>
      <c r="N183" s="10">
        <f t="shared" si="20"/>
        <v>21</v>
      </c>
      <c r="O183" s="10">
        <f>MATCH(F183,Input!$C$15:$U$15,0)</f>
        <v>15</v>
      </c>
    </row>
    <row r="184" spans="2:15">
      <c r="C184" t="s">
        <v>11</v>
      </c>
      <c r="D184" s="18">
        <v>2030</v>
      </c>
      <c r="E184" t="str">
        <f t="shared" si="23"/>
        <v>INDT*</v>
      </c>
      <c r="F184" t="str">
        <f t="shared" si="22"/>
        <v>INDSNG2</v>
      </c>
      <c r="G184" t="str">
        <f t="shared" si="22"/>
        <v>ITDMT</v>
      </c>
      <c r="H184" t="str">
        <f t="shared" si="22"/>
        <v>INDSNG2</v>
      </c>
      <c r="I184" s="10" t="s">
        <v>209</v>
      </c>
      <c r="J184" s="51">
        <f ca="1">OFFSET(Input!$A$1,M184+N184+2,O184+1)</f>
        <v>0</v>
      </c>
      <c r="L184" s="10" t="str">
        <f t="shared" si="19"/>
        <v>ProcesTax</v>
      </c>
      <c r="M184" s="10">
        <f>VLOOKUP(L184,Input!$C$2:$D$6,2,FALSE)</f>
        <v>13</v>
      </c>
      <c r="N184" s="10">
        <f t="shared" si="20"/>
        <v>21</v>
      </c>
      <c r="O184" s="10">
        <f>MATCH(F184,Input!$C$15:$U$15,0)</f>
        <v>16</v>
      </c>
    </row>
    <row r="185" spans="2:15">
      <c r="C185" t="s">
        <v>11</v>
      </c>
      <c r="D185" s="18">
        <v>2030</v>
      </c>
      <c r="E185" t="str">
        <f t="shared" si="23"/>
        <v>INDT*</v>
      </c>
      <c r="F185" t="str">
        <f t="shared" si="22"/>
        <v>INDCOA</v>
      </c>
      <c r="G185" t="str">
        <f t="shared" si="22"/>
        <v>ITDMT</v>
      </c>
      <c r="H185" t="str">
        <f t="shared" si="22"/>
        <v>INDCOA</v>
      </c>
      <c r="I185" s="10" t="s">
        <v>209</v>
      </c>
      <c r="J185" s="51">
        <f ca="1">OFFSET(Input!$A$1,M185+N185+2,O185+1)</f>
        <v>0</v>
      </c>
      <c r="L185" s="10" t="str">
        <f t="shared" si="19"/>
        <v>ProcesTax</v>
      </c>
      <c r="M185" s="10">
        <f>VLOOKUP(L185,Input!$C$2:$D$6,2,FALSE)</f>
        <v>13</v>
      </c>
      <c r="N185" s="10">
        <f t="shared" si="20"/>
        <v>21</v>
      </c>
      <c r="O185" s="10">
        <f>MATCH(F185,Input!$C$15:$U$15,0)</f>
        <v>2</v>
      </c>
    </row>
    <row r="186" spans="2:15">
      <c r="C186" t="s">
        <v>11</v>
      </c>
      <c r="D186" s="18">
        <v>2030</v>
      </c>
      <c r="E186" t="str">
        <f t="shared" si="23"/>
        <v>INDT*</v>
      </c>
      <c r="F186" t="str">
        <f t="shared" si="22"/>
        <v>INDDSL</v>
      </c>
      <c r="G186" t="str">
        <f t="shared" si="22"/>
        <v>ITDMT</v>
      </c>
      <c r="H186" t="str">
        <f t="shared" si="22"/>
        <v>INDDSL</v>
      </c>
      <c r="I186" s="10" t="s">
        <v>209</v>
      </c>
      <c r="J186" s="51">
        <f ca="1">OFFSET(Input!$A$1,M186+N186+2,O186+1)</f>
        <v>154.26271326684906</v>
      </c>
      <c r="L186" s="10" t="str">
        <f t="shared" si="19"/>
        <v>ProcesTax</v>
      </c>
      <c r="M186" s="10">
        <f>VLOOKUP(L186,Input!$C$2:$D$6,2,FALSE)</f>
        <v>13</v>
      </c>
      <c r="N186" s="10">
        <f t="shared" si="20"/>
        <v>21</v>
      </c>
      <c r="O186" s="10">
        <f>MATCH(F186,Input!$C$15:$U$15,0)</f>
        <v>3</v>
      </c>
    </row>
    <row r="187" spans="2:15">
      <c r="C187" t="s">
        <v>11</v>
      </c>
      <c r="D187" s="18">
        <v>2030</v>
      </c>
      <c r="E187" t="str">
        <f t="shared" si="23"/>
        <v>INDT*</v>
      </c>
      <c r="F187" t="str">
        <f t="shared" si="22"/>
        <v>INDDSB1</v>
      </c>
      <c r="G187" t="str">
        <f t="shared" si="22"/>
        <v>ITDMT</v>
      </c>
      <c r="H187" t="str">
        <f t="shared" si="22"/>
        <v>INDDSB1</v>
      </c>
      <c r="I187" s="10" t="s">
        <v>209</v>
      </c>
      <c r="J187" s="51">
        <f ca="1">OFFSET(Input!$A$1,M187+N187+2,O187+1)</f>
        <v>121.84069514307899</v>
      </c>
      <c r="L187" s="10" t="str">
        <f t="shared" si="19"/>
        <v>ProcesTax</v>
      </c>
      <c r="M187" s="10">
        <f>VLOOKUP(L187,Input!$C$2:$D$6,2,FALSE)</f>
        <v>13</v>
      </c>
      <c r="N187" s="10">
        <f t="shared" si="20"/>
        <v>21</v>
      </c>
      <c r="O187" s="10">
        <f>MATCH(F187,Input!$C$15:$U$15,0)</f>
        <v>13</v>
      </c>
    </row>
    <row r="188" spans="2:15">
      <c r="C188" t="s">
        <v>11</v>
      </c>
      <c r="D188" s="18">
        <v>2030</v>
      </c>
      <c r="E188" t="str">
        <f t="shared" si="23"/>
        <v>INDT*</v>
      </c>
      <c r="F188" t="str">
        <f t="shared" si="22"/>
        <v>INDDSB2</v>
      </c>
      <c r="G188" t="str">
        <f t="shared" si="22"/>
        <v>ITDMT</v>
      </c>
      <c r="H188" t="str">
        <f t="shared" si="22"/>
        <v>INDDSB2</v>
      </c>
      <c r="I188" s="10" t="s">
        <v>209</v>
      </c>
      <c r="J188" s="51">
        <f ca="1">OFFSET(Input!$A$1,M188+N188+2,O188+1)</f>
        <v>121.84069514307899</v>
      </c>
      <c r="L188" s="10" t="str">
        <f t="shared" si="19"/>
        <v>ProcesTax</v>
      </c>
      <c r="M188" s="10">
        <f>VLOOKUP(L188,Input!$C$2:$D$6,2,FALSE)</f>
        <v>13</v>
      </c>
      <c r="N188" s="10">
        <f t="shared" si="20"/>
        <v>21</v>
      </c>
      <c r="O188" s="10">
        <f>MATCH(F188,Input!$C$15:$U$15,0)</f>
        <v>14</v>
      </c>
    </row>
    <row r="189" spans="2:15">
      <c r="C189" t="s">
        <v>11</v>
      </c>
      <c r="D189" s="18">
        <v>2030</v>
      </c>
      <c r="E189" t="str">
        <f t="shared" si="23"/>
        <v>INDT*</v>
      </c>
      <c r="F189" t="str">
        <f t="shared" si="22"/>
        <v>INDWPE</v>
      </c>
      <c r="G189" t="str">
        <f t="shared" si="22"/>
        <v>ITDMT</v>
      </c>
      <c r="H189" t="str">
        <f t="shared" si="22"/>
        <v>INDWPE</v>
      </c>
      <c r="I189" s="10" t="s">
        <v>209</v>
      </c>
      <c r="J189" s="51">
        <f ca="1">OFFSET(Input!$A$1,M189+N189+2,O189+1)</f>
        <v>0</v>
      </c>
      <c r="L189" s="10" t="str">
        <f t="shared" si="19"/>
        <v>ProcesTax</v>
      </c>
      <c r="M189" s="10">
        <f>VLOOKUP(L189,Input!$C$2:$D$6,2,FALSE)</f>
        <v>13</v>
      </c>
      <c r="N189" s="10">
        <f t="shared" si="20"/>
        <v>21</v>
      </c>
      <c r="O189" s="10">
        <f>MATCH(F189,Input!$C$15:$U$15,0)</f>
        <v>4</v>
      </c>
    </row>
    <row r="190" spans="2:15">
      <c r="C190" t="s">
        <v>11</v>
      </c>
      <c r="D190" s="18">
        <v>2030</v>
      </c>
      <c r="E190" t="str">
        <f t="shared" si="23"/>
        <v>INDT*</v>
      </c>
      <c r="F190" t="str">
        <f t="shared" ref="F190:H209" si="24">F146</f>
        <v>INDWCH</v>
      </c>
      <c r="G190" t="str">
        <f t="shared" si="24"/>
        <v>ITDMT</v>
      </c>
      <c r="H190" t="str">
        <f t="shared" si="24"/>
        <v>INDWCH</v>
      </c>
      <c r="I190" s="10" t="s">
        <v>209</v>
      </c>
      <c r="J190" s="51">
        <f ca="1">OFFSET(Input!$A$1,M190+N190+2,O190+1)</f>
        <v>0</v>
      </c>
      <c r="L190" s="10" t="str">
        <f t="shared" si="19"/>
        <v>ProcesTax</v>
      </c>
      <c r="M190" s="10">
        <f>VLOOKUP(L190,Input!$C$2:$D$6,2,FALSE)</f>
        <v>13</v>
      </c>
      <c r="N190" s="10">
        <f t="shared" si="20"/>
        <v>21</v>
      </c>
      <c r="O190" s="10">
        <f>MATCH(F190,Input!$C$15:$U$15,0)</f>
        <v>5</v>
      </c>
    </row>
    <row r="191" spans="2:15">
      <c r="C191" t="s">
        <v>11</v>
      </c>
      <c r="D191" s="18">
        <v>2030</v>
      </c>
      <c r="E191" t="str">
        <f t="shared" si="23"/>
        <v>INDT*</v>
      </c>
      <c r="F191" t="str">
        <f t="shared" si="24"/>
        <v>INDBGA</v>
      </c>
      <c r="G191" t="str">
        <f t="shared" si="24"/>
        <v>ITDMT</v>
      </c>
      <c r="H191" t="str">
        <f t="shared" si="24"/>
        <v>INDBGA</v>
      </c>
      <c r="I191" s="10" t="s">
        <v>209</v>
      </c>
      <c r="J191" s="51">
        <f ca="1">OFFSET(Input!$A$1,M191+N191+2,O191+1)</f>
        <v>0</v>
      </c>
      <c r="L191" s="10" t="str">
        <f t="shared" si="19"/>
        <v>ProcesTax</v>
      </c>
      <c r="M191" s="10">
        <f>VLOOKUP(L191,Input!$C$2:$D$6,2,FALSE)</f>
        <v>13</v>
      </c>
      <c r="N191" s="10">
        <f t="shared" si="20"/>
        <v>21</v>
      </c>
      <c r="O191" s="10">
        <f>MATCH(F191,Input!$C$15:$U$15,0)</f>
        <v>6</v>
      </c>
    </row>
    <row r="192" spans="2:15">
      <c r="C192" t="s">
        <v>11</v>
      </c>
      <c r="D192" s="18">
        <v>2030</v>
      </c>
      <c r="E192" t="str">
        <f t="shared" si="23"/>
        <v>INDT*</v>
      </c>
      <c r="F192" t="str">
        <f t="shared" si="24"/>
        <v>INDHFO</v>
      </c>
      <c r="G192" t="str">
        <f t="shared" si="24"/>
        <v>ITDMT</v>
      </c>
      <c r="H192" t="str">
        <f t="shared" si="24"/>
        <v>INDHFO</v>
      </c>
      <c r="I192" s="10" t="s">
        <v>209</v>
      </c>
      <c r="J192" s="51">
        <f ca="1">OFFSET(Input!$A$1,M192+N192+2,O192+1)</f>
        <v>49.119350191937215</v>
      </c>
      <c r="L192" s="10" t="str">
        <f t="shared" si="19"/>
        <v>ProcesTax</v>
      </c>
      <c r="M192" s="10">
        <f>VLOOKUP(L192,Input!$C$2:$D$6,2,FALSE)</f>
        <v>13</v>
      </c>
      <c r="N192" s="10">
        <f t="shared" si="20"/>
        <v>21</v>
      </c>
      <c r="O192" s="10">
        <f>MATCH(F192,Input!$C$15:$U$15,0)</f>
        <v>7</v>
      </c>
    </row>
    <row r="193" spans="2:15">
      <c r="C193" t="s">
        <v>11</v>
      </c>
      <c r="D193" s="18">
        <v>2030</v>
      </c>
      <c r="E193" t="str">
        <f t="shared" si="23"/>
        <v>INDT*</v>
      </c>
      <c r="F193" t="str">
        <f t="shared" si="24"/>
        <v>INDLPG</v>
      </c>
      <c r="G193" t="str">
        <f t="shared" si="24"/>
        <v>ITDMT</v>
      </c>
      <c r="H193" t="str">
        <f t="shared" si="24"/>
        <v>INDLPG</v>
      </c>
      <c r="I193" s="10" t="s">
        <v>209</v>
      </c>
      <c r="J193" s="51">
        <f ca="1">OFFSET(Input!$A$1,M193+N193+2,O193+1)</f>
        <v>50.283318770351023</v>
      </c>
      <c r="L193" s="10" t="str">
        <f t="shared" si="19"/>
        <v>ProcesTax</v>
      </c>
      <c r="M193" s="10">
        <f>VLOOKUP(L193,Input!$C$2:$D$6,2,FALSE)</f>
        <v>13</v>
      </c>
      <c r="N193" s="10">
        <f t="shared" si="20"/>
        <v>21</v>
      </c>
      <c r="O193" s="10">
        <f>MATCH(F193,Input!$C$15:$U$15,0)</f>
        <v>8</v>
      </c>
    </row>
    <row r="194" spans="2:15">
      <c r="C194" t="s">
        <v>11</v>
      </c>
      <c r="D194" s="18">
        <v>2030</v>
      </c>
      <c r="E194" t="str">
        <f t="shared" si="23"/>
        <v>INDT*</v>
      </c>
      <c r="F194" t="str">
        <f t="shared" si="24"/>
        <v>INDWST</v>
      </c>
      <c r="G194" t="str">
        <f t="shared" si="24"/>
        <v>ITDMT</v>
      </c>
      <c r="H194" t="str">
        <f t="shared" si="24"/>
        <v>INDWST</v>
      </c>
      <c r="I194" s="10" t="s">
        <v>209</v>
      </c>
      <c r="J194" s="51">
        <f ca="1">OFFSET(Input!$A$1,M194+N194+2,O194+1)</f>
        <v>0</v>
      </c>
      <c r="L194" s="10" t="str">
        <f t="shared" si="19"/>
        <v>ProcesTax</v>
      </c>
      <c r="M194" s="10">
        <f>VLOOKUP(L194,Input!$C$2:$D$6,2,FALSE)</f>
        <v>13</v>
      </c>
      <c r="N194" s="10">
        <f t="shared" si="20"/>
        <v>21</v>
      </c>
      <c r="O194" s="10">
        <f>MATCH(F194,Input!$C$15:$U$15,0)</f>
        <v>9</v>
      </c>
    </row>
    <row r="195" spans="2:15">
      <c r="C195" t="s">
        <v>11</v>
      </c>
      <c r="D195" s="18">
        <v>2030</v>
      </c>
      <c r="E195" t="str">
        <f t="shared" si="23"/>
        <v>INDT*</v>
      </c>
      <c r="F195" t="str">
        <f t="shared" si="24"/>
        <v>INDHCE</v>
      </c>
      <c r="G195" t="str">
        <f t="shared" si="24"/>
        <v>ITDMT</v>
      </c>
      <c r="H195" t="str">
        <f t="shared" si="24"/>
        <v>INDHCE</v>
      </c>
      <c r="I195" s="10" t="s">
        <v>209</v>
      </c>
      <c r="J195" s="51">
        <f ca="1">OFFSET(Input!$A$1,M195+N195+2,O195+1)</f>
        <v>30.170076892571945</v>
      </c>
      <c r="L195" s="10" t="str">
        <f t="shared" si="19"/>
        <v>ProcesTax</v>
      </c>
      <c r="M195" s="10">
        <f>VLOOKUP(L195,Input!$C$2:$D$6,2,FALSE)</f>
        <v>13</v>
      </c>
      <c r="N195" s="10">
        <f t="shared" si="20"/>
        <v>21</v>
      </c>
      <c r="O195" s="10">
        <f>MATCH(F195,Input!$C$15:$U$15,0)</f>
        <v>10</v>
      </c>
    </row>
    <row r="196" spans="2:15">
      <c r="C196" t="s">
        <v>11</v>
      </c>
      <c r="D196" s="18">
        <v>2030</v>
      </c>
      <c r="E196" t="str">
        <f t="shared" si="23"/>
        <v>INDT*</v>
      </c>
      <c r="F196" t="str">
        <f t="shared" si="24"/>
        <v>INDHDE</v>
      </c>
      <c r="G196" t="str">
        <f t="shared" si="24"/>
        <v>ITDMT</v>
      </c>
      <c r="H196" t="str">
        <f t="shared" si="24"/>
        <v>INDHDE</v>
      </c>
      <c r="I196" s="10" t="s">
        <v>209</v>
      </c>
      <c r="J196" s="51">
        <f ca="1">OFFSET(Input!$A$1,M196+N196+2,O196+1)</f>
        <v>30.170076892571945</v>
      </c>
      <c r="L196" s="10" t="str">
        <f t="shared" si="19"/>
        <v>ProcesTax</v>
      </c>
      <c r="M196" s="10">
        <f>VLOOKUP(L196,Input!$C$2:$D$6,2,FALSE)</f>
        <v>13</v>
      </c>
      <c r="N196" s="10">
        <f t="shared" si="20"/>
        <v>21</v>
      </c>
      <c r="O196" s="10">
        <f>MATCH(F196,Input!$C$15:$U$15,0)</f>
        <v>11</v>
      </c>
    </row>
    <row r="197" spans="2:15">
      <c r="B197" s="9"/>
      <c r="C197" s="9" t="s">
        <v>11</v>
      </c>
      <c r="D197" s="12">
        <v>2030</v>
      </c>
      <c r="E197" s="9" t="str">
        <f t="shared" si="23"/>
        <v>INDT*</v>
      </c>
      <c r="F197" s="9" t="str">
        <f t="shared" si="24"/>
        <v>INDELC</v>
      </c>
      <c r="G197" s="9" t="str">
        <f t="shared" si="24"/>
        <v>ITDMT</v>
      </c>
      <c r="H197" s="9" t="str">
        <f t="shared" si="24"/>
        <v>INDELC</v>
      </c>
      <c r="I197" s="13" t="s">
        <v>209</v>
      </c>
      <c r="J197" s="52">
        <f ca="1">OFFSET(Input!$A$1,M197+N197+2,O197+1)</f>
        <v>1.2736219854102486</v>
      </c>
      <c r="L197" s="13" t="str">
        <f t="shared" si="19"/>
        <v>ProcesTax</v>
      </c>
      <c r="M197" s="13">
        <f>VLOOKUP(L197,Input!$C$2:$D$6,2,FALSE)</f>
        <v>13</v>
      </c>
      <c r="N197" s="13">
        <f t="shared" si="20"/>
        <v>21</v>
      </c>
      <c r="O197" s="13">
        <f>MATCH(F197,Input!$C$15:$U$15,0)</f>
        <v>12</v>
      </c>
    </row>
    <row r="198" spans="2:15">
      <c r="C198" t="s">
        <v>11</v>
      </c>
      <c r="D198" s="18">
        <v>2030</v>
      </c>
      <c r="E198" t="str">
        <f t="shared" si="23"/>
        <v>INDT*</v>
      </c>
      <c r="F198" t="str">
        <f t="shared" si="24"/>
        <v>INDNGA</v>
      </c>
      <c r="G198" t="str">
        <f t="shared" si="24"/>
        <v>ITDHT</v>
      </c>
      <c r="H198" t="str">
        <f t="shared" si="24"/>
        <v>INDNGA</v>
      </c>
      <c r="I198" s="10" t="s">
        <v>209</v>
      </c>
      <c r="J198" s="51">
        <f ca="1">OFFSET(Input!$A$1,M198+N198+2,O198+1)</f>
        <v>2.5015331882971479</v>
      </c>
      <c r="L198" s="10" t="str">
        <f t="shared" si="19"/>
        <v>ProcesTax</v>
      </c>
      <c r="M198" s="10">
        <f>VLOOKUP(L198,Input!$C$2:$D$6,2,FALSE)</f>
        <v>13</v>
      </c>
      <c r="N198" s="10">
        <f t="shared" si="20"/>
        <v>21</v>
      </c>
      <c r="O198" s="10">
        <f>MATCH(F198,Input!$C$15:$U$15,0)</f>
        <v>1</v>
      </c>
    </row>
    <row r="199" spans="2:15">
      <c r="C199" t="s">
        <v>11</v>
      </c>
      <c r="D199" s="18">
        <v>2030</v>
      </c>
      <c r="E199" t="str">
        <f t="shared" si="23"/>
        <v>INDT*</v>
      </c>
      <c r="F199" t="str">
        <f t="shared" si="24"/>
        <v>INDSNG2</v>
      </c>
      <c r="G199" t="str">
        <f t="shared" si="24"/>
        <v>ITDHT</v>
      </c>
      <c r="H199" t="str">
        <f t="shared" si="24"/>
        <v>INDSNG2</v>
      </c>
      <c r="I199" s="10" t="s">
        <v>209</v>
      </c>
      <c r="J199" s="51">
        <f ca="1">OFFSET(Input!$A$1,M199+N199+2,O199+1)</f>
        <v>0</v>
      </c>
      <c r="L199" s="10" t="str">
        <f t="shared" ref="L199:L262" si="25">VLOOKUP(RIGHT(G199,3),$T$6:$V$12,3,FALSE)</f>
        <v>ProcesTax</v>
      </c>
      <c r="M199" s="10">
        <f>VLOOKUP(L199,Input!$C$2:$D$6,2,FALSE)</f>
        <v>13</v>
      </c>
      <c r="N199" s="10">
        <f t="shared" ref="N199:N262" si="26">D199-2009</f>
        <v>21</v>
      </c>
      <c r="O199" s="10">
        <f>MATCH(F199,Input!$C$15:$U$15,0)</f>
        <v>16</v>
      </c>
    </row>
    <row r="200" spans="2:15">
      <c r="C200" t="s">
        <v>11</v>
      </c>
      <c r="D200" s="18">
        <v>2030</v>
      </c>
      <c r="E200" t="str">
        <f t="shared" si="23"/>
        <v>INDT*</v>
      </c>
      <c r="F200" t="str">
        <f t="shared" si="24"/>
        <v>INDSNG1</v>
      </c>
      <c r="G200" t="str">
        <f t="shared" si="24"/>
        <v>ITDHT</v>
      </c>
      <c r="H200" t="str">
        <f t="shared" si="24"/>
        <v>INDSNG1</v>
      </c>
      <c r="I200" s="10" t="s">
        <v>209</v>
      </c>
      <c r="J200" s="51">
        <f ca="1">OFFSET(Input!$A$1,M200+N200+2,O200+1)</f>
        <v>0</v>
      </c>
      <c r="L200" s="10" t="str">
        <f t="shared" si="25"/>
        <v>ProcesTax</v>
      </c>
      <c r="M200" s="10">
        <f>VLOOKUP(L200,Input!$C$2:$D$6,2,FALSE)</f>
        <v>13</v>
      </c>
      <c r="N200" s="10">
        <f t="shared" si="26"/>
        <v>21</v>
      </c>
      <c r="O200" s="10">
        <f>MATCH(F200,Input!$C$15:$U$15,0)</f>
        <v>15</v>
      </c>
    </row>
    <row r="201" spans="2:15">
      <c r="B201" s="9"/>
      <c r="C201" s="9" t="s">
        <v>11</v>
      </c>
      <c r="D201" s="12">
        <v>2030</v>
      </c>
      <c r="E201" s="9" t="str">
        <f t="shared" si="23"/>
        <v>INDT*</v>
      </c>
      <c r="F201" s="9" t="str">
        <f t="shared" si="24"/>
        <v>INDLPG</v>
      </c>
      <c r="G201" s="9" t="str">
        <f t="shared" si="24"/>
        <v>ITDHT</v>
      </c>
      <c r="H201" s="9" t="str">
        <f t="shared" si="24"/>
        <v>INDLPG</v>
      </c>
      <c r="I201" s="13" t="s">
        <v>209</v>
      </c>
      <c r="J201" s="52">
        <f ca="1">OFFSET(Input!$A$1,M201+N201+2,O201+1)</f>
        <v>50.283318770351023</v>
      </c>
      <c r="L201" s="13" t="str">
        <f t="shared" si="25"/>
        <v>ProcesTax</v>
      </c>
      <c r="M201" s="13">
        <f>VLOOKUP(L201,Input!$C$2:$D$6,2,FALSE)</f>
        <v>13</v>
      </c>
      <c r="N201" s="13">
        <f t="shared" si="26"/>
        <v>21</v>
      </c>
      <c r="O201" s="13">
        <f>MATCH(F201,Input!$C$15:$U$15,0)</f>
        <v>8</v>
      </c>
    </row>
    <row r="202" spans="2:15">
      <c r="C202" t="s">
        <v>11</v>
      </c>
      <c r="D202" s="18">
        <v>2030</v>
      </c>
      <c r="E202" t="str">
        <f t="shared" si="23"/>
        <v>INDT*</v>
      </c>
      <c r="F202" t="str">
        <f t="shared" si="24"/>
        <v>INDNGA</v>
      </c>
      <c r="G202" t="str">
        <f t="shared" si="24"/>
        <v>ITDRH</v>
      </c>
      <c r="H202" t="str">
        <f t="shared" si="24"/>
        <v>INDNGA</v>
      </c>
      <c r="I202" s="10" t="s">
        <v>209</v>
      </c>
      <c r="J202" s="51">
        <f ca="1">OFFSET(Input!$A$1,M202+N202+2,O202+1)</f>
        <v>78.90688938861561</v>
      </c>
      <c r="L202" s="10" t="str">
        <f t="shared" si="25"/>
        <v>HeatTax</v>
      </c>
      <c r="M202" s="10">
        <f>VLOOKUP(L202,Input!$C$2:$D$6,2,FALSE)</f>
        <v>63</v>
      </c>
      <c r="N202" s="10">
        <f t="shared" si="26"/>
        <v>21</v>
      </c>
      <c r="O202" s="10">
        <f>MATCH(F202,Input!$C$15:$U$15,0)</f>
        <v>1</v>
      </c>
    </row>
    <row r="203" spans="2:15">
      <c r="C203" t="s">
        <v>11</v>
      </c>
      <c r="D203" s="18">
        <v>2030</v>
      </c>
      <c r="E203" t="str">
        <f t="shared" si="23"/>
        <v>INDT*</v>
      </c>
      <c r="F203" t="str">
        <f t="shared" si="24"/>
        <v>INDSNG2</v>
      </c>
      <c r="G203" t="str">
        <f t="shared" si="24"/>
        <v>ITDRH</v>
      </c>
      <c r="H203" t="str">
        <f t="shared" si="24"/>
        <v>INDSNG2</v>
      </c>
      <c r="I203" s="10" t="s">
        <v>209</v>
      </c>
      <c r="J203" s="51">
        <f ca="1">OFFSET(Input!$A$1,M203+N203+2,O203+1)</f>
        <v>0</v>
      </c>
      <c r="L203" s="10" t="str">
        <f t="shared" si="25"/>
        <v>HeatTax</v>
      </c>
      <c r="M203" s="10">
        <f>VLOOKUP(L203,Input!$C$2:$D$6,2,FALSE)</f>
        <v>63</v>
      </c>
      <c r="N203" s="10">
        <f t="shared" si="26"/>
        <v>21</v>
      </c>
      <c r="O203" s="10">
        <f>MATCH(F203,Input!$C$15:$U$15,0)</f>
        <v>16</v>
      </c>
    </row>
    <row r="204" spans="2:15">
      <c r="C204" t="s">
        <v>11</v>
      </c>
      <c r="D204" s="18">
        <v>2030</v>
      </c>
      <c r="E204" t="str">
        <f t="shared" si="23"/>
        <v>INDT*</v>
      </c>
      <c r="F204" t="str">
        <f t="shared" si="24"/>
        <v>INDSNG1</v>
      </c>
      <c r="G204" t="str">
        <f t="shared" si="24"/>
        <v>ITDRH</v>
      </c>
      <c r="H204" t="str">
        <f t="shared" si="24"/>
        <v>INDSNG1</v>
      </c>
      <c r="I204" s="10" t="s">
        <v>209</v>
      </c>
      <c r="J204" s="51">
        <f ca="1">OFFSET(Input!$A$1,M204+N204+2,O204+1)</f>
        <v>121.84069514307899</v>
      </c>
      <c r="L204" s="10" t="str">
        <f t="shared" si="25"/>
        <v>HeatTax</v>
      </c>
      <c r="M204" s="10">
        <f>VLOOKUP(L204,Input!$C$2:$D$6,2,FALSE)</f>
        <v>63</v>
      </c>
      <c r="N204" s="10">
        <f t="shared" si="26"/>
        <v>21</v>
      </c>
      <c r="O204" s="10">
        <f>MATCH(F204,Input!$C$15:$U$15,0)</f>
        <v>15</v>
      </c>
    </row>
    <row r="205" spans="2:15">
      <c r="C205" t="s">
        <v>11</v>
      </c>
      <c r="D205" s="18">
        <v>2030</v>
      </c>
      <c r="E205" t="str">
        <f t="shared" si="23"/>
        <v>INDT*</v>
      </c>
      <c r="F205" t="str">
        <f t="shared" si="24"/>
        <v>INDCOA</v>
      </c>
      <c r="G205" t="str">
        <f t="shared" si="24"/>
        <v>ITDRH</v>
      </c>
      <c r="H205" t="str">
        <f t="shared" si="24"/>
        <v>INDCOA</v>
      </c>
      <c r="I205" s="10" t="s">
        <v>209</v>
      </c>
      <c r="J205" s="51">
        <f ca="1">OFFSET(Input!$A$1,M205+N205+2,O205+1)</f>
        <v>0</v>
      </c>
      <c r="L205" s="10" t="str">
        <f t="shared" si="25"/>
        <v>HeatTax</v>
      </c>
      <c r="M205" s="10">
        <f>VLOOKUP(L205,Input!$C$2:$D$6,2,FALSE)</f>
        <v>63</v>
      </c>
      <c r="N205" s="10">
        <f t="shared" si="26"/>
        <v>21</v>
      </c>
      <c r="O205" s="10">
        <f>MATCH(F205,Input!$C$15:$U$15,0)</f>
        <v>2</v>
      </c>
    </row>
    <row r="206" spans="2:15">
      <c r="C206" t="s">
        <v>11</v>
      </c>
      <c r="D206" s="18">
        <v>2030</v>
      </c>
      <c r="E206" t="str">
        <f t="shared" si="23"/>
        <v>INDT*</v>
      </c>
      <c r="F206" t="str">
        <f t="shared" si="24"/>
        <v>INDDSL</v>
      </c>
      <c r="G206" t="str">
        <f t="shared" si="24"/>
        <v>ITDRH</v>
      </c>
      <c r="H206" t="str">
        <f t="shared" si="24"/>
        <v>INDDSL</v>
      </c>
      <c r="I206" s="10" t="s">
        <v>209</v>
      </c>
      <c r="J206" s="51">
        <f ca="1">OFFSET(Input!$A$1,M206+N206+2,O206+1)</f>
        <v>154.26271326684906</v>
      </c>
      <c r="L206" s="10" t="str">
        <f t="shared" si="25"/>
        <v>HeatTax</v>
      </c>
      <c r="M206" s="10">
        <f>VLOOKUP(L206,Input!$C$2:$D$6,2,FALSE)</f>
        <v>63</v>
      </c>
      <c r="N206" s="10">
        <f t="shared" si="26"/>
        <v>21</v>
      </c>
      <c r="O206" s="10">
        <f>MATCH(F206,Input!$C$15:$U$15,0)</f>
        <v>3</v>
      </c>
    </row>
    <row r="207" spans="2:15">
      <c r="C207" t="s">
        <v>11</v>
      </c>
      <c r="D207" s="18">
        <v>2030</v>
      </c>
      <c r="E207" t="str">
        <f t="shared" si="23"/>
        <v>INDT*</v>
      </c>
      <c r="F207" t="str">
        <f t="shared" si="24"/>
        <v>INDDSB1</v>
      </c>
      <c r="G207" t="str">
        <f t="shared" si="24"/>
        <v>ITDRH</v>
      </c>
      <c r="H207" t="str">
        <f t="shared" si="24"/>
        <v>INDDSB1</v>
      </c>
      <c r="I207" s="10" t="s">
        <v>209</v>
      </c>
      <c r="J207" s="51">
        <f ca="1">OFFSET(Input!$A$1,M207+N207+2,O207+1)</f>
        <v>40.322872058088471</v>
      </c>
      <c r="L207" s="10" t="str">
        <f t="shared" si="25"/>
        <v>HeatTax</v>
      </c>
      <c r="M207" s="10">
        <f>VLOOKUP(L207,Input!$C$2:$D$6,2,FALSE)</f>
        <v>63</v>
      </c>
      <c r="N207" s="10">
        <f t="shared" si="26"/>
        <v>21</v>
      </c>
      <c r="O207" s="10">
        <f>MATCH(F207,Input!$C$15:$U$15,0)</f>
        <v>13</v>
      </c>
    </row>
    <row r="208" spans="2:15">
      <c r="C208" t="s">
        <v>11</v>
      </c>
      <c r="D208" s="18">
        <v>2030</v>
      </c>
      <c r="E208" t="str">
        <f t="shared" si="23"/>
        <v>INDT*</v>
      </c>
      <c r="F208" t="str">
        <f t="shared" si="24"/>
        <v>INDDSB2</v>
      </c>
      <c r="G208" t="str">
        <f t="shared" si="24"/>
        <v>ITDRH</v>
      </c>
      <c r="H208" t="str">
        <f t="shared" si="24"/>
        <v>INDDSB2</v>
      </c>
      <c r="I208" s="10" t="s">
        <v>209</v>
      </c>
      <c r="J208" s="51">
        <f ca="1">OFFSET(Input!$A$1,M208+N208+2,O208+1)</f>
        <v>121.84069514307899</v>
      </c>
      <c r="L208" s="10" t="str">
        <f t="shared" si="25"/>
        <v>HeatTax</v>
      </c>
      <c r="M208" s="10">
        <f>VLOOKUP(L208,Input!$C$2:$D$6,2,FALSE)</f>
        <v>63</v>
      </c>
      <c r="N208" s="10">
        <f t="shared" si="26"/>
        <v>21</v>
      </c>
      <c r="O208" s="10">
        <f>MATCH(F208,Input!$C$15:$U$15,0)</f>
        <v>14</v>
      </c>
    </row>
    <row r="209" spans="2:15">
      <c r="C209" t="s">
        <v>11</v>
      </c>
      <c r="D209" s="18">
        <v>2030</v>
      </c>
      <c r="E209" t="str">
        <f t="shared" si="23"/>
        <v>INDT*</v>
      </c>
      <c r="F209" t="str">
        <f t="shared" si="24"/>
        <v>INDWPE</v>
      </c>
      <c r="G209" t="str">
        <f t="shared" si="24"/>
        <v>ITDRH</v>
      </c>
      <c r="H209" t="str">
        <f t="shared" si="24"/>
        <v>INDWPE</v>
      </c>
      <c r="I209" s="10" t="s">
        <v>209</v>
      </c>
      <c r="J209" s="51">
        <f ca="1">OFFSET(Input!$A$1,M209+N209+2,O209+1)</f>
        <v>0</v>
      </c>
      <c r="L209" s="10" t="str">
        <f t="shared" si="25"/>
        <v>HeatTax</v>
      </c>
      <c r="M209" s="10">
        <f>VLOOKUP(L209,Input!$C$2:$D$6,2,FALSE)</f>
        <v>63</v>
      </c>
      <c r="N209" s="10">
        <f t="shared" si="26"/>
        <v>21</v>
      </c>
      <c r="O209" s="10">
        <f>MATCH(F209,Input!$C$15:$U$15,0)</f>
        <v>4</v>
      </c>
    </row>
    <row r="210" spans="2:15">
      <c r="C210" t="s">
        <v>11</v>
      </c>
      <c r="D210" s="18">
        <v>2030</v>
      </c>
      <c r="E210" t="str">
        <f t="shared" si="23"/>
        <v>INDT*</v>
      </c>
      <c r="F210" t="str">
        <f t="shared" ref="F210:H229" si="27">F166</f>
        <v>INDWCH</v>
      </c>
      <c r="G210" t="str">
        <f t="shared" si="27"/>
        <v>ITDRH</v>
      </c>
      <c r="H210" t="str">
        <f t="shared" si="27"/>
        <v>INDWCH</v>
      </c>
      <c r="I210" s="10" t="s">
        <v>209</v>
      </c>
      <c r="J210" s="51">
        <f ca="1">OFFSET(Input!$A$1,M210+N210+2,O210+1)</f>
        <v>0</v>
      </c>
      <c r="L210" s="10" t="str">
        <f t="shared" si="25"/>
        <v>HeatTax</v>
      </c>
      <c r="M210" s="10">
        <f>VLOOKUP(L210,Input!$C$2:$D$6,2,FALSE)</f>
        <v>63</v>
      </c>
      <c r="N210" s="10">
        <f t="shared" si="26"/>
        <v>21</v>
      </c>
      <c r="O210" s="10">
        <f>MATCH(F210,Input!$C$15:$U$15,0)</f>
        <v>5</v>
      </c>
    </row>
    <row r="211" spans="2:15">
      <c r="C211" t="s">
        <v>11</v>
      </c>
      <c r="D211" s="18">
        <v>2030</v>
      </c>
      <c r="E211" t="str">
        <f t="shared" si="23"/>
        <v>INDT*</v>
      </c>
      <c r="F211" t="str">
        <f t="shared" si="27"/>
        <v>INDBGA</v>
      </c>
      <c r="G211" t="str">
        <f t="shared" si="27"/>
        <v>ITDRH</v>
      </c>
      <c r="H211" t="str">
        <f t="shared" si="27"/>
        <v>INDBGA</v>
      </c>
      <c r="I211" s="10" t="s">
        <v>209</v>
      </c>
      <c r="J211" s="51">
        <f ca="1">OFFSET(Input!$A$1,M211+N211+2,O211+1)</f>
        <v>0</v>
      </c>
      <c r="L211" s="10" t="str">
        <f t="shared" si="25"/>
        <v>HeatTax</v>
      </c>
      <c r="M211" s="10">
        <f>VLOOKUP(L211,Input!$C$2:$D$6,2,FALSE)</f>
        <v>63</v>
      </c>
      <c r="N211" s="10">
        <f t="shared" si="26"/>
        <v>21</v>
      </c>
      <c r="O211" s="10">
        <f>MATCH(F211,Input!$C$15:$U$15,0)</f>
        <v>6</v>
      </c>
    </row>
    <row r="212" spans="2:15">
      <c r="C212" t="s">
        <v>11</v>
      </c>
      <c r="D212" s="18">
        <v>2030</v>
      </c>
      <c r="E212" t="str">
        <f t="shared" si="23"/>
        <v>INDT*</v>
      </c>
      <c r="F212" t="str">
        <f t="shared" si="27"/>
        <v>INDHFO</v>
      </c>
      <c r="G212" t="str">
        <f t="shared" si="27"/>
        <v>ITDRH</v>
      </c>
      <c r="H212" t="str">
        <f t="shared" si="27"/>
        <v>INDHFO</v>
      </c>
      <c r="I212" s="10" t="s">
        <v>209</v>
      </c>
      <c r="J212" s="51">
        <f ca="1">OFFSET(Input!$A$1,M212+N212+2,O212+1)</f>
        <v>70.840902704037745</v>
      </c>
      <c r="L212" s="10" t="str">
        <f t="shared" si="25"/>
        <v>HeatTax</v>
      </c>
      <c r="M212" s="10">
        <f>VLOOKUP(L212,Input!$C$2:$D$6,2,FALSE)</f>
        <v>63</v>
      </c>
      <c r="N212" s="10">
        <f t="shared" si="26"/>
        <v>21</v>
      </c>
      <c r="O212" s="10">
        <f>MATCH(F212,Input!$C$15:$U$15,0)</f>
        <v>7</v>
      </c>
    </row>
    <row r="213" spans="2:15">
      <c r="C213" t="s">
        <v>11</v>
      </c>
      <c r="D213" s="18">
        <v>2030</v>
      </c>
      <c r="E213" t="str">
        <f t="shared" si="23"/>
        <v>INDT*</v>
      </c>
      <c r="F213" t="str">
        <f t="shared" si="27"/>
        <v>INDLPG</v>
      </c>
      <c r="G213" t="str">
        <f t="shared" si="27"/>
        <v>ITDRH</v>
      </c>
      <c r="H213" t="str">
        <f t="shared" si="27"/>
        <v>INDLPG</v>
      </c>
      <c r="I213" s="10" t="s">
        <v>209</v>
      </c>
      <c r="J213" s="51">
        <f ca="1">OFFSET(Input!$A$1,M213+N213+2,O213+1)</f>
        <v>50.283318770351023</v>
      </c>
      <c r="L213" s="10" t="str">
        <f t="shared" si="25"/>
        <v>HeatTax</v>
      </c>
      <c r="M213" s="10">
        <f>VLOOKUP(L213,Input!$C$2:$D$6,2,FALSE)</f>
        <v>63</v>
      </c>
      <c r="N213" s="10">
        <f t="shared" si="26"/>
        <v>21</v>
      </c>
      <c r="O213" s="10">
        <f>MATCH(F213,Input!$C$15:$U$15,0)</f>
        <v>8</v>
      </c>
    </row>
    <row r="214" spans="2:15">
      <c r="C214" t="s">
        <v>11</v>
      </c>
      <c r="D214" s="18">
        <v>2030</v>
      </c>
      <c r="E214" t="str">
        <f t="shared" si="23"/>
        <v>INDT*</v>
      </c>
      <c r="F214" t="str">
        <f t="shared" si="27"/>
        <v>INDWST</v>
      </c>
      <c r="G214" t="str">
        <f t="shared" si="27"/>
        <v>ITDRH</v>
      </c>
      <c r="H214" t="str">
        <f t="shared" si="27"/>
        <v>INDWST</v>
      </c>
      <c r="I214" s="10" t="s">
        <v>209</v>
      </c>
      <c r="J214" s="51">
        <f ca="1">OFFSET(Input!$A$1,M214+N214+2,O214+1)</f>
        <v>0</v>
      </c>
      <c r="L214" s="10" t="str">
        <f t="shared" si="25"/>
        <v>HeatTax</v>
      </c>
      <c r="M214" s="10">
        <f>VLOOKUP(L214,Input!$C$2:$D$6,2,FALSE)</f>
        <v>63</v>
      </c>
      <c r="N214" s="10">
        <f t="shared" si="26"/>
        <v>21</v>
      </c>
      <c r="O214" s="10">
        <f>MATCH(F214,Input!$C$15:$U$15,0)</f>
        <v>9</v>
      </c>
    </row>
    <row r="215" spans="2:15">
      <c r="C215" t="s">
        <v>11</v>
      </c>
      <c r="D215" s="18">
        <v>2030</v>
      </c>
      <c r="E215" t="str">
        <f t="shared" si="23"/>
        <v>INDT*</v>
      </c>
      <c r="F215" t="str">
        <f t="shared" si="27"/>
        <v>INDHCE</v>
      </c>
      <c r="G215" t="str">
        <f t="shared" si="27"/>
        <v>ITDRH</v>
      </c>
      <c r="H215" t="str">
        <f t="shared" si="27"/>
        <v>INDHCE</v>
      </c>
      <c r="I215" s="10" t="s">
        <v>209</v>
      </c>
      <c r="J215" s="51">
        <f ca="1">OFFSET(Input!$A$1,M215+N215+2,O215+1)</f>
        <v>30.170076892571945</v>
      </c>
      <c r="L215" s="10" t="str">
        <f t="shared" si="25"/>
        <v>HeatTax</v>
      </c>
      <c r="M215" s="10">
        <f>VLOOKUP(L215,Input!$C$2:$D$6,2,FALSE)</f>
        <v>63</v>
      </c>
      <c r="N215" s="10">
        <f t="shared" si="26"/>
        <v>21</v>
      </c>
      <c r="O215" s="10">
        <f>MATCH(F215,Input!$C$15:$U$15,0)</f>
        <v>10</v>
      </c>
    </row>
    <row r="216" spans="2:15">
      <c r="C216" t="s">
        <v>11</v>
      </c>
      <c r="D216" s="18">
        <v>2030</v>
      </c>
      <c r="E216" t="str">
        <f t="shared" si="23"/>
        <v>INDT*</v>
      </c>
      <c r="F216" t="str">
        <f t="shared" si="27"/>
        <v>INDHDE</v>
      </c>
      <c r="G216" t="str">
        <f t="shared" si="27"/>
        <v>ITDRH</v>
      </c>
      <c r="H216" t="str">
        <f t="shared" si="27"/>
        <v>INDHDE</v>
      </c>
      <c r="I216" s="10" t="s">
        <v>209</v>
      </c>
      <c r="J216" s="51">
        <f ca="1">OFFSET(Input!$A$1,M216+N216+2,O216+1)</f>
        <v>30.170076892571945</v>
      </c>
      <c r="L216" s="10" t="str">
        <f t="shared" si="25"/>
        <v>HeatTax</v>
      </c>
      <c r="M216" s="10">
        <f>VLOOKUP(L216,Input!$C$2:$D$6,2,FALSE)</f>
        <v>63</v>
      </c>
      <c r="N216" s="10">
        <f t="shared" si="26"/>
        <v>21</v>
      </c>
      <c r="O216" s="10">
        <f>MATCH(F216,Input!$C$15:$U$15,0)</f>
        <v>11</v>
      </c>
    </row>
    <row r="217" spans="2:15" ht="15.75" thickBot="1">
      <c r="B217" s="80"/>
      <c r="C217" s="80" t="s">
        <v>11</v>
      </c>
      <c r="D217" s="81">
        <v>2030</v>
      </c>
      <c r="E217" s="80" t="str">
        <f t="shared" si="23"/>
        <v>INDT*</v>
      </c>
      <c r="F217" s="80" t="str">
        <f t="shared" si="27"/>
        <v>INDELC</v>
      </c>
      <c r="G217" s="80" t="str">
        <f t="shared" si="27"/>
        <v>ITDRH</v>
      </c>
      <c r="H217" s="80" t="str">
        <f t="shared" si="27"/>
        <v>INDELC</v>
      </c>
      <c r="I217" s="82" t="s">
        <v>209</v>
      </c>
      <c r="J217" s="83">
        <f ca="1">OFFSET(Input!$A$1,M217+N217+2,O217+1)</f>
        <v>40.322872058088471</v>
      </c>
      <c r="L217" s="13" t="str">
        <f t="shared" si="25"/>
        <v>HeatTax</v>
      </c>
      <c r="M217" s="13">
        <f>VLOOKUP(L217,Input!$C$2:$D$6,2,FALSE)</f>
        <v>63</v>
      </c>
      <c r="N217" s="13">
        <f t="shared" si="26"/>
        <v>21</v>
      </c>
      <c r="O217" s="13">
        <f>MATCH(F217,Input!$C$15:$U$15,0)</f>
        <v>12</v>
      </c>
    </row>
    <row r="218" spans="2:15">
      <c r="B218" s="9"/>
      <c r="C218" s="9" t="s">
        <v>11</v>
      </c>
      <c r="D218" s="12">
        <v>2030</v>
      </c>
      <c r="E218" s="9" t="str">
        <f t="shared" si="23"/>
        <v>INDT*</v>
      </c>
      <c r="F218" s="9" t="str">
        <f t="shared" si="27"/>
        <v>INDELC</v>
      </c>
      <c r="G218" s="9" t="str">
        <f t="shared" si="27"/>
        <v>ITDLA</v>
      </c>
      <c r="H218" s="9" t="str">
        <f t="shared" si="27"/>
        <v>INDELC</v>
      </c>
      <c r="I218" s="13" t="s">
        <v>209</v>
      </c>
      <c r="J218" s="52">
        <f ca="1">OFFSET(Input!$A$1,M218+N218+2,O218+1)</f>
        <v>40.322872058088471</v>
      </c>
      <c r="L218" s="28" t="str">
        <f t="shared" si="25"/>
        <v>FullTax</v>
      </c>
      <c r="M218" s="28">
        <f>VLOOKUP(L218,Input!$C$2:$D$6,2,FALSE)</f>
        <v>113</v>
      </c>
      <c r="N218" s="28">
        <f t="shared" si="26"/>
        <v>21</v>
      </c>
      <c r="O218" s="28">
        <f>MATCH(F218,Input!$C$15:$U$15,0)</f>
        <v>12</v>
      </c>
    </row>
    <row r="219" spans="2:15">
      <c r="B219" s="9"/>
      <c r="C219" s="9" t="s">
        <v>11</v>
      </c>
      <c r="D219" s="12">
        <v>2030</v>
      </c>
      <c r="E219" s="9" t="str">
        <f t="shared" si="23"/>
        <v>INDT*</v>
      </c>
      <c r="F219" s="9" t="str">
        <f t="shared" si="27"/>
        <v>INDELC</v>
      </c>
      <c r="G219" s="9" t="str">
        <f t="shared" si="27"/>
        <v>ITDEM</v>
      </c>
      <c r="H219" s="9" t="str">
        <f t="shared" si="27"/>
        <v>INDELC</v>
      </c>
      <c r="I219" s="13" t="s">
        <v>209</v>
      </c>
      <c r="J219" s="52">
        <f ca="1">OFFSET(Input!$A$1,M219+N219+2,O219+1)</f>
        <v>40.322872058088471</v>
      </c>
      <c r="L219" s="13" t="str">
        <f t="shared" si="25"/>
        <v>FullTax</v>
      </c>
      <c r="M219" s="13">
        <f>VLOOKUP(L219,Input!$C$2:$D$6,2,FALSE)</f>
        <v>113</v>
      </c>
      <c r="N219" s="13">
        <f t="shared" si="26"/>
        <v>21</v>
      </c>
      <c r="O219" s="13">
        <f>MATCH(F219,Input!$C$15:$U$15,0)</f>
        <v>12</v>
      </c>
    </row>
    <row r="220" spans="2:15">
      <c r="C220" t="s">
        <v>11</v>
      </c>
      <c r="D220" s="18">
        <v>2030</v>
      </c>
      <c r="E220" t="str">
        <f t="shared" si="23"/>
        <v>INDT*</v>
      </c>
      <c r="F220" t="str">
        <f t="shared" si="27"/>
        <v>INDDSB1</v>
      </c>
      <c r="G220" t="str">
        <f t="shared" si="27"/>
        <v>ITDTF</v>
      </c>
      <c r="H220" t="str">
        <f t="shared" si="27"/>
        <v>INDDSB1</v>
      </c>
      <c r="I220" s="10" t="s">
        <v>209</v>
      </c>
      <c r="J220" s="51">
        <f ca="1">OFFSET(Input!$A$1,M220+N220+2,O220+1)</f>
        <v>40.322872058088471</v>
      </c>
      <c r="L220" s="10" t="str">
        <f t="shared" si="25"/>
        <v>FullTax</v>
      </c>
      <c r="M220" s="10">
        <f>VLOOKUP(L220,Input!$C$2:$D$6,2,FALSE)</f>
        <v>113</v>
      </c>
      <c r="N220" s="10">
        <f t="shared" si="26"/>
        <v>21</v>
      </c>
      <c r="O220" s="10">
        <f>MATCH(F220,Input!$C$15:$U$15,0)</f>
        <v>13</v>
      </c>
    </row>
    <row r="221" spans="2:15">
      <c r="C221" t="s">
        <v>11</v>
      </c>
      <c r="D221" s="18">
        <v>2030</v>
      </c>
      <c r="E221" t="str">
        <f t="shared" si="23"/>
        <v>INDT*</v>
      </c>
      <c r="F221" t="str">
        <f t="shared" si="27"/>
        <v>INDDSB2</v>
      </c>
      <c r="G221" t="str">
        <f t="shared" si="27"/>
        <v>ITDTF</v>
      </c>
      <c r="H221" t="str">
        <f t="shared" si="27"/>
        <v>INDDSB2</v>
      </c>
      <c r="I221" s="10" t="s">
        <v>209</v>
      </c>
      <c r="J221" s="51">
        <f ca="1">OFFSET(Input!$A$1,M221+N221+2,O221+1)</f>
        <v>121.84069514307899</v>
      </c>
      <c r="L221" s="10" t="str">
        <f t="shared" si="25"/>
        <v>FullTax</v>
      </c>
      <c r="M221" s="10">
        <f>VLOOKUP(L221,Input!$C$2:$D$6,2,FALSE)</f>
        <v>113</v>
      </c>
      <c r="N221" s="10">
        <f t="shared" si="26"/>
        <v>21</v>
      </c>
      <c r="O221" s="10">
        <f>MATCH(F221,Input!$C$15:$U$15,0)</f>
        <v>14</v>
      </c>
    </row>
    <row r="222" spans="2:15">
      <c r="C222" t="s">
        <v>11</v>
      </c>
      <c r="D222" s="18">
        <v>2030</v>
      </c>
      <c r="E222" t="str">
        <f t="shared" si="23"/>
        <v>INDT*</v>
      </c>
      <c r="F222" t="str">
        <f t="shared" si="27"/>
        <v>INDDSL</v>
      </c>
      <c r="G222" t="str">
        <f t="shared" si="27"/>
        <v>ITDTF</v>
      </c>
      <c r="H222" t="str">
        <f t="shared" si="27"/>
        <v>INDDSL</v>
      </c>
      <c r="I222" s="10" t="s">
        <v>209</v>
      </c>
      <c r="J222" s="51">
        <f ca="1">OFFSET(Input!$A$1,M222+N222+2,O222+1)</f>
        <v>154.26271326684906</v>
      </c>
      <c r="L222" s="10" t="str">
        <f t="shared" si="25"/>
        <v>FullTax</v>
      </c>
      <c r="M222" s="10">
        <f>VLOOKUP(L222,Input!$C$2:$D$6,2,FALSE)</f>
        <v>113</v>
      </c>
      <c r="N222" s="10">
        <f t="shared" si="26"/>
        <v>21</v>
      </c>
      <c r="O222" s="10">
        <f>MATCH(F222,Input!$C$15:$U$15,0)</f>
        <v>3</v>
      </c>
    </row>
    <row r="223" spans="2:15">
      <c r="C223" t="s">
        <v>11</v>
      </c>
      <c r="D223" s="18">
        <v>2030</v>
      </c>
      <c r="E223" t="str">
        <f t="shared" si="23"/>
        <v>INDT*</v>
      </c>
      <c r="F223" t="str">
        <f t="shared" si="27"/>
        <v>INDLPG</v>
      </c>
      <c r="G223" t="str">
        <f t="shared" si="27"/>
        <v>ITDFL</v>
      </c>
      <c r="H223" t="str">
        <f t="shared" si="27"/>
        <v>INDLPG</v>
      </c>
      <c r="I223" s="10" t="s">
        <v>209</v>
      </c>
      <c r="J223" s="51">
        <f ca="1">OFFSET(Input!$A$1,M223+N223+2,O223+1)</f>
        <v>50.283318770351023</v>
      </c>
      <c r="L223" s="10" t="str">
        <f t="shared" si="25"/>
        <v>FullTax</v>
      </c>
      <c r="M223" s="10">
        <f>VLOOKUP(L223,Input!$C$2:$D$6,2,FALSE)</f>
        <v>113</v>
      </c>
      <c r="N223" s="10">
        <f t="shared" si="26"/>
        <v>21</v>
      </c>
      <c r="O223" s="10">
        <f>MATCH(F223,Input!$C$15:$U$15,0)</f>
        <v>8</v>
      </c>
    </row>
    <row r="224" spans="2:15">
      <c r="C224" t="s">
        <v>11</v>
      </c>
      <c r="D224" s="18">
        <v>2030</v>
      </c>
      <c r="E224" t="str">
        <f t="shared" si="23"/>
        <v>INDT*</v>
      </c>
      <c r="F224" t="str">
        <f t="shared" si="27"/>
        <v>INDSNG1</v>
      </c>
      <c r="G224" t="str">
        <f t="shared" si="27"/>
        <v>ITDFL</v>
      </c>
      <c r="H224" t="str">
        <f t="shared" si="27"/>
        <v>INDSNG1</v>
      </c>
      <c r="I224" s="10" t="s">
        <v>209</v>
      </c>
      <c r="J224" s="51">
        <f ca="1">OFFSET(Input!$A$1,M224+N224+2,O224+1)</f>
        <v>121.84069514307899</v>
      </c>
      <c r="L224" s="10" t="str">
        <f t="shared" si="25"/>
        <v>FullTax</v>
      </c>
      <c r="M224" s="10">
        <f>VLOOKUP(L224,Input!$C$2:$D$6,2,FALSE)</f>
        <v>113</v>
      </c>
      <c r="N224" s="10">
        <f t="shared" si="26"/>
        <v>21</v>
      </c>
      <c r="O224" s="10">
        <f>MATCH(F224,Input!$C$15:$U$15,0)</f>
        <v>15</v>
      </c>
    </row>
    <row r="225" spans="2:15" ht="15.75" thickBot="1">
      <c r="B225" s="9"/>
      <c r="C225" s="9" t="s">
        <v>11</v>
      </c>
      <c r="D225" s="12">
        <v>2030</v>
      </c>
      <c r="E225" s="9" t="str">
        <f t="shared" si="23"/>
        <v>INDT*</v>
      </c>
      <c r="F225" s="9" t="str">
        <f t="shared" si="27"/>
        <v>INDSNG2</v>
      </c>
      <c r="G225" s="9" t="str">
        <f t="shared" si="27"/>
        <v>ITDFL</v>
      </c>
      <c r="H225" s="9" t="str">
        <f t="shared" si="27"/>
        <v>INDSNG2</v>
      </c>
      <c r="I225" s="13" t="s">
        <v>209</v>
      </c>
      <c r="J225" s="52">
        <f ca="1">OFFSET(Input!$A$1,M225+N225+2,O225+1)</f>
        <v>0</v>
      </c>
      <c r="L225" s="13" t="str">
        <f t="shared" si="25"/>
        <v>FullTax</v>
      </c>
      <c r="M225" s="13">
        <f>VLOOKUP(L225,Input!$C$2:$D$6,2,FALSE)</f>
        <v>113</v>
      </c>
      <c r="N225" s="13">
        <f t="shared" si="26"/>
        <v>21</v>
      </c>
      <c r="O225" s="13">
        <f>MATCH(F225,Input!$C$15:$U$15,0)</f>
        <v>16</v>
      </c>
    </row>
    <row r="226" spans="2:15" ht="18" customHeight="1">
      <c r="B226" s="8"/>
      <c r="C226" s="8" t="s">
        <v>11</v>
      </c>
      <c r="D226" s="19">
        <v>2035</v>
      </c>
      <c r="E226" s="8" t="str">
        <f t="shared" si="23"/>
        <v>INDT*</v>
      </c>
      <c r="F226" s="8" t="str">
        <f t="shared" si="27"/>
        <v>INDNGA</v>
      </c>
      <c r="G226" s="8" t="str">
        <f t="shared" si="27"/>
        <v>ITDMT</v>
      </c>
      <c r="H226" s="8" t="str">
        <f t="shared" si="27"/>
        <v>INDNGA</v>
      </c>
      <c r="I226" s="20" t="s">
        <v>209</v>
      </c>
      <c r="J226" s="50">
        <f ca="1">OFFSET(Input!$A$1,M226+N226+2,O226+1)</f>
        <v>2.5015331882971479</v>
      </c>
      <c r="L226" s="20" t="str">
        <f t="shared" si="25"/>
        <v>ProcesTax</v>
      </c>
      <c r="M226" s="20">
        <f>VLOOKUP(L226,Input!$C$2:$D$6,2,FALSE)</f>
        <v>13</v>
      </c>
      <c r="N226" s="20">
        <f t="shared" si="26"/>
        <v>26</v>
      </c>
      <c r="O226" s="20">
        <f>MATCH(F226,Input!$C$15:$U$15,0)</f>
        <v>1</v>
      </c>
    </row>
    <row r="227" spans="2:15">
      <c r="C227" t="s">
        <v>11</v>
      </c>
      <c r="D227" s="18">
        <v>2035</v>
      </c>
      <c r="E227" t="str">
        <f t="shared" si="23"/>
        <v>INDT*</v>
      </c>
      <c r="F227" t="str">
        <f t="shared" si="27"/>
        <v>INDSNG1</v>
      </c>
      <c r="G227" t="str">
        <f t="shared" si="27"/>
        <v>ITDMT</v>
      </c>
      <c r="H227" t="str">
        <f t="shared" si="27"/>
        <v>INDSNG1</v>
      </c>
      <c r="I227" s="10" t="s">
        <v>209</v>
      </c>
      <c r="J227" s="51">
        <f ca="1">OFFSET(Input!$A$1,M227+N227+2,O227+1)</f>
        <v>0</v>
      </c>
      <c r="L227" s="10" t="str">
        <f t="shared" si="25"/>
        <v>ProcesTax</v>
      </c>
      <c r="M227" s="10">
        <f>VLOOKUP(L227,Input!$C$2:$D$6,2,FALSE)</f>
        <v>13</v>
      </c>
      <c r="N227" s="10">
        <f t="shared" si="26"/>
        <v>26</v>
      </c>
      <c r="O227" s="10">
        <f>MATCH(F227,Input!$C$15:$U$15,0)</f>
        <v>15</v>
      </c>
    </row>
    <row r="228" spans="2:15">
      <c r="C228" t="s">
        <v>11</v>
      </c>
      <c r="D228" s="18">
        <v>2035</v>
      </c>
      <c r="E228" t="str">
        <f t="shared" si="23"/>
        <v>INDT*</v>
      </c>
      <c r="F228" t="str">
        <f t="shared" si="27"/>
        <v>INDSNG2</v>
      </c>
      <c r="G228" t="str">
        <f t="shared" si="27"/>
        <v>ITDMT</v>
      </c>
      <c r="H228" t="str">
        <f t="shared" si="27"/>
        <v>INDSNG2</v>
      </c>
      <c r="I228" s="10" t="s">
        <v>209</v>
      </c>
      <c r="J228" s="51">
        <f ca="1">OFFSET(Input!$A$1,M228+N228+2,O228+1)</f>
        <v>0</v>
      </c>
      <c r="L228" s="10" t="str">
        <f t="shared" si="25"/>
        <v>ProcesTax</v>
      </c>
      <c r="M228" s="10">
        <f>VLOOKUP(L228,Input!$C$2:$D$6,2,FALSE)</f>
        <v>13</v>
      </c>
      <c r="N228" s="10">
        <f t="shared" si="26"/>
        <v>26</v>
      </c>
      <c r="O228" s="10">
        <f>MATCH(F228,Input!$C$15:$U$15,0)</f>
        <v>16</v>
      </c>
    </row>
    <row r="229" spans="2:15">
      <c r="C229" t="s">
        <v>11</v>
      </c>
      <c r="D229" s="18">
        <v>2035</v>
      </c>
      <c r="E229" t="str">
        <f t="shared" si="23"/>
        <v>INDT*</v>
      </c>
      <c r="F229" t="str">
        <f t="shared" si="27"/>
        <v>INDCOA</v>
      </c>
      <c r="G229" t="str">
        <f t="shared" si="27"/>
        <v>ITDMT</v>
      </c>
      <c r="H229" t="str">
        <f t="shared" si="27"/>
        <v>INDCOA</v>
      </c>
      <c r="I229" s="10" t="s">
        <v>209</v>
      </c>
      <c r="J229" s="51">
        <f ca="1">OFFSET(Input!$A$1,M229+N229+2,O229+1)</f>
        <v>0</v>
      </c>
      <c r="L229" s="10" t="str">
        <f t="shared" si="25"/>
        <v>ProcesTax</v>
      </c>
      <c r="M229" s="10">
        <f>VLOOKUP(L229,Input!$C$2:$D$6,2,FALSE)</f>
        <v>13</v>
      </c>
      <c r="N229" s="10">
        <f t="shared" si="26"/>
        <v>26</v>
      </c>
      <c r="O229" s="10">
        <f>MATCH(F229,Input!$C$15:$U$15,0)</f>
        <v>2</v>
      </c>
    </row>
    <row r="230" spans="2:15">
      <c r="C230" t="s">
        <v>11</v>
      </c>
      <c r="D230" s="18">
        <v>2035</v>
      </c>
      <c r="E230" t="str">
        <f t="shared" si="23"/>
        <v>INDT*</v>
      </c>
      <c r="F230" t="str">
        <f t="shared" ref="F230:H249" si="28">F186</f>
        <v>INDDSL</v>
      </c>
      <c r="G230" t="str">
        <f t="shared" si="28"/>
        <v>ITDMT</v>
      </c>
      <c r="H230" t="str">
        <f t="shared" si="28"/>
        <v>INDDSL</v>
      </c>
      <c r="I230" s="10" t="s">
        <v>209</v>
      </c>
      <c r="J230" s="51">
        <f ca="1">OFFSET(Input!$A$1,M230+N230+2,O230+1)</f>
        <v>154.26271326684906</v>
      </c>
      <c r="L230" s="10" t="str">
        <f t="shared" si="25"/>
        <v>ProcesTax</v>
      </c>
      <c r="M230" s="10">
        <f>VLOOKUP(L230,Input!$C$2:$D$6,2,FALSE)</f>
        <v>13</v>
      </c>
      <c r="N230" s="10">
        <f t="shared" si="26"/>
        <v>26</v>
      </c>
      <c r="O230" s="10">
        <f>MATCH(F230,Input!$C$15:$U$15,0)</f>
        <v>3</v>
      </c>
    </row>
    <row r="231" spans="2:15">
      <c r="C231" t="s">
        <v>11</v>
      </c>
      <c r="D231" s="18">
        <v>2035</v>
      </c>
      <c r="E231" t="str">
        <f t="shared" si="23"/>
        <v>INDT*</v>
      </c>
      <c r="F231" t="str">
        <f t="shared" si="28"/>
        <v>INDDSB1</v>
      </c>
      <c r="G231" t="str">
        <f t="shared" si="28"/>
        <v>ITDMT</v>
      </c>
      <c r="H231" t="str">
        <f t="shared" si="28"/>
        <v>INDDSB1</v>
      </c>
      <c r="I231" s="10" t="s">
        <v>209</v>
      </c>
      <c r="J231" s="51">
        <f ca="1">OFFSET(Input!$A$1,M231+N231+2,O231+1)</f>
        <v>121.84069514307899</v>
      </c>
      <c r="L231" s="10" t="str">
        <f t="shared" si="25"/>
        <v>ProcesTax</v>
      </c>
      <c r="M231" s="10">
        <f>VLOOKUP(L231,Input!$C$2:$D$6,2,FALSE)</f>
        <v>13</v>
      </c>
      <c r="N231" s="10">
        <f t="shared" si="26"/>
        <v>26</v>
      </c>
      <c r="O231" s="10">
        <f>MATCH(F231,Input!$C$15:$U$15,0)</f>
        <v>13</v>
      </c>
    </row>
    <row r="232" spans="2:15">
      <c r="C232" t="s">
        <v>11</v>
      </c>
      <c r="D232" s="18">
        <v>2035</v>
      </c>
      <c r="E232" t="str">
        <f t="shared" si="23"/>
        <v>INDT*</v>
      </c>
      <c r="F232" t="str">
        <f t="shared" si="28"/>
        <v>INDDSB2</v>
      </c>
      <c r="G232" t="str">
        <f t="shared" si="28"/>
        <v>ITDMT</v>
      </c>
      <c r="H232" t="str">
        <f t="shared" si="28"/>
        <v>INDDSB2</v>
      </c>
      <c r="I232" s="10" t="s">
        <v>209</v>
      </c>
      <c r="J232" s="51">
        <f ca="1">OFFSET(Input!$A$1,M232+N232+2,O232+1)</f>
        <v>121.84069514307899</v>
      </c>
      <c r="L232" s="10" t="str">
        <f t="shared" si="25"/>
        <v>ProcesTax</v>
      </c>
      <c r="M232" s="10">
        <f>VLOOKUP(L232,Input!$C$2:$D$6,2,FALSE)</f>
        <v>13</v>
      </c>
      <c r="N232" s="10">
        <f t="shared" si="26"/>
        <v>26</v>
      </c>
      <c r="O232" s="10">
        <f>MATCH(F232,Input!$C$15:$U$15,0)</f>
        <v>14</v>
      </c>
    </row>
    <row r="233" spans="2:15">
      <c r="C233" t="s">
        <v>11</v>
      </c>
      <c r="D233" s="18">
        <v>2035</v>
      </c>
      <c r="E233" t="str">
        <f t="shared" si="23"/>
        <v>INDT*</v>
      </c>
      <c r="F233" t="str">
        <f t="shared" si="28"/>
        <v>INDWPE</v>
      </c>
      <c r="G233" t="str">
        <f t="shared" si="28"/>
        <v>ITDMT</v>
      </c>
      <c r="H233" t="str">
        <f t="shared" si="28"/>
        <v>INDWPE</v>
      </c>
      <c r="I233" s="10" t="s">
        <v>209</v>
      </c>
      <c r="J233" s="51">
        <f ca="1">OFFSET(Input!$A$1,M233+N233+2,O233+1)</f>
        <v>0</v>
      </c>
      <c r="L233" s="10" t="str">
        <f t="shared" si="25"/>
        <v>ProcesTax</v>
      </c>
      <c r="M233" s="10">
        <f>VLOOKUP(L233,Input!$C$2:$D$6,2,FALSE)</f>
        <v>13</v>
      </c>
      <c r="N233" s="10">
        <f t="shared" si="26"/>
        <v>26</v>
      </c>
      <c r="O233" s="10">
        <f>MATCH(F233,Input!$C$15:$U$15,0)</f>
        <v>4</v>
      </c>
    </row>
    <row r="234" spans="2:15">
      <c r="C234" t="s">
        <v>11</v>
      </c>
      <c r="D234" s="18">
        <v>2035</v>
      </c>
      <c r="E234" t="str">
        <f t="shared" si="23"/>
        <v>INDT*</v>
      </c>
      <c r="F234" t="str">
        <f t="shared" si="28"/>
        <v>INDWCH</v>
      </c>
      <c r="G234" t="str">
        <f t="shared" si="28"/>
        <v>ITDMT</v>
      </c>
      <c r="H234" t="str">
        <f t="shared" si="28"/>
        <v>INDWCH</v>
      </c>
      <c r="I234" s="10" t="s">
        <v>209</v>
      </c>
      <c r="J234" s="51">
        <f ca="1">OFFSET(Input!$A$1,M234+N234+2,O234+1)</f>
        <v>0</v>
      </c>
      <c r="L234" s="10" t="str">
        <f t="shared" si="25"/>
        <v>ProcesTax</v>
      </c>
      <c r="M234" s="10">
        <f>VLOOKUP(L234,Input!$C$2:$D$6,2,FALSE)</f>
        <v>13</v>
      </c>
      <c r="N234" s="10">
        <f t="shared" si="26"/>
        <v>26</v>
      </c>
      <c r="O234" s="10">
        <f>MATCH(F234,Input!$C$15:$U$15,0)</f>
        <v>5</v>
      </c>
    </row>
    <row r="235" spans="2:15">
      <c r="C235" t="s">
        <v>11</v>
      </c>
      <c r="D235" s="18">
        <v>2035</v>
      </c>
      <c r="E235" t="str">
        <f t="shared" si="23"/>
        <v>INDT*</v>
      </c>
      <c r="F235" t="str">
        <f t="shared" si="28"/>
        <v>INDBGA</v>
      </c>
      <c r="G235" t="str">
        <f t="shared" si="28"/>
        <v>ITDMT</v>
      </c>
      <c r="H235" t="str">
        <f t="shared" si="28"/>
        <v>INDBGA</v>
      </c>
      <c r="I235" s="10" t="s">
        <v>209</v>
      </c>
      <c r="J235" s="51">
        <f ca="1">OFFSET(Input!$A$1,M235+N235+2,O235+1)</f>
        <v>0</v>
      </c>
      <c r="L235" s="10" t="str">
        <f t="shared" si="25"/>
        <v>ProcesTax</v>
      </c>
      <c r="M235" s="10">
        <f>VLOOKUP(L235,Input!$C$2:$D$6,2,FALSE)</f>
        <v>13</v>
      </c>
      <c r="N235" s="10">
        <f t="shared" si="26"/>
        <v>26</v>
      </c>
      <c r="O235" s="10">
        <f>MATCH(F235,Input!$C$15:$U$15,0)</f>
        <v>6</v>
      </c>
    </row>
    <row r="236" spans="2:15">
      <c r="C236" t="s">
        <v>11</v>
      </c>
      <c r="D236" s="18">
        <v>2035</v>
      </c>
      <c r="E236" t="str">
        <f t="shared" si="23"/>
        <v>INDT*</v>
      </c>
      <c r="F236" t="str">
        <f t="shared" si="28"/>
        <v>INDHFO</v>
      </c>
      <c r="G236" t="str">
        <f t="shared" si="28"/>
        <v>ITDMT</v>
      </c>
      <c r="H236" t="str">
        <f t="shared" si="28"/>
        <v>INDHFO</v>
      </c>
      <c r="I236" s="10" t="s">
        <v>209</v>
      </c>
      <c r="J236" s="51">
        <f ca="1">OFFSET(Input!$A$1,M236+N236+2,O236+1)</f>
        <v>49.119350191937215</v>
      </c>
      <c r="L236" s="10" t="str">
        <f t="shared" si="25"/>
        <v>ProcesTax</v>
      </c>
      <c r="M236" s="10">
        <f>VLOOKUP(L236,Input!$C$2:$D$6,2,FALSE)</f>
        <v>13</v>
      </c>
      <c r="N236" s="10">
        <f t="shared" si="26"/>
        <v>26</v>
      </c>
      <c r="O236" s="10">
        <f>MATCH(F236,Input!$C$15:$U$15,0)</f>
        <v>7</v>
      </c>
    </row>
    <row r="237" spans="2:15">
      <c r="C237" t="s">
        <v>11</v>
      </c>
      <c r="D237" s="18">
        <v>2035</v>
      </c>
      <c r="E237" t="str">
        <f t="shared" ref="E237:E269" si="29">$U$3&amp;"*"</f>
        <v>INDT*</v>
      </c>
      <c r="F237" t="str">
        <f t="shared" si="28"/>
        <v>INDLPG</v>
      </c>
      <c r="G237" t="str">
        <f t="shared" si="28"/>
        <v>ITDMT</v>
      </c>
      <c r="H237" t="str">
        <f t="shared" si="28"/>
        <v>INDLPG</v>
      </c>
      <c r="I237" s="10" t="s">
        <v>209</v>
      </c>
      <c r="J237" s="51">
        <f ca="1">OFFSET(Input!$A$1,M237+N237+2,O237+1)</f>
        <v>50.283318770351023</v>
      </c>
      <c r="L237" s="10" t="str">
        <f t="shared" si="25"/>
        <v>ProcesTax</v>
      </c>
      <c r="M237" s="10">
        <f>VLOOKUP(L237,Input!$C$2:$D$6,2,FALSE)</f>
        <v>13</v>
      </c>
      <c r="N237" s="10">
        <f t="shared" si="26"/>
        <v>26</v>
      </c>
      <c r="O237" s="10">
        <f>MATCH(F237,Input!$C$15:$U$15,0)</f>
        <v>8</v>
      </c>
    </row>
    <row r="238" spans="2:15">
      <c r="C238" t="s">
        <v>11</v>
      </c>
      <c r="D238" s="18">
        <v>2035</v>
      </c>
      <c r="E238" t="str">
        <f t="shared" si="29"/>
        <v>INDT*</v>
      </c>
      <c r="F238" t="str">
        <f t="shared" si="28"/>
        <v>INDWST</v>
      </c>
      <c r="G238" t="str">
        <f t="shared" si="28"/>
        <v>ITDMT</v>
      </c>
      <c r="H238" t="str">
        <f t="shared" si="28"/>
        <v>INDWST</v>
      </c>
      <c r="I238" s="10" t="s">
        <v>209</v>
      </c>
      <c r="J238" s="51">
        <f ca="1">OFFSET(Input!$A$1,M238+N238+2,O238+1)</f>
        <v>0</v>
      </c>
      <c r="L238" s="10" t="str">
        <f t="shared" si="25"/>
        <v>ProcesTax</v>
      </c>
      <c r="M238" s="10">
        <f>VLOOKUP(L238,Input!$C$2:$D$6,2,FALSE)</f>
        <v>13</v>
      </c>
      <c r="N238" s="10">
        <f t="shared" si="26"/>
        <v>26</v>
      </c>
      <c r="O238" s="10">
        <f>MATCH(F238,Input!$C$15:$U$15,0)</f>
        <v>9</v>
      </c>
    </row>
    <row r="239" spans="2:15">
      <c r="C239" t="s">
        <v>11</v>
      </c>
      <c r="D239" s="18">
        <v>2035</v>
      </c>
      <c r="E239" t="str">
        <f t="shared" si="29"/>
        <v>INDT*</v>
      </c>
      <c r="F239" t="str">
        <f t="shared" si="28"/>
        <v>INDHCE</v>
      </c>
      <c r="G239" t="str">
        <f t="shared" si="28"/>
        <v>ITDMT</v>
      </c>
      <c r="H239" t="str">
        <f t="shared" si="28"/>
        <v>INDHCE</v>
      </c>
      <c r="I239" s="10" t="s">
        <v>209</v>
      </c>
      <c r="J239" s="51">
        <f ca="1">OFFSET(Input!$A$1,M239+N239+2,O239+1)</f>
        <v>30.170076892571945</v>
      </c>
      <c r="L239" s="10" t="str">
        <f t="shared" si="25"/>
        <v>ProcesTax</v>
      </c>
      <c r="M239" s="10">
        <f>VLOOKUP(L239,Input!$C$2:$D$6,2,FALSE)</f>
        <v>13</v>
      </c>
      <c r="N239" s="10">
        <f t="shared" si="26"/>
        <v>26</v>
      </c>
      <c r="O239" s="10">
        <f>MATCH(F239,Input!$C$15:$U$15,0)</f>
        <v>10</v>
      </c>
    </row>
    <row r="240" spans="2:15">
      <c r="C240" t="s">
        <v>11</v>
      </c>
      <c r="D240" s="18">
        <v>2035</v>
      </c>
      <c r="E240" t="str">
        <f t="shared" si="29"/>
        <v>INDT*</v>
      </c>
      <c r="F240" t="str">
        <f t="shared" si="28"/>
        <v>INDHDE</v>
      </c>
      <c r="G240" t="str">
        <f t="shared" si="28"/>
        <v>ITDMT</v>
      </c>
      <c r="H240" t="str">
        <f t="shared" si="28"/>
        <v>INDHDE</v>
      </c>
      <c r="I240" s="10" t="s">
        <v>209</v>
      </c>
      <c r="J240" s="51">
        <f ca="1">OFFSET(Input!$A$1,M240+N240+2,O240+1)</f>
        <v>30.170076892571945</v>
      </c>
      <c r="L240" s="10" t="str">
        <f t="shared" si="25"/>
        <v>ProcesTax</v>
      </c>
      <c r="M240" s="10">
        <f>VLOOKUP(L240,Input!$C$2:$D$6,2,FALSE)</f>
        <v>13</v>
      </c>
      <c r="N240" s="10">
        <f t="shared" si="26"/>
        <v>26</v>
      </c>
      <c r="O240" s="10">
        <f>MATCH(F240,Input!$C$15:$U$15,0)</f>
        <v>11</v>
      </c>
    </row>
    <row r="241" spans="2:15">
      <c r="B241" s="9"/>
      <c r="C241" s="9" t="s">
        <v>11</v>
      </c>
      <c r="D241" s="12">
        <v>2035</v>
      </c>
      <c r="E241" s="9" t="str">
        <f t="shared" si="29"/>
        <v>INDT*</v>
      </c>
      <c r="F241" s="9" t="str">
        <f t="shared" si="28"/>
        <v>INDELC</v>
      </c>
      <c r="G241" s="9" t="str">
        <f t="shared" si="28"/>
        <v>ITDMT</v>
      </c>
      <c r="H241" s="9" t="str">
        <f t="shared" si="28"/>
        <v>INDELC</v>
      </c>
      <c r="I241" s="13" t="s">
        <v>209</v>
      </c>
      <c r="J241" s="52">
        <f ca="1">OFFSET(Input!$A$1,M241+N241+2,O241+1)</f>
        <v>1.2736219854102486</v>
      </c>
      <c r="L241" s="13" t="str">
        <f t="shared" si="25"/>
        <v>ProcesTax</v>
      </c>
      <c r="M241" s="13">
        <f>VLOOKUP(L241,Input!$C$2:$D$6,2,FALSE)</f>
        <v>13</v>
      </c>
      <c r="N241" s="13">
        <f t="shared" si="26"/>
        <v>26</v>
      </c>
      <c r="O241" s="13">
        <f>MATCH(F241,Input!$C$15:$U$15,0)</f>
        <v>12</v>
      </c>
    </row>
    <row r="242" spans="2:15">
      <c r="C242" t="s">
        <v>11</v>
      </c>
      <c r="D242" s="18">
        <v>2035</v>
      </c>
      <c r="E242" t="str">
        <f t="shared" si="29"/>
        <v>INDT*</v>
      </c>
      <c r="F242" t="str">
        <f t="shared" si="28"/>
        <v>INDNGA</v>
      </c>
      <c r="G242" t="str">
        <f t="shared" si="28"/>
        <v>ITDHT</v>
      </c>
      <c r="H242" t="str">
        <f t="shared" si="28"/>
        <v>INDNGA</v>
      </c>
      <c r="I242" s="10" t="s">
        <v>209</v>
      </c>
      <c r="J242" s="51">
        <f ca="1">OFFSET(Input!$A$1,M242+N242+2,O242+1)</f>
        <v>2.5015331882971479</v>
      </c>
      <c r="L242" s="10" t="str">
        <f t="shared" si="25"/>
        <v>ProcesTax</v>
      </c>
      <c r="M242" s="10">
        <f>VLOOKUP(L242,Input!$C$2:$D$6,2,FALSE)</f>
        <v>13</v>
      </c>
      <c r="N242" s="10">
        <f t="shared" si="26"/>
        <v>26</v>
      </c>
      <c r="O242" s="10">
        <f>MATCH(F242,Input!$C$15:$U$15,0)</f>
        <v>1</v>
      </c>
    </row>
    <row r="243" spans="2:15">
      <c r="C243" t="s">
        <v>11</v>
      </c>
      <c r="D243" s="18">
        <v>2035</v>
      </c>
      <c r="E243" t="str">
        <f t="shared" si="29"/>
        <v>INDT*</v>
      </c>
      <c r="F243" t="str">
        <f t="shared" si="28"/>
        <v>INDSNG2</v>
      </c>
      <c r="G243" t="str">
        <f t="shared" si="28"/>
        <v>ITDHT</v>
      </c>
      <c r="H243" t="str">
        <f t="shared" si="28"/>
        <v>INDSNG2</v>
      </c>
      <c r="I243" s="10" t="s">
        <v>209</v>
      </c>
      <c r="J243" s="51">
        <f ca="1">OFFSET(Input!$A$1,M243+N243+2,O243+1)</f>
        <v>0</v>
      </c>
      <c r="L243" s="10" t="str">
        <f t="shared" si="25"/>
        <v>ProcesTax</v>
      </c>
      <c r="M243" s="10">
        <f>VLOOKUP(L243,Input!$C$2:$D$6,2,FALSE)</f>
        <v>13</v>
      </c>
      <c r="N243" s="10">
        <f t="shared" si="26"/>
        <v>26</v>
      </c>
      <c r="O243" s="10">
        <f>MATCH(F243,Input!$C$15:$U$15,0)</f>
        <v>16</v>
      </c>
    </row>
    <row r="244" spans="2:15">
      <c r="C244" t="s">
        <v>11</v>
      </c>
      <c r="D244" s="18">
        <v>2035</v>
      </c>
      <c r="E244" t="str">
        <f t="shared" si="29"/>
        <v>INDT*</v>
      </c>
      <c r="F244" t="str">
        <f t="shared" si="28"/>
        <v>INDSNG1</v>
      </c>
      <c r="G244" t="str">
        <f t="shared" si="28"/>
        <v>ITDHT</v>
      </c>
      <c r="H244" t="str">
        <f t="shared" si="28"/>
        <v>INDSNG1</v>
      </c>
      <c r="I244" s="10" t="s">
        <v>209</v>
      </c>
      <c r="J244" s="51">
        <f ca="1">OFFSET(Input!$A$1,M244+N244+2,O244+1)</f>
        <v>0</v>
      </c>
      <c r="L244" s="10" t="str">
        <f t="shared" si="25"/>
        <v>ProcesTax</v>
      </c>
      <c r="M244" s="10">
        <f>VLOOKUP(L244,Input!$C$2:$D$6,2,FALSE)</f>
        <v>13</v>
      </c>
      <c r="N244" s="10">
        <f t="shared" si="26"/>
        <v>26</v>
      </c>
      <c r="O244" s="10">
        <f>MATCH(F244,Input!$C$15:$U$15,0)</f>
        <v>15</v>
      </c>
    </row>
    <row r="245" spans="2:15">
      <c r="B245" s="9"/>
      <c r="C245" s="9" t="s">
        <v>11</v>
      </c>
      <c r="D245" s="12">
        <v>2035</v>
      </c>
      <c r="E245" s="9" t="str">
        <f t="shared" si="29"/>
        <v>INDT*</v>
      </c>
      <c r="F245" s="9" t="str">
        <f t="shared" si="28"/>
        <v>INDLPG</v>
      </c>
      <c r="G245" s="9" t="str">
        <f t="shared" si="28"/>
        <v>ITDHT</v>
      </c>
      <c r="H245" s="9" t="str">
        <f t="shared" si="28"/>
        <v>INDLPG</v>
      </c>
      <c r="I245" s="13" t="s">
        <v>209</v>
      </c>
      <c r="J245" s="52">
        <f ca="1">OFFSET(Input!$A$1,M245+N245+2,O245+1)</f>
        <v>50.283318770351023</v>
      </c>
      <c r="L245" s="13" t="str">
        <f t="shared" si="25"/>
        <v>ProcesTax</v>
      </c>
      <c r="M245" s="13">
        <f>VLOOKUP(L245,Input!$C$2:$D$6,2,FALSE)</f>
        <v>13</v>
      </c>
      <c r="N245" s="13">
        <f t="shared" si="26"/>
        <v>26</v>
      </c>
      <c r="O245" s="13">
        <f>MATCH(F245,Input!$C$15:$U$15,0)</f>
        <v>8</v>
      </c>
    </row>
    <row r="246" spans="2:15">
      <c r="C246" t="s">
        <v>11</v>
      </c>
      <c r="D246" s="18">
        <v>2035</v>
      </c>
      <c r="E246" t="str">
        <f t="shared" si="29"/>
        <v>INDT*</v>
      </c>
      <c r="F246" t="str">
        <f t="shared" si="28"/>
        <v>INDNGA</v>
      </c>
      <c r="G246" t="str">
        <f t="shared" si="28"/>
        <v>ITDRH</v>
      </c>
      <c r="H246" t="str">
        <f t="shared" si="28"/>
        <v>INDNGA</v>
      </c>
      <c r="I246" s="10" t="s">
        <v>209</v>
      </c>
      <c r="J246" s="51">
        <f ca="1">OFFSET(Input!$A$1,M246+N246+2,O246+1)</f>
        <v>78.90688938861561</v>
      </c>
      <c r="L246" s="10" t="str">
        <f t="shared" si="25"/>
        <v>HeatTax</v>
      </c>
      <c r="M246" s="10">
        <f>VLOOKUP(L246,Input!$C$2:$D$6,2,FALSE)</f>
        <v>63</v>
      </c>
      <c r="N246" s="10">
        <f t="shared" si="26"/>
        <v>26</v>
      </c>
      <c r="O246" s="10">
        <f>MATCH(F246,Input!$C$15:$U$15,0)</f>
        <v>1</v>
      </c>
    </row>
    <row r="247" spans="2:15">
      <c r="C247" t="s">
        <v>11</v>
      </c>
      <c r="D247" s="18">
        <v>2035</v>
      </c>
      <c r="E247" t="str">
        <f t="shared" si="29"/>
        <v>INDT*</v>
      </c>
      <c r="F247" t="str">
        <f t="shared" si="28"/>
        <v>INDSNG2</v>
      </c>
      <c r="G247" t="str">
        <f t="shared" si="28"/>
        <v>ITDRH</v>
      </c>
      <c r="H247" t="str">
        <f t="shared" si="28"/>
        <v>INDSNG2</v>
      </c>
      <c r="I247" s="10" t="s">
        <v>209</v>
      </c>
      <c r="J247" s="51">
        <f ca="1">OFFSET(Input!$A$1,M247+N247+2,O247+1)</f>
        <v>0</v>
      </c>
      <c r="L247" s="10" t="str">
        <f t="shared" si="25"/>
        <v>HeatTax</v>
      </c>
      <c r="M247" s="10">
        <f>VLOOKUP(L247,Input!$C$2:$D$6,2,FALSE)</f>
        <v>63</v>
      </c>
      <c r="N247" s="10">
        <f t="shared" si="26"/>
        <v>26</v>
      </c>
      <c r="O247" s="10">
        <f>MATCH(F247,Input!$C$15:$U$15,0)</f>
        <v>16</v>
      </c>
    </row>
    <row r="248" spans="2:15">
      <c r="C248" t="s">
        <v>11</v>
      </c>
      <c r="D248" s="18">
        <v>2035</v>
      </c>
      <c r="E248" t="str">
        <f t="shared" si="29"/>
        <v>INDT*</v>
      </c>
      <c r="F248" t="str">
        <f t="shared" si="28"/>
        <v>INDSNG1</v>
      </c>
      <c r="G248" t="str">
        <f t="shared" si="28"/>
        <v>ITDRH</v>
      </c>
      <c r="H248" t="str">
        <f t="shared" si="28"/>
        <v>INDSNG1</v>
      </c>
      <c r="I248" s="10" t="s">
        <v>209</v>
      </c>
      <c r="J248" s="51">
        <f ca="1">OFFSET(Input!$A$1,M248+N248+2,O248+1)</f>
        <v>121.84069514307899</v>
      </c>
      <c r="L248" s="10" t="str">
        <f t="shared" si="25"/>
        <v>HeatTax</v>
      </c>
      <c r="M248" s="10">
        <f>VLOOKUP(L248,Input!$C$2:$D$6,2,FALSE)</f>
        <v>63</v>
      </c>
      <c r="N248" s="10">
        <f t="shared" si="26"/>
        <v>26</v>
      </c>
      <c r="O248" s="10">
        <f>MATCH(F248,Input!$C$15:$U$15,0)</f>
        <v>15</v>
      </c>
    </row>
    <row r="249" spans="2:15">
      <c r="C249" t="s">
        <v>11</v>
      </c>
      <c r="D249" s="18">
        <v>2035</v>
      </c>
      <c r="E249" t="str">
        <f t="shared" si="29"/>
        <v>INDT*</v>
      </c>
      <c r="F249" t="str">
        <f t="shared" si="28"/>
        <v>INDCOA</v>
      </c>
      <c r="G249" t="str">
        <f t="shared" si="28"/>
        <v>ITDRH</v>
      </c>
      <c r="H249" t="str">
        <f t="shared" si="28"/>
        <v>INDCOA</v>
      </c>
      <c r="I249" s="10" t="s">
        <v>209</v>
      </c>
      <c r="J249" s="51">
        <f ca="1">OFFSET(Input!$A$1,M249+N249+2,O249+1)</f>
        <v>0</v>
      </c>
      <c r="L249" s="10" t="str">
        <f t="shared" si="25"/>
        <v>HeatTax</v>
      </c>
      <c r="M249" s="10">
        <f>VLOOKUP(L249,Input!$C$2:$D$6,2,FALSE)</f>
        <v>63</v>
      </c>
      <c r="N249" s="10">
        <f t="shared" si="26"/>
        <v>26</v>
      </c>
      <c r="O249" s="10">
        <f>MATCH(F249,Input!$C$15:$U$15,0)</f>
        <v>2</v>
      </c>
    </row>
    <row r="250" spans="2:15">
      <c r="C250" t="s">
        <v>11</v>
      </c>
      <c r="D250" s="18">
        <v>2035</v>
      </c>
      <c r="E250" t="str">
        <f t="shared" si="29"/>
        <v>INDT*</v>
      </c>
      <c r="F250" t="str">
        <f t="shared" ref="F250:H269" si="30">F206</f>
        <v>INDDSL</v>
      </c>
      <c r="G250" t="str">
        <f t="shared" si="30"/>
        <v>ITDRH</v>
      </c>
      <c r="H250" t="str">
        <f t="shared" si="30"/>
        <v>INDDSL</v>
      </c>
      <c r="I250" s="10" t="s">
        <v>209</v>
      </c>
      <c r="J250" s="51">
        <f ca="1">OFFSET(Input!$A$1,M250+N250+2,O250+1)</f>
        <v>154.26271326684906</v>
      </c>
      <c r="L250" s="10" t="str">
        <f t="shared" si="25"/>
        <v>HeatTax</v>
      </c>
      <c r="M250" s="10">
        <f>VLOOKUP(L250,Input!$C$2:$D$6,2,FALSE)</f>
        <v>63</v>
      </c>
      <c r="N250" s="10">
        <f t="shared" si="26"/>
        <v>26</v>
      </c>
      <c r="O250" s="10">
        <f>MATCH(F250,Input!$C$15:$U$15,0)</f>
        <v>3</v>
      </c>
    </row>
    <row r="251" spans="2:15">
      <c r="C251" t="s">
        <v>11</v>
      </c>
      <c r="D251" s="18">
        <v>2035</v>
      </c>
      <c r="E251" t="str">
        <f t="shared" si="29"/>
        <v>INDT*</v>
      </c>
      <c r="F251" t="str">
        <f t="shared" si="30"/>
        <v>INDDSB1</v>
      </c>
      <c r="G251" t="str">
        <f t="shared" si="30"/>
        <v>ITDRH</v>
      </c>
      <c r="H251" t="str">
        <f t="shared" si="30"/>
        <v>INDDSB1</v>
      </c>
      <c r="I251" s="10" t="s">
        <v>209</v>
      </c>
      <c r="J251" s="51">
        <f ca="1">OFFSET(Input!$A$1,M251+N251+2,O251+1)</f>
        <v>40.322872058088471</v>
      </c>
      <c r="L251" s="10" t="str">
        <f t="shared" si="25"/>
        <v>HeatTax</v>
      </c>
      <c r="M251" s="10">
        <f>VLOOKUP(L251,Input!$C$2:$D$6,2,FALSE)</f>
        <v>63</v>
      </c>
      <c r="N251" s="10">
        <f t="shared" si="26"/>
        <v>26</v>
      </c>
      <c r="O251" s="10">
        <f>MATCH(F251,Input!$C$15:$U$15,0)</f>
        <v>13</v>
      </c>
    </row>
    <row r="252" spans="2:15">
      <c r="C252" t="s">
        <v>11</v>
      </c>
      <c r="D252" s="18">
        <v>2035</v>
      </c>
      <c r="E252" t="str">
        <f t="shared" si="29"/>
        <v>INDT*</v>
      </c>
      <c r="F252" t="str">
        <f t="shared" si="30"/>
        <v>INDDSB2</v>
      </c>
      <c r="G252" t="str">
        <f t="shared" si="30"/>
        <v>ITDRH</v>
      </c>
      <c r="H252" t="str">
        <f t="shared" si="30"/>
        <v>INDDSB2</v>
      </c>
      <c r="I252" s="10" t="s">
        <v>209</v>
      </c>
      <c r="J252" s="51">
        <f ca="1">OFFSET(Input!$A$1,M252+N252+2,O252+1)</f>
        <v>121.84069514307899</v>
      </c>
      <c r="L252" s="10" t="str">
        <f t="shared" si="25"/>
        <v>HeatTax</v>
      </c>
      <c r="M252" s="10">
        <f>VLOOKUP(L252,Input!$C$2:$D$6,2,FALSE)</f>
        <v>63</v>
      </c>
      <c r="N252" s="10">
        <f t="shared" si="26"/>
        <v>26</v>
      </c>
      <c r="O252" s="10">
        <f>MATCH(F252,Input!$C$15:$U$15,0)</f>
        <v>14</v>
      </c>
    </row>
    <row r="253" spans="2:15">
      <c r="C253" t="s">
        <v>11</v>
      </c>
      <c r="D253" s="18">
        <v>2035</v>
      </c>
      <c r="E253" t="str">
        <f t="shared" si="29"/>
        <v>INDT*</v>
      </c>
      <c r="F253" t="str">
        <f t="shared" si="30"/>
        <v>INDWPE</v>
      </c>
      <c r="G253" t="str">
        <f t="shared" si="30"/>
        <v>ITDRH</v>
      </c>
      <c r="H253" t="str">
        <f t="shared" si="30"/>
        <v>INDWPE</v>
      </c>
      <c r="I253" s="10" t="s">
        <v>209</v>
      </c>
      <c r="J253" s="51">
        <f ca="1">OFFSET(Input!$A$1,M253+N253+2,O253+1)</f>
        <v>0</v>
      </c>
      <c r="L253" s="10" t="str">
        <f t="shared" si="25"/>
        <v>HeatTax</v>
      </c>
      <c r="M253" s="10">
        <f>VLOOKUP(L253,Input!$C$2:$D$6,2,FALSE)</f>
        <v>63</v>
      </c>
      <c r="N253" s="10">
        <f t="shared" si="26"/>
        <v>26</v>
      </c>
      <c r="O253" s="10">
        <f>MATCH(F253,Input!$C$15:$U$15,0)</f>
        <v>4</v>
      </c>
    </row>
    <row r="254" spans="2:15">
      <c r="C254" t="s">
        <v>11</v>
      </c>
      <c r="D254" s="18">
        <v>2035</v>
      </c>
      <c r="E254" t="str">
        <f t="shared" si="29"/>
        <v>INDT*</v>
      </c>
      <c r="F254" t="str">
        <f t="shared" si="30"/>
        <v>INDWCH</v>
      </c>
      <c r="G254" t="str">
        <f t="shared" si="30"/>
        <v>ITDRH</v>
      </c>
      <c r="H254" t="str">
        <f t="shared" si="30"/>
        <v>INDWCH</v>
      </c>
      <c r="I254" s="10" t="s">
        <v>209</v>
      </c>
      <c r="J254" s="51">
        <f ca="1">OFFSET(Input!$A$1,M254+N254+2,O254+1)</f>
        <v>0</v>
      </c>
      <c r="L254" s="10" t="str">
        <f t="shared" si="25"/>
        <v>HeatTax</v>
      </c>
      <c r="M254" s="10">
        <f>VLOOKUP(L254,Input!$C$2:$D$6,2,FALSE)</f>
        <v>63</v>
      </c>
      <c r="N254" s="10">
        <f t="shared" si="26"/>
        <v>26</v>
      </c>
      <c r="O254" s="10">
        <f>MATCH(F254,Input!$C$15:$U$15,0)</f>
        <v>5</v>
      </c>
    </row>
    <row r="255" spans="2:15">
      <c r="C255" t="s">
        <v>11</v>
      </c>
      <c r="D255" s="18">
        <v>2035</v>
      </c>
      <c r="E255" t="str">
        <f t="shared" si="29"/>
        <v>INDT*</v>
      </c>
      <c r="F255" t="str">
        <f t="shared" si="30"/>
        <v>INDBGA</v>
      </c>
      <c r="G255" t="str">
        <f t="shared" si="30"/>
        <v>ITDRH</v>
      </c>
      <c r="H255" t="str">
        <f t="shared" si="30"/>
        <v>INDBGA</v>
      </c>
      <c r="I255" s="10" t="s">
        <v>209</v>
      </c>
      <c r="J255" s="51">
        <f ca="1">OFFSET(Input!$A$1,M255+N255+2,O255+1)</f>
        <v>0</v>
      </c>
      <c r="L255" s="10" t="str">
        <f t="shared" si="25"/>
        <v>HeatTax</v>
      </c>
      <c r="M255" s="10">
        <f>VLOOKUP(L255,Input!$C$2:$D$6,2,FALSE)</f>
        <v>63</v>
      </c>
      <c r="N255" s="10">
        <f t="shared" si="26"/>
        <v>26</v>
      </c>
      <c r="O255" s="10">
        <f>MATCH(F255,Input!$C$15:$U$15,0)</f>
        <v>6</v>
      </c>
    </row>
    <row r="256" spans="2:15">
      <c r="C256" t="s">
        <v>11</v>
      </c>
      <c r="D256" s="18">
        <v>2035</v>
      </c>
      <c r="E256" t="str">
        <f t="shared" si="29"/>
        <v>INDT*</v>
      </c>
      <c r="F256" t="str">
        <f t="shared" si="30"/>
        <v>INDHFO</v>
      </c>
      <c r="G256" t="str">
        <f t="shared" si="30"/>
        <v>ITDRH</v>
      </c>
      <c r="H256" t="str">
        <f t="shared" si="30"/>
        <v>INDHFO</v>
      </c>
      <c r="I256" s="10" t="s">
        <v>209</v>
      </c>
      <c r="J256" s="51">
        <f ca="1">OFFSET(Input!$A$1,M256+N256+2,O256+1)</f>
        <v>70.840902704037745</v>
      </c>
      <c r="L256" s="10" t="str">
        <f t="shared" si="25"/>
        <v>HeatTax</v>
      </c>
      <c r="M256" s="10">
        <f>VLOOKUP(L256,Input!$C$2:$D$6,2,FALSE)</f>
        <v>63</v>
      </c>
      <c r="N256" s="10">
        <f t="shared" si="26"/>
        <v>26</v>
      </c>
      <c r="O256" s="10">
        <f>MATCH(F256,Input!$C$15:$U$15,0)</f>
        <v>7</v>
      </c>
    </row>
    <row r="257" spans="2:15">
      <c r="C257" t="s">
        <v>11</v>
      </c>
      <c r="D257" s="18">
        <v>2035</v>
      </c>
      <c r="E257" t="str">
        <f t="shared" si="29"/>
        <v>INDT*</v>
      </c>
      <c r="F257" t="str">
        <f t="shared" si="30"/>
        <v>INDLPG</v>
      </c>
      <c r="G257" t="str">
        <f t="shared" si="30"/>
        <v>ITDRH</v>
      </c>
      <c r="H257" t="str">
        <f t="shared" si="30"/>
        <v>INDLPG</v>
      </c>
      <c r="I257" s="10" t="s">
        <v>209</v>
      </c>
      <c r="J257" s="51">
        <f ca="1">OFFSET(Input!$A$1,M257+N257+2,O257+1)</f>
        <v>50.283318770351023</v>
      </c>
      <c r="L257" s="10" t="str">
        <f t="shared" si="25"/>
        <v>HeatTax</v>
      </c>
      <c r="M257" s="10">
        <f>VLOOKUP(L257,Input!$C$2:$D$6,2,FALSE)</f>
        <v>63</v>
      </c>
      <c r="N257" s="10">
        <f t="shared" si="26"/>
        <v>26</v>
      </c>
      <c r="O257" s="10">
        <f>MATCH(F257,Input!$C$15:$U$15,0)</f>
        <v>8</v>
      </c>
    </row>
    <row r="258" spans="2:15">
      <c r="C258" t="s">
        <v>11</v>
      </c>
      <c r="D258" s="18">
        <v>2035</v>
      </c>
      <c r="E258" t="str">
        <f t="shared" si="29"/>
        <v>INDT*</v>
      </c>
      <c r="F258" t="str">
        <f t="shared" si="30"/>
        <v>INDWST</v>
      </c>
      <c r="G258" t="str">
        <f t="shared" si="30"/>
        <v>ITDRH</v>
      </c>
      <c r="H258" t="str">
        <f t="shared" si="30"/>
        <v>INDWST</v>
      </c>
      <c r="I258" s="10" t="s">
        <v>209</v>
      </c>
      <c r="J258" s="51">
        <f ca="1">OFFSET(Input!$A$1,M258+N258+2,O258+1)</f>
        <v>0</v>
      </c>
      <c r="L258" s="10" t="str">
        <f t="shared" si="25"/>
        <v>HeatTax</v>
      </c>
      <c r="M258" s="10">
        <f>VLOOKUP(L258,Input!$C$2:$D$6,2,FALSE)</f>
        <v>63</v>
      </c>
      <c r="N258" s="10">
        <f t="shared" si="26"/>
        <v>26</v>
      </c>
      <c r="O258" s="10">
        <f>MATCH(F258,Input!$C$15:$U$15,0)</f>
        <v>9</v>
      </c>
    </row>
    <row r="259" spans="2:15">
      <c r="C259" t="s">
        <v>11</v>
      </c>
      <c r="D259" s="18">
        <v>2035</v>
      </c>
      <c r="E259" t="str">
        <f t="shared" si="29"/>
        <v>INDT*</v>
      </c>
      <c r="F259" t="str">
        <f t="shared" si="30"/>
        <v>INDHCE</v>
      </c>
      <c r="G259" t="str">
        <f t="shared" si="30"/>
        <v>ITDRH</v>
      </c>
      <c r="H259" t="str">
        <f t="shared" si="30"/>
        <v>INDHCE</v>
      </c>
      <c r="I259" s="10" t="s">
        <v>209</v>
      </c>
      <c r="J259" s="51">
        <f ca="1">OFFSET(Input!$A$1,M259+N259+2,O259+1)</f>
        <v>30.170076892571945</v>
      </c>
      <c r="L259" s="10" t="str">
        <f t="shared" si="25"/>
        <v>HeatTax</v>
      </c>
      <c r="M259" s="10">
        <f>VLOOKUP(L259,Input!$C$2:$D$6,2,FALSE)</f>
        <v>63</v>
      </c>
      <c r="N259" s="10">
        <f t="shared" si="26"/>
        <v>26</v>
      </c>
      <c r="O259" s="10">
        <f>MATCH(F259,Input!$C$15:$U$15,0)</f>
        <v>10</v>
      </c>
    </row>
    <row r="260" spans="2:15">
      <c r="C260" t="s">
        <v>11</v>
      </c>
      <c r="D260" s="18">
        <v>2035</v>
      </c>
      <c r="E260" t="str">
        <f t="shared" si="29"/>
        <v>INDT*</v>
      </c>
      <c r="F260" t="str">
        <f t="shared" si="30"/>
        <v>INDHDE</v>
      </c>
      <c r="G260" t="str">
        <f t="shared" si="30"/>
        <v>ITDRH</v>
      </c>
      <c r="H260" t="str">
        <f t="shared" si="30"/>
        <v>INDHDE</v>
      </c>
      <c r="I260" s="10" t="s">
        <v>209</v>
      </c>
      <c r="J260" s="51">
        <f ca="1">OFFSET(Input!$A$1,M260+N260+2,O260+1)</f>
        <v>30.170076892571945</v>
      </c>
      <c r="L260" s="10" t="str">
        <f t="shared" si="25"/>
        <v>HeatTax</v>
      </c>
      <c r="M260" s="10">
        <f>VLOOKUP(L260,Input!$C$2:$D$6,2,FALSE)</f>
        <v>63</v>
      </c>
      <c r="N260" s="10">
        <f t="shared" si="26"/>
        <v>26</v>
      </c>
      <c r="O260" s="10">
        <f>MATCH(F260,Input!$C$15:$U$15,0)</f>
        <v>11</v>
      </c>
    </row>
    <row r="261" spans="2:15">
      <c r="B261" s="9"/>
      <c r="C261" s="9" t="s">
        <v>11</v>
      </c>
      <c r="D261" s="12">
        <v>2035</v>
      </c>
      <c r="E261" s="9" t="str">
        <f t="shared" si="29"/>
        <v>INDT*</v>
      </c>
      <c r="F261" s="9" t="str">
        <f t="shared" si="30"/>
        <v>INDELC</v>
      </c>
      <c r="G261" s="9" t="str">
        <f t="shared" si="30"/>
        <v>ITDRH</v>
      </c>
      <c r="H261" s="9" t="str">
        <f t="shared" si="30"/>
        <v>INDELC</v>
      </c>
      <c r="I261" s="13" t="s">
        <v>209</v>
      </c>
      <c r="J261" s="52">
        <f ca="1">OFFSET(Input!$A$1,M261+N261+2,O261+1)</f>
        <v>40.322872058088471</v>
      </c>
      <c r="L261" s="13" t="str">
        <f t="shared" si="25"/>
        <v>HeatTax</v>
      </c>
      <c r="M261" s="13">
        <f>VLOOKUP(L261,Input!$C$2:$D$6,2,FALSE)</f>
        <v>63</v>
      </c>
      <c r="N261" s="13">
        <f t="shared" si="26"/>
        <v>26</v>
      </c>
      <c r="O261" s="13">
        <f>MATCH(F261,Input!$C$15:$U$15,0)</f>
        <v>12</v>
      </c>
    </row>
    <row r="262" spans="2:15">
      <c r="B262" s="26"/>
      <c r="C262" s="26" t="s">
        <v>11</v>
      </c>
      <c r="D262" s="27">
        <v>2035</v>
      </c>
      <c r="E262" s="26" t="str">
        <f t="shared" si="29"/>
        <v>INDT*</v>
      </c>
      <c r="F262" s="26" t="str">
        <f t="shared" si="30"/>
        <v>INDELC</v>
      </c>
      <c r="G262" s="26" t="str">
        <f t="shared" si="30"/>
        <v>ITDLA</v>
      </c>
      <c r="H262" s="26" t="str">
        <f t="shared" si="30"/>
        <v>INDELC</v>
      </c>
      <c r="I262" s="28" t="s">
        <v>209</v>
      </c>
      <c r="J262" s="53">
        <f ca="1">OFFSET(Input!$A$1,M262+N262+2,O262+1)</f>
        <v>40.322872058088471</v>
      </c>
      <c r="L262" s="28" t="str">
        <f t="shared" si="25"/>
        <v>FullTax</v>
      </c>
      <c r="M262" s="28">
        <f>VLOOKUP(L262,Input!$C$2:$D$6,2,FALSE)</f>
        <v>113</v>
      </c>
      <c r="N262" s="28">
        <f t="shared" si="26"/>
        <v>26</v>
      </c>
      <c r="O262" s="28">
        <f>MATCH(F262,Input!$C$15:$U$15,0)</f>
        <v>12</v>
      </c>
    </row>
    <row r="263" spans="2:15">
      <c r="B263" s="9"/>
      <c r="C263" s="9" t="s">
        <v>11</v>
      </c>
      <c r="D263" s="12">
        <v>2035</v>
      </c>
      <c r="E263" s="9" t="str">
        <f t="shared" si="29"/>
        <v>INDT*</v>
      </c>
      <c r="F263" s="9" t="str">
        <f t="shared" si="30"/>
        <v>INDELC</v>
      </c>
      <c r="G263" s="9" t="str">
        <f t="shared" si="30"/>
        <v>ITDEM</v>
      </c>
      <c r="H263" s="9" t="str">
        <f t="shared" si="30"/>
        <v>INDELC</v>
      </c>
      <c r="I263" s="13" t="s">
        <v>209</v>
      </c>
      <c r="J263" s="52">
        <f ca="1">OFFSET(Input!$A$1,M263+N263+2,O263+1)</f>
        <v>40.322872058088471</v>
      </c>
      <c r="L263" s="13" t="str">
        <f t="shared" ref="L263:L323" si="31">VLOOKUP(RIGHT(G263,3),$T$6:$V$12,3,FALSE)</f>
        <v>FullTax</v>
      </c>
      <c r="M263" s="13">
        <f>VLOOKUP(L263,Input!$C$2:$D$6,2,FALSE)</f>
        <v>113</v>
      </c>
      <c r="N263" s="13">
        <f t="shared" ref="N263:N323" si="32">D263-2009</f>
        <v>26</v>
      </c>
      <c r="O263" s="13">
        <f>MATCH(F263,Input!$C$15:$U$15,0)</f>
        <v>12</v>
      </c>
    </row>
    <row r="264" spans="2:15">
      <c r="C264" t="s">
        <v>11</v>
      </c>
      <c r="D264" s="18">
        <v>2035</v>
      </c>
      <c r="E264" t="str">
        <f t="shared" si="29"/>
        <v>INDT*</v>
      </c>
      <c r="F264" t="str">
        <f t="shared" si="30"/>
        <v>INDDSB1</v>
      </c>
      <c r="G264" t="str">
        <f t="shared" si="30"/>
        <v>ITDTF</v>
      </c>
      <c r="H264" t="str">
        <f t="shared" si="30"/>
        <v>INDDSB1</v>
      </c>
      <c r="I264" s="10" t="s">
        <v>209</v>
      </c>
      <c r="J264" s="51">
        <f ca="1">OFFSET(Input!$A$1,M264+N264+2,O264+1)</f>
        <v>40.322872058088471</v>
      </c>
      <c r="L264" s="10" t="str">
        <f t="shared" si="31"/>
        <v>FullTax</v>
      </c>
      <c r="M264" s="10">
        <f>VLOOKUP(L264,Input!$C$2:$D$6,2,FALSE)</f>
        <v>113</v>
      </c>
      <c r="N264" s="10">
        <f t="shared" si="32"/>
        <v>26</v>
      </c>
      <c r="O264" s="10">
        <f>MATCH(F264,Input!$C$15:$U$15,0)</f>
        <v>13</v>
      </c>
    </row>
    <row r="265" spans="2:15">
      <c r="C265" t="s">
        <v>11</v>
      </c>
      <c r="D265" s="18">
        <v>2035</v>
      </c>
      <c r="E265" t="str">
        <f t="shared" si="29"/>
        <v>INDT*</v>
      </c>
      <c r="F265" t="str">
        <f t="shared" si="30"/>
        <v>INDDSB2</v>
      </c>
      <c r="G265" t="str">
        <f t="shared" si="30"/>
        <v>ITDTF</v>
      </c>
      <c r="H265" t="str">
        <f t="shared" si="30"/>
        <v>INDDSB2</v>
      </c>
      <c r="I265" s="10" t="s">
        <v>209</v>
      </c>
      <c r="J265" s="51">
        <f ca="1">OFFSET(Input!$A$1,M265+N265+2,O265+1)</f>
        <v>121.84069514307899</v>
      </c>
      <c r="L265" s="10" t="str">
        <f t="shared" si="31"/>
        <v>FullTax</v>
      </c>
      <c r="M265" s="10">
        <f>VLOOKUP(L265,Input!$C$2:$D$6,2,FALSE)</f>
        <v>113</v>
      </c>
      <c r="N265" s="10">
        <f t="shared" si="32"/>
        <v>26</v>
      </c>
      <c r="O265" s="10">
        <f>MATCH(F265,Input!$C$15:$U$15,0)</f>
        <v>14</v>
      </c>
    </row>
    <row r="266" spans="2:15">
      <c r="C266" t="s">
        <v>11</v>
      </c>
      <c r="D266" s="18">
        <v>2035</v>
      </c>
      <c r="E266" t="str">
        <f t="shared" si="29"/>
        <v>INDT*</v>
      </c>
      <c r="F266" t="str">
        <f t="shared" si="30"/>
        <v>INDDSL</v>
      </c>
      <c r="G266" t="str">
        <f t="shared" si="30"/>
        <v>ITDTF</v>
      </c>
      <c r="H266" t="str">
        <f t="shared" si="30"/>
        <v>INDDSL</v>
      </c>
      <c r="I266" s="10" t="s">
        <v>209</v>
      </c>
      <c r="J266" s="51">
        <f ca="1">OFFSET(Input!$A$1,M266+N266+2,O266+1)</f>
        <v>154.26271326684906</v>
      </c>
      <c r="L266" s="10" t="str">
        <f t="shared" si="31"/>
        <v>FullTax</v>
      </c>
      <c r="M266" s="10">
        <f>VLOOKUP(L266,Input!$C$2:$D$6,2,FALSE)</f>
        <v>113</v>
      </c>
      <c r="N266" s="10">
        <f t="shared" si="32"/>
        <v>26</v>
      </c>
      <c r="O266" s="10">
        <f>MATCH(F266,Input!$C$15:$U$15,0)</f>
        <v>3</v>
      </c>
    </row>
    <row r="267" spans="2:15">
      <c r="C267" t="s">
        <v>11</v>
      </c>
      <c r="D267" s="18">
        <v>2035</v>
      </c>
      <c r="E267" t="str">
        <f t="shared" si="29"/>
        <v>INDT*</v>
      </c>
      <c r="F267" t="str">
        <f t="shared" si="30"/>
        <v>INDLPG</v>
      </c>
      <c r="G267" t="str">
        <f t="shared" si="30"/>
        <v>ITDFL</v>
      </c>
      <c r="H267" t="str">
        <f t="shared" si="30"/>
        <v>INDLPG</v>
      </c>
      <c r="I267" s="10" t="s">
        <v>209</v>
      </c>
      <c r="J267" s="51">
        <f ca="1">OFFSET(Input!$A$1,M267+N267+2,O267+1)</f>
        <v>50.283318770351023</v>
      </c>
      <c r="L267" s="10" t="str">
        <f t="shared" si="31"/>
        <v>FullTax</v>
      </c>
      <c r="M267" s="10">
        <f>VLOOKUP(L267,Input!$C$2:$D$6,2,FALSE)</f>
        <v>113</v>
      </c>
      <c r="N267" s="10">
        <f t="shared" si="32"/>
        <v>26</v>
      </c>
      <c r="O267" s="10">
        <f>MATCH(F267,Input!$C$15:$U$15,0)</f>
        <v>8</v>
      </c>
    </row>
    <row r="268" spans="2:15">
      <c r="C268" t="s">
        <v>11</v>
      </c>
      <c r="D268" s="18">
        <v>2035</v>
      </c>
      <c r="E268" t="str">
        <f t="shared" si="29"/>
        <v>INDT*</v>
      </c>
      <c r="F268" t="str">
        <f t="shared" si="30"/>
        <v>INDSNG1</v>
      </c>
      <c r="G268" t="str">
        <f t="shared" si="30"/>
        <v>ITDFL</v>
      </c>
      <c r="H268" t="str">
        <f t="shared" si="30"/>
        <v>INDSNG1</v>
      </c>
      <c r="I268" s="10" t="s">
        <v>209</v>
      </c>
      <c r="J268" s="51">
        <f ca="1">OFFSET(Input!$A$1,M268+N268+2,O268+1)</f>
        <v>121.84069514307899</v>
      </c>
      <c r="L268" s="10" t="str">
        <f t="shared" si="31"/>
        <v>FullTax</v>
      </c>
      <c r="M268" s="10">
        <f>VLOOKUP(L268,Input!$C$2:$D$6,2,FALSE)</f>
        <v>113</v>
      </c>
      <c r="N268" s="10">
        <f t="shared" si="32"/>
        <v>26</v>
      </c>
      <c r="O268" s="10">
        <f>MATCH(F268,Input!$C$15:$U$15,0)</f>
        <v>15</v>
      </c>
    </row>
    <row r="269" spans="2:15">
      <c r="B269" s="9"/>
      <c r="C269" s="9" t="s">
        <v>11</v>
      </c>
      <c r="D269" s="12">
        <v>2035</v>
      </c>
      <c r="E269" s="9" t="str">
        <f t="shared" si="29"/>
        <v>INDT*</v>
      </c>
      <c r="F269" s="9" t="str">
        <f t="shared" si="30"/>
        <v>INDSNG2</v>
      </c>
      <c r="G269" s="9" t="str">
        <f t="shared" si="30"/>
        <v>ITDFL</v>
      </c>
      <c r="H269" s="9" t="str">
        <f t="shared" si="30"/>
        <v>INDSNG2</v>
      </c>
      <c r="I269" s="13" t="s">
        <v>209</v>
      </c>
      <c r="J269" s="52">
        <f ca="1">OFFSET(Input!$A$1,M269+N269+2,O269+1)</f>
        <v>0</v>
      </c>
      <c r="L269" s="13" t="str">
        <f t="shared" si="31"/>
        <v>FullTax</v>
      </c>
      <c r="M269" s="13">
        <f>VLOOKUP(L269,Input!$C$2:$D$6,2,FALSE)</f>
        <v>113</v>
      </c>
      <c r="N269" s="13">
        <f t="shared" si="32"/>
        <v>26</v>
      </c>
      <c r="O269" s="13">
        <f>MATCH(F269,Input!$C$15:$U$15,0)</f>
        <v>16</v>
      </c>
    </row>
    <row r="270" spans="2:15" ht="15.75" thickBot="1">
      <c r="B270" s="80"/>
      <c r="C270" s="80"/>
      <c r="D270" s="80"/>
      <c r="E270" s="80"/>
      <c r="F270" s="80"/>
      <c r="G270" s="80"/>
      <c r="H270" s="80"/>
      <c r="I270" s="80"/>
      <c r="J270" s="80" t="e">
        <f ca="1">OFFSET(Input!$A$1,M270+N270+2,O270+1)</f>
        <v>#N/A</v>
      </c>
      <c r="L270" t="e">
        <f t="shared" si="31"/>
        <v>#N/A</v>
      </c>
      <c r="M270" t="e">
        <f>VLOOKUP(L270,Input!$C$2:$D$6,2,FALSE)</f>
        <v>#N/A</v>
      </c>
      <c r="N270">
        <f t="shared" si="32"/>
        <v>-2009</v>
      </c>
      <c r="O270" t="e">
        <f>MATCH(F270,Input!$C$15:$U$15,0)</f>
        <v>#N/A</v>
      </c>
    </row>
    <row r="271" spans="2:15">
      <c r="J271" t="e">
        <f ca="1">OFFSET(Input!$A$1,M271+N271+2,O271+1)</f>
        <v>#N/A</v>
      </c>
      <c r="L271" t="e">
        <f t="shared" si="31"/>
        <v>#N/A</v>
      </c>
      <c r="M271" t="e">
        <f>VLOOKUP(L271,Input!$C$2:$D$6,2,FALSE)</f>
        <v>#N/A</v>
      </c>
      <c r="N271">
        <f t="shared" si="32"/>
        <v>-2009</v>
      </c>
      <c r="O271" t="e">
        <f>MATCH(F271,Input!$C$15:$U$15,0)</f>
        <v>#N/A</v>
      </c>
    </row>
    <row r="272" spans="2:15">
      <c r="J272" t="e">
        <f ca="1">OFFSET(Input!$A$1,M272+N272+2,O272+1)</f>
        <v>#N/A</v>
      </c>
      <c r="L272" t="e">
        <f t="shared" si="31"/>
        <v>#N/A</v>
      </c>
      <c r="M272" t="e">
        <f>VLOOKUP(L272,Input!$C$2:$D$6,2,FALSE)</f>
        <v>#N/A</v>
      </c>
      <c r="N272">
        <f t="shared" si="32"/>
        <v>-2009</v>
      </c>
      <c r="O272" t="e">
        <f>MATCH(F272,Input!$C$15:$U$15,0)</f>
        <v>#N/A</v>
      </c>
    </row>
    <row r="273" spans="10:15">
      <c r="J273" t="e">
        <f ca="1">OFFSET(Input!$A$1,M273+N273+2,O273+1)</f>
        <v>#N/A</v>
      </c>
      <c r="L273" t="e">
        <f t="shared" si="31"/>
        <v>#N/A</v>
      </c>
      <c r="M273" t="e">
        <f>VLOOKUP(L273,Input!$C$2:$D$6,2,FALSE)</f>
        <v>#N/A</v>
      </c>
      <c r="N273">
        <f t="shared" si="32"/>
        <v>-2009</v>
      </c>
      <c r="O273" t="e">
        <f>MATCH(F273,Input!$C$15:$U$15,0)</f>
        <v>#N/A</v>
      </c>
    </row>
    <row r="274" spans="10:15">
      <c r="J274" t="e">
        <f ca="1">OFFSET(Input!$A$1,M274+N274+2,O274+1)</f>
        <v>#N/A</v>
      </c>
      <c r="L274" t="e">
        <f t="shared" si="31"/>
        <v>#N/A</v>
      </c>
      <c r="M274" t="e">
        <f>VLOOKUP(L274,Input!$C$2:$D$6,2,FALSE)</f>
        <v>#N/A</v>
      </c>
      <c r="N274">
        <f t="shared" si="32"/>
        <v>-2009</v>
      </c>
      <c r="O274" t="e">
        <f>MATCH(F274,Input!$C$15:$U$15,0)</f>
        <v>#N/A</v>
      </c>
    </row>
    <row r="275" spans="10:15">
      <c r="J275" t="e">
        <f ca="1">OFFSET(Input!$A$1,M275+N275+2,O275+1)</f>
        <v>#N/A</v>
      </c>
      <c r="L275" t="e">
        <f t="shared" si="31"/>
        <v>#N/A</v>
      </c>
      <c r="M275" t="e">
        <f>VLOOKUP(L275,Input!$C$2:$D$6,2,FALSE)</f>
        <v>#N/A</v>
      </c>
      <c r="N275">
        <f t="shared" si="32"/>
        <v>-2009</v>
      </c>
      <c r="O275" t="e">
        <f>MATCH(F275,Input!$C$15:$U$15,0)</f>
        <v>#N/A</v>
      </c>
    </row>
    <row r="276" spans="10:15">
      <c r="J276" t="e">
        <f ca="1">OFFSET(Input!$A$1,M276+N276+2,O276+1)</f>
        <v>#N/A</v>
      </c>
      <c r="L276" t="e">
        <f t="shared" si="31"/>
        <v>#N/A</v>
      </c>
      <c r="M276" t="e">
        <f>VLOOKUP(L276,Input!$C$2:$D$6,2,FALSE)</f>
        <v>#N/A</v>
      </c>
      <c r="N276">
        <f t="shared" si="32"/>
        <v>-2009</v>
      </c>
      <c r="O276" t="e">
        <f>MATCH(F276,Input!$C$15:$U$15,0)</f>
        <v>#N/A</v>
      </c>
    </row>
    <row r="277" spans="10:15">
      <c r="J277" t="e">
        <f ca="1">OFFSET(Input!$A$1,M277+N277+2,O277+1)</f>
        <v>#N/A</v>
      </c>
      <c r="L277" t="e">
        <f t="shared" si="31"/>
        <v>#N/A</v>
      </c>
      <c r="M277" t="e">
        <f>VLOOKUP(L277,Input!$C$2:$D$6,2,FALSE)</f>
        <v>#N/A</v>
      </c>
      <c r="N277">
        <f t="shared" si="32"/>
        <v>-2009</v>
      </c>
      <c r="O277" t="e">
        <f>MATCH(F277,Input!$C$15:$U$15,0)</f>
        <v>#N/A</v>
      </c>
    </row>
    <row r="278" spans="10:15">
      <c r="J278" t="e">
        <f ca="1">OFFSET(Input!$A$1,M278+N278+2,O278+1)</f>
        <v>#N/A</v>
      </c>
      <c r="L278" t="e">
        <f t="shared" si="31"/>
        <v>#N/A</v>
      </c>
      <c r="M278" t="e">
        <f>VLOOKUP(L278,Input!$C$2:$D$6,2,FALSE)</f>
        <v>#N/A</v>
      </c>
      <c r="N278">
        <f t="shared" si="32"/>
        <v>-2009</v>
      </c>
      <c r="O278" t="e">
        <f>MATCH(F278,Input!$C$15:$U$15,0)</f>
        <v>#N/A</v>
      </c>
    </row>
    <row r="279" spans="10:15">
      <c r="J279" t="e">
        <f ca="1">OFFSET(Input!$A$1,M279+N279+2,O279+1)</f>
        <v>#N/A</v>
      </c>
      <c r="L279" t="e">
        <f t="shared" si="31"/>
        <v>#N/A</v>
      </c>
      <c r="M279" t="e">
        <f>VLOOKUP(L279,Input!$C$2:$D$6,2,FALSE)</f>
        <v>#N/A</v>
      </c>
      <c r="N279">
        <f t="shared" si="32"/>
        <v>-2009</v>
      </c>
      <c r="O279" t="e">
        <f>MATCH(F279,Input!$C$15:$U$15,0)</f>
        <v>#N/A</v>
      </c>
    </row>
    <row r="280" spans="10:15">
      <c r="J280" t="e">
        <f ca="1">OFFSET(Input!$A$1,M280+N280+2,O280+1)</f>
        <v>#N/A</v>
      </c>
      <c r="L280" t="e">
        <f t="shared" si="31"/>
        <v>#N/A</v>
      </c>
      <c r="M280" t="e">
        <f>VLOOKUP(L280,Input!$C$2:$D$6,2,FALSE)</f>
        <v>#N/A</v>
      </c>
      <c r="N280">
        <f t="shared" si="32"/>
        <v>-2009</v>
      </c>
      <c r="O280" t="e">
        <f>MATCH(F280,Input!$C$15:$U$15,0)</f>
        <v>#N/A</v>
      </c>
    </row>
    <row r="281" spans="10:15">
      <c r="J281" t="e">
        <f ca="1">OFFSET(Input!$A$1,M281+N281+2,O281+1)</f>
        <v>#N/A</v>
      </c>
      <c r="L281" t="e">
        <f t="shared" si="31"/>
        <v>#N/A</v>
      </c>
      <c r="M281" t="e">
        <f>VLOOKUP(L281,Input!$C$2:$D$6,2,FALSE)</f>
        <v>#N/A</v>
      </c>
      <c r="N281">
        <f t="shared" si="32"/>
        <v>-2009</v>
      </c>
      <c r="O281" t="e">
        <f>MATCH(F281,Input!$C$15:$U$15,0)</f>
        <v>#N/A</v>
      </c>
    </row>
    <row r="282" spans="10:15">
      <c r="J282" t="e">
        <f ca="1">OFFSET(Input!$A$1,M282+N282+2,O282+1)</f>
        <v>#N/A</v>
      </c>
      <c r="L282" t="e">
        <f t="shared" si="31"/>
        <v>#N/A</v>
      </c>
      <c r="M282" t="e">
        <f>VLOOKUP(L282,Input!$C$2:$D$6,2,FALSE)</f>
        <v>#N/A</v>
      </c>
      <c r="N282">
        <f t="shared" si="32"/>
        <v>-2009</v>
      </c>
      <c r="O282" t="e">
        <f>MATCH(F282,Input!$C$15:$U$15,0)</f>
        <v>#N/A</v>
      </c>
    </row>
    <row r="283" spans="10:15">
      <c r="J283" t="e">
        <f ca="1">OFFSET(Input!$A$1,M283+N283+2,O283+1)</f>
        <v>#N/A</v>
      </c>
      <c r="L283" t="e">
        <f t="shared" si="31"/>
        <v>#N/A</v>
      </c>
      <c r="M283" t="e">
        <f>VLOOKUP(L283,Input!$C$2:$D$6,2,FALSE)</f>
        <v>#N/A</v>
      </c>
      <c r="N283">
        <f t="shared" si="32"/>
        <v>-2009</v>
      </c>
      <c r="O283" t="e">
        <f>MATCH(F283,Input!$C$15:$U$15,0)</f>
        <v>#N/A</v>
      </c>
    </row>
    <row r="284" spans="10:15">
      <c r="J284" t="e">
        <f ca="1">OFFSET(Input!$A$1,M284+N284+2,O284+1)</f>
        <v>#N/A</v>
      </c>
      <c r="L284" t="e">
        <f t="shared" si="31"/>
        <v>#N/A</v>
      </c>
      <c r="M284" t="e">
        <f>VLOOKUP(L284,Input!$C$2:$D$6,2,FALSE)</f>
        <v>#N/A</v>
      </c>
      <c r="N284">
        <f t="shared" si="32"/>
        <v>-2009</v>
      </c>
      <c r="O284" t="e">
        <f>MATCH(F284,Input!$C$15:$U$15,0)</f>
        <v>#N/A</v>
      </c>
    </row>
    <row r="285" spans="10:15">
      <c r="J285" t="e">
        <f ca="1">OFFSET(Input!$A$1,M285+N285+2,O285+1)</f>
        <v>#N/A</v>
      </c>
      <c r="L285" t="e">
        <f t="shared" si="31"/>
        <v>#N/A</v>
      </c>
      <c r="M285" t="e">
        <f>VLOOKUP(L285,Input!$C$2:$D$6,2,FALSE)</f>
        <v>#N/A</v>
      </c>
      <c r="N285">
        <f t="shared" si="32"/>
        <v>-2009</v>
      </c>
      <c r="O285" t="e">
        <f>MATCH(F285,Input!$C$15:$U$15,0)</f>
        <v>#N/A</v>
      </c>
    </row>
    <row r="286" spans="10:15">
      <c r="J286" t="e">
        <f ca="1">OFFSET(Input!$A$1,M286+N286+2,O286+1)</f>
        <v>#N/A</v>
      </c>
      <c r="L286" t="e">
        <f t="shared" si="31"/>
        <v>#N/A</v>
      </c>
      <c r="M286" t="e">
        <f>VLOOKUP(L286,Input!$C$2:$D$6,2,FALSE)</f>
        <v>#N/A</v>
      </c>
      <c r="N286">
        <f t="shared" si="32"/>
        <v>-2009</v>
      </c>
      <c r="O286" t="e">
        <f>MATCH(F286,Input!$C$15:$U$15,0)</f>
        <v>#N/A</v>
      </c>
    </row>
    <row r="287" spans="10:15">
      <c r="J287" t="e">
        <f ca="1">OFFSET(Input!$A$1,M287+N287+2,O287+1)</f>
        <v>#N/A</v>
      </c>
      <c r="L287" t="e">
        <f t="shared" si="31"/>
        <v>#N/A</v>
      </c>
      <c r="M287" t="e">
        <f>VLOOKUP(L287,Input!$C$2:$D$6,2,FALSE)</f>
        <v>#N/A</v>
      </c>
      <c r="N287">
        <f t="shared" si="32"/>
        <v>-2009</v>
      </c>
      <c r="O287" t="e">
        <f>MATCH(F287,Input!$C$15:$U$15,0)</f>
        <v>#N/A</v>
      </c>
    </row>
    <row r="288" spans="10:15">
      <c r="J288" t="e">
        <f ca="1">OFFSET(Input!$A$1,M288+N288+2,O288+1)</f>
        <v>#N/A</v>
      </c>
      <c r="L288" t="e">
        <f t="shared" si="31"/>
        <v>#N/A</v>
      </c>
      <c r="M288" t="e">
        <f>VLOOKUP(L288,Input!$C$2:$D$6,2,FALSE)</f>
        <v>#N/A</v>
      </c>
      <c r="N288">
        <f t="shared" si="32"/>
        <v>-2009</v>
      </c>
      <c r="O288" t="e">
        <f>MATCH(F288,Input!$C$15:$U$15,0)</f>
        <v>#N/A</v>
      </c>
    </row>
    <row r="289" spans="10:15">
      <c r="J289" t="e">
        <f ca="1">OFFSET(Input!$A$1,M289+N289+2,O289+1)</f>
        <v>#N/A</v>
      </c>
      <c r="L289" t="e">
        <f t="shared" si="31"/>
        <v>#N/A</v>
      </c>
      <c r="M289" t="e">
        <f>VLOOKUP(L289,Input!$C$2:$D$6,2,FALSE)</f>
        <v>#N/A</v>
      </c>
      <c r="N289">
        <f t="shared" si="32"/>
        <v>-2009</v>
      </c>
      <c r="O289" t="e">
        <f>MATCH(F289,Input!$C$15:$U$15,0)</f>
        <v>#N/A</v>
      </c>
    </row>
    <row r="290" spans="10:15">
      <c r="J290" t="e">
        <f ca="1">OFFSET(Input!$A$1,M290+N290+2,O290+1)</f>
        <v>#N/A</v>
      </c>
      <c r="L290" t="e">
        <f t="shared" si="31"/>
        <v>#N/A</v>
      </c>
      <c r="M290" t="e">
        <f>VLOOKUP(L290,Input!$C$2:$D$6,2,FALSE)</f>
        <v>#N/A</v>
      </c>
      <c r="N290">
        <f t="shared" si="32"/>
        <v>-2009</v>
      </c>
      <c r="O290" t="e">
        <f>MATCH(F290,Input!$C$15:$U$15,0)</f>
        <v>#N/A</v>
      </c>
    </row>
    <row r="291" spans="10:15">
      <c r="J291" t="e">
        <f ca="1">OFFSET(Input!$A$1,M291+N291+2,O291+1)</f>
        <v>#N/A</v>
      </c>
      <c r="L291" t="e">
        <f t="shared" si="31"/>
        <v>#N/A</v>
      </c>
      <c r="M291" t="e">
        <f>VLOOKUP(L291,Input!$C$2:$D$6,2,FALSE)</f>
        <v>#N/A</v>
      </c>
      <c r="N291">
        <f t="shared" si="32"/>
        <v>-2009</v>
      </c>
      <c r="O291" t="e">
        <f>MATCH(F291,Input!$C$15:$U$15,0)</f>
        <v>#N/A</v>
      </c>
    </row>
    <row r="292" spans="10:15">
      <c r="J292" t="e">
        <f ca="1">OFFSET(Input!$A$1,M292+N292+2,O292+1)</f>
        <v>#N/A</v>
      </c>
      <c r="L292" t="e">
        <f t="shared" si="31"/>
        <v>#N/A</v>
      </c>
      <c r="M292" t="e">
        <f>VLOOKUP(L292,Input!$C$2:$D$6,2,FALSE)</f>
        <v>#N/A</v>
      </c>
      <c r="N292">
        <f t="shared" si="32"/>
        <v>-2009</v>
      </c>
      <c r="O292" t="e">
        <f>MATCH(F292,Input!$C$15:$U$15,0)</f>
        <v>#N/A</v>
      </c>
    </row>
    <row r="293" spans="10:15">
      <c r="J293" t="e">
        <f ca="1">OFFSET(Input!$A$1,M293+N293+2,O293+1)</f>
        <v>#N/A</v>
      </c>
      <c r="L293" t="e">
        <f t="shared" si="31"/>
        <v>#N/A</v>
      </c>
      <c r="M293" t="e">
        <f>VLOOKUP(L293,Input!$C$2:$D$6,2,FALSE)</f>
        <v>#N/A</v>
      </c>
      <c r="N293">
        <f t="shared" si="32"/>
        <v>-2009</v>
      </c>
      <c r="O293" t="e">
        <f>MATCH(F293,Input!$C$15:$U$15,0)</f>
        <v>#N/A</v>
      </c>
    </row>
    <row r="294" spans="10:15">
      <c r="J294" t="e">
        <f ca="1">OFFSET(Input!$A$1,M294+N294+2,O294+1)</f>
        <v>#N/A</v>
      </c>
      <c r="L294" t="e">
        <f t="shared" si="31"/>
        <v>#N/A</v>
      </c>
      <c r="M294" t="e">
        <f>VLOOKUP(L294,Input!$C$2:$D$6,2,FALSE)</f>
        <v>#N/A</v>
      </c>
      <c r="N294">
        <f t="shared" si="32"/>
        <v>-2009</v>
      </c>
      <c r="O294" t="e">
        <f>MATCH(F294,Input!$C$15:$U$15,0)</f>
        <v>#N/A</v>
      </c>
    </row>
    <row r="295" spans="10:15">
      <c r="J295" t="e">
        <f ca="1">OFFSET(Input!$A$1,M295+N295+2,O295+1)</f>
        <v>#N/A</v>
      </c>
      <c r="L295" t="e">
        <f t="shared" si="31"/>
        <v>#N/A</v>
      </c>
      <c r="M295" t="e">
        <f>VLOOKUP(L295,Input!$C$2:$D$6,2,FALSE)</f>
        <v>#N/A</v>
      </c>
      <c r="N295">
        <f t="shared" si="32"/>
        <v>-2009</v>
      </c>
      <c r="O295" t="e">
        <f>MATCH(F295,Input!$C$15:$U$15,0)</f>
        <v>#N/A</v>
      </c>
    </row>
    <row r="296" spans="10:15">
      <c r="J296" t="e">
        <f ca="1">OFFSET(Input!$A$1,M296+N296+2,O296+1)</f>
        <v>#N/A</v>
      </c>
      <c r="L296" t="e">
        <f t="shared" si="31"/>
        <v>#N/A</v>
      </c>
      <c r="M296" t="e">
        <f>VLOOKUP(L296,Input!$C$2:$D$6,2,FALSE)</f>
        <v>#N/A</v>
      </c>
      <c r="N296">
        <f t="shared" si="32"/>
        <v>-2009</v>
      </c>
      <c r="O296" t="e">
        <f>MATCH(F296,Input!$C$15:$U$15,0)</f>
        <v>#N/A</v>
      </c>
    </row>
    <row r="297" spans="10:15">
      <c r="J297" t="e">
        <f ca="1">OFFSET(Input!$A$1,M297+N297+2,O297+1)</f>
        <v>#N/A</v>
      </c>
      <c r="L297" t="e">
        <f t="shared" si="31"/>
        <v>#N/A</v>
      </c>
      <c r="M297" t="e">
        <f>VLOOKUP(L297,Input!$C$2:$D$6,2,FALSE)</f>
        <v>#N/A</v>
      </c>
      <c r="N297">
        <f t="shared" si="32"/>
        <v>-2009</v>
      </c>
      <c r="O297" t="e">
        <f>MATCH(F297,Input!$C$15:$U$15,0)</f>
        <v>#N/A</v>
      </c>
    </row>
    <row r="298" spans="10:15">
      <c r="J298" t="e">
        <f ca="1">OFFSET(Input!$A$1,M298+N298+2,O298+1)</f>
        <v>#N/A</v>
      </c>
      <c r="L298" t="e">
        <f t="shared" si="31"/>
        <v>#N/A</v>
      </c>
      <c r="M298" t="e">
        <f>VLOOKUP(L298,Input!$C$2:$D$6,2,FALSE)</f>
        <v>#N/A</v>
      </c>
      <c r="N298">
        <f t="shared" si="32"/>
        <v>-2009</v>
      </c>
      <c r="O298" t="e">
        <f>MATCH(F298,Input!$C$15:$U$15,0)</f>
        <v>#N/A</v>
      </c>
    </row>
    <row r="299" spans="10:15">
      <c r="J299" t="e">
        <f ca="1">OFFSET(Input!$A$1,M299+N299+2,O299+1)</f>
        <v>#N/A</v>
      </c>
      <c r="L299" t="e">
        <f t="shared" si="31"/>
        <v>#N/A</v>
      </c>
      <c r="M299" t="e">
        <f>VLOOKUP(L299,Input!$C$2:$D$6,2,FALSE)</f>
        <v>#N/A</v>
      </c>
      <c r="N299">
        <f t="shared" si="32"/>
        <v>-2009</v>
      </c>
      <c r="O299" t="e">
        <f>MATCH(F299,Input!$C$15:$U$15,0)</f>
        <v>#N/A</v>
      </c>
    </row>
    <row r="300" spans="10:15">
      <c r="J300" t="e">
        <f ca="1">OFFSET(Input!$A$1,M300+N300+2,O300+1)</f>
        <v>#N/A</v>
      </c>
      <c r="L300" t="e">
        <f t="shared" si="31"/>
        <v>#N/A</v>
      </c>
      <c r="M300" t="e">
        <f>VLOOKUP(L300,Input!$C$2:$D$6,2,FALSE)</f>
        <v>#N/A</v>
      </c>
      <c r="N300">
        <f t="shared" si="32"/>
        <v>-2009</v>
      </c>
      <c r="O300" t="e">
        <f>MATCH(F300,Input!$C$15:$U$15,0)</f>
        <v>#N/A</v>
      </c>
    </row>
    <row r="301" spans="10:15">
      <c r="J301" t="e">
        <f ca="1">OFFSET(Input!$A$1,M301+N301+2,O301+1)</f>
        <v>#N/A</v>
      </c>
      <c r="L301" t="e">
        <f t="shared" si="31"/>
        <v>#N/A</v>
      </c>
      <c r="M301" t="e">
        <f>VLOOKUP(L301,Input!$C$2:$D$6,2,FALSE)</f>
        <v>#N/A</v>
      </c>
      <c r="N301">
        <f t="shared" si="32"/>
        <v>-2009</v>
      </c>
      <c r="O301" t="e">
        <f>MATCH(F301,Input!$C$15:$U$15,0)</f>
        <v>#N/A</v>
      </c>
    </row>
    <row r="302" spans="10:15">
      <c r="J302" t="e">
        <f ca="1">OFFSET(Input!$A$1,M302+N302+2,O302+1)</f>
        <v>#N/A</v>
      </c>
      <c r="L302" t="e">
        <f t="shared" si="31"/>
        <v>#N/A</v>
      </c>
      <c r="M302" t="e">
        <f>VLOOKUP(L302,Input!$C$2:$D$6,2,FALSE)</f>
        <v>#N/A</v>
      </c>
      <c r="N302">
        <f t="shared" si="32"/>
        <v>-2009</v>
      </c>
      <c r="O302" t="e">
        <f>MATCH(F302,Input!$C$15:$U$15,0)</f>
        <v>#N/A</v>
      </c>
    </row>
    <row r="303" spans="10:15">
      <c r="J303" t="e">
        <f ca="1">OFFSET(Input!$A$1,M303+N303+2,O303+1)</f>
        <v>#N/A</v>
      </c>
      <c r="L303" t="e">
        <f t="shared" si="31"/>
        <v>#N/A</v>
      </c>
      <c r="M303" t="e">
        <f>VLOOKUP(L303,Input!$C$2:$D$6,2,FALSE)</f>
        <v>#N/A</v>
      </c>
      <c r="N303">
        <f t="shared" si="32"/>
        <v>-2009</v>
      </c>
      <c r="O303" t="e">
        <f>MATCH(F303,Input!$C$15:$U$15,0)</f>
        <v>#N/A</v>
      </c>
    </row>
    <row r="304" spans="10:15">
      <c r="J304" t="e">
        <f ca="1">OFFSET(Input!$A$1,M304+N304+2,O304+1)</f>
        <v>#N/A</v>
      </c>
      <c r="L304" t="e">
        <f t="shared" si="31"/>
        <v>#N/A</v>
      </c>
      <c r="M304" t="e">
        <f>VLOOKUP(L304,Input!$C$2:$D$6,2,FALSE)</f>
        <v>#N/A</v>
      </c>
      <c r="N304">
        <f t="shared" si="32"/>
        <v>-2009</v>
      </c>
      <c r="O304" t="e">
        <f>MATCH(F304,Input!$C$15:$U$15,0)</f>
        <v>#N/A</v>
      </c>
    </row>
    <row r="305" spans="10:15">
      <c r="J305" t="e">
        <f ca="1">OFFSET(Input!$A$1,M305+N305+2,O305+1)</f>
        <v>#N/A</v>
      </c>
      <c r="L305" t="e">
        <f t="shared" si="31"/>
        <v>#N/A</v>
      </c>
      <c r="M305" t="e">
        <f>VLOOKUP(L305,Input!$C$2:$D$6,2,FALSE)</f>
        <v>#N/A</v>
      </c>
      <c r="N305">
        <f t="shared" si="32"/>
        <v>-2009</v>
      </c>
      <c r="O305" t="e">
        <f>MATCH(F305,Input!$C$15:$U$15,0)</f>
        <v>#N/A</v>
      </c>
    </row>
    <row r="306" spans="10:15">
      <c r="J306" t="e">
        <f ca="1">OFFSET(Input!$A$1,M306+N306+2,O306+1)</f>
        <v>#N/A</v>
      </c>
      <c r="L306" t="e">
        <f t="shared" si="31"/>
        <v>#N/A</v>
      </c>
      <c r="M306" t="e">
        <f>VLOOKUP(L306,Input!$C$2:$D$6,2,FALSE)</f>
        <v>#N/A</v>
      </c>
      <c r="N306">
        <f t="shared" si="32"/>
        <v>-2009</v>
      </c>
      <c r="O306" t="e">
        <f>MATCH(F306,Input!$C$15:$U$15,0)</f>
        <v>#N/A</v>
      </c>
    </row>
    <row r="307" spans="10:15">
      <c r="J307" t="e">
        <f ca="1">OFFSET(Input!$A$1,M307+N307+2,O307+1)</f>
        <v>#N/A</v>
      </c>
      <c r="L307" t="e">
        <f t="shared" si="31"/>
        <v>#N/A</v>
      </c>
      <c r="M307" t="e">
        <f>VLOOKUP(L307,Input!$C$2:$D$6,2,FALSE)</f>
        <v>#N/A</v>
      </c>
      <c r="N307">
        <f t="shared" si="32"/>
        <v>-2009</v>
      </c>
      <c r="O307" t="e">
        <f>MATCH(F307,Input!$C$15:$U$15,0)</f>
        <v>#N/A</v>
      </c>
    </row>
    <row r="308" spans="10:15">
      <c r="J308" t="e">
        <f ca="1">OFFSET(Input!$A$1,M308+N308+2,O308+1)</f>
        <v>#N/A</v>
      </c>
      <c r="L308" t="e">
        <f t="shared" si="31"/>
        <v>#N/A</v>
      </c>
      <c r="M308" t="e">
        <f>VLOOKUP(L308,Input!$C$2:$D$6,2,FALSE)</f>
        <v>#N/A</v>
      </c>
      <c r="N308">
        <f t="shared" si="32"/>
        <v>-2009</v>
      </c>
      <c r="O308" t="e">
        <f>MATCH(F308,Input!$C$15:$U$15,0)</f>
        <v>#N/A</v>
      </c>
    </row>
    <row r="309" spans="10:15">
      <c r="J309" t="e">
        <f ca="1">OFFSET(Input!$A$1,M309+N309+2,O309+1)</f>
        <v>#N/A</v>
      </c>
      <c r="L309" t="e">
        <f t="shared" si="31"/>
        <v>#N/A</v>
      </c>
      <c r="M309" t="e">
        <f>VLOOKUP(L309,Input!$C$2:$D$6,2,FALSE)</f>
        <v>#N/A</v>
      </c>
      <c r="N309">
        <f t="shared" si="32"/>
        <v>-2009</v>
      </c>
      <c r="O309" t="e">
        <f>MATCH(F309,Input!$C$15:$U$15,0)</f>
        <v>#N/A</v>
      </c>
    </row>
    <row r="310" spans="10:15">
      <c r="J310" t="e">
        <f ca="1">OFFSET(Input!$A$1,M310+N310+2,O310+1)</f>
        <v>#N/A</v>
      </c>
      <c r="L310" t="e">
        <f t="shared" si="31"/>
        <v>#N/A</v>
      </c>
      <c r="M310" t="e">
        <f>VLOOKUP(L310,Input!$C$2:$D$6,2,FALSE)</f>
        <v>#N/A</v>
      </c>
      <c r="N310">
        <f t="shared" si="32"/>
        <v>-2009</v>
      </c>
      <c r="O310" t="e">
        <f>MATCH(F310,Input!$C$15:$U$15,0)</f>
        <v>#N/A</v>
      </c>
    </row>
    <row r="311" spans="10:15">
      <c r="J311" t="e">
        <f ca="1">OFFSET(Input!$A$1,M311+N311+2,O311+1)</f>
        <v>#N/A</v>
      </c>
      <c r="L311" t="e">
        <f t="shared" si="31"/>
        <v>#N/A</v>
      </c>
      <c r="M311" t="e">
        <f>VLOOKUP(L311,Input!$C$2:$D$6,2,FALSE)</f>
        <v>#N/A</v>
      </c>
      <c r="N311">
        <f t="shared" si="32"/>
        <v>-2009</v>
      </c>
      <c r="O311" t="e">
        <f>MATCH(F311,Input!$C$15:$U$15,0)</f>
        <v>#N/A</v>
      </c>
    </row>
    <row r="312" spans="10:15">
      <c r="J312" t="e">
        <f ca="1">OFFSET(Input!$A$1,M312+N312+2,O312+1)</f>
        <v>#N/A</v>
      </c>
      <c r="L312" t="e">
        <f t="shared" si="31"/>
        <v>#N/A</v>
      </c>
      <c r="M312" t="e">
        <f>VLOOKUP(L312,Input!$C$2:$D$6,2,FALSE)</f>
        <v>#N/A</v>
      </c>
      <c r="N312">
        <f t="shared" si="32"/>
        <v>-2009</v>
      </c>
      <c r="O312" t="e">
        <f>MATCH(F312,Input!$C$15:$U$15,0)</f>
        <v>#N/A</v>
      </c>
    </row>
    <row r="313" spans="10:15">
      <c r="J313" t="e">
        <f ca="1">OFFSET(Input!$A$1,M313+N313+2,O313+1)</f>
        <v>#N/A</v>
      </c>
      <c r="L313" t="e">
        <f t="shared" si="31"/>
        <v>#N/A</v>
      </c>
      <c r="M313" t="e">
        <f>VLOOKUP(L313,Input!$C$2:$D$6,2,FALSE)</f>
        <v>#N/A</v>
      </c>
      <c r="N313">
        <f t="shared" si="32"/>
        <v>-2009</v>
      </c>
      <c r="O313" t="e">
        <f>MATCH(F313,Input!$C$15:$U$15,0)</f>
        <v>#N/A</v>
      </c>
    </row>
    <row r="314" spans="10:15">
      <c r="J314" t="e">
        <f ca="1">OFFSET(Input!$A$1,M314+N314+2,O314+1)</f>
        <v>#N/A</v>
      </c>
      <c r="L314" t="e">
        <f t="shared" si="31"/>
        <v>#N/A</v>
      </c>
      <c r="M314" t="e">
        <f>VLOOKUP(L314,Input!$C$2:$D$6,2,FALSE)</f>
        <v>#N/A</v>
      </c>
      <c r="N314">
        <f t="shared" si="32"/>
        <v>-2009</v>
      </c>
      <c r="O314" t="e">
        <f>MATCH(F314,Input!$C$15:$U$15,0)</f>
        <v>#N/A</v>
      </c>
    </row>
    <row r="315" spans="10:15">
      <c r="J315" t="e">
        <f ca="1">OFFSET(Input!$A$1,M315+N315+2,O315+1)</f>
        <v>#N/A</v>
      </c>
      <c r="L315" t="e">
        <f t="shared" si="31"/>
        <v>#N/A</v>
      </c>
      <c r="M315" t="e">
        <f>VLOOKUP(L315,Input!$C$2:$D$6,2,FALSE)</f>
        <v>#N/A</v>
      </c>
      <c r="N315">
        <f t="shared" si="32"/>
        <v>-2009</v>
      </c>
      <c r="O315" t="e">
        <f>MATCH(F315,Input!$C$15:$U$15,0)</f>
        <v>#N/A</v>
      </c>
    </row>
    <row r="316" spans="10:15">
      <c r="J316" t="e">
        <f ca="1">OFFSET(Input!$A$1,M316+N316+2,O316+1)</f>
        <v>#N/A</v>
      </c>
      <c r="L316" t="e">
        <f t="shared" si="31"/>
        <v>#N/A</v>
      </c>
      <c r="M316" t="e">
        <f>VLOOKUP(L316,Input!$C$2:$D$6,2,FALSE)</f>
        <v>#N/A</v>
      </c>
      <c r="N316">
        <f t="shared" si="32"/>
        <v>-2009</v>
      </c>
      <c r="O316" t="e">
        <f>MATCH(F316,Input!$C$15:$U$15,0)</f>
        <v>#N/A</v>
      </c>
    </row>
    <row r="317" spans="10:15">
      <c r="J317" t="e">
        <f ca="1">OFFSET(Input!$A$1,M317+N317+2,O317+1)</f>
        <v>#N/A</v>
      </c>
      <c r="L317" t="e">
        <f t="shared" si="31"/>
        <v>#N/A</v>
      </c>
      <c r="M317" t="e">
        <f>VLOOKUP(L317,Input!$C$2:$D$6,2,FALSE)</f>
        <v>#N/A</v>
      </c>
      <c r="N317">
        <f t="shared" si="32"/>
        <v>-2009</v>
      </c>
      <c r="O317" t="e">
        <f>MATCH(F317,Input!$C$15:$U$15,0)</f>
        <v>#N/A</v>
      </c>
    </row>
    <row r="318" spans="10:15">
      <c r="J318" t="e">
        <f ca="1">OFFSET(Input!$A$1,M318+N318+2,O318+1)</f>
        <v>#N/A</v>
      </c>
      <c r="L318" t="e">
        <f t="shared" si="31"/>
        <v>#N/A</v>
      </c>
      <c r="M318" t="e">
        <f>VLOOKUP(L318,Input!$C$2:$D$6,2,FALSE)</f>
        <v>#N/A</v>
      </c>
      <c r="N318">
        <f t="shared" si="32"/>
        <v>-2009</v>
      </c>
      <c r="O318" t="e">
        <f>MATCH(F318,Input!$C$15:$U$15,0)</f>
        <v>#N/A</v>
      </c>
    </row>
    <row r="319" spans="10:15">
      <c r="J319" t="e">
        <f ca="1">OFFSET(Input!$A$1,M319+N319+2,O319+1)</f>
        <v>#N/A</v>
      </c>
      <c r="L319" t="e">
        <f t="shared" si="31"/>
        <v>#N/A</v>
      </c>
      <c r="M319" t="e">
        <f>VLOOKUP(L319,Input!$C$2:$D$6,2,FALSE)</f>
        <v>#N/A</v>
      </c>
      <c r="N319">
        <f t="shared" si="32"/>
        <v>-2009</v>
      </c>
      <c r="O319" t="e">
        <f>MATCH(F319,Input!$C$15:$U$15,0)</f>
        <v>#N/A</v>
      </c>
    </row>
    <row r="320" spans="10:15">
      <c r="J320" t="e">
        <f ca="1">OFFSET(Input!$A$1,M320+N320+2,O320+1)</f>
        <v>#N/A</v>
      </c>
      <c r="L320" t="e">
        <f t="shared" si="31"/>
        <v>#N/A</v>
      </c>
      <c r="M320" t="e">
        <f>VLOOKUP(L320,Input!$C$2:$D$6,2,FALSE)</f>
        <v>#N/A</v>
      </c>
      <c r="N320">
        <f t="shared" si="32"/>
        <v>-2009</v>
      </c>
      <c r="O320" t="e">
        <f>MATCH(F320,Input!$C$15:$U$15,0)</f>
        <v>#N/A</v>
      </c>
    </row>
    <row r="321" spans="2:15">
      <c r="J321" t="e">
        <f ca="1">OFFSET(Input!$A$1,M321+N321+2,O321+1)</f>
        <v>#N/A</v>
      </c>
      <c r="L321" t="e">
        <f t="shared" si="31"/>
        <v>#N/A</v>
      </c>
      <c r="M321" t="e">
        <f>VLOOKUP(L321,Input!$C$2:$D$6,2,FALSE)</f>
        <v>#N/A</v>
      </c>
      <c r="N321">
        <f t="shared" si="32"/>
        <v>-2009</v>
      </c>
      <c r="O321" t="e">
        <f>MATCH(F321,Input!$C$15:$U$15,0)</f>
        <v>#N/A</v>
      </c>
    </row>
    <row r="322" spans="2:15">
      <c r="J322" t="e">
        <f ca="1">OFFSET(Input!$A$1,M322+N322+2,O322+1)</f>
        <v>#N/A</v>
      </c>
      <c r="L322" t="e">
        <f t="shared" si="31"/>
        <v>#N/A</v>
      </c>
      <c r="M322" t="e">
        <f>VLOOKUP(L322,Input!$C$2:$D$6,2,FALSE)</f>
        <v>#N/A</v>
      </c>
      <c r="N322">
        <f t="shared" si="32"/>
        <v>-2009</v>
      </c>
      <c r="O322" t="e">
        <f>MATCH(F322,Input!$C$15:$U$15,0)</f>
        <v>#N/A</v>
      </c>
    </row>
    <row r="323" spans="2:15" ht="15.75" thickBot="1">
      <c r="B323" s="80"/>
      <c r="C323" s="80"/>
      <c r="D323" s="80"/>
      <c r="E323" s="80"/>
      <c r="F323" s="80"/>
      <c r="G323" s="80"/>
      <c r="H323" s="80"/>
      <c r="I323" s="80"/>
      <c r="J323" s="80" t="e">
        <f ca="1">OFFSET(Input!$A$1,M323+N323+2,O323+1)</f>
        <v>#N/A</v>
      </c>
      <c r="L323" s="80" t="e">
        <f t="shared" si="31"/>
        <v>#N/A</v>
      </c>
      <c r="M323" s="80" t="e">
        <f>VLOOKUP(L323,Input!$C$2:$D$6,2,FALSE)</f>
        <v>#N/A</v>
      </c>
      <c r="N323" s="80">
        <f t="shared" si="32"/>
        <v>-2009</v>
      </c>
      <c r="O323" s="80" t="e">
        <f>MATCH(F323,Input!$C$15:$U$15,0)</f>
        <v>#N/A</v>
      </c>
    </row>
  </sheetData>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6"/>
  </sheetPr>
  <dimension ref="B1:V323"/>
  <sheetViews>
    <sheetView zoomScaleNormal="100" workbookViewId="0">
      <selection activeCell="J5" sqref="J5"/>
    </sheetView>
  </sheetViews>
  <sheetFormatPr defaultRowHeight="15"/>
  <cols>
    <col min="1" max="1" width="3.5703125" customWidth="1"/>
    <col min="2" max="2" width="10.140625" customWidth="1"/>
    <col min="3" max="3" width="14" customWidth="1"/>
    <col min="4" max="4" width="6" customWidth="1"/>
    <col min="5" max="6" width="9.140625" customWidth="1"/>
    <col min="7" max="7" width="8.85546875" customWidth="1"/>
    <col min="8" max="8" width="13.7109375" customWidth="1"/>
    <col min="9" max="9" width="8" customWidth="1"/>
    <col min="10" max="10" width="12.140625" customWidth="1"/>
    <col min="11" max="11" width="7.140625" customWidth="1"/>
    <col min="12" max="12" width="10.42578125" customWidth="1"/>
    <col min="13" max="13" width="10.140625" customWidth="1"/>
    <col min="14" max="14" width="10.42578125" customWidth="1"/>
    <col min="15" max="15" width="10.5703125" customWidth="1"/>
    <col min="16" max="16" width="3.7109375" customWidth="1"/>
    <col min="17" max="17" width="12.85546875" customWidth="1"/>
    <col min="18" max="18" width="8.7109375" customWidth="1"/>
    <col min="19" max="19" width="3.85546875" customWidth="1"/>
    <col min="20" max="20" width="12.140625" customWidth="1"/>
    <col min="21" max="21" width="39.140625" customWidth="1"/>
    <col min="22" max="22" width="9.5703125" customWidth="1"/>
  </cols>
  <sheetData>
    <row r="1" spans="2:22">
      <c r="B1" s="15"/>
    </row>
    <row r="2" spans="2:22" ht="18.75">
      <c r="B2" s="14" t="s">
        <v>152</v>
      </c>
      <c r="T2" s="22" t="s">
        <v>61</v>
      </c>
      <c r="U2" s="23" t="s">
        <v>59</v>
      </c>
    </row>
    <row r="3" spans="2:22">
      <c r="U3" s="23" t="s">
        <v>60</v>
      </c>
    </row>
    <row r="4" spans="2:22">
      <c r="B4" s="3" t="str">
        <f>IF(Tax_Apply_Matrix!F22="No","~TFM_INS","DEACTIVATE_TFM_INS")</f>
        <v>DEACTIVATE_TFM_INS</v>
      </c>
      <c r="C4" s="4"/>
      <c r="D4" s="4"/>
      <c r="E4" s="4"/>
      <c r="F4" s="4"/>
      <c r="G4" s="4"/>
      <c r="H4" s="4"/>
      <c r="I4" s="4"/>
      <c r="J4" s="4"/>
      <c r="L4" s="30" t="s">
        <v>196</v>
      </c>
      <c r="M4" s="30"/>
      <c r="N4" s="30"/>
      <c r="O4" s="30"/>
    </row>
    <row r="5" spans="2:22" ht="15.75" thickBot="1">
      <c r="B5" s="5" t="s">
        <v>6</v>
      </c>
      <c r="C5" s="5" t="s">
        <v>7</v>
      </c>
      <c r="D5" s="5" t="s">
        <v>8</v>
      </c>
      <c r="E5" s="6" t="s">
        <v>9</v>
      </c>
      <c r="F5" s="6" t="s">
        <v>13</v>
      </c>
      <c r="G5" s="6" t="s">
        <v>14</v>
      </c>
      <c r="H5" s="21" t="s">
        <v>10</v>
      </c>
      <c r="I5" s="11" t="s">
        <v>12</v>
      </c>
      <c r="J5" s="7"/>
      <c r="L5" s="79" t="s">
        <v>193</v>
      </c>
      <c r="M5" s="30" t="s">
        <v>194</v>
      </c>
      <c r="N5" s="30" t="s">
        <v>191</v>
      </c>
      <c r="O5" s="30" t="s">
        <v>192</v>
      </c>
      <c r="T5" s="22" t="s">
        <v>34</v>
      </c>
      <c r="U5" s="22" t="s">
        <v>74</v>
      </c>
      <c r="V5" s="22" t="s">
        <v>79</v>
      </c>
    </row>
    <row r="6" spans="2:22">
      <c r="B6" s="8"/>
      <c r="C6" s="8" t="s">
        <v>11</v>
      </c>
      <c r="D6" s="19">
        <v>2010</v>
      </c>
      <c r="E6" s="8" t="str">
        <f t="shared" ref="E6:E64" si="0">$U$3&amp;"*"</f>
        <v>INDP*</v>
      </c>
      <c r="F6" s="8" t="str">
        <f>H6</f>
        <v>INDNGA</v>
      </c>
      <c r="G6" s="8" t="str">
        <f>R6</f>
        <v>IPDMT</v>
      </c>
      <c r="H6" s="8" t="str">
        <f>Q6</f>
        <v>INDNGA</v>
      </c>
      <c r="I6" s="92" t="s">
        <v>209</v>
      </c>
      <c r="J6" s="50">
        <f ca="1">OFFSET(Input!$A$1,M6+N6+2,O6+1)</f>
        <v>2.4405977753815513</v>
      </c>
      <c r="L6" s="20" t="str">
        <f>VLOOKUP(RIGHT(G6,3),$T$6:$V$12,3,FALSE)</f>
        <v>ProcesTax</v>
      </c>
      <c r="M6" s="20">
        <f>VLOOKUP(L6,Input!$C$2:$D$6,2,FALSE)</f>
        <v>13</v>
      </c>
      <c r="N6" s="20">
        <f>D6-2009</f>
        <v>1</v>
      </c>
      <c r="O6" s="20">
        <f>MATCH(F6,Input!$C$15:$U$15,0)</f>
        <v>1</v>
      </c>
      <c r="Q6" s="16" t="s">
        <v>27</v>
      </c>
      <c r="R6" s="16" t="str">
        <f t="shared" ref="R6:R21" si="1">$U$2&amp;$T$6</f>
        <v>IPDMT</v>
      </c>
      <c r="T6" s="24" t="s">
        <v>65</v>
      </c>
      <c r="U6" s="24" t="s">
        <v>66</v>
      </c>
      <c r="V6" t="str">
        <f>HLOOKUP($T$2,Tax_Apply_Matrix!$D$3:$O$12,4)</f>
        <v>ProcesTax</v>
      </c>
    </row>
    <row r="7" spans="2:22">
      <c r="C7" t="s">
        <v>11</v>
      </c>
      <c r="D7" s="18">
        <v>2010</v>
      </c>
      <c r="E7" t="str">
        <f t="shared" si="0"/>
        <v>INDP*</v>
      </c>
      <c r="F7" t="str">
        <f t="shared" ref="F7:F49" si="2">H7</f>
        <v>INDSNG1</v>
      </c>
      <c r="G7" t="str">
        <f t="shared" ref="G7:G49" si="3">R7</f>
        <v>IPDMT</v>
      </c>
      <c r="H7" t="str">
        <f t="shared" ref="H7:H49" si="4">Q7</f>
        <v>INDSNG1</v>
      </c>
      <c r="I7" s="93" t="s">
        <v>209</v>
      </c>
      <c r="J7" s="51">
        <f ca="1">OFFSET(Input!$A$1,M7+N7+2,O7+1)</f>
        <v>0</v>
      </c>
      <c r="L7" s="10" t="str">
        <f t="shared" ref="L7:L70" si="5">VLOOKUP(RIGHT(G7,3),$T$6:$V$12,3,FALSE)</f>
        <v>ProcesTax</v>
      </c>
      <c r="M7" s="10">
        <f>VLOOKUP(L7,Input!$C$2:$D$6,2,FALSE)</f>
        <v>13</v>
      </c>
      <c r="N7" s="10">
        <f t="shared" ref="N7:N70" si="6">D7-2009</f>
        <v>1</v>
      </c>
      <c r="O7" s="10">
        <f>MATCH(F7,Input!$C$15:$U$15,0)</f>
        <v>15</v>
      </c>
      <c r="Q7" s="16" t="s">
        <v>25</v>
      </c>
      <c r="R7" s="16" t="str">
        <f t="shared" si="1"/>
        <v>IPDMT</v>
      </c>
      <c r="T7" s="24" t="s">
        <v>67</v>
      </c>
      <c r="U7" s="24" t="s">
        <v>68</v>
      </c>
      <c r="V7" t="str">
        <f>HLOOKUP($T$2,Tax_Apply_Matrix!$D$3:$O$12,5)</f>
        <v>ProcesTax</v>
      </c>
    </row>
    <row r="8" spans="2:22">
      <c r="C8" t="s">
        <v>11</v>
      </c>
      <c r="D8" s="18">
        <v>2010</v>
      </c>
      <c r="E8" t="str">
        <f t="shared" si="0"/>
        <v>INDP*</v>
      </c>
      <c r="F8" t="str">
        <f t="shared" si="2"/>
        <v>INDSNG2</v>
      </c>
      <c r="G8" t="str">
        <f t="shared" si="3"/>
        <v>IPDMT</v>
      </c>
      <c r="H8" t="str">
        <f t="shared" si="4"/>
        <v>INDSNG2</v>
      </c>
      <c r="I8" s="10" t="s">
        <v>209</v>
      </c>
      <c r="J8" s="51">
        <f ca="1">OFFSET(Input!$A$1,M8+N8+2,O8+1)</f>
        <v>0</v>
      </c>
      <c r="L8" s="10" t="str">
        <f t="shared" si="5"/>
        <v>ProcesTax</v>
      </c>
      <c r="M8" s="10">
        <f>VLOOKUP(L8,Input!$C$2:$D$6,2,FALSE)</f>
        <v>13</v>
      </c>
      <c r="N8" s="10">
        <f t="shared" si="6"/>
        <v>1</v>
      </c>
      <c r="O8" s="10">
        <f>MATCH(F8,Input!$C$15:$U$15,0)</f>
        <v>16</v>
      </c>
      <c r="Q8" s="16" t="s">
        <v>26</v>
      </c>
      <c r="R8" s="16" t="str">
        <f t="shared" si="1"/>
        <v>IPDMT</v>
      </c>
      <c r="T8" s="24" t="s">
        <v>69</v>
      </c>
      <c r="U8" s="24" t="s">
        <v>70</v>
      </c>
      <c r="V8" t="str">
        <f>HLOOKUP($T$2,Tax_Apply_Matrix!$D$3:$O$12,6)</f>
        <v>HeatTax</v>
      </c>
    </row>
    <row r="9" spans="2:22">
      <c r="C9" t="s">
        <v>11</v>
      </c>
      <c r="D9" s="18">
        <v>2010</v>
      </c>
      <c r="E9" t="str">
        <f t="shared" si="0"/>
        <v>INDP*</v>
      </c>
      <c r="F9" t="str">
        <f t="shared" si="2"/>
        <v>INDCOA</v>
      </c>
      <c r="G9" t="str">
        <f t="shared" si="3"/>
        <v>IPDMT</v>
      </c>
      <c r="H9" t="str">
        <f t="shared" si="4"/>
        <v>INDCOA</v>
      </c>
      <c r="I9" s="10" t="s">
        <v>209</v>
      </c>
      <c r="J9" s="51">
        <f ca="1">OFFSET(Input!$A$1,M9+N9+2,O9+1)</f>
        <v>0</v>
      </c>
      <c r="L9" s="10" t="str">
        <f t="shared" si="5"/>
        <v>ProcesTax</v>
      </c>
      <c r="M9" s="10">
        <f>VLOOKUP(L9,Input!$C$2:$D$6,2,FALSE)</f>
        <v>13</v>
      </c>
      <c r="N9" s="10">
        <f t="shared" si="6"/>
        <v>1</v>
      </c>
      <c r="O9" s="10">
        <f>MATCH(F9,Input!$C$15:$U$15,0)</f>
        <v>2</v>
      </c>
      <c r="Q9" s="16" t="s">
        <v>16</v>
      </c>
      <c r="R9" s="16" t="str">
        <f t="shared" si="1"/>
        <v>IPDMT</v>
      </c>
      <c r="T9" s="24" t="s">
        <v>124</v>
      </c>
      <c r="U9" s="24" t="s">
        <v>71</v>
      </c>
      <c r="V9" t="str">
        <f>HLOOKUP($T$2,Tax_Apply_Matrix!$D$3:$O$12,7)</f>
        <v>FullTax</v>
      </c>
    </row>
    <row r="10" spans="2:22">
      <c r="C10" t="s">
        <v>11</v>
      </c>
      <c r="D10" s="18">
        <v>2010</v>
      </c>
      <c r="E10" t="str">
        <f t="shared" si="0"/>
        <v>INDP*</v>
      </c>
      <c r="F10" t="str">
        <f t="shared" si="2"/>
        <v>INDDSL</v>
      </c>
      <c r="G10" t="str">
        <f t="shared" si="3"/>
        <v>IPDMT</v>
      </c>
      <c r="H10" t="str">
        <f t="shared" si="4"/>
        <v>INDDSL</v>
      </c>
      <c r="I10" s="10" t="s">
        <v>209</v>
      </c>
      <c r="J10" s="51">
        <f ca="1">OFFSET(Input!$A$1,M10+N10+2,O10+1)</f>
        <v>138.56082516920716</v>
      </c>
      <c r="L10" s="10" t="str">
        <f t="shared" si="5"/>
        <v>ProcesTax</v>
      </c>
      <c r="M10" s="10">
        <f>VLOOKUP(L10,Input!$C$2:$D$6,2,FALSE)</f>
        <v>13</v>
      </c>
      <c r="N10" s="10">
        <f t="shared" si="6"/>
        <v>1</v>
      </c>
      <c r="O10" s="10">
        <f>MATCH(F10,Input!$C$15:$U$15,0)</f>
        <v>3</v>
      </c>
      <c r="Q10" s="16" t="s">
        <v>29</v>
      </c>
      <c r="R10" s="16" t="str">
        <f t="shared" si="1"/>
        <v>IPDMT</v>
      </c>
      <c r="T10" s="24" t="s">
        <v>72</v>
      </c>
      <c r="U10" s="24" t="s">
        <v>73</v>
      </c>
      <c r="V10" t="str">
        <f>HLOOKUP($T$2,Tax_Apply_Matrix!$D$3:$O$12,8)</f>
        <v>FullTax</v>
      </c>
    </row>
    <row r="11" spans="2:22">
      <c r="C11" t="s">
        <v>11</v>
      </c>
      <c r="D11" s="18">
        <v>2010</v>
      </c>
      <c r="E11" t="str">
        <f t="shared" si="0"/>
        <v>INDP*</v>
      </c>
      <c r="F11" t="str">
        <f t="shared" si="2"/>
        <v>INDDSB1</v>
      </c>
      <c r="G11" t="str">
        <f t="shared" si="3"/>
        <v>IPDMT</v>
      </c>
      <c r="H11" t="str">
        <f t="shared" si="4"/>
        <v>INDDSB1</v>
      </c>
      <c r="I11" s="10" t="s">
        <v>209</v>
      </c>
      <c r="J11" s="51">
        <f ca="1">OFFSET(Input!$A$1,M11+N11+2,O11+1)</f>
        <v>121.84069514307899</v>
      </c>
      <c r="L11" s="10" t="str">
        <f t="shared" si="5"/>
        <v>ProcesTax</v>
      </c>
      <c r="M11" s="10">
        <f>VLOOKUP(L11,Input!$C$2:$D$6,2,FALSE)</f>
        <v>13</v>
      </c>
      <c r="N11" s="10">
        <f t="shared" si="6"/>
        <v>1</v>
      </c>
      <c r="O11" s="10">
        <f>MATCH(F11,Input!$C$15:$U$15,0)</f>
        <v>13</v>
      </c>
      <c r="Q11" s="16" t="s">
        <v>28</v>
      </c>
      <c r="R11" s="16" t="str">
        <f t="shared" si="1"/>
        <v>IPDMT</v>
      </c>
      <c r="T11" s="24" t="s">
        <v>75</v>
      </c>
      <c r="U11" s="24" t="s">
        <v>77</v>
      </c>
      <c r="V11" t="str">
        <f>HLOOKUP($T$2,Tax_Apply_Matrix!$D$3:$O$12,9)</f>
        <v>FullTax</v>
      </c>
    </row>
    <row r="12" spans="2:22">
      <c r="C12" t="s">
        <v>11</v>
      </c>
      <c r="D12" s="18">
        <v>2010</v>
      </c>
      <c r="E12" t="str">
        <f t="shared" si="0"/>
        <v>INDP*</v>
      </c>
      <c r="F12" t="str">
        <f t="shared" si="2"/>
        <v>INDDSB2</v>
      </c>
      <c r="G12" t="str">
        <f t="shared" si="3"/>
        <v>IPDMT</v>
      </c>
      <c r="H12" t="str">
        <f t="shared" si="4"/>
        <v>INDDSB2</v>
      </c>
      <c r="I12" s="10" t="s">
        <v>209</v>
      </c>
      <c r="J12" s="51">
        <f ca="1">OFFSET(Input!$A$1,M12+N12+2,O12+1)</f>
        <v>121.84069514307899</v>
      </c>
      <c r="L12" s="10" t="str">
        <f t="shared" si="5"/>
        <v>ProcesTax</v>
      </c>
      <c r="M12" s="10">
        <f>VLOOKUP(L12,Input!$C$2:$D$6,2,FALSE)</f>
        <v>13</v>
      </c>
      <c r="N12" s="10">
        <f t="shared" si="6"/>
        <v>1</v>
      </c>
      <c r="O12" s="10">
        <f>MATCH(F12,Input!$C$15:$U$15,0)</f>
        <v>14</v>
      </c>
      <c r="Q12" s="16" t="s">
        <v>30</v>
      </c>
      <c r="R12" s="16" t="str">
        <f t="shared" si="1"/>
        <v>IPDMT</v>
      </c>
      <c r="T12" s="24" t="s">
        <v>76</v>
      </c>
      <c r="U12" s="24" t="s">
        <v>78</v>
      </c>
      <c r="V12" t="str">
        <f>HLOOKUP($T$2,Tax_Apply_Matrix!$D$3:$O$12,10)</f>
        <v>FullTax</v>
      </c>
    </row>
    <row r="13" spans="2:22">
      <c r="C13" t="s">
        <v>11</v>
      </c>
      <c r="D13" s="18">
        <v>2010</v>
      </c>
      <c r="E13" t="str">
        <f t="shared" si="0"/>
        <v>INDP*</v>
      </c>
      <c r="F13" t="str">
        <f t="shared" si="2"/>
        <v>INDWPE</v>
      </c>
      <c r="G13" t="str">
        <f t="shared" si="3"/>
        <v>IPDMT</v>
      </c>
      <c r="H13" t="str">
        <f t="shared" si="4"/>
        <v>INDWPE</v>
      </c>
      <c r="I13" s="10" t="s">
        <v>209</v>
      </c>
      <c r="J13" s="51">
        <f ca="1">OFFSET(Input!$A$1,M13+N13+2,O13+1)</f>
        <v>0</v>
      </c>
      <c r="L13" s="10" t="str">
        <f t="shared" si="5"/>
        <v>ProcesTax</v>
      </c>
      <c r="M13" s="10">
        <f>VLOOKUP(L13,Input!$C$2:$D$6,2,FALSE)</f>
        <v>13</v>
      </c>
      <c r="N13" s="10">
        <f t="shared" si="6"/>
        <v>1</v>
      </c>
      <c r="O13" s="10">
        <f>MATCH(F13,Input!$C$15:$U$15,0)</f>
        <v>4</v>
      </c>
      <c r="Q13" s="16" t="s">
        <v>17</v>
      </c>
      <c r="R13" s="16" t="str">
        <f t="shared" si="1"/>
        <v>IPDMT</v>
      </c>
    </row>
    <row r="14" spans="2:22">
      <c r="C14" t="s">
        <v>11</v>
      </c>
      <c r="D14" s="18">
        <v>2010</v>
      </c>
      <c r="E14" t="str">
        <f t="shared" si="0"/>
        <v>INDP*</v>
      </c>
      <c r="F14" t="str">
        <f t="shared" si="2"/>
        <v>INDWCH</v>
      </c>
      <c r="G14" t="str">
        <f t="shared" si="3"/>
        <v>IPDMT</v>
      </c>
      <c r="H14" t="str">
        <f t="shared" si="4"/>
        <v>INDWCH</v>
      </c>
      <c r="I14" s="10" t="s">
        <v>209</v>
      </c>
      <c r="J14" s="51">
        <f ca="1">OFFSET(Input!$A$1,M14+N14+2,O14+1)</f>
        <v>0</v>
      </c>
      <c r="L14" s="10" t="str">
        <f t="shared" si="5"/>
        <v>ProcesTax</v>
      </c>
      <c r="M14" s="10">
        <f>VLOOKUP(L14,Input!$C$2:$D$6,2,FALSE)</f>
        <v>13</v>
      </c>
      <c r="N14" s="10">
        <f t="shared" si="6"/>
        <v>1</v>
      </c>
      <c r="O14" s="10">
        <f>MATCH(F14,Input!$C$15:$U$15,0)</f>
        <v>5</v>
      </c>
      <c r="Q14" s="16" t="s">
        <v>18</v>
      </c>
      <c r="R14" s="16" t="str">
        <f t="shared" si="1"/>
        <v>IPDMT</v>
      </c>
    </row>
    <row r="15" spans="2:22">
      <c r="C15" t="s">
        <v>11</v>
      </c>
      <c r="D15" s="18">
        <v>2010</v>
      </c>
      <c r="E15" t="str">
        <f t="shared" si="0"/>
        <v>INDP*</v>
      </c>
      <c r="F15" t="str">
        <f t="shared" si="2"/>
        <v>INDBGA</v>
      </c>
      <c r="G15" t="str">
        <f t="shared" si="3"/>
        <v>IPDMT</v>
      </c>
      <c r="H15" t="str">
        <f t="shared" si="4"/>
        <v>INDBGA</v>
      </c>
      <c r="I15" s="10" t="s">
        <v>209</v>
      </c>
      <c r="J15" s="51">
        <f ca="1">OFFSET(Input!$A$1,M15+N15+2,O15+1)</f>
        <v>0</v>
      </c>
      <c r="L15" s="10" t="str">
        <f t="shared" si="5"/>
        <v>ProcesTax</v>
      </c>
      <c r="M15" s="10">
        <f>VLOOKUP(L15,Input!$C$2:$D$6,2,FALSE)</f>
        <v>13</v>
      </c>
      <c r="N15" s="10">
        <f t="shared" si="6"/>
        <v>1</v>
      </c>
      <c r="O15" s="10">
        <f>MATCH(F15,Input!$C$15:$U$15,0)</f>
        <v>6</v>
      </c>
      <c r="Q15" s="16" t="s">
        <v>19</v>
      </c>
      <c r="R15" s="16" t="str">
        <f t="shared" si="1"/>
        <v>IPDMT</v>
      </c>
    </row>
    <row r="16" spans="2:22">
      <c r="C16" t="s">
        <v>11</v>
      </c>
      <c r="D16" s="18">
        <v>2010</v>
      </c>
      <c r="E16" t="str">
        <f t="shared" si="0"/>
        <v>INDP*</v>
      </c>
      <c r="F16" t="str">
        <f t="shared" si="2"/>
        <v>INDHFO</v>
      </c>
      <c r="G16" t="str">
        <f t="shared" si="3"/>
        <v>IPDMT</v>
      </c>
      <c r="H16" t="str">
        <f t="shared" si="4"/>
        <v>INDHFO</v>
      </c>
      <c r="I16" s="10" t="s">
        <v>209</v>
      </c>
      <c r="J16" s="51">
        <f ca="1">OFFSET(Input!$A$1,M16+N16+2,O16+1)</f>
        <v>35.720705191668699</v>
      </c>
      <c r="L16" s="10" t="str">
        <f t="shared" si="5"/>
        <v>ProcesTax</v>
      </c>
      <c r="M16" s="10">
        <f>VLOOKUP(L16,Input!$C$2:$D$6,2,FALSE)</f>
        <v>13</v>
      </c>
      <c r="N16" s="10">
        <f t="shared" si="6"/>
        <v>1</v>
      </c>
      <c r="O16" s="10">
        <f>MATCH(F16,Input!$C$15:$U$15,0)</f>
        <v>7</v>
      </c>
      <c r="Q16" s="16" t="s">
        <v>20</v>
      </c>
      <c r="R16" s="16" t="str">
        <f t="shared" si="1"/>
        <v>IPDMT</v>
      </c>
    </row>
    <row r="17" spans="2:18">
      <c r="C17" t="s">
        <v>11</v>
      </c>
      <c r="D17" s="18">
        <v>2010</v>
      </c>
      <c r="E17" t="str">
        <f t="shared" si="0"/>
        <v>INDP*</v>
      </c>
      <c r="F17" t="str">
        <f t="shared" si="2"/>
        <v>INDLPG</v>
      </c>
      <c r="G17" t="str">
        <f t="shared" si="3"/>
        <v>IPDMT</v>
      </c>
      <c r="H17" t="str">
        <f t="shared" si="4"/>
        <v>INDLPG</v>
      </c>
      <c r="I17" s="10" t="s">
        <v>209</v>
      </c>
      <c r="J17" s="51">
        <f ca="1">OFFSET(Input!$A$1,M17+N17+2,O17+1)</f>
        <v>32.490852038154401</v>
      </c>
      <c r="L17" s="10" t="str">
        <f t="shared" si="5"/>
        <v>ProcesTax</v>
      </c>
      <c r="M17" s="10">
        <f>VLOOKUP(L17,Input!$C$2:$D$6,2,FALSE)</f>
        <v>13</v>
      </c>
      <c r="N17" s="10">
        <f t="shared" si="6"/>
        <v>1</v>
      </c>
      <c r="O17" s="10">
        <f>MATCH(F17,Input!$C$15:$U$15,0)</f>
        <v>8</v>
      </c>
      <c r="Q17" s="16" t="s">
        <v>21</v>
      </c>
      <c r="R17" s="16" t="str">
        <f t="shared" si="1"/>
        <v>IPDMT</v>
      </c>
    </row>
    <row r="18" spans="2:18">
      <c r="C18" t="s">
        <v>11</v>
      </c>
      <c r="D18" s="18">
        <v>2010</v>
      </c>
      <c r="E18" t="str">
        <f t="shared" si="0"/>
        <v>INDP*</v>
      </c>
      <c r="F18" t="str">
        <f t="shared" si="2"/>
        <v>INDWST</v>
      </c>
      <c r="G18" t="str">
        <f t="shared" si="3"/>
        <v>IPDMT</v>
      </c>
      <c r="H18" t="str">
        <f t="shared" si="4"/>
        <v>INDWST</v>
      </c>
      <c r="I18" s="10" t="s">
        <v>209</v>
      </c>
      <c r="J18" s="51">
        <f ca="1">OFFSET(Input!$A$1,M18+N18+2,O18+1)</f>
        <v>31.108262589722298</v>
      </c>
      <c r="L18" s="10" t="str">
        <f t="shared" si="5"/>
        <v>ProcesTax</v>
      </c>
      <c r="M18" s="10">
        <f>VLOOKUP(L18,Input!$C$2:$D$6,2,FALSE)</f>
        <v>13</v>
      </c>
      <c r="N18" s="10">
        <f t="shared" si="6"/>
        <v>1</v>
      </c>
      <c r="O18" s="10">
        <f>MATCH(F18,Input!$C$15:$U$15,0)</f>
        <v>9</v>
      </c>
      <c r="Q18" s="16" t="s">
        <v>22</v>
      </c>
      <c r="R18" s="16" t="str">
        <f t="shared" si="1"/>
        <v>IPDMT</v>
      </c>
    </row>
    <row r="19" spans="2:18">
      <c r="C19" t="s">
        <v>11</v>
      </c>
      <c r="D19" s="18">
        <v>2010</v>
      </c>
      <c r="E19" t="str">
        <f t="shared" si="0"/>
        <v>INDP*</v>
      </c>
      <c r="F19" t="str">
        <f t="shared" si="2"/>
        <v>INDHCE</v>
      </c>
      <c r="G19" t="str">
        <f t="shared" si="3"/>
        <v>IPDMT</v>
      </c>
      <c r="H19" t="str">
        <f t="shared" si="4"/>
        <v>INDHCE</v>
      </c>
      <c r="I19" s="10" t="s">
        <v>209</v>
      </c>
      <c r="J19" s="51">
        <f ca="1">OFFSET(Input!$A$1,M19+N19+2,O19+1)</f>
        <v>30.170076892571945</v>
      </c>
      <c r="L19" s="10" t="str">
        <f t="shared" si="5"/>
        <v>ProcesTax</v>
      </c>
      <c r="M19" s="10">
        <f>VLOOKUP(L19,Input!$C$2:$D$6,2,FALSE)</f>
        <v>13</v>
      </c>
      <c r="N19" s="10">
        <f t="shared" si="6"/>
        <v>1</v>
      </c>
      <c r="O19" s="10">
        <f>MATCH(F19,Input!$C$15:$U$15,0)</f>
        <v>10</v>
      </c>
      <c r="Q19" s="16" t="s">
        <v>23</v>
      </c>
      <c r="R19" s="16" t="str">
        <f t="shared" si="1"/>
        <v>IPDMT</v>
      </c>
    </row>
    <row r="20" spans="2:18">
      <c r="C20" t="s">
        <v>11</v>
      </c>
      <c r="D20" s="18">
        <v>2010</v>
      </c>
      <c r="E20" t="str">
        <f t="shared" si="0"/>
        <v>INDP*</v>
      </c>
      <c r="F20" t="str">
        <f t="shared" si="2"/>
        <v>INDHDE</v>
      </c>
      <c r="G20" t="str">
        <f t="shared" si="3"/>
        <v>IPDMT</v>
      </c>
      <c r="H20" t="str">
        <f t="shared" si="4"/>
        <v>INDHDE</v>
      </c>
      <c r="I20" s="10" t="s">
        <v>209</v>
      </c>
      <c r="J20" s="51">
        <f ca="1">OFFSET(Input!$A$1,M20+N20+2,O20+1)</f>
        <v>30.170076892571945</v>
      </c>
      <c r="L20" s="10" t="str">
        <f t="shared" si="5"/>
        <v>ProcesTax</v>
      </c>
      <c r="M20" s="10">
        <f>VLOOKUP(L20,Input!$C$2:$D$6,2,FALSE)</f>
        <v>13</v>
      </c>
      <c r="N20" s="10">
        <f t="shared" si="6"/>
        <v>1</v>
      </c>
      <c r="O20" s="10">
        <f>MATCH(F20,Input!$C$15:$U$15,0)</f>
        <v>11</v>
      </c>
      <c r="Q20" s="16" t="s">
        <v>24</v>
      </c>
      <c r="R20" s="16" t="str">
        <f t="shared" si="1"/>
        <v>IPDMT</v>
      </c>
    </row>
    <row r="21" spans="2:18">
      <c r="B21" s="9"/>
      <c r="C21" s="9" t="s">
        <v>11</v>
      </c>
      <c r="D21" s="12">
        <v>2010</v>
      </c>
      <c r="E21" s="9" t="str">
        <f t="shared" si="0"/>
        <v>INDP*</v>
      </c>
      <c r="F21" s="9" t="str">
        <f t="shared" si="2"/>
        <v>INDELC</v>
      </c>
      <c r="G21" s="9" t="str">
        <f t="shared" si="3"/>
        <v>IPDMT</v>
      </c>
      <c r="H21" s="9" t="str">
        <f t="shared" si="4"/>
        <v>INDELC</v>
      </c>
      <c r="I21" s="13" t="s">
        <v>209</v>
      </c>
      <c r="J21" s="52">
        <f ca="1">OFFSET(Input!$A$1,M21+N21+2,O21+1)</f>
        <v>1.3054360193901322</v>
      </c>
      <c r="L21" s="13" t="str">
        <f t="shared" si="5"/>
        <v>ProcesTax</v>
      </c>
      <c r="M21" s="13">
        <f>VLOOKUP(L21,Input!$C$2:$D$6,2,FALSE)</f>
        <v>13</v>
      </c>
      <c r="N21" s="13">
        <f t="shared" si="6"/>
        <v>1</v>
      </c>
      <c r="O21" s="13">
        <f>MATCH(F21,Input!$C$15:$U$15,0)</f>
        <v>12</v>
      </c>
      <c r="Q21" s="17" t="s">
        <v>127</v>
      </c>
      <c r="R21" s="17" t="str">
        <f t="shared" si="1"/>
        <v>IPDMT</v>
      </c>
    </row>
    <row r="22" spans="2:18">
      <c r="C22" t="s">
        <v>11</v>
      </c>
      <c r="D22" s="18">
        <v>2010</v>
      </c>
      <c r="E22" t="str">
        <f t="shared" si="0"/>
        <v>INDP*</v>
      </c>
      <c r="F22" t="str">
        <f t="shared" si="2"/>
        <v>INDNGA</v>
      </c>
      <c r="G22" t="str">
        <f t="shared" si="3"/>
        <v>IPDHT</v>
      </c>
      <c r="H22" t="str">
        <f t="shared" si="4"/>
        <v>INDNGA</v>
      </c>
      <c r="I22" s="10" t="s">
        <v>209</v>
      </c>
      <c r="J22" s="51">
        <f ca="1">OFFSET(Input!$A$1,M22+N22+2,O22+1)</f>
        <v>2.4405977753815513</v>
      </c>
      <c r="L22" s="10" t="str">
        <f t="shared" si="5"/>
        <v>ProcesTax</v>
      </c>
      <c r="M22" s="10">
        <f>VLOOKUP(L22,Input!$C$2:$D$6,2,FALSE)</f>
        <v>13</v>
      </c>
      <c r="N22" s="10">
        <f t="shared" si="6"/>
        <v>1</v>
      </c>
      <c r="O22" s="10">
        <f>MATCH(F22,Input!$C$15:$U$15,0)</f>
        <v>1</v>
      </c>
      <c r="Q22" s="16" t="s">
        <v>27</v>
      </c>
      <c r="R22" s="16" t="str">
        <f>$U$2&amp;$T$7</f>
        <v>IPDHT</v>
      </c>
    </row>
    <row r="23" spans="2:18">
      <c r="C23" t="s">
        <v>11</v>
      </c>
      <c r="D23" s="18">
        <v>2010</v>
      </c>
      <c r="E23" t="str">
        <f t="shared" si="0"/>
        <v>INDP*</v>
      </c>
      <c r="F23" t="str">
        <f t="shared" si="2"/>
        <v>INDSNG2</v>
      </c>
      <c r="G23" t="str">
        <f t="shared" si="3"/>
        <v>IPDHT</v>
      </c>
      <c r="H23" t="str">
        <f t="shared" si="4"/>
        <v>INDSNG2</v>
      </c>
      <c r="I23" s="10" t="s">
        <v>209</v>
      </c>
      <c r="J23" s="51">
        <f ca="1">OFFSET(Input!$A$1,M23+N23+2,O23+1)</f>
        <v>0</v>
      </c>
      <c r="L23" s="10" t="str">
        <f t="shared" si="5"/>
        <v>ProcesTax</v>
      </c>
      <c r="M23" s="10">
        <f>VLOOKUP(L23,Input!$C$2:$D$6,2,FALSE)</f>
        <v>13</v>
      </c>
      <c r="N23" s="10">
        <f t="shared" si="6"/>
        <v>1</v>
      </c>
      <c r="O23" s="10">
        <f>MATCH(F23,Input!$C$15:$U$15,0)</f>
        <v>16</v>
      </c>
      <c r="Q23" s="16" t="s">
        <v>26</v>
      </c>
      <c r="R23" s="16" t="str">
        <f>$U$2&amp;$T$7</f>
        <v>IPDHT</v>
      </c>
    </row>
    <row r="24" spans="2:18">
      <c r="C24" t="s">
        <v>11</v>
      </c>
      <c r="D24" s="18">
        <v>2010</v>
      </c>
      <c r="E24" t="str">
        <f t="shared" si="0"/>
        <v>INDP*</v>
      </c>
      <c r="F24" t="str">
        <f t="shared" si="2"/>
        <v>INDSNG1</v>
      </c>
      <c r="G24" t="str">
        <f t="shared" si="3"/>
        <v>IPDHT</v>
      </c>
      <c r="H24" t="str">
        <f t="shared" si="4"/>
        <v>INDSNG1</v>
      </c>
      <c r="I24" s="10" t="s">
        <v>209</v>
      </c>
      <c r="J24" s="51">
        <f ca="1">OFFSET(Input!$A$1,M24+N24+2,O24+1)</f>
        <v>0</v>
      </c>
      <c r="L24" s="10" t="str">
        <f t="shared" si="5"/>
        <v>ProcesTax</v>
      </c>
      <c r="M24" s="10">
        <f>VLOOKUP(L24,Input!$C$2:$D$6,2,FALSE)</f>
        <v>13</v>
      </c>
      <c r="N24" s="10">
        <f t="shared" si="6"/>
        <v>1</v>
      </c>
      <c r="O24" s="10">
        <f>MATCH(F24,Input!$C$15:$U$15,0)</f>
        <v>15</v>
      </c>
      <c r="Q24" s="16" t="s">
        <v>25</v>
      </c>
      <c r="R24" s="16" t="str">
        <f>$U$2&amp;$T$7</f>
        <v>IPDHT</v>
      </c>
    </row>
    <row r="25" spans="2:18">
      <c r="B25" s="9"/>
      <c r="C25" s="9" t="s">
        <v>11</v>
      </c>
      <c r="D25" s="12">
        <v>2010</v>
      </c>
      <c r="E25" s="9" t="str">
        <f t="shared" si="0"/>
        <v>INDP*</v>
      </c>
      <c r="F25" s="9" t="str">
        <f t="shared" si="2"/>
        <v>INDLPG</v>
      </c>
      <c r="G25" s="9" t="str">
        <f t="shared" si="3"/>
        <v>IPDHT</v>
      </c>
      <c r="H25" s="9" t="str">
        <f t="shared" si="4"/>
        <v>INDLPG</v>
      </c>
      <c r="I25" s="13" t="s">
        <v>209</v>
      </c>
      <c r="J25" s="52">
        <f ca="1">OFFSET(Input!$A$1,M25+N25+2,O25+1)</f>
        <v>32.490852038154401</v>
      </c>
      <c r="L25" s="13" t="str">
        <f t="shared" si="5"/>
        <v>ProcesTax</v>
      </c>
      <c r="M25" s="13">
        <f>VLOOKUP(L25,Input!$C$2:$D$6,2,FALSE)</f>
        <v>13</v>
      </c>
      <c r="N25" s="13">
        <f t="shared" si="6"/>
        <v>1</v>
      </c>
      <c r="O25" s="13">
        <f>MATCH(F25,Input!$C$15:$U$15,0)</f>
        <v>8</v>
      </c>
      <c r="Q25" s="17" t="s">
        <v>21</v>
      </c>
      <c r="R25" s="17" t="str">
        <f>$U$2&amp;$T$7</f>
        <v>IPDHT</v>
      </c>
    </row>
    <row r="26" spans="2:18">
      <c r="C26" t="s">
        <v>11</v>
      </c>
      <c r="D26" s="18">
        <v>2010</v>
      </c>
      <c r="E26" t="str">
        <f t="shared" si="0"/>
        <v>INDP*</v>
      </c>
      <c r="F26" t="str">
        <f t="shared" si="2"/>
        <v>INDNGA</v>
      </c>
      <c r="G26" t="str">
        <f t="shared" si="3"/>
        <v>IPDRH</v>
      </c>
      <c r="H26" t="str">
        <f t="shared" si="4"/>
        <v>INDNGA</v>
      </c>
      <c r="I26" s="10" t="s">
        <v>209</v>
      </c>
      <c r="J26" s="51">
        <f ca="1">OFFSET(Input!$A$1,M26+N26+2,O26+1)</f>
        <v>64.443834456701921</v>
      </c>
      <c r="L26" s="10" t="str">
        <f t="shared" si="5"/>
        <v>HeatTax</v>
      </c>
      <c r="M26" s="10">
        <f>VLOOKUP(L26,Input!$C$2:$D$6,2,FALSE)</f>
        <v>63</v>
      </c>
      <c r="N26" s="10">
        <f t="shared" si="6"/>
        <v>1</v>
      </c>
      <c r="O26" s="10">
        <f>MATCH(F26,Input!$C$15:$U$15,0)</f>
        <v>1</v>
      </c>
      <c r="Q26" s="16" t="s">
        <v>27</v>
      </c>
      <c r="R26" s="16" t="str">
        <f t="shared" ref="R26:R41" si="7">$U$2&amp;$T$8</f>
        <v>IPDRH</v>
      </c>
    </row>
    <row r="27" spans="2:18">
      <c r="C27" t="s">
        <v>11</v>
      </c>
      <c r="D27" s="18">
        <v>2010</v>
      </c>
      <c r="E27" t="str">
        <f t="shared" si="0"/>
        <v>INDP*</v>
      </c>
      <c r="F27" t="str">
        <f t="shared" si="2"/>
        <v>INDSNG2</v>
      </c>
      <c r="G27" t="str">
        <f t="shared" si="3"/>
        <v>IPDRH</v>
      </c>
      <c r="H27" t="str">
        <f t="shared" si="4"/>
        <v>INDSNG2</v>
      </c>
      <c r="I27" s="10" t="s">
        <v>209</v>
      </c>
      <c r="J27" s="51">
        <f ca="1">OFFSET(Input!$A$1,M27+N27+2,O27+1)</f>
        <v>0</v>
      </c>
      <c r="L27" s="10" t="str">
        <f t="shared" si="5"/>
        <v>HeatTax</v>
      </c>
      <c r="M27" s="10">
        <f>VLOOKUP(L27,Input!$C$2:$D$6,2,FALSE)</f>
        <v>63</v>
      </c>
      <c r="N27" s="10">
        <f t="shared" si="6"/>
        <v>1</v>
      </c>
      <c r="O27" s="10">
        <f>MATCH(F27,Input!$C$15:$U$15,0)</f>
        <v>16</v>
      </c>
      <c r="Q27" s="16" t="s">
        <v>26</v>
      </c>
      <c r="R27" s="16" t="str">
        <f t="shared" si="7"/>
        <v>IPDRH</v>
      </c>
    </row>
    <row r="28" spans="2:18">
      <c r="C28" t="s">
        <v>11</v>
      </c>
      <c r="D28" s="18">
        <v>2010</v>
      </c>
      <c r="E28" t="str">
        <f t="shared" si="0"/>
        <v>INDP*</v>
      </c>
      <c r="F28" t="str">
        <f t="shared" si="2"/>
        <v>INDSNG1</v>
      </c>
      <c r="G28" t="str">
        <f t="shared" si="3"/>
        <v>IPDRH</v>
      </c>
      <c r="H28" t="str">
        <f t="shared" si="4"/>
        <v>INDSNG1</v>
      </c>
      <c r="I28" s="10" t="s">
        <v>209</v>
      </c>
      <c r="J28" s="51">
        <f ca="1">OFFSET(Input!$A$1,M28+N28+2,O28+1)</f>
        <v>121.84069514307899</v>
      </c>
      <c r="L28" s="10" t="str">
        <f t="shared" si="5"/>
        <v>HeatTax</v>
      </c>
      <c r="M28" s="10">
        <f>VLOOKUP(L28,Input!$C$2:$D$6,2,FALSE)</f>
        <v>63</v>
      </c>
      <c r="N28" s="10">
        <f t="shared" si="6"/>
        <v>1</v>
      </c>
      <c r="O28" s="10">
        <f>MATCH(F28,Input!$C$15:$U$15,0)</f>
        <v>15</v>
      </c>
      <c r="Q28" s="16" t="s">
        <v>25</v>
      </c>
      <c r="R28" s="16" t="str">
        <f t="shared" si="7"/>
        <v>IPDRH</v>
      </c>
    </row>
    <row r="29" spans="2:18">
      <c r="C29" t="s">
        <v>11</v>
      </c>
      <c r="D29" s="18">
        <v>2010</v>
      </c>
      <c r="E29" t="str">
        <f t="shared" si="0"/>
        <v>INDP*</v>
      </c>
      <c r="F29" t="str">
        <f t="shared" si="2"/>
        <v>INDCOA</v>
      </c>
      <c r="G29" t="str">
        <f t="shared" si="3"/>
        <v>IPDRH</v>
      </c>
      <c r="H29" t="str">
        <f t="shared" si="4"/>
        <v>INDCOA</v>
      </c>
      <c r="I29" s="10" t="s">
        <v>209</v>
      </c>
      <c r="J29" s="51">
        <f ca="1">OFFSET(Input!$A$1,M29+N29+2,O29+1)</f>
        <v>0</v>
      </c>
      <c r="L29" s="10" t="str">
        <f t="shared" si="5"/>
        <v>HeatTax</v>
      </c>
      <c r="M29" s="10">
        <f>VLOOKUP(L29,Input!$C$2:$D$6,2,FALSE)</f>
        <v>63</v>
      </c>
      <c r="N29" s="10">
        <f t="shared" si="6"/>
        <v>1</v>
      </c>
      <c r="O29" s="10">
        <f>MATCH(F29,Input!$C$15:$U$15,0)</f>
        <v>2</v>
      </c>
      <c r="Q29" s="16" t="s">
        <v>16</v>
      </c>
      <c r="R29" s="16" t="str">
        <f t="shared" si="7"/>
        <v>IPDRH</v>
      </c>
    </row>
    <row r="30" spans="2:18">
      <c r="C30" t="s">
        <v>11</v>
      </c>
      <c r="D30" s="18">
        <v>2010</v>
      </c>
      <c r="E30" t="str">
        <f t="shared" si="0"/>
        <v>INDP*</v>
      </c>
      <c r="F30" t="str">
        <f t="shared" si="2"/>
        <v>INDDSL</v>
      </c>
      <c r="G30" t="str">
        <f t="shared" si="3"/>
        <v>IPDRH</v>
      </c>
      <c r="H30" t="str">
        <f t="shared" si="4"/>
        <v>INDDSL</v>
      </c>
      <c r="I30" s="10" t="s">
        <v>209</v>
      </c>
      <c r="J30" s="51">
        <f ca="1">OFFSET(Input!$A$1,M30+N30+2,O30+1)</f>
        <v>138.56082516920716</v>
      </c>
      <c r="L30" s="10" t="str">
        <f t="shared" si="5"/>
        <v>HeatTax</v>
      </c>
      <c r="M30" s="10">
        <f>VLOOKUP(L30,Input!$C$2:$D$6,2,FALSE)</f>
        <v>63</v>
      </c>
      <c r="N30" s="10">
        <f t="shared" si="6"/>
        <v>1</v>
      </c>
      <c r="O30" s="10">
        <f>MATCH(F30,Input!$C$15:$U$15,0)</f>
        <v>3</v>
      </c>
      <c r="Q30" s="16" t="s">
        <v>29</v>
      </c>
      <c r="R30" s="16" t="str">
        <f t="shared" si="7"/>
        <v>IPDRH</v>
      </c>
    </row>
    <row r="31" spans="2:18">
      <c r="C31" t="s">
        <v>11</v>
      </c>
      <c r="D31" s="18">
        <v>2010</v>
      </c>
      <c r="E31" t="str">
        <f t="shared" si="0"/>
        <v>INDP*</v>
      </c>
      <c r="F31" t="str">
        <f t="shared" si="2"/>
        <v>INDDSB1</v>
      </c>
      <c r="G31" t="str">
        <f t="shared" si="3"/>
        <v>IPDRH</v>
      </c>
      <c r="H31" t="str">
        <f t="shared" si="4"/>
        <v>INDDSB1</v>
      </c>
      <c r="I31" s="10" t="s">
        <v>209</v>
      </c>
      <c r="J31" s="51">
        <f ca="1">OFFSET(Input!$A$1,M31+N31+2,O31+1)</f>
        <v>32.519861727474179</v>
      </c>
      <c r="L31" s="10" t="str">
        <f t="shared" si="5"/>
        <v>HeatTax</v>
      </c>
      <c r="M31" s="10">
        <f>VLOOKUP(L31,Input!$C$2:$D$6,2,FALSE)</f>
        <v>63</v>
      </c>
      <c r="N31" s="10">
        <f t="shared" si="6"/>
        <v>1</v>
      </c>
      <c r="O31" s="10">
        <f>MATCH(F31,Input!$C$15:$U$15,0)</f>
        <v>13</v>
      </c>
      <c r="Q31" s="16" t="s">
        <v>28</v>
      </c>
      <c r="R31" s="16" t="str">
        <f t="shared" si="7"/>
        <v>IPDRH</v>
      </c>
    </row>
    <row r="32" spans="2:18">
      <c r="C32" t="s">
        <v>11</v>
      </c>
      <c r="D32" s="18">
        <v>2010</v>
      </c>
      <c r="E32" t="str">
        <f t="shared" si="0"/>
        <v>INDP*</v>
      </c>
      <c r="F32" t="str">
        <f t="shared" si="2"/>
        <v>INDDSB2</v>
      </c>
      <c r="G32" t="str">
        <f t="shared" si="3"/>
        <v>IPDRH</v>
      </c>
      <c r="H32" t="str">
        <f t="shared" si="4"/>
        <v>INDDSB2</v>
      </c>
      <c r="I32" s="10" t="s">
        <v>209</v>
      </c>
      <c r="J32" s="51">
        <f ca="1">OFFSET(Input!$A$1,M32+N32+2,O32+1)</f>
        <v>121.84069514307899</v>
      </c>
      <c r="L32" s="10" t="str">
        <f t="shared" si="5"/>
        <v>HeatTax</v>
      </c>
      <c r="M32" s="10">
        <f>VLOOKUP(L32,Input!$C$2:$D$6,2,FALSE)</f>
        <v>63</v>
      </c>
      <c r="N32" s="10">
        <f t="shared" si="6"/>
        <v>1</v>
      </c>
      <c r="O32" s="10">
        <f>MATCH(F32,Input!$C$15:$U$15,0)</f>
        <v>14</v>
      </c>
      <c r="Q32" s="16" t="s">
        <v>30</v>
      </c>
      <c r="R32" s="16" t="str">
        <f t="shared" si="7"/>
        <v>IPDRH</v>
      </c>
    </row>
    <row r="33" spans="2:18">
      <c r="C33" t="s">
        <v>11</v>
      </c>
      <c r="D33" s="18">
        <v>2010</v>
      </c>
      <c r="E33" t="str">
        <f t="shared" si="0"/>
        <v>INDP*</v>
      </c>
      <c r="F33" t="str">
        <f t="shared" si="2"/>
        <v>INDWPE</v>
      </c>
      <c r="G33" t="str">
        <f t="shared" si="3"/>
        <v>IPDRH</v>
      </c>
      <c r="H33" t="str">
        <f t="shared" si="4"/>
        <v>INDWPE</v>
      </c>
      <c r="I33" s="10" t="s">
        <v>209</v>
      </c>
      <c r="J33" s="51">
        <f ca="1">OFFSET(Input!$A$1,M33+N33+2,O33+1)</f>
        <v>0</v>
      </c>
      <c r="L33" s="10" t="str">
        <f t="shared" si="5"/>
        <v>HeatTax</v>
      </c>
      <c r="M33" s="10">
        <f>VLOOKUP(L33,Input!$C$2:$D$6,2,FALSE)</f>
        <v>63</v>
      </c>
      <c r="N33" s="10">
        <f t="shared" si="6"/>
        <v>1</v>
      </c>
      <c r="O33" s="10">
        <f>MATCH(F33,Input!$C$15:$U$15,0)</f>
        <v>4</v>
      </c>
      <c r="Q33" s="16" t="s">
        <v>17</v>
      </c>
      <c r="R33" s="16" t="str">
        <f t="shared" si="7"/>
        <v>IPDRH</v>
      </c>
    </row>
    <row r="34" spans="2:18">
      <c r="C34" t="s">
        <v>11</v>
      </c>
      <c r="D34" s="18">
        <v>2010</v>
      </c>
      <c r="E34" t="str">
        <f t="shared" si="0"/>
        <v>INDP*</v>
      </c>
      <c r="F34" t="str">
        <f t="shared" si="2"/>
        <v>INDWCH</v>
      </c>
      <c r="G34" t="str">
        <f t="shared" si="3"/>
        <v>IPDRH</v>
      </c>
      <c r="H34" t="str">
        <f t="shared" si="4"/>
        <v>INDWCH</v>
      </c>
      <c r="I34" s="10" t="s">
        <v>209</v>
      </c>
      <c r="J34" s="51">
        <f ca="1">OFFSET(Input!$A$1,M34+N34+2,O34+1)</f>
        <v>0</v>
      </c>
      <c r="L34" s="10" t="str">
        <f t="shared" si="5"/>
        <v>HeatTax</v>
      </c>
      <c r="M34" s="10">
        <f>VLOOKUP(L34,Input!$C$2:$D$6,2,FALSE)</f>
        <v>63</v>
      </c>
      <c r="N34" s="10">
        <f t="shared" si="6"/>
        <v>1</v>
      </c>
      <c r="O34" s="10">
        <f>MATCH(F34,Input!$C$15:$U$15,0)</f>
        <v>5</v>
      </c>
      <c r="Q34" s="16" t="s">
        <v>18</v>
      </c>
      <c r="R34" s="16" t="str">
        <f t="shared" si="7"/>
        <v>IPDRH</v>
      </c>
    </row>
    <row r="35" spans="2:18">
      <c r="C35" t="s">
        <v>11</v>
      </c>
      <c r="D35" s="18">
        <v>2010</v>
      </c>
      <c r="E35" t="str">
        <f t="shared" si="0"/>
        <v>INDP*</v>
      </c>
      <c r="F35" t="str">
        <f t="shared" si="2"/>
        <v>INDBGA</v>
      </c>
      <c r="G35" t="str">
        <f t="shared" si="3"/>
        <v>IPDRH</v>
      </c>
      <c r="H35" t="str">
        <f t="shared" si="4"/>
        <v>INDBGA</v>
      </c>
      <c r="I35" s="10" t="s">
        <v>209</v>
      </c>
      <c r="J35" s="51">
        <f ca="1">OFFSET(Input!$A$1,M35+N35+2,O35+1)</f>
        <v>0</v>
      </c>
      <c r="L35" s="10" t="str">
        <f t="shared" si="5"/>
        <v>HeatTax</v>
      </c>
      <c r="M35" s="10">
        <f>VLOOKUP(L35,Input!$C$2:$D$6,2,FALSE)</f>
        <v>63</v>
      </c>
      <c r="N35" s="10">
        <f t="shared" si="6"/>
        <v>1</v>
      </c>
      <c r="O35" s="10">
        <f>MATCH(F35,Input!$C$15:$U$15,0)</f>
        <v>6</v>
      </c>
      <c r="Q35" s="16" t="s">
        <v>19</v>
      </c>
      <c r="R35" s="16" t="str">
        <f t="shared" si="7"/>
        <v>IPDRH</v>
      </c>
    </row>
    <row r="36" spans="2:18">
      <c r="C36" t="s">
        <v>11</v>
      </c>
      <c r="D36" s="18">
        <v>2010</v>
      </c>
      <c r="E36" t="str">
        <f t="shared" si="0"/>
        <v>INDP*</v>
      </c>
      <c r="F36" t="str">
        <f t="shared" si="2"/>
        <v>INDHFO</v>
      </c>
      <c r="G36" t="str">
        <f t="shared" si="3"/>
        <v>IPDRH</v>
      </c>
      <c r="H36" t="str">
        <f t="shared" si="4"/>
        <v>INDHFO</v>
      </c>
      <c r="I36" s="10" t="s">
        <v>209</v>
      </c>
      <c r="J36" s="51">
        <f ca="1">OFFSET(Input!$A$1,M36+N36+2,O36+1)</f>
        <v>35.720705191668699</v>
      </c>
      <c r="L36" s="10" t="str">
        <f t="shared" si="5"/>
        <v>HeatTax</v>
      </c>
      <c r="M36" s="10">
        <f>VLOOKUP(L36,Input!$C$2:$D$6,2,FALSE)</f>
        <v>63</v>
      </c>
      <c r="N36" s="10">
        <f t="shared" si="6"/>
        <v>1</v>
      </c>
      <c r="O36" s="10">
        <f>MATCH(F36,Input!$C$15:$U$15,0)</f>
        <v>7</v>
      </c>
      <c r="Q36" s="16" t="s">
        <v>20</v>
      </c>
      <c r="R36" s="16" t="str">
        <f t="shared" si="7"/>
        <v>IPDRH</v>
      </c>
    </row>
    <row r="37" spans="2:18">
      <c r="C37" t="s">
        <v>11</v>
      </c>
      <c r="D37" s="18">
        <v>2010</v>
      </c>
      <c r="E37" t="str">
        <f t="shared" si="0"/>
        <v>INDP*</v>
      </c>
      <c r="F37" t="str">
        <f t="shared" si="2"/>
        <v>INDLPG</v>
      </c>
      <c r="G37" t="str">
        <f t="shared" si="3"/>
        <v>IPDRH</v>
      </c>
      <c r="H37" t="str">
        <f t="shared" si="4"/>
        <v>INDLPG</v>
      </c>
      <c r="I37" s="10" t="s">
        <v>209</v>
      </c>
      <c r="J37" s="51">
        <f ca="1">OFFSET(Input!$A$1,M37+N37+2,O37+1)</f>
        <v>32.490852038154401</v>
      </c>
      <c r="L37" s="10" t="str">
        <f t="shared" si="5"/>
        <v>HeatTax</v>
      </c>
      <c r="M37" s="10">
        <f>VLOOKUP(L37,Input!$C$2:$D$6,2,FALSE)</f>
        <v>63</v>
      </c>
      <c r="N37" s="10">
        <f t="shared" si="6"/>
        <v>1</v>
      </c>
      <c r="O37" s="10">
        <f>MATCH(F37,Input!$C$15:$U$15,0)</f>
        <v>8</v>
      </c>
      <c r="Q37" s="16" t="s">
        <v>21</v>
      </c>
      <c r="R37" s="16" t="str">
        <f t="shared" si="7"/>
        <v>IPDRH</v>
      </c>
    </row>
    <row r="38" spans="2:18">
      <c r="C38" t="s">
        <v>11</v>
      </c>
      <c r="D38" s="18">
        <v>2010</v>
      </c>
      <c r="E38" t="str">
        <f t="shared" si="0"/>
        <v>INDP*</v>
      </c>
      <c r="F38" t="str">
        <f t="shared" si="2"/>
        <v>INDWST</v>
      </c>
      <c r="G38" t="str">
        <f t="shared" si="3"/>
        <v>IPDRH</v>
      </c>
      <c r="H38" t="str">
        <f t="shared" si="4"/>
        <v>INDWST</v>
      </c>
      <c r="I38" s="10" t="s">
        <v>209</v>
      </c>
      <c r="J38" s="51">
        <f ca="1">OFFSET(Input!$A$1,M38+N38+2,O38+1)</f>
        <v>31.108262589722298</v>
      </c>
      <c r="L38" s="10" t="str">
        <f t="shared" si="5"/>
        <v>HeatTax</v>
      </c>
      <c r="M38" s="10">
        <f>VLOOKUP(L38,Input!$C$2:$D$6,2,FALSE)</f>
        <v>63</v>
      </c>
      <c r="N38" s="10">
        <f t="shared" si="6"/>
        <v>1</v>
      </c>
      <c r="O38" s="10">
        <f>MATCH(F38,Input!$C$15:$U$15,0)</f>
        <v>9</v>
      </c>
      <c r="Q38" s="16" t="s">
        <v>22</v>
      </c>
      <c r="R38" s="16" t="str">
        <f t="shared" si="7"/>
        <v>IPDRH</v>
      </c>
    </row>
    <row r="39" spans="2:18">
      <c r="C39" t="s">
        <v>11</v>
      </c>
      <c r="D39" s="18">
        <v>2010</v>
      </c>
      <c r="E39" t="str">
        <f t="shared" si="0"/>
        <v>INDP*</v>
      </c>
      <c r="F39" t="str">
        <f t="shared" si="2"/>
        <v>INDHCE</v>
      </c>
      <c r="G39" t="str">
        <f t="shared" si="3"/>
        <v>IPDRH</v>
      </c>
      <c r="H39" t="str">
        <f t="shared" si="4"/>
        <v>INDHCE</v>
      </c>
      <c r="I39" s="10" t="s">
        <v>209</v>
      </c>
      <c r="J39" s="51">
        <f ca="1">OFFSET(Input!$A$1,M39+N39+2,O39+1)</f>
        <v>30.170076892571945</v>
      </c>
      <c r="L39" s="10" t="str">
        <f t="shared" si="5"/>
        <v>HeatTax</v>
      </c>
      <c r="M39" s="10">
        <f>VLOOKUP(L39,Input!$C$2:$D$6,2,FALSE)</f>
        <v>63</v>
      </c>
      <c r="N39" s="10">
        <f t="shared" si="6"/>
        <v>1</v>
      </c>
      <c r="O39" s="10">
        <f>MATCH(F39,Input!$C$15:$U$15,0)</f>
        <v>10</v>
      </c>
      <c r="Q39" s="16" t="s">
        <v>23</v>
      </c>
      <c r="R39" s="16" t="str">
        <f t="shared" si="7"/>
        <v>IPDRH</v>
      </c>
    </row>
    <row r="40" spans="2:18">
      <c r="C40" t="s">
        <v>11</v>
      </c>
      <c r="D40" s="18">
        <v>2010</v>
      </c>
      <c r="E40" t="str">
        <f t="shared" si="0"/>
        <v>INDP*</v>
      </c>
      <c r="F40" t="str">
        <f t="shared" si="2"/>
        <v>INDHDE</v>
      </c>
      <c r="G40" t="str">
        <f t="shared" si="3"/>
        <v>IPDRH</v>
      </c>
      <c r="H40" t="str">
        <f t="shared" si="4"/>
        <v>INDHDE</v>
      </c>
      <c r="I40" s="10" t="s">
        <v>209</v>
      </c>
      <c r="J40" s="51">
        <f ca="1">OFFSET(Input!$A$1,M40+N40+2,O40+1)</f>
        <v>30.170076892571945</v>
      </c>
      <c r="L40" s="10" t="str">
        <f t="shared" si="5"/>
        <v>HeatTax</v>
      </c>
      <c r="M40" s="10">
        <f>VLOOKUP(L40,Input!$C$2:$D$6,2,FALSE)</f>
        <v>63</v>
      </c>
      <c r="N40" s="10">
        <f t="shared" si="6"/>
        <v>1</v>
      </c>
      <c r="O40" s="10">
        <f>MATCH(F40,Input!$C$15:$U$15,0)</f>
        <v>11</v>
      </c>
      <c r="Q40" s="16" t="s">
        <v>24</v>
      </c>
      <c r="R40" s="16" t="str">
        <f t="shared" si="7"/>
        <v>IPDRH</v>
      </c>
    </row>
    <row r="41" spans="2:18">
      <c r="B41" s="9"/>
      <c r="C41" s="9" t="s">
        <v>11</v>
      </c>
      <c r="D41" s="12">
        <v>2010</v>
      </c>
      <c r="E41" s="9" t="str">
        <f t="shared" si="0"/>
        <v>INDP*</v>
      </c>
      <c r="F41" s="9" t="str">
        <f t="shared" si="2"/>
        <v>INDELC</v>
      </c>
      <c r="G41" s="9" t="str">
        <f t="shared" si="3"/>
        <v>IPDRH</v>
      </c>
      <c r="H41" s="9" t="str">
        <f t="shared" si="4"/>
        <v>INDELC</v>
      </c>
      <c r="I41" s="13" t="s">
        <v>209</v>
      </c>
      <c r="J41" s="52">
        <f ca="1">OFFSET(Input!$A$1,M41+N41+2,O41+1)</f>
        <v>32.519861727474179</v>
      </c>
      <c r="L41" s="13" t="str">
        <f t="shared" si="5"/>
        <v>HeatTax</v>
      </c>
      <c r="M41" s="13">
        <f>VLOOKUP(L41,Input!$C$2:$D$6,2,FALSE)</f>
        <v>63</v>
      </c>
      <c r="N41" s="13">
        <f t="shared" si="6"/>
        <v>1</v>
      </c>
      <c r="O41" s="13">
        <f>MATCH(F41,Input!$C$15:$U$15,0)</f>
        <v>12</v>
      </c>
      <c r="Q41" s="16" t="s">
        <v>127</v>
      </c>
      <c r="R41" s="16" t="str">
        <f t="shared" si="7"/>
        <v>IPDRH</v>
      </c>
    </row>
    <row r="42" spans="2:18">
      <c r="B42" s="26"/>
      <c r="C42" s="26" t="s">
        <v>11</v>
      </c>
      <c r="D42" s="27">
        <v>2010</v>
      </c>
      <c r="E42" s="26" t="str">
        <f t="shared" si="0"/>
        <v>INDP*</v>
      </c>
      <c r="F42" s="26" t="str">
        <f t="shared" si="2"/>
        <v>INDELC</v>
      </c>
      <c r="G42" s="26" t="str">
        <f t="shared" si="3"/>
        <v>IPDLA</v>
      </c>
      <c r="H42" s="26" t="str">
        <f t="shared" si="4"/>
        <v>INDELC</v>
      </c>
      <c r="I42" s="28" t="s">
        <v>209</v>
      </c>
      <c r="J42" s="53">
        <f ca="1">OFFSET(Input!$A$1,M42+N42+2,O42+1)</f>
        <v>32.519861727474179</v>
      </c>
      <c r="L42" s="28" t="str">
        <f t="shared" si="5"/>
        <v>FullTax</v>
      </c>
      <c r="M42" s="28">
        <f>VLOOKUP(L42,Input!$C$2:$D$6,2,FALSE)</f>
        <v>113</v>
      </c>
      <c r="N42" s="28">
        <f t="shared" si="6"/>
        <v>1</v>
      </c>
      <c r="O42" s="28">
        <f>MATCH(F42,Input!$C$15:$U$15,0)</f>
        <v>12</v>
      </c>
      <c r="Q42" s="25" t="s">
        <v>127</v>
      </c>
      <c r="R42" s="25" t="str">
        <f>$U$2&amp;$T$9</f>
        <v>IPDLA</v>
      </c>
    </row>
    <row r="43" spans="2:18">
      <c r="B43" s="9"/>
      <c r="C43" s="9" t="s">
        <v>11</v>
      </c>
      <c r="D43" s="12">
        <v>2010</v>
      </c>
      <c r="E43" s="9" t="str">
        <f t="shared" si="0"/>
        <v>INDP*</v>
      </c>
      <c r="F43" s="9" t="str">
        <f t="shared" si="2"/>
        <v>INDELC</v>
      </c>
      <c r="G43" s="9" t="str">
        <f t="shared" si="3"/>
        <v>IPDEM</v>
      </c>
      <c r="H43" s="9" t="str">
        <f t="shared" si="4"/>
        <v>INDELC</v>
      </c>
      <c r="I43" s="13" t="s">
        <v>209</v>
      </c>
      <c r="J43" s="52">
        <f ca="1">OFFSET(Input!$A$1,M43+N43+2,O43+1)</f>
        <v>32.519861727474179</v>
      </c>
      <c r="L43" s="13" t="str">
        <f t="shared" si="5"/>
        <v>FullTax</v>
      </c>
      <c r="M43" s="13">
        <f>VLOOKUP(L43,Input!$C$2:$D$6,2,FALSE)</f>
        <v>113</v>
      </c>
      <c r="N43" s="13">
        <f t="shared" si="6"/>
        <v>1</v>
      </c>
      <c r="O43" s="13">
        <f>MATCH(F43,Input!$C$15:$U$15,0)</f>
        <v>12</v>
      </c>
      <c r="Q43" s="17" t="s">
        <v>127</v>
      </c>
      <c r="R43" s="17" t="str">
        <f>$U$2&amp;$T$10</f>
        <v>IPDEM</v>
      </c>
    </row>
    <row r="44" spans="2:18">
      <c r="C44" t="s">
        <v>11</v>
      </c>
      <c r="D44" s="18">
        <v>2010</v>
      </c>
      <c r="E44" t="str">
        <f t="shared" si="0"/>
        <v>INDP*</v>
      </c>
      <c r="F44" t="str">
        <f t="shared" si="2"/>
        <v>INDDSB1</v>
      </c>
      <c r="G44" t="str">
        <f t="shared" si="3"/>
        <v>IPDTF</v>
      </c>
      <c r="H44" t="str">
        <f t="shared" si="4"/>
        <v>INDDSB1</v>
      </c>
      <c r="I44" s="10" t="s">
        <v>209</v>
      </c>
      <c r="J44" s="51">
        <f ca="1">OFFSET(Input!$A$1,M44+N44+2,O44+1)</f>
        <v>32.519861727474179</v>
      </c>
      <c r="L44" s="10" t="str">
        <f t="shared" si="5"/>
        <v>FullTax</v>
      </c>
      <c r="M44" s="10">
        <f>VLOOKUP(L44,Input!$C$2:$D$6,2,FALSE)</f>
        <v>113</v>
      </c>
      <c r="N44" s="10">
        <f t="shared" si="6"/>
        <v>1</v>
      </c>
      <c r="O44" s="10">
        <f>MATCH(F44,Input!$C$15:$U$15,0)</f>
        <v>13</v>
      </c>
      <c r="Q44" s="16" t="s">
        <v>28</v>
      </c>
      <c r="R44" s="16" t="str">
        <f>$U$2&amp;$T$11</f>
        <v>IPDTF</v>
      </c>
    </row>
    <row r="45" spans="2:18">
      <c r="C45" t="s">
        <v>11</v>
      </c>
      <c r="D45" s="18">
        <v>2010</v>
      </c>
      <c r="E45" t="str">
        <f t="shared" si="0"/>
        <v>INDP*</v>
      </c>
      <c r="F45" t="str">
        <f t="shared" si="2"/>
        <v>INDDSB2</v>
      </c>
      <c r="G45" t="str">
        <f t="shared" si="3"/>
        <v>IPDTF</v>
      </c>
      <c r="H45" t="str">
        <f t="shared" si="4"/>
        <v>INDDSB2</v>
      </c>
      <c r="I45" s="10" t="s">
        <v>209</v>
      </c>
      <c r="J45" s="51">
        <f ca="1">OFFSET(Input!$A$1,M45+N45+2,O45+1)</f>
        <v>121.84069514307899</v>
      </c>
      <c r="L45" s="10" t="str">
        <f t="shared" si="5"/>
        <v>FullTax</v>
      </c>
      <c r="M45" s="10">
        <f>VLOOKUP(L45,Input!$C$2:$D$6,2,FALSE)</f>
        <v>113</v>
      </c>
      <c r="N45" s="10">
        <f t="shared" si="6"/>
        <v>1</v>
      </c>
      <c r="O45" s="10">
        <f>MATCH(F45,Input!$C$15:$U$15,0)</f>
        <v>14</v>
      </c>
      <c r="Q45" s="16" t="s">
        <v>30</v>
      </c>
      <c r="R45" s="16" t="str">
        <f t="shared" ref="R45:R46" si="8">$U$2&amp;$T$11</f>
        <v>IPDTF</v>
      </c>
    </row>
    <row r="46" spans="2:18">
      <c r="C46" t="s">
        <v>11</v>
      </c>
      <c r="D46" s="18">
        <v>2010</v>
      </c>
      <c r="E46" t="str">
        <f t="shared" si="0"/>
        <v>INDP*</v>
      </c>
      <c r="F46" t="str">
        <f t="shared" si="2"/>
        <v>INDDSL</v>
      </c>
      <c r="G46" t="str">
        <f t="shared" si="3"/>
        <v>IPDTF</v>
      </c>
      <c r="H46" t="str">
        <f t="shared" si="4"/>
        <v>INDDSL</v>
      </c>
      <c r="I46" s="10" t="s">
        <v>209</v>
      </c>
      <c r="J46" s="51">
        <f ca="1">OFFSET(Input!$A$1,M46+N46+2,O46+1)</f>
        <v>138.56082516920716</v>
      </c>
      <c r="L46" s="10" t="str">
        <f t="shared" si="5"/>
        <v>FullTax</v>
      </c>
      <c r="M46" s="10">
        <f>VLOOKUP(L46,Input!$C$2:$D$6,2,FALSE)</f>
        <v>113</v>
      </c>
      <c r="N46" s="10">
        <f t="shared" si="6"/>
        <v>1</v>
      </c>
      <c r="O46" s="10">
        <f>MATCH(F46,Input!$C$15:$U$15,0)</f>
        <v>3</v>
      </c>
      <c r="Q46" s="16" t="s">
        <v>29</v>
      </c>
      <c r="R46" s="16" t="str">
        <f t="shared" si="8"/>
        <v>IPDTF</v>
      </c>
    </row>
    <row r="47" spans="2:18">
      <c r="C47" t="s">
        <v>11</v>
      </c>
      <c r="D47" s="18">
        <v>2010</v>
      </c>
      <c r="E47" t="str">
        <f t="shared" si="0"/>
        <v>INDP*</v>
      </c>
      <c r="F47" t="str">
        <f t="shared" si="2"/>
        <v>INDLPG</v>
      </c>
      <c r="G47" t="str">
        <f t="shared" si="3"/>
        <v>IPDFL</v>
      </c>
      <c r="H47" t="str">
        <f t="shared" si="4"/>
        <v>INDLPG</v>
      </c>
      <c r="I47" s="10" t="s">
        <v>209</v>
      </c>
      <c r="J47" s="51">
        <f ca="1">OFFSET(Input!$A$1,M47+N47+2,O47+1)</f>
        <v>32.490852038154401</v>
      </c>
      <c r="L47" s="10" t="str">
        <f t="shared" si="5"/>
        <v>FullTax</v>
      </c>
      <c r="M47" s="10">
        <f>VLOOKUP(L47,Input!$C$2:$D$6,2,FALSE)</f>
        <v>113</v>
      </c>
      <c r="N47" s="10">
        <f t="shared" si="6"/>
        <v>1</v>
      </c>
      <c r="O47" s="10">
        <f>MATCH(F47,Input!$C$15:$U$15,0)</f>
        <v>8</v>
      </c>
      <c r="Q47" s="16" t="s">
        <v>21</v>
      </c>
      <c r="R47" s="16" t="str">
        <f>$U$2&amp;$T$12</f>
        <v>IPDFL</v>
      </c>
    </row>
    <row r="48" spans="2:18">
      <c r="C48" t="s">
        <v>11</v>
      </c>
      <c r="D48" s="18">
        <v>2010</v>
      </c>
      <c r="E48" t="str">
        <f t="shared" si="0"/>
        <v>INDP*</v>
      </c>
      <c r="F48" t="str">
        <f t="shared" si="2"/>
        <v>INDSNG1</v>
      </c>
      <c r="G48" t="str">
        <f t="shared" si="3"/>
        <v>IPDFL</v>
      </c>
      <c r="H48" t="str">
        <f t="shared" si="4"/>
        <v>INDSNG1</v>
      </c>
      <c r="I48" s="10" t="s">
        <v>209</v>
      </c>
      <c r="J48" s="51">
        <f ca="1">OFFSET(Input!$A$1,M48+N48+2,O48+1)</f>
        <v>121.84069514307899</v>
      </c>
      <c r="L48" s="10" t="str">
        <f t="shared" si="5"/>
        <v>FullTax</v>
      </c>
      <c r="M48" s="10">
        <f>VLOOKUP(L48,Input!$C$2:$D$6,2,FALSE)</f>
        <v>113</v>
      </c>
      <c r="N48" s="10">
        <f t="shared" si="6"/>
        <v>1</v>
      </c>
      <c r="O48" s="10">
        <f>MATCH(F48,Input!$C$15:$U$15,0)</f>
        <v>15</v>
      </c>
      <c r="Q48" s="16" t="s">
        <v>25</v>
      </c>
      <c r="R48" s="16" t="str">
        <f t="shared" ref="R48:R49" si="9">$U$2&amp;$T$12</f>
        <v>IPDFL</v>
      </c>
    </row>
    <row r="49" spans="2:18" ht="15.75" thickBot="1">
      <c r="B49" s="9"/>
      <c r="C49" s="9" t="s">
        <v>11</v>
      </c>
      <c r="D49" s="12">
        <v>2010</v>
      </c>
      <c r="E49" s="9" t="str">
        <f t="shared" si="0"/>
        <v>INDP*</v>
      </c>
      <c r="F49" s="9" t="str">
        <f t="shared" si="2"/>
        <v>INDSNG2</v>
      </c>
      <c r="G49" s="9" t="str">
        <f t="shared" si="3"/>
        <v>IPDFL</v>
      </c>
      <c r="H49" s="9" t="str">
        <f t="shared" si="4"/>
        <v>INDSNG2</v>
      </c>
      <c r="I49" s="13" t="s">
        <v>209</v>
      </c>
      <c r="J49" s="52">
        <f ca="1">OFFSET(Input!$A$1,M49+N49+2,O49+1)</f>
        <v>0</v>
      </c>
      <c r="L49" s="13" t="str">
        <f t="shared" si="5"/>
        <v>FullTax</v>
      </c>
      <c r="M49" s="13">
        <f>VLOOKUP(L49,Input!$C$2:$D$6,2,FALSE)</f>
        <v>113</v>
      </c>
      <c r="N49" s="13">
        <f t="shared" si="6"/>
        <v>1</v>
      </c>
      <c r="O49" s="13">
        <f>MATCH(F49,Input!$C$15:$U$15,0)</f>
        <v>16</v>
      </c>
      <c r="Q49" s="17" t="s">
        <v>26</v>
      </c>
      <c r="R49" s="17" t="str">
        <f t="shared" si="9"/>
        <v>IPDFL</v>
      </c>
    </row>
    <row r="50" spans="2:18">
      <c r="B50" s="8"/>
      <c r="C50" s="8" t="s">
        <v>11</v>
      </c>
      <c r="D50" s="19">
        <v>2015</v>
      </c>
      <c r="E50" s="8" t="str">
        <f t="shared" si="0"/>
        <v>INDP*</v>
      </c>
      <c r="F50" s="8" t="str">
        <f t="shared" ref="F50:H69" si="10">F6</f>
        <v>INDNGA</v>
      </c>
      <c r="G50" s="8" t="str">
        <f t="shared" si="10"/>
        <v>IPDMT</v>
      </c>
      <c r="H50" s="8" t="str">
        <f t="shared" si="10"/>
        <v>INDNGA</v>
      </c>
      <c r="I50" s="20" t="s">
        <v>209</v>
      </c>
      <c r="J50" s="50">
        <f ca="1">OFFSET(Input!$A$1,M50+N50+2,O50+1)</f>
        <v>2.3923925411292624</v>
      </c>
      <c r="L50" s="20" t="str">
        <f t="shared" si="5"/>
        <v>ProcesTax</v>
      </c>
      <c r="M50" s="20">
        <f>VLOOKUP(L50,Input!$C$2:$D$6,2,FALSE)</f>
        <v>13</v>
      </c>
      <c r="N50" s="20">
        <f t="shared" si="6"/>
        <v>6</v>
      </c>
      <c r="O50" s="20">
        <f>MATCH(F50,Input!$C$15:$U$15,0)</f>
        <v>1</v>
      </c>
    </row>
    <row r="51" spans="2:18">
      <c r="C51" t="s">
        <v>11</v>
      </c>
      <c r="D51" s="18">
        <v>2015</v>
      </c>
      <c r="E51" t="str">
        <f t="shared" si="0"/>
        <v>INDP*</v>
      </c>
      <c r="F51" t="str">
        <f t="shared" si="10"/>
        <v>INDSNG1</v>
      </c>
      <c r="G51" t="str">
        <f t="shared" si="10"/>
        <v>IPDMT</v>
      </c>
      <c r="H51" t="str">
        <f t="shared" si="10"/>
        <v>INDSNG1</v>
      </c>
      <c r="I51" s="10" t="s">
        <v>209</v>
      </c>
      <c r="J51" s="51">
        <f ca="1">OFFSET(Input!$A$1,M51+N51+2,O51+1)</f>
        <v>0</v>
      </c>
      <c r="L51" s="10" t="str">
        <f t="shared" si="5"/>
        <v>ProcesTax</v>
      </c>
      <c r="M51" s="10">
        <f>VLOOKUP(L51,Input!$C$2:$D$6,2,FALSE)</f>
        <v>13</v>
      </c>
      <c r="N51" s="10">
        <f t="shared" si="6"/>
        <v>6</v>
      </c>
      <c r="O51" s="10">
        <f>MATCH(F51,Input!$C$15:$U$15,0)</f>
        <v>15</v>
      </c>
    </row>
    <row r="52" spans="2:18">
      <c r="C52" t="s">
        <v>11</v>
      </c>
      <c r="D52" s="18">
        <v>2015</v>
      </c>
      <c r="E52" t="str">
        <f t="shared" si="0"/>
        <v>INDP*</v>
      </c>
      <c r="F52" t="str">
        <f t="shared" si="10"/>
        <v>INDSNG2</v>
      </c>
      <c r="G52" t="str">
        <f t="shared" si="10"/>
        <v>IPDMT</v>
      </c>
      <c r="H52" t="str">
        <f t="shared" si="10"/>
        <v>INDSNG2</v>
      </c>
      <c r="I52" s="10" t="s">
        <v>209</v>
      </c>
      <c r="J52" s="51">
        <f ca="1">OFFSET(Input!$A$1,M52+N52+2,O52+1)</f>
        <v>0</v>
      </c>
      <c r="L52" s="10" t="str">
        <f t="shared" si="5"/>
        <v>ProcesTax</v>
      </c>
      <c r="M52" s="10">
        <f>VLOOKUP(L52,Input!$C$2:$D$6,2,FALSE)</f>
        <v>13</v>
      </c>
      <c r="N52" s="10">
        <f t="shared" si="6"/>
        <v>6</v>
      </c>
      <c r="O52" s="10">
        <f>MATCH(F52,Input!$C$15:$U$15,0)</f>
        <v>16</v>
      </c>
    </row>
    <row r="53" spans="2:18">
      <c r="C53" t="s">
        <v>11</v>
      </c>
      <c r="D53" s="18">
        <v>2015</v>
      </c>
      <c r="E53" t="str">
        <f t="shared" si="0"/>
        <v>INDP*</v>
      </c>
      <c r="F53" t="str">
        <f t="shared" si="10"/>
        <v>INDCOA</v>
      </c>
      <c r="G53" t="str">
        <f t="shared" si="10"/>
        <v>IPDMT</v>
      </c>
      <c r="H53" t="str">
        <f t="shared" si="10"/>
        <v>INDCOA</v>
      </c>
      <c r="I53" s="10" t="s">
        <v>209</v>
      </c>
      <c r="J53" s="51">
        <f ca="1">OFFSET(Input!$A$1,M53+N53+2,O53+1)</f>
        <v>0</v>
      </c>
      <c r="L53" s="10" t="str">
        <f t="shared" si="5"/>
        <v>ProcesTax</v>
      </c>
      <c r="M53" s="10">
        <f>VLOOKUP(L53,Input!$C$2:$D$6,2,FALSE)</f>
        <v>13</v>
      </c>
      <c r="N53" s="10">
        <f t="shared" si="6"/>
        <v>6</v>
      </c>
      <c r="O53" s="10">
        <f>MATCH(F53,Input!$C$15:$U$15,0)</f>
        <v>2</v>
      </c>
    </row>
    <row r="54" spans="2:18">
      <c r="C54" t="s">
        <v>11</v>
      </c>
      <c r="D54" s="18">
        <v>2015</v>
      </c>
      <c r="E54" t="str">
        <f t="shared" si="0"/>
        <v>INDP*</v>
      </c>
      <c r="F54" t="str">
        <f t="shared" si="10"/>
        <v>INDDSL</v>
      </c>
      <c r="G54" t="str">
        <f t="shared" si="10"/>
        <v>IPDMT</v>
      </c>
      <c r="H54" t="str">
        <f t="shared" si="10"/>
        <v>INDDSL</v>
      </c>
      <c r="I54" s="10" t="s">
        <v>209</v>
      </c>
      <c r="J54" s="51">
        <f ca="1">OFFSET(Input!$A$1,M54+N54+2,O54+1)</f>
        <v>145.72835544314296</v>
      </c>
      <c r="L54" s="10" t="str">
        <f t="shared" si="5"/>
        <v>ProcesTax</v>
      </c>
      <c r="M54" s="10">
        <f>VLOOKUP(L54,Input!$C$2:$D$6,2,FALSE)</f>
        <v>13</v>
      </c>
      <c r="N54" s="10">
        <f t="shared" si="6"/>
        <v>6</v>
      </c>
      <c r="O54" s="10">
        <f>MATCH(F54,Input!$C$15:$U$15,0)</f>
        <v>3</v>
      </c>
    </row>
    <row r="55" spans="2:18">
      <c r="C55" t="s">
        <v>11</v>
      </c>
      <c r="D55" s="18">
        <v>2015</v>
      </c>
      <c r="E55" t="str">
        <f t="shared" si="0"/>
        <v>INDP*</v>
      </c>
      <c r="F55" t="str">
        <f t="shared" si="10"/>
        <v>INDDSB1</v>
      </c>
      <c r="G55" t="str">
        <f t="shared" si="10"/>
        <v>IPDMT</v>
      </c>
      <c r="H55" t="str">
        <f t="shared" si="10"/>
        <v>INDDSB1</v>
      </c>
      <c r="I55" s="10" t="s">
        <v>209</v>
      </c>
      <c r="J55" s="51">
        <f ca="1">OFFSET(Input!$A$1,M55+N55+2,O55+1)</f>
        <v>121.84069514307899</v>
      </c>
      <c r="L55" s="10" t="str">
        <f t="shared" si="5"/>
        <v>ProcesTax</v>
      </c>
      <c r="M55" s="10">
        <f>VLOOKUP(L55,Input!$C$2:$D$6,2,FALSE)</f>
        <v>13</v>
      </c>
      <c r="N55" s="10">
        <f t="shared" si="6"/>
        <v>6</v>
      </c>
      <c r="O55" s="10">
        <f>MATCH(F55,Input!$C$15:$U$15,0)</f>
        <v>13</v>
      </c>
    </row>
    <row r="56" spans="2:18">
      <c r="C56" t="s">
        <v>11</v>
      </c>
      <c r="D56" s="18">
        <v>2015</v>
      </c>
      <c r="E56" t="str">
        <f t="shared" si="0"/>
        <v>INDP*</v>
      </c>
      <c r="F56" t="str">
        <f t="shared" si="10"/>
        <v>INDDSB2</v>
      </c>
      <c r="G56" t="str">
        <f t="shared" si="10"/>
        <v>IPDMT</v>
      </c>
      <c r="H56" t="str">
        <f t="shared" si="10"/>
        <v>INDDSB2</v>
      </c>
      <c r="I56" s="10" t="s">
        <v>209</v>
      </c>
      <c r="J56" s="51">
        <f ca="1">OFFSET(Input!$A$1,M56+N56+2,O56+1)</f>
        <v>121.84069514307899</v>
      </c>
      <c r="L56" s="10" t="str">
        <f t="shared" si="5"/>
        <v>ProcesTax</v>
      </c>
      <c r="M56" s="10">
        <f>VLOOKUP(L56,Input!$C$2:$D$6,2,FALSE)</f>
        <v>13</v>
      </c>
      <c r="N56" s="10">
        <f t="shared" si="6"/>
        <v>6</v>
      </c>
      <c r="O56" s="10">
        <f>MATCH(F56,Input!$C$15:$U$15,0)</f>
        <v>14</v>
      </c>
    </row>
    <row r="57" spans="2:18">
      <c r="C57" t="s">
        <v>11</v>
      </c>
      <c r="D57" s="18">
        <v>2015</v>
      </c>
      <c r="E57" t="str">
        <f t="shared" si="0"/>
        <v>INDP*</v>
      </c>
      <c r="F57" t="str">
        <f t="shared" si="10"/>
        <v>INDWPE</v>
      </c>
      <c r="G57" t="str">
        <f t="shared" si="10"/>
        <v>IPDMT</v>
      </c>
      <c r="H57" t="str">
        <f t="shared" si="10"/>
        <v>INDWPE</v>
      </c>
      <c r="I57" s="10" t="s">
        <v>209</v>
      </c>
      <c r="J57" s="51">
        <f ca="1">OFFSET(Input!$A$1,M57+N57+2,O57+1)</f>
        <v>0</v>
      </c>
      <c r="L57" s="10" t="str">
        <f t="shared" si="5"/>
        <v>ProcesTax</v>
      </c>
      <c r="M57" s="10">
        <f>VLOOKUP(L57,Input!$C$2:$D$6,2,FALSE)</f>
        <v>13</v>
      </c>
      <c r="N57" s="10">
        <f t="shared" si="6"/>
        <v>6</v>
      </c>
      <c r="O57" s="10">
        <f>MATCH(F57,Input!$C$15:$U$15,0)</f>
        <v>4</v>
      </c>
    </row>
    <row r="58" spans="2:18" ht="15.75" thickBot="1">
      <c r="B58" s="80"/>
      <c r="C58" s="80" t="s">
        <v>11</v>
      </c>
      <c r="D58" s="81">
        <v>2015</v>
      </c>
      <c r="E58" s="80" t="str">
        <f t="shared" si="0"/>
        <v>INDP*</v>
      </c>
      <c r="F58" s="80" t="str">
        <f t="shared" si="10"/>
        <v>INDWCH</v>
      </c>
      <c r="G58" s="80" t="str">
        <f t="shared" si="10"/>
        <v>IPDMT</v>
      </c>
      <c r="H58" s="80" t="str">
        <f t="shared" si="10"/>
        <v>INDWCH</v>
      </c>
      <c r="I58" s="82" t="s">
        <v>209</v>
      </c>
      <c r="J58" s="83">
        <f ca="1">OFFSET(Input!$A$1,M58+N58+2,O58+1)</f>
        <v>0</v>
      </c>
      <c r="L58" s="10" t="str">
        <f t="shared" si="5"/>
        <v>ProcesTax</v>
      </c>
      <c r="M58" s="10">
        <f>VLOOKUP(L58,Input!$C$2:$D$6,2,FALSE)</f>
        <v>13</v>
      </c>
      <c r="N58" s="10">
        <f t="shared" si="6"/>
        <v>6</v>
      </c>
      <c r="O58" s="10">
        <f>MATCH(F58,Input!$C$15:$U$15,0)</f>
        <v>5</v>
      </c>
    </row>
    <row r="59" spans="2:18">
      <c r="C59" t="s">
        <v>11</v>
      </c>
      <c r="D59" s="18">
        <v>2015</v>
      </c>
      <c r="E59" t="str">
        <f t="shared" si="0"/>
        <v>INDP*</v>
      </c>
      <c r="F59" t="str">
        <f t="shared" si="10"/>
        <v>INDBGA</v>
      </c>
      <c r="G59" t="str">
        <f t="shared" si="10"/>
        <v>IPDMT</v>
      </c>
      <c r="H59" t="str">
        <f t="shared" si="10"/>
        <v>INDBGA</v>
      </c>
      <c r="I59" s="10" t="s">
        <v>209</v>
      </c>
      <c r="J59" s="51">
        <f ca="1">OFFSET(Input!$A$1,M59+N59+2,O59+1)</f>
        <v>0</v>
      </c>
      <c r="L59" s="10" t="str">
        <f t="shared" si="5"/>
        <v>ProcesTax</v>
      </c>
      <c r="M59" s="10">
        <f>VLOOKUP(L59,Input!$C$2:$D$6,2,FALSE)</f>
        <v>13</v>
      </c>
      <c r="N59" s="10">
        <f t="shared" si="6"/>
        <v>6</v>
      </c>
      <c r="O59" s="10">
        <f>MATCH(F59,Input!$C$15:$U$15,0)</f>
        <v>6</v>
      </c>
    </row>
    <row r="60" spans="2:18">
      <c r="C60" t="s">
        <v>11</v>
      </c>
      <c r="D60" s="18">
        <v>2015</v>
      </c>
      <c r="E60" t="str">
        <f t="shared" si="0"/>
        <v>INDP*</v>
      </c>
      <c r="F60" t="str">
        <f t="shared" si="10"/>
        <v>INDHFO</v>
      </c>
      <c r="G60" t="str">
        <f t="shared" si="10"/>
        <v>IPDMT</v>
      </c>
      <c r="H60" t="str">
        <f t="shared" si="10"/>
        <v>INDHFO</v>
      </c>
      <c r="I60" s="10" t="s">
        <v>209</v>
      </c>
      <c r="J60" s="51">
        <f ca="1">OFFSET(Input!$A$1,M60+N60+2,O60+1)</f>
        <v>49.612420193178153</v>
      </c>
      <c r="L60" s="10" t="str">
        <f t="shared" si="5"/>
        <v>ProcesTax</v>
      </c>
      <c r="M60" s="10">
        <f>VLOOKUP(L60,Input!$C$2:$D$6,2,FALSE)</f>
        <v>13</v>
      </c>
      <c r="N60" s="10">
        <f t="shared" si="6"/>
        <v>6</v>
      </c>
      <c r="O60" s="10">
        <f>MATCH(F60,Input!$C$15:$U$15,0)</f>
        <v>7</v>
      </c>
    </row>
    <row r="61" spans="2:18">
      <c r="C61" t="s">
        <v>11</v>
      </c>
      <c r="D61" s="18">
        <v>2015</v>
      </c>
      <c r="E61" t="str">
        <f t="shared" si="0"/>
        <v>INDP*</v>
      </c>
      <c r="F61" t="str">
        <f t="shared" si="10"/>
        <v>INDLPG</v>
      </c>
      <c r="G61" t="str">
        <f t="shared" si="10"/>
        <v>IPDMT</v>
      </c>
      <c r="H61" t="str">
        <f t="shared" si="10"/>
        <v>INDLPG</v>
      </c>
      <c r="I61" s="10" t="s">
        <v>209</v>
      </c>
      <c r="J61" s="51">
        <f ca="1">OFFSET(Input!$A$1,M61+N61+2,O61+1)</f>
        <v>40.590088951336469</v>
      </c>
      <c r="L61" s="10" t="str">
        <f t="shared" si="5"/>
        <v>ProcesTax</v>
      </c>
      <c r="M61" s="10">
        <f>VLOOKUP(L61,Input!$C$2:$D$6,2,FALSE)</f>
        <v>13</v>
      </c>
      <c r="N61" s="10">
        <f t="shared" si="6"/>
        <v>6</v>
      </c>
      <c r="O61" s="10">
        <f>MATCH(F61,Input!$C$15:$U$15,0)</f>
        <v>8</v>
      </c>
    </row>
    <row r="62" spans="2:18">
      <c r="C62" t="s">
        <v>11</v>
      </c>
      <c r="D62" s="18">
        <v>2015</v>
      </c>
      <c r="E62" t="str">
        <f t="shared" si="0"/>
        <v>INDP*</v>
      </c>
      <c r="F62" t="str">
        <f t="shared" si="10"/>
        <v>INDWST</v>
      </c>
      <c r="G62" t="str">
        <f t="shared" si="10"/>
        <v>IPDMT</v>
      </c>
      <c r="H62" t="str">
        <f t="shared" si="10"/>
        <v>INDWST</v>
      </c>
      <c r="I62" s="10" t="s">
        <v>209</v>
      </c>
      <c r="J62" s="51">
        <f ca="1">OFFSET(Input!$A$1,M62+N62+2,O62+1)</f>
        <v>0</v>
      </c>
      <c r="L62" s="10" t="str">
        <f t="shared" si="5"/>
        <v>ProcesTax</v>
      </c>
      <c r="M62" s="10">
        <f>VLOOKUP(L62,Input!$C$2:$D$6,2,FALSE)</f>
        <v>13</v>
      </c>
      <c r="N62" s="10">
        <f t="shared" si="6"/>
        <v>6</v>
      </c>
      <c r="O62" s="10">
        <f>MATCH(F62,Input!$C$15:$U$15,0)</f>
        <v>9</v>
      </c>
    </row>
    <row r="63" spans="2:18">
      <c r="C63" t="s">
        <v>11</v>
      </c>
      <c r="D63" s="18">
        <v>2015</v>
      </c>
      <c r="E63" t="str">
        <f t="shared" si="0"/>
        <v>INDP*</v>
      </c>
      <c r="F63" t="str">
        <f t="shared" si="10"/>
        <v>INDHCE</v>
      </c>
      <c r="G63" t="str">
        <f t="shared" si="10"/>
        <v>IPDMT</v>
      </c>
      <c r="H63" t="str">
        <f t="shared" si="10"/>
        <v>INDHCE</v>
      </c>
      <c r="I63" s="10" t="s">
        <v>209</v>
      </c>
      <c r="J63" s="51">
        <f ca="1">OFFSET(Input!$A$1,M63+N63+2,O63+1)</f>
        <v>30.170076892571945</v>
      </c>
      <c r="L63" s="10" t="str">
        <f t="shared" si="5"/>
        <v>ProcesTax</v>
      </c>
      <c r="M63" s="10">
        <f>VLOOKUP(L63,Input!$C$2:$D$6,2,FALSE)</f>
        <v>13</v>
      </c>
      <c r="N63" s="10">
        <f t="shared" si="6"/>
        <v>6</v>
      </c>
      <c r="O63" s="10">
        <f>MATCH(F63,Input!$C$15:$U$15,0)</f>
        <v>10</v>
      </c>
    </row>
    <row r="64" spans="2:18">
      <c r="C64" t="s">
        <v>11</v>
      </c>
      <c r="D64" s="18">
        <v>2015</v>
      </c>
      <c r="E64" t="str">
        <f t="shared" si="0"/>
        <v>INDP*</v>
      </c>
      <c r="F64" t="str">
        <f t="shared" si="10"/>
        <v>INDHDE</v>
      </c>
      <c r="G64" t="str">
        <f t="shared" si="10"/>
        <v>IPDMT</v>
      </c>
      <c r="H64" t="str">
        <f t="shared" si="10"/>
        <v>INDHDE</v>
      </c>
      <c r="I64" s="10" t="s">
        <v>209</v>
      </c>
      <c r="J64" s="51">
        <f ca="1">OFFSET(Input!$A$1,M64+N64+2,O64+1)</f>
        <v>30.170076892571945</v>
      </c>
      <c r="L64" s="10" t="str">
        <f t="shared" si="5"/>
        <v>ProcesTax</v>
      </c>
      <c r="M64" s="10">
        <f>VLOOKUP(L64,Input!$C$2:$D$6,2,FALSE)</f>
        <v>13</v>
      </c>
      <c r="N64" s="10">
        <f t="shared" si="6"/>
        <v>6</v>
      </c>
      <c r="O64" s="10">
        <f>MATCH(F64,Input!$C$15:$U$15,0)</f>
        <v>11</v>
      </c>
    </row>
    <row r="65" spans="2:15">
      <c r="B65" s="9"/>
      <c r="C65" s="9" t="s">
        <v>11</v>
      </c>
      <c r="D65" s="12">
        <v>2015</v>
      </c>
      <c r="E65" s="9" t="str">
        <f t="shared" ref="E65:E123" si="11">$U$3&amp;"*"</f>
        <v>INDP*</v>
      </c>
      <c r="F65" s="9" t="str">
        <f t="shared" si="10"/>
        <v>INDELC</v>
      </c>
      <c r="G65" s="9" t="str">
        <f t="shared" si="10"/>
        <v>IPDMT</v>
      </c>
      <c r="H65" s="9" t="str">
        <f t="shared" si="10"/>
        <v>INDELC</v>
      </c>
      <c r="I65" s="13" t="s">
        <v>209</v>
      </c>
      <c r="J65" s="52">
        <f ca="1">OFFSET(Input!$A$1,M65+N65+2,O65+1)</f>
        <v>1.25</v>
      </c>
      <c r="L65" s="13" t="str">
        <f t="shared" si="5"/>
        <v>ProcesTax</v>
      </c>
      <c r="M65" s="13">
        <f>VLOOKUP(L65,Input!$C$2:$D$6,2,FALSE)</f>
        <v>13</v>
      </c>
      <c r="N65" s="13">
        <f t="shared" si="6"/>
        <v>6</v>
      </c>
      <c r="O65" s="13">
        <f>MATCH(F65,Input!$C$15:$U$15,0)</f>
        <v>12</v>
      </c>
    </row>
    <row r="66" spans="2:15">
      <c r="C66" t="s">
        <v>11</v>
      </c>
      <c r="D66" s="18">
        <v>2015</v>
      </c>
      <c r="E66" t="str">
        <f t="shared" si="11"/>
        <v>INDP*</v>
      </c>
      <c r="F66" t="str">
        <f t="shared" si="10"/>
        <v>INDNGA</v>
      </c>
      <c r="G66" t="str">
        <f t="shared" si="10"/>
        <v>IPDHT</v>
      </c>
      <c r="H66" t="str">
        <f t="shared" si="10"/>
        <v>INDNGA</v>
      </c>
      <c r="I66" s="10" t="s">
        <v>209</v>
      </c>
      <c r="J66" s="51">
        <f ca="1">OFFSET(Input!$A$1,M66+N66+2,O66+1)</f>
        <v>2.3923925411292624</v>
      </c>
      <c r="L66" s="10" t="str">
        <f t="shared" si="5"/>
        <v>ProcesTax</v>
      </c>
      <c r="M66" s="10">
        <f>VLOOKUP(L66,Input!$C$2:$D$6,2,FALSE)</f>
        <v>13</v>
      </c>
      <c r="N66" s="10">
        <f t="shared" si="6"/>
        <v>6</v>
      </c>
      <c r="O66" s="10">
        <f>MATCH(F66,Input!$C$15:$U$15,0)</f>
        <v>1</v>
      </c>
    </row>
    <row r="67" spans="2:15">
      <c r="C67" t="s">
        <v>11</v>
      </c>
      <c r="D67" s="18">
        <v>2015</v>
      </c>
      <c r="E67" t="str">
        <f t="shared" si="11"/>
        <v>INDP*</v>
      </c>
      <c r="F67" t="str">
        <f t="shared" si="10"/>
        <v>INDSNG2</v>
      </c>
      <c r="G67" t="str">
        <f t="shared" si="10"/>
        <v>IPDHT</v>
      </c>
      <c r="H67" t="str">
        <f t="shared" si="10"/>
        <v>INDSNG2</v>
      </c>
      <c r="I67" s="10" t="s">
        <v>209</v>
      </c>
      <c r="J67" s="51">
        <f ca="1">OFFSET(Input!$A$1,M67+N67+2,O67+1)</f>
        <v>0</v>
      </c>
      <c r="L67" s="10" t="str">
        <f t="shared" si="5"/>
        <v>ProcesTax</v>
      </c>
      <c r="M67" s="10">
        <f>VLOOKUP(L67,Input!$C$2:$D$6,2,FALSE)</f>
        <v>13</v>
      </c>
      <c r="N67" s="10">
        <f t="shared" si="6"/>
        <v>6</v>
      </c>
      <c r="O67" s="10">
        <f>MATCH(F67,Input!$C$15:$U$15,0)</f>
        <v>16</v>
      </c>
    </row>
    <row r="68" spans="2:15">
      <c r="C68" t="s">
        <v>11</v>
      </c>
      <c r="D68" s="18">
        <v>2015</v>
      </c>
      <c r="E68" t="str">
        <f t="shared" si="11"/>
        <v>INDP*</v>
      </c>
      <c r="F68" t="str">
        <f t="shared" si="10"/>
        <v>INDSNG1</v>
      </c>
      <c r="G68" t="str">
        <f t="shared" si="10"/>
        <v>IPDHT</v>
      </c>
      <c r="H68" t="str">
        <f t="shared" si="10"/>
        <v>INDSNG1</v>
      </c>
      <c r="I68" s="10" t="s">
        <v>209</v>
      </c>
      <c r="J68" s="51">
        <f ca="1">OFFSET(Input!$A$1,M68+N68+2,O68+1)</f>
        <v>0</v>
      </c>
      <c r="L68" s="10" t="str">
        <f t="shared" si="5"/>
        <v>ProcesTax</v>
      </c>
      <c r="M68" s="10">
        <f>VLOOKUP(L68,Input!$C$2:$D$6,2,FALSE)</f>
        <v>13</v>
      </c>
      <c r="N68" s="10">
        <f t="shared" si="6"/>
        <v>6</v>
      </c>
      <c r="O68" s="10">
        <f>MATCH(F68,Input!$C$15:$U$15,0)</f>
        <v>15</v>
      </c>
    </row>
    <row r="69" spans="2:15">
      <c r="B69" s="9"/>
      <c r="C69" s="9" t="s">
        <v>11</v>
      </c>
      <c r="D69" s="12">
        <v>2015</v>
      </c>
      <c r="E69" s="9" t="str">
        <f t="shared" si="11"/>
        <v>INDP*</v>
      </c>
      <c r="F69" s="9" t="str">
        <f t="shared" si="10"/>
        <v>INDLPG</v>
      </c>
      <c r="G69" s="9" t="str">
        <f t="shared" si="10"/>
        <v>IPDHT</v>
      </c>
      <c r="H69" s="9" t="str">
        <f t="shared" si="10"/>
        <v>INDLPG</v>
      </c>
      <c r="I69" s="13" t="s">
        <v>209</v>
      </c>
      <c r="J69" s="52">
        <f ca="1">OFFSET(Input!$A$1,M69+N69+2,O69+1)</f>
        <v>40.590088951336469</v>
      </c>
      <c r="L69" s="13" t="str">
        <f t="shared" si="5"/>
        <v>ProcesTax</v>
      </c>
      <c r="M69" s="13">
        <f>VLOOKUP(L69,Input!$C$2:$D$6,2,FALSE)</f>
        <v>13</v>
      </c>
      <c r="N69" s="13">
        <f t="shared" si="6"/>
        <v>6</v>
      </c>
      <c r="O69" s="13">
        <f>MATCH(F69,Input!$C$15:$U$15,0)</f>
        <v>8</v>
      </c>
    </row>
    <row r="70" spans="2:15">
      <c r="C70" t="s">
        <v>11</v>
      </c>
      <c r="D70" s="18">
        <v>2015</v>
      </c>
      <c r="E70" t="str">
        <f t="shared" si="11"/>
        <v>INDP*</v>
      </c>
      <c r="F70" t="str">
        <f t="shared" ref="F70:H89" si="12">F26</f>
        <v>INDNGA</v>
      </c>
      <c r="G70" t="str">
        <f t="shared" si="12"/>
        <v>IPDRH</v>
      </c>
      <c r="H70" t="str">
        <f t="shared" si="12"/>
        <v>INDNGA</v>
      </c>
      <c r="I70" s="10" t="s">
        <v>209</v>
      </c>
      <c r="J70" s="51">
        <f ca="1">OFFSET(Input!$A$1,M70+N70+2,O70+1)</f>
        <v>70.841601057755838</v>
      </c>
      <c r="L70" s="10" t="str">
        <f t="shared" si="5"/>
        <v>HeatTax</v>
      </c>
      <c r="M70" s="10">
        <f>VLOOKUP(L70,Input!$C$2:$D$6,2,FALSE)</f>
        <v>63</v>
      </c>
      <c r="N70" s="10">
        <f t="shared" si="6"/>
        <v>6</v>
      </c>
      <c r="O70" s="10">
        <f>MATCH(F70,Input!$C$15:$U$15,0)</f>
        <v>1</v>
      </c>
    </row>
    <row r="71" spans="2:15">
      <c r="C71" t="s">
        <v>11</v>
      </c>
      <c r="D71" s="18">
        <v>2015</v>
      </c>
      <c r="E71" t="str">
        <f t="shared" si="11"/>
        <v>INDP*</v>
      </c>
      <c r="F71" t="str">
        <f t="shared" si="12"/>
        <v>INDSNG2</v>
      </c>
      <c r="G71" t="str">
        <f t="shared" si="12"/>
        <v>IPDRH</v>
      </c>
      <c r="H71" t="str">
        <f t="shared" si="12"/>
        <v>INDSNG2</v>
      </c>
      <c r="I71" s="10" t="s">
        <v>209</v>
      </c>
      <c r="J71" s="51">
        <f ca="1">OFFSET(Input!$A$1,M71+N71+2,O71+1)</f>
        <v>0</v>
      </c>
      <c r="L71" s="10" t="str">
        <f t="shared" ref="L71:L134" si="13">VLOOKUP(RIGHT(G71,3),$T$6:$V$12,3,FALSE)</f>
        <v>HeatTax</v>
      </c>
      <c r="M71" s="10">
        <f>VLOOKUP(L71,Input!$C$2:$D$6,2,FALSE)</f>
        <v>63</v>
      </c>
      <c r="N71" s="10">
        <f t="shared" ref="N71:N134" si="14">D71-2009</f>
        <v>6</v>
      </c>
      <c r="O71" s="10">
        <f>MATCH(F71,Input!$C$15:$U$15,0)</f>
        <v>16</v>
      </c>
    </row>
    <row r="72" spans="2:15">
      <c r="C72" t="s">
        <v>11</v>
      </c>
      <c r="D72" s="18">
        <v>2015</v>
      </c>
      <c r="E72" t="str">
        <f t="shared" si="11"/>
        <v>INDP*</v>
      </c>
      <c r="F72" t="str">
        <f t="shared" si="12"/>
        <v>INDSNG1</v>
      </c>
      <c r="G72" t="str">
        <f t="shared" si="12"/>
        <v>IPDRH</v>
      </c>
      <c r="H72" t="str">
        <f t="shared" si="12"/>
        <v>INDSNG1</v>
      </c>
      <c r="I72" s="10" t="s">
        <v>209</v>
      </c>
      <c r="J72" s="51">
        <f ca="1">OFFSET(Input!$A$1,M72+N72+2,O72+1)</f>
        <v>121.84069514307899</v>
      </c>
      <c r="L72" s="10" t="str">
        <f t="shared" si="13"/>
        <v>HeatTax</v>
      </c>
      <c r="M72" s="10">
        <f>VLOOKUP(L72,Input!$C$2:$D$6,2,FALSE)</f>
        <v>63</v>
      </c>
      <c r="N72" s="10">
        <f t="shared" si="14"/>
        <v>6</v>
      </c>
      <c r="O72" s="10">
        <f>MATCH(F72,Input!$C$15:$U$15,0)</f>
        <v>15</v>
      </c>
    </row>
    <row r="73" spans="2:15">
      <c r="C73" t="s">
        <v>11</v>
      </c>
      <c r="D73" s="18">
        <v>2015</v>
      </c>
      <c r="E73" t="str">
        <f t="shared" si="11"/>
        <v>INDP*</v>
      </c>
      <c r="F73" t="str">
        <f t="shared" si="12"/>
        <v>INDCOA</v>
      </c>
      <c r="G73" t="str">
        <f t="shared" si="12"/>
        <v>IPDRH</v>
      </c>
      <c r="H73" t="str">
        <f t="shared" si="12"/>
        <v>INDCOA</v>
      </c>
      <c r="I73" s="10" t="s">
        <v>209</v>
      </c>
      <c r="J73" s="51">
        <f ca="1">OFFSET(Input!$A$1,M73+N73+2,O73+1)</f>
        <v>0</v>
      </c>
      <c r="L73" s="10" t="str">
        <f t="shared" si="13"/>
        <v>HeatTax</v>
      </c>
      <c r="M73" s="10">
        <f>VLOOKUP(L73,Input!$C$2:$D$6,2,FALSE)</f>
        <v>63</v>
      </c>
      <c r="N73" s="10">
        <f t="shared" si="14"/>
        <v>6</v>
      </c>
      <c r="O73" s="10">
        <f>MATCH(F73,Input!$C$15:$U$15,0)</f>
        <v>2</v>
      </c>
    </row>
    <row r="74" spans="2:15">
      <c r="C74" t="s">
        <v>11</v>
      </c>
      <c r="D74" s="18">
        <v>2015</v>
      </c>
      <c r="E74" t="str">
        <f t="shared" si="11"/>
        <v>INDP*</v>
      </c>
      <c r="F74" t="str">
        <f t="shared" si="12"/>
        <v>INDDSL</v>
      </c>
      <c r="G74" t="str">
        <f t="shared" si="12"/>
        <v>IPDRH</v>
      </c>
      <c r="H74" t="str">
        <f t="shared" si="12"/>
        <v>INDDSL</v>
      </c>
      <c r="I74" s="10" t="s">
        <v>209</v>
      </c>
      <c r="J74" s="51">
        <f ca="1">OFFSET(Input!$A$1,M74+N74+2,O74+1)</f>
        <v>145.72835544314296</v>
      </c>
      <c r="L74" s="10" t="str">
        <f t="shared" si="13"/>
        <v>HeatTax</v>
      </c>
      <c r="M74" s="10">
        <f>VLOOKUP(L74,Input!$C$2:$D$6,2,FALSE)</f>
        <v>63</v>
      </c>
      <c r="N74" s="10">
        <f t="shared" si="14"/>
        <v>6</v>
      </c>
      <c r="O74" s="10">
        <f>MATCH(F74,Input!$C$15:$U$15,0)</f>
        <v>3</v>
      </c>
    </row>
    <row r="75" spans="2:15">
      <c r="C75" t="s">
        <v>11</v>
      </c>
      <c r="D75" s="18">
        <v>2015</v>
      </c>
      <c r="E75" t="str">
        <f t="shared" si="11"/>
        <v>INDP*</v>
      </c>
      <c r="F75" t="str">
        <f t="shared" si="12"/>
        <v>INDDSB1</v>
      </c>
      <c r="G75" t="str">
        <f t="shared" si="12"/>
        <v>IPDRH</v>
      </c>
      <c r="H75" t="str">
        <f t="shared" si="12"/>
        <v>INDDSB1</v>
      </c>
      <c r="I75" s="10" t="s">
        <v>209</v>
      </c>
      <c r="J75" s="51">
        <f ca="1">OFFSET(Input!$A$1,M75+N75+2,O75+1)</f>
        <v>37.916666666666671</v>
      </c>
      <c r="L75" s="10" t="str">
        <f t="shared" si="13"/>
        <v>HeatTax</v>
      </c>
      <c r="M75" s="10">
        <f>VLOOKUP(L75,Input!$C$2:$D$6,2,FALSE)</f>
        <v>63</v>
      </c>
      <c r="N75" s="10">
        <f t="shared" si="14"/>
        <v>6</v>
      </c>
      <c r="O75" s="10">
        <f>MATCH(F75,Input!$C$15:$U$15,0)</f>
        <v>13</v>
      </c>
    </row>
    <row r="76" spans="2:15">
      <c r="C76" t="s">
        <v>11</v>
      </c>
      <c r="D76" s="18">
        <v>2015</v>
      </c>
      <c r="E76" t="str">
        <f t="shared" si="11"/>
        <v>INDP*</v>
      </c>
      <c r="F76" t="str">
        <f t="shared" si="12"/>
        <v>INDDSB2</v>
      </c>
      <c r="G76" t="str">
        <f t="shared" si="12"/>
        <v>IPDRH</v>
      </c>
      <c r="H76" t="str">
        <f t="shared" si="12"/>
        <v>INDDSB2</v>
      </c>
      <c r="I76" s="10" t="s">
        <v>209</v>
      </c>
      <c r="J76" s="51">
        <f ca="1">OFFSET(Input!$A$1,M76+N76+2,O76+1)</f>
        <v>121.84069514307899</v>
      </c>
      <c r="L76" s="10" t="str">
        <f t="shared" si="13"/>
        <v>HeatTax</v>
      </c>
      <c r="M76" s="10">
        <f>VLOOKUP(L76,Input!$C$2:$D$6,2,FALSE)</f>
        <v>63</v>
      </c>
      <c r="N76" s="10">
        <f t="shared" si="14"/>
        <v>6</v>
      </c>
      <c r="O76" s="10">
        <f>MATCH(F76,Input!$C$15:$U$15,0)</f>
        <v>14</v>
      </c>
    </row>
    <row r="77" spans="2:15">
      <c r="C77" t="s">
        <v>11</v>
      </c>
      <c r="D77" s="18">
        <v>2015</v>
      </c>
      <c r="E77" t="str">
        <f t="shared" si="11"/>
        <v>INDP*</v>
      </c>
      <c r="F77" t="str">
        <f t="shared" si="12"/>
        <v>INDWPE</v>
      </c>
      <c r="G77" t="str">
        <f t="shared" si="12"/>
        <v>IPDRH</v>
      </c>
      <c r="H77" t="str">
        <f t="shared" si="12"/>
        <v>INDWPE</v>
      </c>
      <c r="I77" s="10" t="s">
        <v>209</v>
      </c>
      <c r="J77" s="51">
        <f ca="1">OFFSET(Input!$A$1,M77+N77+2,O77+1)</f>
        <v>0</v>
      </c>
      <c r="L77" s="10" t="str">
        <f t="shared" si="13"/>
        <v>HeatTax</v>
      </c>
      <c r="M77" s="10">
        <f>VLOOKUP(L77,Input!$C$2:$D$6,2,FALSE)</f>
        <v>63</v>
      </c>
      <c r="N77" s="10">
        <f t="shared" si="14"/>
        <v>6</v>
      </c>
      <c r="O77" s="10">
        <f>MATCH(F77,Input!$C$15:$U$15,0)</f>
        <v>4</v>
      </c>
    </row>
    <row r="78" spans="2:15">
      <c r="C78" t="s">
        <v>11</v>
      </c>
      <c r="D78" s="18">
        <v>2015</v>
      </c>
      <c r="E78" t="str">
        <f t="shared" si="11"/>
        <v>INDP*</v>
      </c>
      <c r="F78" t="str">
        <f t="shared" si="12"/>
        <v>INDWCH</v>
      </c>
      <c r="G78" t="str">
        <f t="shared" si="12"/>
        <v>IPDRH</v>
      </c>
      <c r="H78" t="str">
        <f t="shared" si="12"/>
        <v>INDWCH</v>
      </c>
      <c r="I78" s="10" t="s">
        <v>209</v>
      </c>
      <c r="J78" s="51">
        <f ca="1">OFFSET(Input!$A$1,M78+N78+2,O78+1)</f>
        <v>0</v>
      </c>
      <c r="L78" s="10" t="str">
        <f t="shared" si="13"/>
        <v>HeatTax</v>
      </c>
      <c r="M78" s="10">
        <f>VLOOKUP(L78,Input!$C$2:$D$6,2,FALSE)</f>
        <v>63</v>
      </c>
      <c r="N78" s="10">
        <f t="shared" si="14"/>
        <v>6</v>
      </c>
      <c r="O78" s="10">
        <f>MATCH(F78,Input!$C$15:$U$15,0)</f>
        <v>5</v>
      </c>
    </row>
    <row r="79" spans="2:15">
      <c r="C79" t="s">
        <v>11</v>
      </c>
      <c r="D79" s="18">
        <v>2015</v>
      </c>
      <c r="E79" t="str">
        <f t="shared" si="11"/>
        <v>INDP*</v>
      </c>
      <c r="F79" t="str">
        <f t="shared" si="12"/>
        <v>INDBGA</v>
      </c>
      <c r="G79" t="str">
        <f t="shared" si="12"/>
        <v>IPDRH</v>
      </c>
      <c r="H79" t="str">
        <f t="shared" si="12"/>
        <v>INDBGA</v>
      </c>
      <c r="I79" s="10" t="s">
        <v>209</v>
      </c>
      <c r="J79" s="51">
        <f ca="1">OFFSET(Input!$A$1,M79+N79+2,O79+1)</f>
        <v>0</v>
      </c>
      <c r="L79" s="10" t="str">
        <f t="shared" si="13"/>
        <v>HeatTax</v>
      </c>
      <c r="M79" s="10">
        <f>VLOOKUP(L79,Input!$C$2:$D$6,2,FALSE)</f>
        <v>63</v>
      </c>
      <c r="N79" s="10">
        <f t="shared" si="14"/>
        <v>6</v>
      </c>
      <c r="O79" s="10">
        <f>MATCH(F79,Input!$C$15:$U$15,0)</f>
        <v>6</v>
      </c>
    </row>
    <row r="80" spans="2:15">
      <c r="C80" t="s">
        <v>11</v>
      </c>
      <c r="D80" s="18">
        <v>2015</v>
      </c>
      <c r="E80" t="str">
        <f t="shared" si="11"/>
        <v>INDP*</v>
      </c>
      <c r="F80" t="str">
        <f t="shared" si="12"/>
        <v>INDHFO</v>
      </c>
      <c r="G80" t="str">
        <f t="shared" si="12"/>
        <v>IPDRH</v>
      </c>
      <c r="H80" t="str">
        <f t="shared" si="12"/>
        <v>INDHFO</v>
      </c>
      <c r="I80" s="10" t="s">
        <v>209</v>
      </c>
      <c r="J80" s="51">
        <f ca="1">OFFSET(Input!$A$1,M80+N80+2,O80+1)</f>
        <v>73.544808375756418</v>
      </c>
      <c r="L80" s="10" t="str">
        <f t="shared" si="13"/>
        <v>HeatTax</v>
      </c>
      <c r="M80" s="10">
        <f>VLOOKUP(L80,Input!$C$2:$D$6,2,FALSE)</f>
        <v>63</v>
      </c>
      <c r="N80" s="10">
        <f t="shared" si="14"/>
        <v>6</v>
      </c>
      <c r="O80" s="10">
        <f>MATCH(F80,Input!$C$15:$U$15,0)</f>
        <v>7</v>
      </c>
    </row>
    <row r="81" spans="2:15">
      <c r="C81" t="s">
        <v>11</v>
      </c>
      <c r="D81" s="18">
        <v>2015</v>
      </c>
      <c r="E81" t="str">
        <f t="shared" si="11"/>
        <v>INDP*</v>
      </c>
      <c r="F81" t="str">
        <f t="shared" si="12"/>
        <v>INDLPG</v>
      </c>
      <c r="G81" t="str">
        <f t="shared" si="12"/>
        <v>IPDRH</v>
      </c>
      <c r="H81" t="str">
        <f t="shared" si="12"/>
        <v>INDLPG</v>
      </c>
      <c r="I81" s="10" t="s">
        <v>209</v>
      </c>
      <c r="J81" s="51">
        <f ca="1">OFFSET(Input!$A$1,M81+N81+2,O81+1)</f>
        <v>40.590088951336469</v>
      </c>
      <c r="L81" s="10" t="str">
        <f t="shared" si="13"/>
        <v>HeatTax</v>
      </c>
      <c r="M81" s="10">
        <f>VLOOKUP(L81,Input!$C$2:$D$6,2,FALSE)</f>
        <v>63</v>
      </c>
      <c r="N81" s="10">
        <f t="shared" si="14"/>
        <v>6</v>
      </c>
      <c r="O81" s="10">
        <f>MATCH(F81,Input!$C$15:$U$15,0)</f>
        <v>8</v>
      </c>
    </row>
    <row r="82" spans="2:15">
      <c r="C82" t="s">
        <v>11</v>
      </c>
      <c r="D82" s="18">
        <v>2015</v>
      </c>
      <c r="E82" t="str">
        <f t="shared" si="11"/>
        <v>INDP*</v>
      </c>
      <c r="F82" t="str">
        <f t="shared" si="12"/>
        <v>INDWST</v>
      </c>
      <c r="G82" t="str">
        <f t="shared" si="12"/>
        <v>IPDRH</v>
      </c>
      <c r="H82" t="str">
        <f t="shared" si="12"/>
        <v>INDWST</v>
      </c>
      <c r="I82" s="10" t="s">
        <v>209</v>
      </c>
      <c r="J82" s="51">
        <f ca="1">OFFSET(Input!$A$1,M82+N82+2,O82+1)</f>
        <v>0</v>
      </c>
      <c r="L82" s="10" t="str">
        <f t="shared" si="13"/>
        <v>HeatTax</v>
      </c>
      <c r="M82" s="10">
        <f>VLOOKUP(L82,Input!$C$2:$D$6,2,FALSE)</f>
        <v>63</v>
      </c>
      <c r="N82" s="10">
        <f t="shared" si="14"/>
        <v>6</v>
      </c>
      <c r="O82" s="10">
        <f>MATCH(F82,Input!$C$15:$U$15,0)</f>
        <v>9</v>
      </c>
    </row>
    <row r="83" spans="2:15">
      <c r="C83" t="s">
        <v>11</v>
      </c>
      <c r="D83" s="18">
        <v>2015</v>
      </c>
      <c r="E83" t="str">
        <f t="shared" si="11"/>
        <v>INDP*</v>
      </c>
      <c r="F83" t="str">
        <f t="shared" si="12"/>
        <v>INDHCE</v>
      </c>
      <c r="G83" t="str">
        <f t="shared" si="12"/>
        <v>IPDRH</v>
      </c>
      <c r="H83" t="str">
        <f t="shared" si="12"/>
        <v>INDHCE</v>
      </c>
      <c r="I83" s="10" t="s">
        <v>209</v>
      </c>
      <c r="J83" s="51">
        <f ca="1">OFFSET(Input!$A$1,M83+N83+2,O83+1)</f>
        <v>30.170076892571945</v>
      </c>
      <c r="L83" s="10" t="str">
        <f t="shared" si="13"/>
        <v>HeatTax</v>
      </c>
      <c r="M83" s="10">
        <f>VLOOKUP(L83,Input!$C$2:$D$6,2,FALSE)</f>
        <v>63</v>
      </c>
      <c r="N83" s="10">
        <f t="shared" si="14"/>
        <v>6</v>
      </c>
      <c r="O83" s="10">
        <f>MATCH(F83,Input!$C$15:$U$15,0)</f>
        <v>10</v>
      </c>
    </row>
    <row r="84" spans="2:15">
      <c r="C84" t="s">
        <v>11</v>
      </c>
      <c r="D84" s="18">
        <v>2015</v>
      </c>
      <c r="E84" t="str">
        <f t="shared" si="11"/>
        <v>INDP*</v>
      </c>
      <c r="F84" t="str">
        <f t="shared" si="12"/>
        <v>INDHDE</v>
      </c>
      <c r="G84" t="str">
        <f t="shared" si="12"/>
        <v>IPDRH</v>
      </c>
      <c r="H84" t="str">
        <f t="shared" si="12"/>
        <v>INDHDE</v>
      </c>
      <c r="I84" s="10" t="s">
        <v>209</v>
      </c>
      <c r="J84" s="51">
        <f ca="1">OFFSET(Input!$A$1,M84+N84+2,O84+1)</f>
        <v>30.170076892571945</v>
      </c>
      <c r="L84" s="10" t="str">
        <f t="shared" si="13"/>
        <v>HeatTax</v>
      </c>
      <c r="M84" s="10">
        <f>VLOOKUP(L84,Input!$C$2:$D$6,2,FALSE)</f>
        <v>63</v>
      </c>
      <c r="N84" s="10">
        <f t="shared" si="14"/>
        <v>6</v>
      </c>
      <c r="O84" s="10">
        <f>MATCH(F84,Input!$C$15:$U$15,0)</f>
        <v>11</v>
      </c>
    </row>
    <row r="85" spans="2:15">
      <c r="B85" s="9"/>
      <c r="C85" s="9" t="s">
        <v>11</v>
      </c>
      <c r="D85" s="12">
        <v>2015</v>
      </c>
      <c r="E85" s="9" t="str">
        <f t="shared" si="11"/>
        <v>INDP*</v>
      </c>
      <c r="F85" s="9" t="str">
        <f t="shared" si="12"/>
        <v>INDELC</v>
      </c>
      <c r="G85" s="9" t="str">
        <f t="shared" si="12"/>
        <v>IPDRH</v>
      </c>
      <c r="H85" s="9" t="str">
        <f t="shared" si="12"/>
        <v>INDELC</v>
      </c>
      <c r="I85" s="13" t="s">
        <v>209</v>
      </c>
      <c r="J85" s="52">
        <f ca="1">OFFSET(Input!$A$1,M85+N85+2,O85+1)</f>
        <v>37.916666666666671</v>
      </c>
      <c r="L85" s="13" t="str">
        <f t="shared" si="13"/>
        <v>HeatTax</v>
      </c>
      <c r="M85" s="13">
        <f>VLOOKUP(L85,Input!$C$2:$D$6,2,FALSE)</f>
        <v>63</v>
      </c>
      <c r="N85" s="13">
        <f t="shared" si="14"/>
        <v>6</v>
      </c>
      <c r="O85" s="13">
        <f>MATCH(F85,Input!$C$15:$U$15,0)</f>
        <v>12</v>
      </c>
    </row>
    <row r="86" spans="2:15">
      <c r="B86" s="26"/>
      <c r="C86" s="26" t="s">
        <v>11</v>
      </c>
      <c r="D86" s="27">
        <v>2015</v>
      </c>
      <c r="E86" s="26" t="str">
        <f t="shared" si="11"/>
        <v>INDP*</v>
      </c>
      <c r="F86" s="26" t="str">
        <f t="shared" si="12"/>
        <v>INDELC</v>
      </c>
      <c r="G86" s="26" t="str">
        <f t="shared" si="12"/>
        <v>IPDLA</v>
      </c>
      <c r="H86" s="26" t="str">
        <f t="shared" si="12"/>
        <v>INDELC</v>
      </c>
      <c r="I86" s="28" t="s">
        <v>209</v>
      </c>
      <c r="J86" s="53">
        <f ca="1">OFFSET(Input!$A$1,M86+N86+2,O86+1)</f>
        <v>37.916666666666671</v>
      </c>
      <c r="L86" s="28" t="str">
        <f t="shared" si="13"/>
        <v>FullTax</v>
      </c>
      <c r="M86" s="28">
        <f>VLOOKUP(L86,Input!$C$2:$D$6,2,FALSE)</f>
        <v>113</v>
      </c>
      <c r="N86" s="28">
        <f t="shared" si="14"/>
        <v>6</v>
      </c>
      <c r="O86" s="28">
        <f>MATCH(F86,Input!$C$15:$U$15,0)</f>
        <v>12</v>
      </c>
    </row>
    <row r="87" spans="2:15">
      <c r="B87" s="9"/>
      <c r="C87" s="9" t="s">
        <v>11</v>
      </c>
      <c r="D87" s="12">
        <v>2015</v>
      </c>
      <c r="E87" s="9" t="str">
        <f t="shared" si="11"/>
        <v>INDP*</v>
      </c>
      <c r="F87" s="9" t="str">
        <f t="shared" si="12"/>
        <v>INDELC</v>
      </c>
      <c r="G87" s="9" t="str">
        <f t="shared" si="12"/>
        <v>IPDEM</v>
      </c>
      <c r="H87" s="9" t="str">
        <f t="shared" si="12"/>
        <v>INDELC</v>
      </c>
      <c r="I87" s="13" t="s">
        <v>209</v>
      </c>
      <c r="J87" s="52">
        <f ca="1">OFFSET(Input!$A$1,M87+N87+2,O87+1)</f>
        <v>37.916666666666671</v>
      </c>
      <c r="L87" s="13" t="str">
        <f t="shared" si="13"/>
        <v>FullTax</v>
      </c>
      <c r="M87" s="13">
        <f>VLOOKUP(L87,Input!$C$2:$D$6,2,FALSE)</f>
        <v>113</v>
      </c>
      <c r="N87" s="13">
        <f t="shared" si="14"/>
        <v>6</v>
      </c>
      <c r="O87" s="13">
        <f>MATCH(F87,Input!$C$15:$U$15,0)</f>
        <v>12</v>
      </c>
    </row>
    <row r="88" spans="2:15">
      <c r="C88" t="s">
        <v>11</v>
      </c>
      <c r="D88" s="18">
        <v>2015</v>
      </c>
      <c r="E88" t="str">
        <f t="shared" si="11"/>
        <v>INDP*</v>
      </c>
      <c r="F88" t="str">
        <f t="shared" si="12"/>
        <v>INDDSB1</v>
      </c>
      <c r="G88" t="str">
        <f t="shared" si="12"/>
        <v>IPDTF</v>
      </c>
      <c r="H88" t="str">
        <f t="shared" si="12"/>
        <v>INDDSB1</v>
      </c>
      <c r="I88" s="10" t="s">
        <v>209</v>
      </c>
      <c r="J88" s="51">
        <f ca="1">OFFSET(Input!$A$1,M88+N88+2,O88+1)</f>
        <v>37.916666666666671</v>
      </c>
      <c r="L88" s="10" t="str">
        <f t="shared" si="13"/>
        <v>FullTax</v>
      </c>
      <c r="M88" s="10">
        <f>VLOOKUP(L88,Input!$C$2:$D$6,2,FALSE)</f>
        <v>113</v>
      </c>
      <c r="N88" s="10">
        <f t="shared" si="14"/>
        <v>6</v>
      </c>
      <c r="O88" s="10">
        <f>MATCH(F88,Input!$C$15:$U$15,0)</f>
        <v>13</v>
      </c>
    </row>
    <row r="89" spans="2:15">
      <c r="C89" t="s">
        <v>11</v>
      </c>
      <c r="D89" s="18">
        <v>2015</v>
      </c>
      <c r="E89" t="str">
        <f t="shared" si="11"/>
        <v>INDP*</v>
      </c>
      <c r="F89" t="str">
        <f t="shared" si="12"/>
        <v>INDDSB2</v>
      </c>
      <c r="G89" t="str">
        <f t="shared" si="12"/>
        <v>IPDTF</v>
      </c>
      <c r="H89" t="str">
        <f t="shared" si="12"/>
        <v>INDDSB2</v>
      </c>
      <c r="I89" s="10" t="s">
        <v>209</v>
      </c>
      <c r="J89" s="51">
        <f ca="1">OFFSET(Input!$A$1,M89+N89+2,O89+1)</f>
        <v>121.84069514307899</v>
      </c>
      <c r="L89" s="10" t="str">
        <f t="shared" si="13"/>
        <v>FullTax</v>
      </c>
      <c r="M89" s="10">
        <f>VLOOKUP(L89,Input!$C$2:$D$6,2,FALSE)</f>
        <v>113</v>
      </c>
      <c r="N89" s="10">
        <f t="shared" si="14"/>
        <v>6</v>
      </c>
      <c r="O89" s="10">
        <f>MATCH(F89,Input!$C$15:$U$15,0)</f>
        <v>14</v>
      </c>
    </row>
    <row r="90" spans="2:15">
      <c r="C90" t="s">
        <v>11</v>
      </c>
      <c r="D90" s="18">
        <v>2015</v>
      </c>
      <c r="E90" t="str">
        <f t="shared" si="11"/>
        <v>INDP*</v>
      </c>
      <c r="F90" t="str">
        <f t="shared" ref="F90:H109" si="15">F46</f>
        <v>INDDSL</v>
      </c>
      <c r="G90" t="str">
        <f t="shared" si="15"/>
        <v>IPDTF</v>
      </c>
      <c r="H90" t="str">
        <f t="shared" si="15"/>
        <v>INDDSL</v>
      </c>
      <c r="I90" s="10" t="s">
        <v>209</v>
      </c>
      <c r="J90" s="51">
        <f ca="1">OFFSET(Input!$A$1,M90+N90+2,O90+1)</f>
        <v>145.72835544314296</v>
      </c>
      <c r="L90" s="10" t="str">
        <f t="shared" si="13"/>
        <v>FullTax</v>
      </c>
      <c r="M90" s="10">
        <f>VLOOKUP(L90,Input!$C$2:$D$6,2,FALSE)</f>
        <v>113</v>
      </c>
      <c r="N90" s="10">
        <f t="shared" si="14"/>
        <v>6</v>
      </c>
      <c r="O90" s="10">
        <f>MATCH(F90,Input!$C$15:$U$15,0)</f>
        <v>3</v>
      </c>
    </row>
    <row r="91" spans="2:15">
      <c r="C91" t="s">
        <v>11</v>
      </c>
      <c r="D91" s="18">
        <v>2015</v>
      </c>
      <c r="E91" t="str">
        <f t="shared" si="11"/>
        <v>INDP*</v>
      </c>
      <c r="F91" t="str">
        <f t="shared" si="15"/>
        <v>INDLPG</v>
      </c>
      <c r="G91" t="str">
        <f t="shared" si="15"/>
        <v>IPDFL</v>
      </c>
      <c r="H91" t="str">
        <f t="shared" si="15"/>
        <v>INDLPG</v>
      </c>
      <c r="I91" s="10" t="s">
        <v>209</v>
      </c>
      <c r="J91" s="51">
        <f ca="1">OFFSET(Input!$A$1,M91+N91+2,O91+1)</f>
        <v>40.590088951336469</v>
      </c>
      <c r="L91" s="10" t="str">
        <f t="shared" si="13"/>
        <v>FullTax</v>
      </c>
      <c r="M91" s="10">
        <f>VLOOKUP(L91,Input!$C$2:$D$6,2,FALSE)</f>
        <v>113</v>
      </c>
      <c r="N91" s="10">
        <f t="shared" si="14"/>
        <v>6</v>
      </c>
      <c r="O91" s="10">
        <f>MATCH(F91,Input!$C$15:$U$15,0)</f>
        <v>8</v>
      </c>
    </row>
    <row r="92" spans="2:15">
      <c r="C92" t="s">
        <v>11</v>
      </c>
      <c r="D92" s="18">
        <v>2015</v>
      </c>
      <c r="E92" t="str">
        <f t="shared" si="11"/>
        <v>INDP*</v>
      </c>
      <c r="F92" t="str">
        <f t="shared" si="15"/>
        <v>INDSNG1</v>
      </c>
      <c r="G92" t="str">
        <f t="shared" si="15"/>
        <v>IPDFL</v>
      </c>
      <c r="H92" t="str">
        <f t="shared" si="15"/>
        <v>INDSNG1</v>
      </c>
      <c r="I92" s="10" t="s">
        <v>209</v>
      </c>
      <c r="J92" s="51">
        <f ca="1">OFFSET(Input!$A$1,M92+N92+2,O92+1)</f>
        <v>121.84069514307899</v>
      </c>
      <c r="L92" s="10" t="str">
        <f t="shared" si="13"/>
        <v>FullTax</v>
      </c>
      <c r="M92" s="10">
        <f>VLOOKUP(L92,Input!$C$2:$D$6,2,FALSE)</f>
        <v>113</v>
      </c>
      <c r="N92" s="10">
        <f t="shared" si="14"/>
        <v>6</v>
      </c>
      <c r="O92" s="10">
        <f>MATCH(F92,Input!$C$15:$U$15,0)</f>
        <v>15</v>
      </c>
    </row>
    <row r="93" spans="2:15" ht="15.75" thickBot="1">
      <c r="B93" s="9"/>
      <c r="C93" s="9" t="s">
        <v>11</v>
      </c>
      <c r="D93" s="12">
        <v>2015</v>
      </c>
      <c r="E93" s="9" t="str">
        <f t="shared" si="11"/>
        <v>INDP*</v>
      </c>
      <c r="F93" s="9" t="str">
        <f t="shared" si="15"/>
        <v>INDSNG2</v>
      </c>
      <c r="G93" s="9" t="str">
        <f t="shared" si="15"/>
        <v>IPDFL</v>
      </c>
      <c r="H93" s="9" t="str">
        <f t="shared" si="15"/>
        <v>INDSNG2</v>
      </c>
      <c r="I93" s="13" t="s">
        <v>209</v>
      </c>
      <c r="J93" s="52">
        <f ca="1">OFFSET(Input!$A$1,M93+N93+2,O93+1)</f>
        <v>0</v>
      </c>
      <c r="L93" s="13" t="str">
        <f t="shared" si="13"/>
        <v>FullTax</v>
      </c>
      <c r="M93" s="13">
        <f>VLOOKUP(L93,Input!$C$2:$D$6,2,FALSE)</f>
        <v>113</v>
      </c>
      <c r="N93" s="13">
        <f t="shared" si="14"/>
        <v>6</v>
      </c>
      <c r="O93" s="13">
        <f>MATCH(F93,Input!$C$15:$U$15,0)</f>
        <v>16</v>
      </c>
    </row>
    <row r="94" spans="2:15">
      <c r="B94" s="8"/>
      <c r="C94" s="8" t="s">
        <v>11</v>
      </c>
      <c r="D94" s="19">
        <v>2020</v>
      </c>
      <c r="E94" s="8" t="str">
        <f t="shared" si="11"/>
        <v>INDP*</v>
      </c>
      <c r="F94" s="8" t="str">
        <f t="shared" si="15"/>
        <v>INDNGA</v>
      </c>
      <c r="G94" s="8" t="str">
        <f t="shared" si="15"/>
        <v>IPDMT</v>
      </c>
      <c r="H94" s="8" t="str">
        <f t="shared" si="15"/>
        <v>INDNGA</v>
      </c>
      <c r="I94" s="20" t="s">
        <v>209</v>
      </c>
      <c r="J94" s="50">
        <f ca="1">OFFSET(Input!$A$1,M94+N94+2,O94+1)</f>
        <v>2.5015331882971479</v>
      </c>
      <c r="L94" s="20" t="str">
        <f t="shared" si="13"/>
        <v>ProcesTax</v>
      </c>
      <c r="M94" s="20">
        <f>VLOOKUP(L94,Input!$C$2:$D$6,2,FALSE)</f>
        <v>13</v>
      </c>
      <c r="N94" s="20">
        <f t="shared" si="14"/>
        <v>11</v>
      </c>
      <c r="O94" s="20">
        <f>MATCH(F94,Input!$C$15:$U$15,0)</f>
        <v>1</v>
      </c>
    </row>
    <row r="95" spans="2:15">
      <c r="C95" t="s">
        <v>11</v>
      </c>
      <c r="D95" s="18">
        <v>2020</v>
      </c>
      <c r="E95" t="str">
        <f t="shared" si="11"/>
        <v>INDP*</v>
      </c>
      <c r="F95" t="str">
        <f t="shared" si="15"/>
        <v>INDSNG1</v>
      </c>
      <c r="G95" t="str">
        <f t="shared" si="15"/>
        <v>IPDMT</v>
      </c>
      <c r="H95" t="str">
        <f t="shared" si="15"/>
        <v>INDSNG1</v>
      </c>
      <c r="I95" s="10" t="s">
        <v>209</v>
      </c>
      <c r="J95" s="51">
        <f ca="1">OFFSET(Input!$A$1,M95+N95+2,O95+1)</f>
        <v>0</v>
      </c>
      <c r="L95" s="10" t="str">
        <f t="shared" si="13"/>
        <v>ProcesTax</v>
      </c>
      <c r="M95" s="10">
        <f>VLOOKUP(L95,Input!$C$2:$D$6,2,FALSE)</f>
        <v>13</v>
      </c>
      <c r="N95" s="10">
        <f t="shared" si="14"/>
        <v>11</v>
      </c>
      <c r="O95" s="10">
        <f>MATCH(F95,Input!$C$15:$U$15,0)</f>
        <v>15</v>
      </c>
    </row>
    <row r="96" spans="2:15">
      <c r="C96" t="s">
        <v>11</v>
      </c>
      <c r="D96" s="18">
        <v>2020</v>
      </c>
      <c r="E96" t="str">
        <f t="shared" si="11"/>
        <v>INDP*</v>
      </c>
      <c r="F96" t="str">
        <f t="shared" si="15"/>
        <v>INDSNG2</v>
      </c>
      <c r="G96" t="str">
        <f t="shared" si="15"/>
        <v>IPDMT</v>
      </c>
      <c r="H96" t="str">
        <f t="shared" si="15"/>
        <v>INDSNG2</v>
      </c>
      <c r="I96" s="10" t="s">
        <v>209</v>
      </c>
      <c r="J96" s="51">
        <f ca="1">OFFSET(Input!$A$1,M96+N96+2,O96+1)</f>
        <v>0</v>
      </c>
      <c r="L96" s="10" t="str">
        <f t="shared" si="13"/>
        <v>ProcesTax</v>
      </c>
      <c r="M96" s="10">
        <f>VLOOKUP(L96,Input!$C$2:$D$6,2,FALSE)</f>
        <v>13</v>
      </c>
      <c r="N96" s="10">
        <f t="shared" si="14"/>
        <v>11</v>
      </c>
      <c r="O96" s="10">
        <f>MATCH(F96,Input!$C$15:$U$15,0)</f>
        <v>16</v>
      </c>
    </row>
    <row r="97" spans="2:15">
      <c r="C97" t="s">
        <v>11</v>
      </c>
      <c r="D97" s="18">
        <v>2020</v>
      </c>
      <c r="E97" t="str">
        <f t="shared" si="11"/>
        <v>INDP*</v>
      </c>
      <c r="F97" t="str">
        <f t="shared" si="15"/>
        <v>INDCOA</v>
      </c>
      <c r="G97" t="str">
        <f t="shared" si="15"/>
        <v>IPDMT</v>
      </c>
      <c r="H97" t="str">
        <f t="shared" si="15"/>
        <v>INDCOA</v>
      </c>
      <c r="I97" s="10" t="s">
        <v>209</v>
      </c>
      <c r="J97" s="51">
        <f ca="1">OFFSET(Input!$A$1,M97+N97+2,O97+1)</f>
        <v>0</v>
      </c>
      <c r="L97" s="10" t="str">
        <f t="shared" si="13"/>
        <v>ProcesTax</v>
      </c>
      <c r="M97" s="10">
        <f>VLOOKUP(L97,Input!$C$2:$D$6,2,FALSE)</f>
        <v>13</v>
      </c>
      <c r="N97" s="10">
        <f t="shared" si="14"/>
        <v>11</v>
      </c>
      <c r="O97" s="10">
        <f>MATCH(F97,Input!$C$15:$U$15,0)</f>
        <v>2</v>
      </c>
    </row>
    <row r="98" spans="2:15">
      <c r="C98" t="s">
        <v>11</v>
      </c>
      <c r="D98" s="18">
        <v>2020</v>
      </c>
      <c r="E98" t="str">
        <f t="shared" si="11"/>
        <v>INDP*</v>
      </c>
      <c r="F98" t="str">
        <f t="shared" si="15"/>
        <v>INDDSL</v>
      </c>
      <c r="G98" t="str">
        <f t="shared" si="15"/>
        <v>IPDMT</v>
      </c>
      <c r="H98" t="str">
        <f t="shared" si="15"/>
        <v>INDDSL</v>
      </c>
      <c r="I98" s="10" t="s">
        <v>209</v>
      </c>
      <c r="J98" s="51">
        <f ca="1">OFFSET(Input!$A$1,M98+N98+2,O98+1)</f>
        <v>154.26271326684906</v>
      </c>
      <c r="L98" s="10" t="str">
        <f t="shared" si="13"/>
        <v>ProcesTax</v>
      </c>
      <c r="M98" s="10">
        <f>VLOOKUP(L98,Input!$C$2:$D$6,2,FALSE)</f>
        <v>13</v>
      </c>
      <c r="N98" s="10">
        <f t="shared" si="14"/>
        <v>11</v>
      </c>
      <c r="O98" s="10">
        <f>MATCH(F98,Input!$C$15:$U$15,0)</f>
        <v>3</v>
      </c>
    </row>
    <row r="99" spans="2:15">
      <c r="C99" t="s">
        <v>11</v>
      </c>
      <c r="D99" s="18">
        <v>2020</v>
      </c>
      <c r="E99" t="str">
        <f t="shared" si="11"/>
        <v>INDP*</v>
      </c>
      <c r="F99" t="str">
        <f t="shared" si="15"/>
        <v>INDDSB1</v>
      </c>
      <c r="G99" t="str">
        <f t="shared" si="15"/>
        <v>IPDMT</v>
      </c>
      <c r="H99" t="str">
        <f t="shared" si="15"/>
        <v>INDDSB1</v>
      </c>
      <c r="I99" s="10" t="s">
        <v>209</v>
      </c>
      <c r="J99" s="51">
        <f ca="1">OFFSET(Input!$A$1,M99+N99+2,O99+1)</f>
        <v>121.84069514307899</v>
      </c>
      <c r="L99" s="10" t="str">
        <f t="shared" si="13"/>
        <v>ProcesTax</v>
      </c>
      <c r="M99" s="10">
        <f>VLOOKUP(L99,Input!$C$2:$D$6,2,FALSE)</f>
        <v>13</v>
      </c>
      <c r="N99" s="10">
        <f t="shared" si="14"/>
        <v>11</v>
      </c>
      <c r="O99" s="10">
        <f>MATCH(F99,Input!$C$15:$U$15,0)</f>
        <v>13</v>
      </c>
    </row>
    <row r="100" spans="2:15">
      <c r="C100" t="s">
        <v>11</v>
      </c>
      <c r="D100" s="18">
        <v>2020</v>
      </c>
      <c r="E100" t="str">
        <f t="shared" si="11"/>
        <v>INDP*</v>
      </c>
      <c r="F100" t="str">
        <f t="shared" si="15"/>
        <v>INDDSB2</v>
      </c>
      <c r="G100" t="str">
        <f t="shared" si="15"/>
        <v>IPDMT</v>
      </c>
      <c r="H100" t="str">
        <f t="shared" si="15"/>
        <v>INDDSB2</v>
      </c>
      <c r="I100" s="10" t="s">
        <v>209</v>
      </c>
      <c r="J100" s="51">
        <f ca="1">OFFSET(Input!$A$1,M100+N100+2,O100+1)</f>
        <v>121.84069514307899</v>
      </c>
      <c r="L100" s="10" t="str">
        <f t="shared" si="13"/>
        <v>ProcesTax</v>
      </c>
      <c r="M100" s="10">
        <f>VLOOKUP(L100,Input!$C$2:$D$6,2,FALSE)</f>
        <v>13</v>
      </c>
      <c r="N100" s="10">
        <f t="shared" si="14"/>
        <v>11</v>
      </c>
      <c r="O100" s="10">
        <f>MATCH(F100,Input!$C$15:$U$15,0)</f>
        <v>14</v>
      </c>
    </row>
    <row r="101" spans="2:15">
      <c r="C101" t="s">
        <v>11</v>
      </c>
      <c r="D101" s="18">
        <v>2020</v>
      </c>
      <c r="E101" t="str">
        <f t="shared" si="11"/>
        <v>INDP*</v>
      </c>
      <c r="F101" t="str">
        <f t="shared" si="15"/>
        <v>INDWPE</v>
      </c>
      <c r="G101" t="str">
        <f t="shared" si="15"/>
        <v>IPDMT</v>
      </c>
      <c r="H101" t="str">
        <f t="shared" si="15"/>
        <v>INDWPE</v>
      </c>
      <c r="I101" s="10" t="s">
        <v>209</v>
      </c>
      <c r="J101" s="51">
        <f ca="1">OFFSET(Input!$A$1,M101+N101+2,O101+1)</f>
        <v>0</v>
      </c>
      <c r="L101" s="10" t="str">
        <f t="shared" si="13"/>
        <v>ProcesTax</v>
      </c>
      <c r="M101" s="10">
        <f>VLOOKUP(L101,Input!$C$2:$D$6,2,FALSE)</f>
        <v>13</v>
      </c>
      <c r="N101" s="10">
        <f t="shared" si="14"/>
        <v>11</v>
      </c>
      <c r="O101" s="10">
        <f>MATCH(F101,Input!$C$15:$U$15,0)</f>
        <v>4</v>
      </c>
    </row>
    <row r="102" spans="2:15">
      <c r="C102" t="s">
        <v>11</v>
      </c>
      <c r="D102" s="18">
        <v>2020</v>
      </c>
      <c r="E102" t="str">
        <f t="shared" si="11"/>
        <v>INDP*</v>
      </c>
      <c r="F102" t="str">
        <f t="shared" si="15"/>
        <v>INDWCH</v>
      </c>
      <c r="G102" t="str">
        <f t="shared" si="15"/>
        <v>IPDMT</v>
      </c>
      <c r="H102" t="str">
        <f t="shared" si="15"/>
        <v>INDWCH</v>
      </c>
      <c r="I102" s="10" t="s">
        <v>209</v>
      </c>
      <c r="J102" s="51">
        <f ca="1">OFFSET(Input!$A$1,M102+N102+2,O102+1)</f>
        <v>0</v>
      </c>
      <c r="L102" s="10" t="str">
        <f t="shared" si="13"/>
        <v>ProcesTax</v>
      </c>
      <c r="M102" s="10">
        <f>VLOOKUP(L102,Input!$C$2:$D$6,2,FALSE)</f>
        <v>13</v>
      </c>
      <c r="N102" s="10">
        <f t="shared" si="14"/>
        <v>11</v>
      </c>
      <c r="O102" s="10">
        <f>MATCH(F102,Input!$C$15:$U$15,0)</f>
        <v>5</v>
      </c>
    </row>
    <row r="103" spans="2:15">
      <c r="C103" t="s">
        <v>11</v>
      </c>
      <c r="D103" s="18">
        <v>2020</v>
      </c>
      <c r="E103" t="str">
        <f t="shared" si="11"/>
        <v>INDP*</v>
      </c>
      <c r="F103" t="str">
        <f t="shared" si="15"/>
        <v>INDBGA</v>
      </c>
      <c r="G103" t="str">
        <f t="shared" si="15"/>
        <v>IPDMT</v>
      </c>
      <c r="H103" t="str">
        <f t="shared" si="15"/>
        <v>INDBGA</v>
      </c>
      <c r="I103" s="10" t="s">
        <v>209</v>
      </c>
      <c r="J103" s="51">
        <f ca="1">OFFSET(Input!$A$1,M103+N103+2,O103+1)</f>
        <v>0</v>
      </c>
      <c r="L103" s="10" t="str">
        <f t="shared" si="13"/>
        <v>ProcesTax</v>
      </c>
      <c r="M103" s="10">
        <f>VLOOKUP(L103,Input!$C$2:$D$6,2,FALSE)</f>
        <v>13</v>
      </c>
      <c r="N103" s="10">
        <f t="shared" si="14"/>
        <v>11</v>
      </c>
      <c r="O103" s="10">
        <f>MATCH(F103,Input!$C$15:$U$15,0)</f>
        <v>6</v>
      </c>
    </row>
    <row r="104" spans="2:15">
      <c r="C104" t="s">
        <v>11</v>
      </c>
      <c r="D104" s="18">
        <v>2020</v>
      </c>
      <c r="E104" t="str">
        <f t="shared" si="11"/>
        <v>INDP*</v>
      </c>
      <c r="F104" t="str">
        <f t="shared" si="15"/>
        <v>INDHFO</v>
      </c>
      <c r="G104" t="str">
        <f t="shared" si="15"/>
        <v>IPDMT</v>
      </c>
      <c r="H104" t="str">
        <f t="shared" si="15"/>
        <v>INDHFO</v>
      </c>
      <c r="I104" s="10" t="s">
        <v>209</v>
      </c>
      <c r="J104" s="51">
        <f ca="1">OFFSET(Input!$A$1,M104+N104+2,O104+1)</f>
        <v>49.119350191937215</v>
      </c>
      <c r="L104" s="10" t="str">
        <f t="shared" si="13"/>
        <v>ProcesTax</v>
      </c>
      <c r="M104" s="10">
        <f>VLOOKUP(L104,Input!$C$2:$D$6,2,FALSE)</f>
        <v>13</v>
      </c>
      <c r="N104" s="10">
        <f t="shared" si="14"/>
        <v>11</v>
      </c>
      <c r="O104" s="10">
        <f>MATCH(F104,Input!$C$15:$U$15,0)</f>
        <v>7</v>
      </c>
    </row>
    <row r="105" spans="2:15">
      <c r="C105" t="s">
        <v>11</v>
      </c>
      <c r="D105" s="18">
        <v>2020</v>
      </c>
      <c r="E105" t="str">
        <f t="shared" si="11"/>
        <v>INDP*</v>
      </c>
      <c r="F105" t="str">
        <f t="shared" si="15"/>
        <v>INDLPG</v>
      </c>
      <c r="G105" t="str">
        <f t="shared" si="15"/>
        <v>IPDMT</v>
      </c>
      <c r="H105" t="str">
        <f t="shared" si="15"/>
        <v>INDLPG</v>
      </c>
      <c r="I105" s="10" t="s">
        <v>209</v>
      </c>
      <c r="J105" s="51">
        <f ca="1">OFFSET(Input!$A$1,M105+N105+2,O105+1)</f>
        <v>50.283318770351023</v>
      </c>
      <c r="L105" s="10" t="str">
        <f t="shared" si="13"/>
        <v>ProcesTax</v>
      </c>
      <c r="M105" s="10">
        <f>VLOOKUP(L105,Input!$C$2:$D$6,2,FALSE)</f>
        <v>13</v>
      </c>
      <c r="N105" s="10">
        <f t="shared" si="14"/>
        <v>11</v>
      </c>
      <c r="O105" s="10">
        <f>MATCH(F105,Input!$C$15:$U$15,0)</f>
        <v>8</v>
      </c>
    </row>
    <row r="106" spans="2:15">
      <c r="C106" t="s">
        <v>11</v>
      </c>
      <c r="D106" s="18">
        <v>2020</v>
      </c>
      <c r="E106" t="str">
        <f t="shared" si="11"/>
        <v>INDP*</v>
      </c>
      <c r="F106" t="str">
        <f t="shared" si="15"/>
        <v>INDWST</v>
      </c>
      <c r="G106" t="str">
        <f t="shared" si="15"/>
        <v>IPDMT</v>
      </c>
      <c r="H106" t="str">
        <f t="shared" si="15"/>
        <v>INDWST</v>
      </c>
      <c r="I106" s="10" t="s">
        <v>209</v>
      </c>
      <c r="J106" s="51">
        <f ca="1">OFFSET(Input!$A$1,M106+N106+2,O106+1)</f>
        <v>0</v>
      </c>
      <c r="L106" s="10" t="str">
        <f t="shared" si="13"/>
        <v>ProcesTax</v>
      </c>
      <c r="M106" s="10">
        <f>VLOOKUP(L106,Input!$C$2:$D$6,2,FALSE)</f>
        <v>13</v>
      </c>
      <c r="N106" s="10">
        <f t="shared" si="14"/>
        <v>11</v>
      </c>
      <c r="O106" s="10">
        <f>MATCH(F106,Input!$C$15:$U$15,0)</f>
        <v>9</v>
      </c>
    </row>
    <row r="107" spans="2:15">
      <c r="C107" t="s">
        <v>11</v>
      </c>
      <c r="D107" s="18">
        <v>2020</v>
      </c>
      <c r="E107" t="str">
        <f t="shared" si="11"/>
        <v>INDP*</v>
      </c>
      <c r="F107" t="str">
        <f t="shared" si="15"/>
        <v>INDHCE</v>
      </c>
      <c r="G107" t="str">
        <f t="shared" si="15"/>
        <v>IPDMT</v>
      </c>
      <c r="H107" t="str">
        <f t="shared" si="15"/>
        <v>INDHCE</v>
      </c>
      <c r="I107" s="10" t="s">
        <v>209</v>
      </c>
      <c r="J107" s="51">
        <f ca="1">OFFSET(Input!$A$1,M107+N107+2,O107+1)</f>
        <v>30.170076892571945</v>
      </c>
      <c r="L107" s="10" t="str">
        <f t="shared" si="13"/>
        <v>ProcesTax</v>
      </c>
      <c r="M107" s="10">
        <f>VLOOKUP(L107,Input!$C$2:$D$6,2,FALSE)</f>
        <v>13</v>
      </c>
      <c r="N107" s="10">
        <f t="shared" si="14"/>
        <v>11</v>
      </c>
      <c r="O107" s="10">
        <f>MATCH(F107,Input!$C$15:$U$15,0)</f>
        <v>10</v>
      </c>
    </row>
    <row r="108" spans="2:15">
      <c r="C108" t="s">
        <v>11</v>
      </c>
      <c r="D108" s="18">
        <v>2020</v>
      </c>
      <c r="E108" t="str">
        <f t="shared" si="11"/>
        <v>INDP*</v>
      </c>
      <c r="F108" t="str">
        <f t="shared" si="15"/>
        <v>INDHDE</v>
      </c>
      <c r="G108" t="str">
        <f t="shared" si="15"/>
        <v>IPDMT</v>
      </c>
      <c r="H108" t="str">
        <f t="shared" si="15"/>
        <v>INDHDE</v>
      </c>
      <c r="I108" s="10" t="s">
        <v>209</v>
      </c>
      <c r="J108" s="51">
        <f ca="1">OFFSET(Input!$A$1,M108+N108+2,O108+1)</f>
        <v>30.170076892571945</v>
      </c>
      <c r="L108" s="10" t="str">
        <f t="shared" si="13"/>
        <v>ProcesTax</v>
      </c>
      <c r="M108" s="10">
        <f>VLOOKUP(L108,Input!$C$2:$D$6,2,FALSE)</f>
        <v>13</v>
      </c>
      <c r="N108" s="10">
        <f t="shared" si="14"/>
        <v>11</v>
      </c>
      <c r="O108" s="10">
        <f>MATCH(F108,Input!$C$15:$U$15,0)</f>
        <v>11</v>
      </c>
    </row>
    <row r="109" spans="2:15">
      <c r="B109" s="9"/>
      <c r="C109" s="9" t="s">
        <v>11</v>
      </c>
      <c r="D109" s="12">
        <v>2020</v>
      </c>
      <c r="E109" s="9" t="str">
        <f t="shared" si="11"/>
        <v>INDP*</v>
      </c>
      <c r="F109" s="9" t="str">
        <f t="shared" si="15"/>
        <v>INDELC</v>
      </c>
      <c r="G109" s="9" t="str">
        <f t="shared" si="15"/>
        <v>IPDMT</v>
      </c>
      <c r="H109" s="9" t="str">
        <f t="shared" si="15"/>
        <v>INDELC</v>
      </c>
      <c r="I109" s="13" t="s">
        <v>209</v>
      </c>
      <c r="J109" s="52">
        <f ca="1">OFFSET(Input!$A$1,M109+N109+2,O109+1)</f>
        <v>1.2736219854102486</v>
      </c>
      <c r="L109" s="13" t="str">
        <f t="shared" si="13"/>
        <v>ProcesTax</v>
      </c>
      <c r="M109" s="13">
        <f>VLOOKUP(L109,Input!$C$2:$D$6,2,FALSE)</f>
        <v>13</v>
      </c>
      <c r="N109" s="13">
        <f t="shared" si="14"/>
        <v>11</v>
      </c>
      <c r="O109" s="13">
        <f>MATCH(F109,Input!$C$15:$U$15,0)</f>
        <v>12</v>
      </c>
    </row>
    <row r="110" spans="2:15">
      <c r="C110" t="s">
        <v>11</v>
      </c>
      <c r="D110" s="18">
        <v>2020</v>
      </c>
      <c r="E110" t="str">
        <f t="shared" si="11"/>
        <v>INDP*</v>
      </c>
      <c r="F110" t="str">
        <f t="shared" ref="F110:H129" si="16">F66</f>
        <v>INDNGA</v>
      </c>
      <c r="G110" t="str">
        <f t="shared" si="16"/>
        <v>IPDHT</v>
      </c>
      <c r="H110" t="str">
        <f t="shared" si="16"/>
        <v>INDNGA</v>
      </c>
      <c r="I110" s="10" t="s">
        <v>209</v>
      </c>
      <c r="J110" s="51">
        <f ca="1">OFFSET(Input!$A$1,M110+N110+2,O110+1)</f>
        <v>2.5015331882971479</v>
      </c>
      <c r="L110" s="10" t="str">
        <f t="shared" si="13"/>
        <v>ProcesTax</v>
      </c>
      <c r="M110" s="10">
        <f>VLOOKUP(L110,Input!$C$2:$D$6,2,FALSE)</f>
        <v>13</v>
      </c>
      <c r="N110" s="10">
        <f t="shared" si="14"/>
        <v>11</v>
      </c>
      <c r="O110" s="10">
        <f>MATCH(F110,Input!$C$15:$U$15,0)</f>
        <v>1</v>
      </c>
    </row>
    <row r="111" spans="2:15" ht="15.75" thickBot="1">
      <c r="B111" s="80"/>
      <c r="C111" s="80" t="s">
        <v>11</v>
      </c>
      <c r="D111" s="81">
        <v>2020</v>
      </c>
      <c r="E111" s="80" t="str">
        <f t="shared" si="11"/>
        <v>INDP*</v>
      </c>
      <c r="F111" s="80" t="str">
        <f t="shared" si="16"/>
        <v>INDSNG2</v>
      </c>
      <c r="G111" s="80" t="str">
        <f t="shared" si="16"/>
        <v>IPDHT</v>
      </c>
      <c r="H111" s="80" t="str">
        <f t="shared" si="16"/>
        <v>INDSNG2</v>
      </c>
      <c r="I111" s="82" t="s">
        <v>209</v>
      </c>
      <c r="J111" s="83">
        <f ca="1">OFFSET(Input!$A$1,M111+N111+2,O111+1)</f>
        <v>0</v>
      </c>
      <c r="L111" s="10" t="str">
        <f t="shared" si="13"/>
        <v>ProcesTax</v>
      </c>
      <c r="M111" s="10">
        <f>VLOOKUP(L111,Input!$C$2:$D$6,2,FALSE)</f>
        <v>13</v>
      </c>
      <c r="N111" s="10">
        <f t="shared" si="14"/>
        <v>11</v>
      </c>
      <c r="O111" s="10">
        <f>MATCH(F111,Input!$C$15:$U$15,0)</f>
        <v>16</v>
      </c>
    </row>
    <row r="112" spans="2:15">
      <c r="C112" t="s">
        <v>11</v>
      </c>
      <c r="D112" s="18">
        <v>2020</v>
      </c>
      <c r="E112" t="str">
        <f t="shared" si="11"/>
        <v>INDP*</v>
      </c>
      <c r="F112" t="str">
        <f t="shared" si="16"/>
        <v>INDSNG1</v>
      </c>
      <c r="G112" t="str">
        <f t="shared" si="16"/>
        <v>IPDHT</v>
      </c>
      <c r="H112" t="str">
        <f t="shared" si="16"/>
        <v>INDSNG1</v>
      </c>
      <c r="I112" s="10" t="s">
        <v>209</v>
      </c>
      <c r="J112" s="51">
        <f ca="1">OFFSET(Input!$A$1,M112+N112+2,O112+1)</f>
        <v>0</v>
      </c>
      <c r="L112" s="10" t="str">
        <f t="shared" si="13"/>
        <v>ProcesTax</v>
      </c>
      <c r="M112" s="10">
        <f>VLOOKUP(L112,Input!$C$2:$D$6,2,FALSE)</f>
        <v>13</v>
      </c>
      <c r="N112" s="10">
        <f t="shared" si="14"/>
        <v>11</v>
      </c>
      <c r="O112" s="10">
        <f>MATCH(F112,Input!$C$15:$U$15,0)</f>
        <v>15</v>
      </c>
    </row>
    <row r="113" spans="2:15">
      <c r="B113" s="9"/>
      <c r="C113" s="9" t="s">
        <v>11</v>
      </c>
      <c r="D113" s="12">
        <v>2020</v>
      </c>
      <c r="E113" s="9" t="str">
        <f t="shared" si="11"/>
        <v>INDP*</v>
      </c>
      <c r="F113" s="9" t="str">
        <f t="shared" si="16"/>
        <v>INDLPG</v>
      </c>
      <c r="G113" s="9" t="str">
        <f t="shared" si="16"/>
        <v>IPDHT</v>
      </c>
      <c r="H113" s="9" t="str">
        <f t="shared" si="16"/>
        <v>INDLPG</v>
      </c>
      <c r="I113" s="13" t="s">
        <v>209</v>
      </c>
      <c r="J113" s="52">
        <f ca="1">OFFSET(Input!$A$1,M113+N113+2,O113+1)</f>
        <v>50.283318770351023</v>
      </c>
      <c r="L113" s="13" t="str">
        <f t="shared" si="13"/>
        <v>ProcesTax</v>
      </c>
      <c r="M113" s="13">
        <f>VLOOKUP(L113,Input!$C$2:$D$6,2,FALSE)</f>
        <v>13</v>
      </c>
      <c r="N113" s="13">
        <f t="shared" si="14"/>
        <v>11</v>
      </c>
      <c r="O113" s="13">
        <f>MATCH(F113,Input!$C$15:$U$15,0)</f>
        <v>8</v>
      </c>
    </row>
    <row r="114" spans="2:15">
      <c r="C114" t="s">
        <v>11</v>
      </c>
      <c r="D114" s="18">
        <v>2020</v>
      </c>
      <c r="E114" t="str">
        <f t="shared" si="11"/>
        <v>INDP*</v>
      </c>
      <c r="F114" t="str">
        <f t="shared" si="16"/>
        <v>INDNGA</v>
      </c>
      <c r="G114" t="str">
        <f t="shared" si="16"/>
        <v>IPDRH</v>
      </c>
      <c r="H114" t="str">
        <f t="shared" si="16"/>
        <v>INDNGA</v>
      </c>
      <c r="I114" s="10" t="s">
        <v>209</v>
      </c>
      <c r="J114" s="51">
        <f ca="1">OFFSET(Input!$A$1,M114+N114+2,O114+1)</f>
        <v>78.90688938861561</v>
      </c>
      <c r="L114" s="10" t="str">
        <f t="shared" si="13"/>
        <v>HeatTax</v>
      </c>
      <c r="M114" s="10">
        <f>VLOOKUP(L114,Input!$C$2:$D$6,2,FALSE)</f>
        <v>63</v>
      </c>
      <c r="N114" s="10">
        <f t="shared" si="14"/>
        <v>11</v>
      </c>
      <c r="O114" s="10">
        <f>MATCH(F114,Input!$C$15:$U$15,0)</f>
        <v>1</v>
      </c>
    </row>
    <row r="115" spans="2:15">
      <c r="C115" t="s">
        <v>11</v>
      </c>
      <c r="D115" s="18">
        <v>2020</v>
      </c>
      <c r="E115" t="str">
        <f t="shared" si="11"/>
        <v>INDP*</v>
      </c>
      <c r="F115" t="str">
        <f t="shared" si="16"/>
        <v>INDSNG2</v>
      </c>
      <c r="G115" t="str">
        <f t="shared" si="16"/>
        <v>IPDRH</v>
      </c>
      <c r="H115" t="str">
        <f t="shared" si="16"/>
        <v>INDSNG2</v>
      </c>
      <c r="I115" s="10" t="s">
        <v>209</v>
      </c>
      <c r="J115" s="51">
        <f ca="1">OFFSET(Input!$A$1,M115+N115+2,O115+1)</f>
        <v>0</v>
      </c>
      <c r="L115" s="10" t="str">
        <f t="shared" si="13"/>
        <v>HeatTax</v>
      </c>
      <c r="M115" s="10">
        <f>VLOOKUP(L115,Input!$C$2:$D$6,2,FALSE)</f>
        <v>63</v>
      </c>
      <c r="N115" s="10">
        <f t="shared" si="14"/>
        <v>11</v>
      </c>
      <c r="O115" s="10">
        <f>MATCH(F115,Input!$C$15:$U$15,0)</f>
        <v>16</v>
      </c>
    </row>
    <row r="116" spans="2:15">
      <c r="C116" t="s">
        <v>11</v>
      </c>
      <c r="D116" s="18">
        <v>2020</v>
      </c>
      <c r="E116" t="str">
        <f t="shared" si="11"/>
        <v>INDP*</v>
      </c>
      <c r="F116" t="str">
        <f t="shared" si="16"/>
        <v>INDSNG1</v>
      </c>
      <c r="G116" t="str">
        <f t="shared" si="16"/>
        <v>IPDRH</v>
      </c>
      <c r="H116" t="str">
        <f t="shared" si="16"/>
        <v>INDSNG1</v>
      </c>
      <c r="I116" s="10" t="s">
        <v>209</v>
      </c>
      <c r="J116" s="51">
        <f ca="1">OFFSET(Input!$A$1,M116+N116+2,O116+1)</f>
        <v>121.84069514307899</v>
      </c>
      <c r="L116" s="10" t="str">
        <f t="shared" si="13"/>
        <v>HeatTax</v>
      </c>
      <c r="M116" s="10">
        <f>VLOOKUP(L116,Input!$C$2:$D$6,2,FALSE)</f>
        <v>63</v>
      </c>
      <c r="N116" s="10">
        <f t="shared" si="14"/>
        <v>11</v>
      </c>
      <c r="O116" s="10">
        <f>MATCH(F116,Input!$C$15:$U$15,0)</f>
        <v>15</v>
      </c>
    </row>
    <row r="117" spans="2:15">
      <c r="C117" t="s">
        <v>11</v>
      </c>
      <c r="D117" s="18">
        <v>2020</v>
      </c>
      <c r="E117" t="str">
        <f t="shared" si="11"/>
        <v>INDP*</v>
      </c>
      <c r="F117" t="str">
        <f t="shared" si="16"/>
        <v>INDCOA</v>
      </c>
      <c r="G117" t="str">
        <f t="shared" si="16"/>
        <v>IPDRH</v>
      </c>
      <c r="H117" t="str">
        <f t="shared" si="16"/>
        <v>INDCOA</v>
      </c>
      <c r="I117" s="10" t="s">
        <v>209</v>
      </c>
      <c r="J117" s="51">
        <f ca="1">OFFSET(Input!$A$1,M117+N117+2,O117+1)</f>
        <v>0</v>
      </c>
      <c r="L117" s="10" t="str">
        <f t="shared" si="13"/>
        <v>HeatTax</v>
      </c>
      <c r="M117" s="10">
        <f>VLOOKUP(L117,Input!$C$2:$D$6,2,FALSE)</f>
        <v>63</v>
      </c>
      <c r="N117" s="10">
        <f t="shared" si="14"/>
        <v>11</v>
      </c>
      <c r="O117" s="10">
        <f>MATCH(F117,Input!$C$15:$U$15,0)</f>
        <v>2</v>
      </c>
    </row>
    <row r="118" spans="2:15">
      <c r="C118" t="s">
        <v>11</v>
      </c>
      <c r="D118" s="18">
        <v>2020</v>
      </c>
      <c r="E118" t="str">
        <f t="shared" si="11"/>
        <v>INDP*</v>
      </c>
      <c r="F118" t="str">
        <f t="shared" si="16"/>
        <v>INDDSL</v>
      </c>
      <c r="G118" t="str">
        <f t="shared" si="16"/>
        <v>IPDRH</v>
      </c>
      <c r="H118" t="str">
        <f t="shared" si="16"/>
        <v>INDDSL</v>
      </c>
      <c r="I118" s="10" t="s">
        <v>209</v>
      </c>
      <c r="J118" s="51">
        <f ca="1">OFFSET(Input!$A$1,M118+N118+2,O118+1)</f>
        <v>154.26271326684906</v>
      </c>
      <c r="L118" s="10" t="str">
        <f t="shared" si="13"/>
        <v>HeatTax</v>
      </c>
      <c r="M118" s="10">
        <f>VLOOKUP(L118,Input!$C$2:$D$6,2,FALSE)</f>
        <v>63</v>
      </c>
      <c r="N118" s="10">
        <f t="shared" si="14"/>
        <v>11</v>
      </c>
      <c r="O118" s="10">
        <f>MATCH(F118,Input!$C$15:$U$15,0)</f>
        <v>3</v>
      </c>
    </row>
    <row r="119" spans="2:15">
      <c r="C119" t="s">
        <v>11</v>
      </c>
      <c r="D119" s="18">
        <v>2020</v>
      </c>
      <c r="E119" t="str">
        <f t="shared" si="11"/>
        <v>INDP*</v>
      </c>
      <c r="F119" t="str">
        <f t="shared" si="16"/>
        <v>INDDSB1</v>
      </c>
      <c r="G119" t="str">
        <f t="shared" si="16"/>
        <v>IPDRH</v>
      </c>
      <c r="H119" t="str">
        <f t="shared" si="16"/>
        <v>INDDSB1</v>
      </c>
      <c r="I119" s="10" t="s">
        <v>209</v>
      </c>
      <c r="J119" s="51">
        <f ca="1">OFFSET(Input!$A$1,M119+N119+2,O119+1)</f>
        <v>40.322872058088471</v>
      </c>
      <c r="L119" s="10" t="str">
        <f t="shared" si="13"/>
        <v>HeatTax</v>
      </c>
      <c r="M119" s="10">
        <f>VLOOKUP(L119,Input!$C$2:$D$6,2,FALSE)</f>
        <v>63</v>
      </c>
      <c r="N119" s="10">
        <f t="shared" si="14"/>
        <v>11</v>
      </c>
      <c r="O119" s="10">
        <f>MATCH(F119,Input!$C$15:$U$15,0)</f>
        <v>13</v>
      </c>
    </row>
    <row r="120" spans="2:15">
      <c r="C120" t="s">
        <v>11</v>
      </c>
      <c r="D120" s="18">
        <v>2020</v>
      </c>
      <c r="E120" t="str">
        <f t="shared" si="11"/>
        <v>INDP*</v>
      </c>
      <c r="F120" t="str">
        <f t="shared" si="16"/>
        <v>INDDSB2</v>
      </c>
      <c r="G120" t="str">
        <f t="shared" si="16"/>
        <v>IPDRH</v>
      </c>
      <c r="H120" t="str">
        <f t="shared" si="16"/>
        <v>INDDSB2</v>
      </c>
      <c r="I120" s="10" t="s">
        <v>209</v>
      </c>
      <c r="J120" s="51">
        <f ca="1">OFFSET(Input!$A$1,M120+N120+2,O120+1)</f>
        <v>121.84069514307899</v>
      </c>
      <c r="L120" s="10" t="str">
        <f t="shared" si="13"/>
        <v>HeatTax</v>
      </c>
      <c r="M120" s="10">
        <f>VLOOKUP(L120,Input!$C$2:$D$6,2,FALSE)</f>
        <v>63</v>
      </c>
      <c r="N120" s="10">
        <f t="shared" si="14"/>
        <v>11</v>
      </c>
      <c r="O120" s="10">
        <f>MATCH(F120,Input!$C$15:$U$15,0)</f>
        <v>14</v>
      </c>
    </row>
    <row r="121" spans="2:15">
      <c r="C121" t="s">
        <v>11</v>
      </c>
      <c r="D121" s="18">
        <v>2020</v>
      </c>
      <c r="E121" t="str">
        <f t="shared" si="11"/>
        <v>INDP*</v>
      </c>
      <c r="F121" t="str">
        <f t="shared" si="16"/>
        <v>INDWPE</v>
      </c>
      <c r="G121" t="str">
        <f t="shared" si="16"/>
        <v>IPDRH</v>
      </c>
      <c r="H121" t="str">
        <f t="shared" si="16"/>
        <v>INDWPE</v>
      </c>
      <c r="I121" s="10" t="s">
        <v>209</v>
      </c>
      <c r="J121" s="51">
        <f ca="1">OFFSET(Input!$A$1,M121+N121+2,O121+1)</f>
        <v>0</v>
      </c>
      <c r="L121" s="10" t="str">
        <f t="shared" si="13"/>
        <v>HeatTax</v>
      </c>
      <c r="M121" s="10">
        <f>VLOOKUP(L121,Input!$C$2:$D$6,2,FALSE)</f>
        <v>63</v>
      </c>
      <c r="N121" s="10">
        <f t="shared" si="14"/>
        <v>11</v>
      </c>
      <c r="O121" s="10">
        <f>MATCH(F121,Input!$C$15:$U$15,0)</f>
        <v>4</v>
      </c>
    </row>
    <row r="122" spans="2:15">
      <c r="C122" t="s">
        <v>11</v>
      </c>
      <c r="D122" s="18">
        <v>2020</v>
      </c>
      <c r="E122" t="str">
        <f t="shared" si="11"/>
        <v>INDP*</v>
      </c>
      <c r="F122" t="str">
        <f t="shared" si="16"/>
        <v>INDWCH</v>
      </c>
      <c r="G122" t="str">
        <f t="shared" si="16"/>
        <v>IPDRH</v>
      </c>
      <c r="H122" t="str">
        <f t="shared" si="16"/>
        <v>INDWCH</v>
      </c>
      <c r="I122" s="10" t="s">
        <v>209</v>
      </c>
      <c r="J122" s="51">
        <f ca="1">OFFSET(Input!$A$1,M122+N122+2,O122+1)</f>
        <v>0</v>
      </c>
      <c r="L122" s="10" t="str">
        <f t="shared" si="13"/>
        <v>HeatTax</v>
      </c>
      <c r="M122" s="10">
        <f>VLOOKUP(L122,Input!$C$2:$D$6,2,FALSE)</f>
        <v>63</v>
      </c>
      <c r="N122" s="10">
        <f t="shared" si="14"/>
        <v>11</v>
      </c>
      <c r="O122" s="10">
        <f>MATCH(F122,Input!$C$15:$U$15,0)</f>
        <v>5</v>
      </c>
    </row>
    <row r="123" spans="2:15">
      <c r="C123" t="s">
        <v>11</v>
      </c>
      <c r="D123" s="18">
        <v>2020</v>
      </c>
      <c r="E123" t="str">
        <f t="shared" si="11"/>
        <v>INDP*</v>
      </c>
      <c r="F123" t="str">
        <f t="shared" si="16"/>
        <v>INDBGA</v>
      </c>
      <c r="G123" t="str">
        <f t="shared" si="16"/>
        <v>IPDRH</v>
      </c>
      <c r="H123" t="str">
        <f t="shared" si="16"/>
        <v>INDBGA</v>
      </c>
      <c r="I123" s="10" t="s">
        <v>209</v>
      </c>
      <c r="J123" s="51">
        <f ca="1">OFFSET(Input!$A$1,M123+N123+2,O123+1)</f>
        <v>0</v>
      </c>
      <c r="L123" s="10" t="str">
        <f t="shared" si="13"/>
        <v>HeatTax</v>
      </c>
      <c r="M123" s="10">
        <f>VLOOKUP(L123,Input!$C$2:$D$6,2,FALSE)</f>
        <v>63</v>
      </c>
      <c r="N123" s="10">
        <f t="shared" si="14"/>
        <v>11</v>
      </c>
      <c r="O123" s="10">
        <f>MATCH(F123,Input!$C$15:$U$15,0)</f>
        <v>6</v>
      </c>
    </row>
    <row r="124" spans="2:15">
      <c r="C124" t="s">
        <v>11</v>
      </c>
      <c r="D124" s="18">
        <v>2020</v>
      </c>
      <c r="E124" t="str">
        <f t="shared" ref="E124:E179" si="17">$U$3&amp;"*"</f>
        <v>INDP*</v>
      </c>
      <c r="F124" t="str">
        <f t="shared" si="16"/>
        <v>INDHFO</v>
      </c>
      <c r="G124" t="str">
        <f t="shared" si="16"/>
        <v>IPDRH</v>
      </c>
      <c r="H124" t="str">
        <f t="shared" si="16"/>
        <v>INDHFO</v>
      </c>
      <c r="I124" s="10" t="s">
        <v>209</v>
      </c>
      <c r="J124" s="51">
        <f ca="1">OFFSET(Input!$A$1,M124+N124+2,O124+1)</f>
        <v>70.840902704037745</v>
      </c>
      <c r="L124" s="10" t="str">
        <f t="shared" si="13"/>
        <v>HeatTax</v>
      </c>
      <c r="M124" s="10">
        <f>VLOOKUP(L124,Input!$C$2:$D$6,2,FALSE)</f>
        <v>63</v>
      </c>
      <c r="N124" s="10">
        <f t="shared" si="14"/>
        <v>11</v>
      </c>
      <c r="O124" s="10">
        <f>MATCH(F124,Input!$C$15:$U$15,0)</f>
        <v>7</v>
      </c>
    </row>
    <row r="125" spans="2:15">
      <c r="C125" t="s">
        <v>11</v>
      </c>
      <c r="D125" s="18">
        <v>2020</v>
      </c>
      <c r="E125" t="str">
        <f t="shared" si="17"/>
        <v>INDP*</v>
      </c>
      <c r="F125" t="str">
        <f t="shared" si="16"/>
        <v>INDLPG</v>
      </c>
      <c r="G125" t="str">
        <f t="shared" si="16"/>
        <v>IPDRH</v>
      </c>
      <c r="H125" t="str">
        <f t="shared" si="16"/>
        <v>INDLPG</v>
      </c>
      <c r="I125" s="10" t="s">
        <v>209</v>
      </c>
      <c r="J125" s="51">
        <f ca="1">OFFSET(Input!$A$1,M125+N125+2,O125+1)</f>
        <v>50.283318770351023</v>
      </c>
      <c r="L125" s="10" t="str">
        <f t="shared" si="13"/>
        <v>HeatTax</v>
      </c>
      <c r="M125" s="10">
        <f>VLOOKUP(L125,Input!$C$2:$D$6,2,FALSE)</f>
        <v>63</v>
      </c>
      <c r="N125" s="10">
        <f t="shared" si="14"/>
        <v>11</v>
      </c>
      <c r="O125" s="10">
        <f>MATCH(F125,Input!$C$15:$U$15,0)</f>
        <v>8</v>
      </c>
    </row>
    <row r="126" spans="2:15">
      <c r="C126" t="s">
        <v>11</v>
      </c>
      <c r="D126" s="18">
        <v>2020</v>
      </c>
      <c r="E126" t="str">
        <f t="shared" si="17"/>
        <v>INDP*</v>
      </c>
      <c r="F126" t="str">
        <f t="shared" si="16"/>
        <v>INDWST</v>
      </c>
      <c r="G126" t="str">
        <f t="shared" si="16"/>
        <v>IPDRH</v>
      </c>
      <c r="H126" t="str">
        <f t="shared" si="16"/>
        <v>INDWST</v>
      </c>
      <c r="I126" s="10" t="s">
        <v>209</v>
      </c>
      <c r="J126" s="51">
        <f ca="1">OFFSET(Input!$A$1,M126+N126+2,O126+1)</f>
        <v>0</v>
      </c>
      <c r="L126" s="10" t="str">
        <f t="shared" si="13"/>
        <v>HeatTax</v>
      </c>
      <c r="M126" s="10">
        <f>VLOOKUP(L126,Input!$C$2:$D$6,2,FALSE)</f>
        <v>63</v>
      </c>
      <c r="N126" s="10">
        <f t="shared" si="14"/>
        <v>11</v>
      </c>
      <c r="O126" s="10">
        <f>MATCH(F126,Input!$C$15:$U$15,0)</f>
        <v>9</v>
      </c>
    </row>
    <row r="127" spans="2:15">
      <c r="C127" t="s">
        <v>11</v>
      </c>
      <c r="D127" s="18">
        <v>2020</v>
      </c>
      <c r="E127" t="str">
        <f t="shared" si="17"/>
        <v>INDP*</v>
      </c>
      <c r="F127" t="str">
        <f t="shared" si="16"/>
        <v>INDHCE</v>
      </c>
      <c r="G127" t="str">
        <f t="shared" si="16"/>
        <v>IPDRH</v>
      </c>
      <c r="H127" t="str">
        <f t="shared" si="16"/>
        <v>INDHCE</v>
      </c>
      <c r="I127" s="10" t="s">
        <v>209</v>
      </c>
      <c r="J127" s="51">
        <f ca="1">OFFSET(Input!$A$1,M127+N127+2,O127+1)</f>
        <v>30.170076892571945</v>
      </c>
      <c r="L127" s="10" t="str">
        <f t="shared" si="13"/>
        <v>HeatTax</v>
      </c>
      <c r="M127" s="10">
        <f>VLOOKUP(L127,Input!$C$2:$D$6,2,FALSE)</f>
        <v>63</v>
      </c>
      <c r="N127" s="10">
        <f t="shared" si="14"/>
        <v>11</v>
      </c>
      <c r="O127" s="10">
        <f>MATCH(F127,Input!$C$15:$U$15,0)</f>
        <v>10</v>
      </c>
    </row>
    <row r="128" spans="2:15">
      <c r="C128" t="s">
        <v>11</v>
      </c>
      <c r="D128" s="18">
        <v>2020</v>
      </c>
      <c r="E128" t="str">
        <f t="shared" si="17"/>
        <v>INDP*</v>
      </c>
      <c r="F128" t="str">
        <f t="shared" si="16"/>
        <v>INDHDE</v>
      </c>
      <c r="G128" t="str">
        <f t="shared" si="16"/>
        <v>IPDRH</v>
      </c>
      <c r="H128" t="str">
        <f t="shared" si="16"/>
        <v>INDHDE</v>
      </c>
      <c r="I128" s="10" t="s">
        <v>209</v>
      </c>
      <c r="J128" s="51">
        <f ca="1">OFFSET(Input!$A$1,M128+N128+2,O128+1)</f>
        <v>30.170076892571945</v>
      </c>
      <c r="L128" s="10" t="str">
        <f t="shared" si="13"/>
        <v>HeatTax</v>
      </c>
      <c r="M128" s="10">
        <f>VLOOKUP(L128,Input!$C$2:$D$6,2,FALSE)</f>
        <v>63</v>
      </c>
      <c r="N128" s="10">
        <f t="shared" si="14"/>
        <v>11</v>
      </c>
      <c r="O128" s="10">
        <f>MATCH(F128,Input!$C$15:$U$15,0)</f>
        <v>11</v>
      </c>
    </row>
    <row r="129" spans="2:15">
      <c r="B129" s="9"/>
      <c r="C129" s="9" t="s">
        <v>11</v>
      </c>
      <c r="D129" s="12">
        <v>2020</v>
      </c>
      <c r="E129" s="9" t="str">
        <f t="shared" si="17"/>
        <v>INDP*</v>
      </c>
      <c r="F129" s="9" t="str">
        <f t="shared" si="16"/>
        <v>INDELC</v>
      </c>
      <c r="G129" s="9" t="str">
        <f t="shared" si="16"/>
        <v>IPDRH</v>
      </c>
      <c r="H129" s="9" t="str">
        <f t="shared" si="16"/>
        <v>INDELC</v>
      </c>
      <c r="I129" s="13" t="s">
        <v>209</v>
      </c>
      <c r="J129" s="52">
        <f ca="1">OFFSET(Input!$A$1,M129+N129+2,O129+1)</f>
        <v>40.322872058088471</v>
      </c>
      <c r="L129" s="13" t="str">
        <f t="shared" si="13"/>
        <v>HeatTax</v>
      </c>
      <c r="M129" s="13">
        <f>VLOOKUP(L129,Input!$C$2:$D$6,2,FALSE)</f>
        <v>63</v>
      </c>
      <c r="N129" s="13">
        <f t="shared" si="14"/>
        <v>11</v>
      </c>
      <c r="O129" s="13">
        <f>MATCH(F129,Input!$C$15:$U$15,0)</f>
        <v>12</v>
      </c>
    </row>
    <row r="130" spans="2:15">
      <c r="B130" s="26"/>
      <c r="C130" s="26" t="s">
        <v>11</v>
      </c>
      <c r="D130" s="27">
        <v>2020</v>
      </c>
      <c r="E130" s="26" t="str">
        <f t="shared" si="17"/>
        <v>INDP*</v>
      </c>
      <c r="F130" s="26" t="str">
        <f t="shared" ref="F130:H149" si="18">F86</f>
        <v>INDELC</v>
      </c>
      <c r="G130" s="26" t="str">
        <f t="shared" si="18"/>
        <v>IPDLA</v>
      </c>
      <c r="H130" s="26" t="str">
        <f t="shared" si="18"/>
        <v>INDELC</v>
      </c>
      <c r="I130" s="28" t="s">
        <v>209</v>
      </c>
      <c r="J130" s="53">
        <f ca="1">OFFSET(Input!$A$1,M130+N130+2,O130+1)</f>
        <v>40.322872058088471</v>
      </c>
      <c r="L130" s="28" t="str">
        <f t="shared" si="13"/>
        <v>FullTax</v>
      </c>
      <c r="M130" s="28">
        <f>VLOOKUP(L130,Input!$C$2:$D$6,2,FALSE)</f>
        <v>113</v>
      </c>
      <c r="N130" s="28">
        <f t="shared" si="14"/>
        <v>11</v>
      </c>
      <c r="O130" s="28">
        <f>MATCH(F130,Input!$C$15:$U$15,0)</f>
        <v>12</v>
      </c>
    </row>
    <row r="131" spans="2:15">
      <c r="B131" s="9"/>
      <c r="C131" s="9" t="s">
        <v>11</v>
      </c>
      <c r="D131" s="12">
        <v>2020</v>
      </c>
      <c r="E131" s="9" t="str">
        <f t="shared" si="17"/>
        <v>INDP*</v>
      </c>
      <c r="F131" s="9" t="str">
        <f t="shared" si="18"/>
        <v>INDELC</v>
      </c>
      <c r="G131" s="9" t="str">
        <f t="shared" si="18"/>
        <v>IPDEM</v>
      </c>
      <c r="H131" s="9" t="str">
        <f t="shared" si="18"/>
        <v>INDELC</v>
      </c>
      <c r="I131" s="13" t="s">
        <v>209</v>
      </c>
      <c r="J131" s="52">
        <f ca="1">OFFSET(Input!$A$1,M131+N131+2,O131+1)</f>
        <v>40.322872058088471</v>
      </c>
      <c r="L131" s="13" t="str">
        <f t="shared" si="13"/>
        <v>FullTax</v>
      </c>
      <c r="M131" s="13">
        <f>VLOOKUP(L131,Input!$C$2:$D$6,2,FALSE)</f>
        <v>113</v>
      </c>
      <c r="N131" s="13">
        <f t="shared" si="14"/>
        <v>11</v>
      </c>
      <c r="O131" s="13">
        <f>MATCH(F131,Input!$C$15:$U$15,0)</f>
        <v>12</v>
      </c>
    </row>
    <row r="132" spans="2:15">
      <c r="C132" t="s">
        <v>11</v>
      </c>
      <c r="D132" s="18">
        <v>2020</v>
      </c>
      <c r="E132" t="str">
        <f t="shared" si="17"/>
        <v>INDP*</v>
      </c>
      <c r="F132" t="str">
        <f t="shared" si="18"/>
        <v>INDDSB1</v>
      </c>
      <c r="G132" t="str">
        <f t="shared" si="18"/>
        <v>IPDTF</v>
      </c>
      <c r="H132" t="str">
        <f t="shared" si="18"/>
        <v>INDDSB1</v>
      </c>
      <c r="I132" s="10" t="s">
        <v>209</v>
      </c>
      <c r="J132" s="51">
        <f ca="1">OFFSET(Input!$A$1,M132+N132+2,O132+1)</f>
        <v>40.322872058088471</v>
      </c>
      <c r="L132" s="10" t="str">
        <f t="shared" si="13"/>
        <v>FullTax</v>
      </c>
      <c r="M132" s="10">
        <f>VLOOKUP(L132,Input!$C$2:$D$6,2,FALSE)</f>
        <v>113</v>
      </c>
      <c r="N132" s="10">
        <f t="shared" si="14"/>
        <v>11</v>
      </c>
      <c r="O132" s="10">
        <f>MATCH(F132,Input!$C$15:$U$15,0)</f>
        <v>13</v>
      </c>
    </row>
    <row r="133" spans="2:15">
      <c r="C133" t="s">
        <v>11</v>
      </c>
      <c r="D133" s="18">
        <v>2020</v>
      </c>
      <c r="E133" t="str">
        <f t="shared" si="17"/>
        <v>INDP*</v>
      </c>
      <c r="F133" t="str">
        <f t="shared" si="18"/>
        <v>INDDSB2</v>
      </c>
      <c r="G133" t="str">
        <f t="shared" si="18"/>
        <v>IPDTF</v>
      </c>
      <c r="H133" t="str">
        <f t="shared" si="18"/>
        <v>INDDSB2</v>
      </c>
      <c r="I133" s="10" t="s">
        <v>209</v>
      </c>
      <c r="J133" s="51">
        <f ca="1">OFFSET(Input!$A$1,M133+N133+2,O133+1)</f>
        <v>121.84069514307899</v>
      </c>
      <c r="L133" s="10" t="str">
        <f t="shared" si="13"/>
        <v>FullTax</v>
      </c>
      <c r="M133" s="10">
        <f>VLOOKUP(L133,Input!$C$2:$D$6,2,FALSE)</f>
        <v>113</v>
      </c>
      <c r="N133" s="10">
        <f t="shared" si="14"/>
        <v>11</v>
      </c>
      <c r="O133" s="10">
        <f>MATCH(F133,Input!$C$15:$U$15,0)</f>
        <v>14</v>
      </c>
    </row>
    <row r="134" spans="2:15">
      <c r="C134" t="s">
        <v>11</v>
      </c>
      <c r="D134" s="18">
        <v>2020</v>
      </c>
      <c r="E134" t="str">
        <f t="shared" si="17"/>
        <v>INDP*</v>
      </c>
      <c r="F134" t="str">
        <f t="shared" si="18"/>
        <v>INDDSL</v>
      </c>
      <c r="G134" t="str">
        <f t="shared" si="18"/>
        <v>IPDTF</v>
      </c>
      <c r="H134" t="str">
        <f t="shared" si="18"/>
        <v>INDDSL</v>
      </c>
      <c r="I134" s="10" t="s">
        <v>209</v>
      </c>
      <c r="J134" s="51">
        <f ca="1">OFFSET(Input!$A$1,M134+N134+2,O134+1)</f>
        <v>154.26271326684906</v>
      </c>
      <c r="L134" s="10" t="str">
        <f t="shared" si="13"/>
        <v>FullTax</v>
      </c>
      <c r="M134" s="10">
        <f>VLOOKUP(L134,Input!$C$2:$D$6,2,FALSE)</f>
        <v>113</v>
      </c>
      <c r="N134" s="10">
        <f t="shared" si="14"/>
        <v>11</v>
      </c>
      <c r="O134" s="10">
        <f>MATCH(F134,Input!$C$15:$U$15,0)</f>
        <v>3</v>
      </c>
    </row>
    <row r="135" spans="2:15">
      <c r="C135" t="s">
        <v>11</v>
      </c>
      <c r="D135" s="18">
        <v>2020</v>
      </c>
      <c r="E135" t="str">
        <f t="shared" si="17"/>
        <v>INDP*</v>
      </c>
      <c r="F135" t="str">
        <f t="shared" si="18"/>
        <v>INDLPG</v>
      </c>
      <c r="G135" t="str">
        <f t="shared" si="18"/>
        <v>IPDFL</v>
      </c>
      <c r="H135" t="str">
        <f t="shared" si="18"/>
        <v>INDLPG</v>
      </c>
      <c r="I135" s="10" t="s">
        <v>209</v>
      </c>
      <c r="J135" s="51">
        <f ca="1">OFFSET(Input!$A$1,M135+N135+2,O135+1)</f>
        <v>50.283318770351023</v>
      </c>
      <c r="L135" s="10" t="str">
        <f t="shared" ref="L135:L198" si="19">VLOOKUP(RIGHT(G135,3),$T$6:$V$12,3,FALSE)</f>
        <v>FullTax</v>
      </c>
      <c r="M135" s="10">
        <f>VLOOKUP(L135,Input!$C$2:$D$6,2,FALSE)</f>
        <v>113</v>
      </c>
      <c r="N135" s="10">
        <f t="shared" ref="N135:N198" si="20">D135-2009</f>
        <v>11</v>
      </c>
      <c r="O135" s="10">
        <f>MATCH(F135,Input!$C$15:$U$15,0)</f>
        <v>8</v>
      </c>
    </row>
    <row r="136" spans="2:15">
      <c r="C136" t="s">
        <v>11</v>
      </c>
      <c r="D136" s="18">
        <v>2020</v>
      </c>
      <c r="E136" t="str">
        <f t="shared" si="17"/>
        <v>INDP*</v>
      </c>
      <c r="F136" t="str">
        <f t="shared" si="18"/>
        <v>INDSNG1</v>
      </c>
      <c r="G136" t="str">
        <f t="shared" si="18"/>
        <v>IPDFL</v>
      </c>
      <c r="H136" t="str">
        <f t="shared" si="18"/>
        <v>INDSNG1</v>
      </c>
      <c r="I136" s="10" t="s">
        <v>209</v>
      </c>
      <c r="J136" s="51">
        <f ca="1">OFFSET(Input!$A$1,M136+N136+2,O136+1)</f>
        <v>121.84069514307899</v>
      </c>
      <c r="L136" s="10" t="str">
        <f t="shared" si="19"/>
        <v>FullTax</v>
      </c>
      <c r="M136" s="10">
        <f>VLOOKUP(L136,Input!$C$2:$D$6,2,FALSE)</f>
        <v>113</v>
      </c>
      <c r="N136" s="10">
        <f t="shared" si="20"/>
        <v>11</v>
      </c>
      <c r="O136" s="10">
        <f>MATCH(F136,Input!$C$15:$U$15,0)</f>
        <v>15</v>
      </c>
    </row>
    <row r="137" spans="2:15" ht="15.75" thickBot="1">
      <c r="B137" s="9"/>
      <c r="C137" s="9" t="s">
        <v>11</v>
      </c>
      <c r="D137" s="12">
        <v>2020</v>
      </c>
      <c r="E137" s="9" t="str">
        <f t="shared" si="17"/>
        <v>INDP*</v>
      </c>
      <c r="F137" s="9" t="str">
        <f t="shared" si="18"/>
        <v>INDSNG2</v>
      </c>
      <c r="G137" s="9" t="str">
        <f t="shared" si="18"/>
        <v>IPDFL</v>
      </c>
      <c r="H137" s="9" t="str">
        <f t="shared" si="18"/>
        <v>INDSNG2</v>
      </c>
      <c r="I137" s="13" t="s">
        <v>209</v>
      </c>
      <c r="J137" s="52">
        <f ca="1">OFFSET(Input!$A$1,M137+N137+2,O137+1)</f>
        <v>0</v>
      </c>
      <c r="L137" s="13" t="str">
        <f t="shared" si="19"/>
        <v>FullTax</v>
      </c>
      <c r="M137" s="13">
        <f>VLOOKUP(L137,Input!$C$2:$D$6,2,FALSE)</f>
        <v>113</v>
      </c>
      <c r="N137" s="13">
        <f t="shared" si="20"/>
        <v>11</v>
      </c>
      <c r="O137" s="13">
        <f>MATCH(F137,Input!$C$15:$U$15,0)</f>
        <v>16</v>
      </c>
    </row>
    <row r="138" spans="2:15">
      <c r="B138" s="8"/>
      <c r="C138" s="8" t="s">
        <v>11</v>
      </c>
      <c r="D138" s="19">
        <v>2025</v>
      </c>
      <c r="E138" s="8" t="str">
        <f t="shared" si="17"/>
        <v>INDP*</v>
      </c>
      <c r="F138" s="8" t="str">
        <f t="shared" si="18"/>
        <v>INDNGA</v>
      </c>
      <c r="G138" s="8" t="str">
        <f t="shared" si="18"/>
        <v>IPDMT</v>
      </c>
      <c r="H138" s="8" t="str">
        <f t="shared" si="18"/>
        <v>INDNGA</v>
      </c>
      <c r="I138" s="20" t="s">
        <v>209</v>
      </c>
      <c r="J138" s="50">
        <f ca="1">OFFSET(Input!$A$1,M138+N138+2,O138+1)</f>
        <v>2.5015331882971479</v>
      </c>
      <c r="L138" s="20" t="str">
        <f t="shared" si="19"/>
        <v>ProcesTax</v>
      </c>
      <c r="M138" s="20">
        <f>VLOOKUP(L138,Input!$C$2:$D$6,2,FALSE)</f>
        <v>13</v>
      </c>
      <c r="N138" s="20">
        <f t="shared" si="20"/>
        <v>16</v>
      </c>
      <c r="O138" s="20">
        <f>MATCH(F138,Input!$C$15:$U$15,0)</f>
        <v>1</v>
      </c>
    </row>
    <row r="139" spans="2:15">
      <c r="C139" t="s">
        <v>11</v>
      </c>
      <c r="D139" s="18">
        <v>2025</v>
      </c>
      <c r="E139" t="str">
        <f t="shared" si="17"/>
        <v>INDP*</v>
      </c>
      <c r="F139" t="str">
        <f t="shared" si="18"/>
        <v>INDSNG1</v>
      </c>
      <c r="G139" t="str">
        <f t="shared" si="18"/>
        <v>IPDMT</v>
      </c>
      <c r="H139" t="str">
        <f t="shared" si="18"/>
        <v>INDSNG1</v>
      </c>
      <c r="I139" s="10" t="s">
        <v>209</v>
      </c>
      <c r="J139" s="51">
        <f ca="1">OFFSET(Input!$A$1,M139+N139+2,O139+1)</f>
        <v>0</v>
      </c>
      <c r="L139" s="10" t="str">
        <f t="shared" si="19"/>
        <v>ProcesTax</v>
      </c>
      <c r="M139" s="10">
        <f>VLOOKUP(L139,Input!$C$2:$D$6,2,FALSE)</f>
        <v>13</v>
      </c>
      <c r="N139" s="10">
        <f t="shared" si="20"/>
        <v>16</v>
      </c>
      <c r="O139" s="10">
        <f>MATCH(F139,Input!$C$15:$U$15,0)</f>
        <v>15</v>
      </c>
    </row>
    <row r="140" spans="2:15">
      <c r="C140" t="s">
        <v>11</v>
      </c>
      <c r="D140" s="18">
        <v>2025</v>
      </c>
      <c r="E140" t="str">
        <f t="shared" si="17"/>
        <v>INDP*</v>
      </c>
      <c r="F140" t="str">
        <f t="shared" si="18"/>
        <v>INDSNG2</v>
      </c>
      <c r="G140" t="str">
        <f t="shared" si="18"/>
        <v>IPDMT</v>
      </c>
      <c r="H140" t="str">
        <f t="shared" si="18"/>
        <v>INDSNG2</v>
      </c>
      <c r="I140" s="10" t="s">
        <v>209</v>
      </c>
      <c r="J140" s="51">
        <f ca="1">OFFSET(Input!$A$1,M140+N140+2,O140+1)</f>
        <v>0</v>
      </c>
      <c r="L140" s="10" t="str">
        <f t="shared" si="19"/>
        <v>ProcesTax</v>
      </c>
      <c r="M140" s="10">
        <f>VLOOKUP(L140,Input!$C$2:$D$6,2,FALSE)</f>
        <v>13</v>
      </c>
      <c r="N140" s="10">
        <f t="shared" si="20"/>
        <v>16</v>
      </c>
      <c r="O140" s="10">
        <f>MATCH(F140,Input!$C$15:$U$15,0)</f>
        <v>16</v>
      </c>
    </row>
    <row r="141" spans="2:15">
      <c r="C141" t="s">
        <v>11</v>
      </c>
      <c r="D141" s="18">
        <v>2025</v>
      </c>
      <c r="E141" t="str">
        <f t="shared" si="17"/>
        <v>INDP*</v>
      </c>
      <c r="F141" t="str">
        <f t="shared" si="18"/>
        <v>INDCOA</v>
      </c>
      <c r="G141" t="str">
        <f t="shared" si="18"/>
        <v>IPDMT</v>
      </c>
      <c r="H141" t="str">
        <f t="shared" si="18"/>
        <v>INDCOA</v>
      </c>
      <c r="I141" s="10" t="s">
        <v>209</v>
      </c>
      <c r="J141" s="51">
        <f ca="1">OFFSET(Input!$A$1,M141+N141+2,O141+1)</f>
        <v>0</v>
      </c>
      <c r="L141" s="10" t="str">
        <f t="shared" si="19"/>
        <v>ProcesTax</v>
      </c>
      <c r="M141" s="10">
        <f>VLOOKUP(L141,Input!$C$2:$D$6,2,FALSE)</f>
        <v>13</v>
      </c>
      <c r="N141" s="10">
        <f t="shared" si="20"/>
        <v>16</v>
      </c>
      <c r="O141" s="10">
        <f>MATCH(F141,Input!$C$15:$U$15,0)</f>
        <v>2</v>
      </c>
    </row>
    <row r="142" spans="2:15">
      <c r="C142" t="s">
        <v>11</v>
      </c>
      <c r="D142" s="18">
        <v>2025</v>
      </c>
      <c r="E142" t="str">
        <f t="shared" si="17"/>
        <v>INDP*</v>
      </c>
      <c r="F142" t="str">
        <f t="shared" si="18"/>
        <v>INDDSL</v>
      </c>
      <c r="G142" t="str">
        <f t="shared" si="18"/>
        <v>IPDMT</v>
      </c>
      <c r="H142" t="str">
        <f t="shared" si="18"/>
        <v>INDDSL</v>
      </c>
      <c r="I142" s="10" t="s">
        <v>209</v>
      </c>
      <c r="J142" s="51">
        <f ca="1">OFFSET(Input!$A$1,M142+N142+2,O142+1)</f>
        <v>154.26271326684906</v>
      </c>
      <c r="L142" s="10" t="str">
        <f t="shared" si="19"/>
        <v>ProcesTax</v>
      </c>
      <c r="M142" s="10">
        <f>VLOOKUP(L142,Input!$C$2:$D$6,2,FALSE)</f>
        <v>13</v>
      </c>
      <c r="N142" s="10">
        <f t="shared" si="20"/>
        <v>16</v>
      </c>
      <c r="O142" s="10">
        <f>MATCH(F142,Input!$C$15:$U$15,0)</f>
        <v>3</v>
      </c>
    </row>
    <row r="143" spans="2:15">
      <c r="C143" t="s">
        <v>11</v>
      </c>
      <c r="D143" s="18">
        <v>2025</v>
      </c>
      <c r="E143" t="str">
        <f t="shared" si="17"/>
        <v>INDP*</v>
      </c>
      <c r="F143" t="str">
        <f t="shared" si="18"/>
        <v>INDDSB1</v>
      </c>
      <c r="G143" t="str">
        <f t="shared" si="18"/>
        <v>IPDMT</v>
      </c>
      <c r="H143" t="str">
        <f t="shared" si="18"/>
        <v>INDDSB1</v>
      </c>
      <c r="I143" s="10" t="s">
        <v>209</v>
      </c>
      <c r="J143" s="51">
        <f ca="1">OFFSET(Input!$A$1,M143+N143+2,O143+1)</f>
        <v>121.84069514307899</v>
      </c>
      <c r="L143" s="10" t="str">
        <f t="shared" si="19"/>
        <v>ProcesTax</v>
      </c>
      <c r="M143" s="10">
        <f>VLOOKUP(L143,Input!$C$2:$D$6,2,FALSE)</f>
        <v>13</v>
      </c>
      <c r="N143" s="10">
        <f t="shared" si="20"/>
        <v>16</v>
      </c>
      <c r="O143" s="10">
        <f>MATCH(F143,Input!$C$15:$U$15,0)</f>
        <v>13</v>
      </c>
    </row>
    <row r="144" spans="2:15">
      <c r="C144" t="s">
        <v>11</v>
      </c>
      <c r="D144" s="18">
        <v>2025</v>
      </c>
      <c r="E144" t="str">
        <f t="shared" si="17"/>
        <v>INDP*</v>
      </c>
      <c r="F144" t="str">
        <f t="shared" si="18"/>
        <v>INDDSB2</v>
      </c>
      <c r="G144" t="str">
        <f t="shared" si="18"/>
        <v>IPDMT</v>
      </c>
      <c r="H144" t="str">
        <f t="shared" si="18"/>
        <v>INDDSB2</v>
      </c>
      <c r="I144" s="10" t="s">
        <v>209</v>
      </c>
      <c r="J144" s="51">
        <f ca="1">OFFSET(Input!$A$1,M144+N144+2,O144+1)</f>
        <v>121.84069514307899</v>
      </c>
      <c r="L144" s="10" t="str">
        <f t="shared" si="19"/>
        <v>ProcesTax</v>
      </c>
      <c r="M144" s="10">
        <f>VLOOKUP(L144,Input!$C$2:$D$6,2,FALSE)</f>
        <v>13</v>
      </c>
      <c r="N144" s="10">
        <f t="shared" si="20"/>
        <v>16</v>
      </c>
      <c r="O144" s="10">
        <f>MATCH(F144,Input!$C$15:$U$15,0)</f>
        <v>14</v>
      </c>
    </row>
    <row r="145" spans="2:15">
      <c r="C145" t="s">
        <v>11</v>
      </c>
      <c r="D145" s="18">
        <v>2025</v>
      </c>
      <c r="E145" t="str">
        <f t="shared" si="17"/>
        <v>INDP*</v>
      </c>
      <c r="F145" t="str">
        <f t="shared" si="18"/>
        <v>INDWPE</v>
      </c>
      <c r="G145" t="str">
        <f t="shared" si="18"/>
        <v>IPDMT</v>
      </c>
      <c r="H145" t="str">
        <f t="shared" si="18"/>
        <v>INDWPE</v>
      </c>
      <c r="I145" s="10" t="s">
        <v>209</v>
      </c>
      <c r="J145" s="51">
        <f ca="1">OFFSET(Input!$A$1,M145+N145+2,O145+1)</f>
        <v>0</v>
      </c>
      <c r="L145" s="10" t="str">
        <f t="shared" si="19"/>
        <v>ProcesTax</v>
      </c>
      <c r="M145" s="10">
        <f>VLOOKUP(L145,Input!$C$2:$D$6,2,FALSE)</f>
        <v>13</v>
      </c>
      <c r="N145" s="10">
        <f t="shared" si="20"/>
        <v>16</v>
      </c>
      <c r="O145" s="10">
        <f>MATCH(F145,Input!$C$15:$U$15,0)</f>
        <v>4</v>
      </c>
    </row>
    <row r="146" spans="2:15">
      <c r="C146" t="s">
        <v>11</v>
      </c>
      <c r="D146" s="18">
        <v>2025</v>
      </c>
      <c r="E146" t="str">
        <f t="shared" si="17"/>
        <v>INDP*</v>
      </c>
      <c r="F146" t="str">
        <f t="shared" si="18"/>
        <v>INDWCH</v>
      </c>
      <c r="G146" t="str">
        <f t="shared" si="18"/>
        <v>IPDMT</v>
      </c>
      <c r="H146" t="str">
        <f t="shared" si="18"/>
        <v>INDWCH</v>
      </c>
      <c r="I146" s="10" t="s">
        <v>209</v>
      </c>
      <c r="J146" s="51">
        <f ca="1">OFFSET(Input!$A$1,M146+N146+2,O146+1)</f>
        <v>0</v>
      </c>
      <c r="L146" s="10" t="str">
        <f t="shared" si="19"/>
        <v>ProcesTax</v>
      </c>
      <c r="M146" s="10">
        <f>VLOOKUP(L146,Input!$C$2:$D$6,2,FALSE)</f>
        <v>13</v>
      </c>
      <c r="N146" s="10">
        <f t="shared" si="20"/>
        <v>16</v>
      </c>
      <c r="O146" s="10">
        <f>MATCH(F146,Input!$C$15:$U$15,0)</f>
        <v>5</v>
      </c>
    </row>
    <row r="147" spans="2:15">
      <c r="C147" t="s">
        <v>11</v>
      </c>
      <c r="D147" s="18">
        <v>2025</v>
      </c>
      <c r="E147" t="str">
        <f t="shared" si="17"/>
        <v>INDP*</v>
      </c>
      <c r="F147" t="str">
        <f t="shared" si="18"/>
        <v>INDBGA</v>
      </c>
      <c r="G147" t="str">
        <f t="shared" si="18"/>
        <v>IPDMT</v>
      </c>
      <c r="H147" t="str">
        <f t="shared" si="18"/>
        <v>INDBGA</v>
      </c>
      <c r="I147" s="10" t="s">
        <v>209</v>
      </c>
      <c r="J147" s="51">
        <f ca="1">OFFSET(Input!$A$1,M147+N147+2,O147+1)</f>
        <v>0</v>
      </c>
      <c r="L147" s="10" t="str">
        <f t="shared" si="19"/>
        <v>ProcesTax</v>
      </c>
      <c r="M147" s="10">
        <f>VLOOKUP(L147,Input!$C$2:$D$6,2,FALSE)</f>
        <v>13</v>
      </c>
      <c r="N147" s="10">
        <f t="shared" si="20"/>
        <v>16</v>
      </c>
      <c r="O147" s="10">
        <f>MATCH(F147,Input!$C$15:$U$15,0)</f>
        <v>6</v>
      </c>
    </row>
    <row r="148" spans="2:15">
      <c r="C148" t="s">
        <v>11</v>
      </c>
      <c r="D148" s="18">
        <v>2025</v>
      </c>
      <c r="E148" t="str">
        <f t="shared" si="17"/>
        <v>INDP*</v>
      </c>
      <c r="F148" t="str">
        <f t="shared" si="18"/>
        <v>INDHFO</v>
      </c>
      <c r="G148" t="str">
        <f t="shared" si="18"/>
        <v>IPDMT</v>
      </c>
      <c r="H148" t="str">
        <f t="shared" si="18"/>
        <v>INDHFO</v>
      </c>
      <c r="I148" s="10" t="s">
        <v>209</v>
      </c>
      <c r="J148" s="51">
        <f ca="1">OFFSET(Input!$A$1,M148+N148+2,O148+1)</f>
        <v>49.119350191937215</v>
      </c>
      <c r="L148" s="10" t="str">
        <f t="shared" si="19"/>
        <v>ProcesTax</v>
      </c>
      <c r="M148" s="10">
        <f>VLOOKUP(L148,Input!$C$2:$D$6,2,FALSE)</f>
        <v>13</v>
      </c>
      <c r="N148" s="10">
        <f t="shared" si="20"/>
        <v>16</v>
      </c>
      <c r="O148" s="10">
        <f>MATCH(F148,Input!$C$15:$U$15,0)</f>
        <v>7</v>
      </c>
    </row>
    <row r="149" spans="2:15">
      <c r="C149" t="s">
        <v>11</v>
      </c>
      <c r="D149" s="18">
        <v>2025</v>
      </c>
      <c r="E149" t="str">
        <f t="shared" si="17"/>
        <v>INDP*</v>
      </c>
      <c r="F149" t="str">
        <f t="shared" si="18"/>
        <v>INDLPG</v>
      </c>
      <c r="G149" t="str">
        <f t="shared" si="18"/>
        <v>IPDMT</v>
      </c>
      <c r="H149" t="str">
        <f t="shared" si="18"/>
        <v>INDLPG</v>
      </c>
      <c r="I149" s="10" t="s">
        <v>209</v>
      </c>
      <c r="J149" s="51">
        <f ca="1">OFFSET(Input!$A$1,M149+N149+2,O149+1)</f>
        <v>50.283318770351023</v>
      </c>
      <c r="L149" s="10" t="str">
        <f t="shared" si="19"/>
        <v>ProcesTax</v>
      </c>
      <c r="M149" s="10">
        <f>VLOOKUP(L149,Input!$C$2:$D$6,2,FALSE)</f>
        <v>13</v>
      </c>
      <c r="N149" s="10">
        <f t="shared" si="20"/>
        <v>16</v>
      </c>
      <c r="O149" s="10">
        <f>MATCH(F149,Input!$C$15:$U$15,0)</f>
        <v>8</v>
      </c>
    </row>
    <row r="150" spans="2:15">
      <c r="C150" t="s">
        <v>11</v>
      </c>
      <c r="D150" s="18">
        <v>2025</v>
      </c>
      <c r="E150" t="str">
        <f t="shared" si="17"/>
        <v>INDP*</v>
      </c>
      <c r="F150" t="str">
        <f t="shared" ref="F150:H169" si="21">F106</f>
        <v>INDWST</v>
      </c>
      <c r="G150" t="str">
        <f t="shared" si="21"/>
        <v>IPDMT</v>
      </c>
      <c r="H150" t="str">
        <f t="shared" si="21"/>
        <v>INDWST</v>
      </c>
      <c r="I150" s="10" t="s">
        <v>209</v>
      </c>
      <c r="J150" s="51">
        <f ca="1">OFFSET(Input!$A$1,M150+N150+2,O150+1)</f>
        <v>0</v>
      </c>
      <c r="L150" s="10" t="str">
        <f t="shared" si="19"/>
        <v>ProcesTax</v>
      </c>
      <c r="M150" s="10">
        <f>VLOOKUP(L150,Input!$C$2:$D$6,2,FALSE)</f>
        <v>13</v>
      </c>
      <c r="N150" s="10">
        <f t="shared" si="20"/>
        <v>16</v>
      </c>
      <c r="O150" s="10">
        <f>MATCH(F150,Input!$C$15:$U$15,0)</f>
        <v>9</v>
      </c>
    </row>
    <row r="151" spans="2:15">
      <c r="C151" t="s">
        <v>11</v>
      </c>
      <c r="D151" s="18">
        <v>2025</v>
      </c>
      <c r="E151" t="str">
        <f t="shared" si="17"/>
        <v>INDP*</v>
      </c>
      <c r="F151" t="str">
        <f t="shared" si="21"/>
        <v>INDHCE</v>
      </c>
      <c r="G151" t="str">
        <f t="shared" si="21"/>
        <v>IPDMT</v>
      </c>
      <c r="H151" t="str">
        <f t="shared" si="21"/>
        <v>INDHCE</v>
      </c>
      <c r="I151" s="10" t="s">
        <v>209</v>
      </c>
      <c r="J151" s="51">
        <f ca="1">OFFSET(Input!$A$1,M151+N151+2,O151+1)</f>
        <v>30.170076892571945</v>
      </c>
      <c r="L151" s="10" t="str">
        <f t="shared" si="19"/>
        <v>ProcesTax</v>
      </c>
      <c r="M151" s="10">
        <f>VLOOKUP(L151,Input!$C$2:$D$6,2,FALSE)</f>
        <v>13</v>
      </c>
      <c r="N151" s="10">
        <f t="shared" si="20"/>
        <v>16</v>
      </c>
      <c r="O151" s="10">
        <f>MATCH(F151,Input!$C$15:$U$15,0)</f>
        <v>10</v>
      </c>
    </row>
    <row r="152" spans="2:15">
      <c r="C152" t="s">
        <v>11</v>
      </c>
      <c r="D152" s="18">
        <v>2025</v>
      </c>
      <c r="E152" t="str">
        <f t="shared" si="17"/>
        <v>INDP*</v>
      </c>
      <c r="F152" t="str">
        <f t="shared" si="21"/>
        <v>INDHDE</v>
      </c>
      <c r="G152" t="str">
        <f t="shared" si="21"/>
        <v>IPDMT</v>
      </c>
      <c r="H152" t="str">
        <f t="shared" si="21"/>
        <v>INDHDE</v>
      </c>
      <c r="I152" s="10" t="s">
        <v>209</v>
      </c>
      <c r="J152" s="51">
        <f ca="1">OFFSET(Input!$A$1,M152+N152+2,O152+1)</f>
        <v>30.170076892571945</v>
      </c>
      <c r="L152" s="10" t="str">
        <f t="shared" si="19"/>
        <v>ProcesTax</v>
      </c>
      <c r="M152" s="10">
        <f>VLOOKUP(L152,Input!$C$2:$D$6,2,FALSE)</f>
        <v>13</v>
      </c>
      <c r="N152" s="10">
        <f t="shared" si="20"/>
        <v>16</v>
      </c>
      <c r="O152" s="10">
        <f>MATCH(F152,Input!$C$15:$U$15,0)</f>
        <v>11</v>
      </c>
    </row>
    <row r="153" spans="2:15">
      <c r="B153" s="9"/>
      <c r="C153" s="9" t="s">
        <v>11</v>
      </c>
      <c r="D153" s="12">
        <v>2025</v>
      </c>
      <c r="E153" s="9" t="str">
        <f t="shared" si="17"/>
        <v>INDP*</v>
      </c>
      <c r="F153" s="9" t="str">
        <f t="shared" si="21"/>
        <v>INDELC</v>
      </c>
      <c r="G153" s="9" t="str">
        <f t="shared" si="21"/>
        <v>IPDMT</v>
      </c>
      <c r="H153" s="9" t="str">
        <f t="shared" si="21"/>
        <v>INDELC</v>
      </c>
      <c r="I153" s="13" t="s">
        <v>209</v>
      </c>
      <c r="J153" s="52">
        <f ca="1">OFFSET(Input!$A$1,M153+N153+2,O153+1)</f>
        <v>1.2736219854102486</v>
      </c>
      <c r="L153" s="13" t="str">
        <f t="shared" si="19"/>
        <v>ProcesTax</v>
      </c>
      <c r="M153" s="13">
        <f>VLOOKUP(L153,Input!$C$2:$D$6,2,FALSE)</f>
        <v>13</v>
      </c>
      <c r="N153" s="13">
        <f t="shared" si="20"/>
        <v>16</v>
      </c>
      <c r="O153" s="13">
        <f>MATCH(F153,Input!$C$15:$U$15,0)</f>
        <v>12</v>
      </c>
    </row>
    <row r="154" spans="2:15">
      <c r="C154" t="s">
        <v>11</v>
      </c>
      <c r="D154" s="18">
        <v>2025</v>
      </c>
      <c r="E154" t="str">
        <f t="shared" si="17"/>
        <v>INDP*</v>
      </c>
      <c r="F154" t="str">
        <f t="shared" si="21"/>
        <v>INDNGA</v>
      </c>
      <c r="G154" t="str">
        <f t="shared" si="21"/>
        <v>IPDHT</v>
      </c>
      <c r="H154" t="str">
        <f t="shared" si="21"/>
        <v>INDNGA</v>
      </c>
      <c r="I154" s="10" t="s">
        <v>209</v>
      </c>
      <c r="J154" s="51">
        <f ca="1">OFFSET(Input!$A$1,M154+N154+2,O154+1)</f>
        <v>2.5015331882971479</v>
      </c>
      <c r="L154" s="10" t="str">
        <f t="shared" si="19"/>
        <v>ProcesTax</v>
      </c>
      <c r="M154" s="10">
        <f>VLOOKUP(L154,Input!$C$2:$D$6,2,FALSE)</f>
        <v>13</v>
      </c>
      <c r="N154" s="10">
        <f t="shared" si="20"/>
        <v>16</v>
      </c>
      <c r="O154" s="10">
        <f>MATCH(F154,Input!$C$15:$U$15,0)</f>
        <v>1</v>
      </c>
    </row>
    <row r="155" spans="2:15">
      <c r="C155" t="s">
        <v>11</v>
      </c>
      <c r="D155" s="18">
        <v>2025</v>
      </c>
      <c r="E155" t="str">
        <f t="shared" si="17"/>
        <v>INDP*</v>
      </c>
      <c r="F155" t="str">
        <f t="shared" si="21"/>
        <v>INDSNG2</v>
      </c>
      <c r="G155" t="str">
        <f t="shared" si="21"/>
        <v>IPDHT</v>
      </c>
      <c r="H155" t="str">
        <f t="shared" si="21"/>
        <v>INDSNG2</v>
      </c>
      <c r="I155" s="10" t="s">
        <v>209</v>
      </c>
      <c r="J155" s="51">
        <f ca="1">OFFSET(Input!$A$1,M155+N155+2,O155+1)</f>
        <v>0</v>
      </c>
      <c r="L155" s="10" t="str">
        <f t="shared" si="19"/>
        <v>ProcesTax</v>
      </c>
      <c r="M155" s="10">
        <f>VLOOKUP(L155,Input!$C$2:$D$6,2,FALSE)</f>
        <v>13</v>
      </c>
      <c r="N155" s="10">
        <f t="shared" si="20"/>
        <v>16</v>
      </c>
      <c r="O155" s="10">
        <f>MATCH(F155,Input!$C$15:$U$15,0)</f>
        <v>16</v>
      </c>
    </row>
    <row r="156" spans="2:15">
      <c r="C156" t="s">
        <v>11</v>
      </c>
      <c r="D156" s="18">
        <v>2025</v>
      </c>
      <c r="E156" t="str">
        <f t="shared" si="17"/>
        <v>INDP*</v>
      </c>
      <c r="F156" t="str">
        <f t="shared" si="21"/>
        <v>INDSNG1</v>
      </c>
      <c r="G156" t="str">
        <f t="shared" si="21"/>
        <v>IPDHT</v>
      </c>
      <c r="H156" t="str">
        <f t="shared" si="21"/>
        <v>INDSNG1</v>
      </c>
      <c r="I156" s="10" t="s">
        <v>209</v>
      </c>
      <c r="J156" s="51">
        <f ca="1">OFFSET(Input!$A$1,M156+N156+2,O156+1)</f>
        <v>0</v>
      </c>
      <c r="L156" s="10" t="str">
        <f t="shared" si="19"/>
        <v>ProcesTax</v>
      </c>
      <c r="M156" s="10">
        <f>VLOOKUP(L156,Input!$C$2:$D$6,2,FALSE)</f>
        <v>13</v>
      </c>
      <c r="N156" s="10">
        <f t="shared" si="20"/>
        <v>16</v>
      </c>
      <c r="O156" s="10">
        <f>MATCH(F156,Input!$C$15:$U$15,0)</f>
        <v>15</v>
      </c>
    </row>
    <row r="157" spans="2:15">
      <c r="B157" s="9"/>
      <c r="C157" s="9" t="s">
        <v>11</v>
      </c>
      <c r="D157" s="12">
        <v>2025</v>
      </c>
      <c r="E157" s="9" t="str">
        <f t="shared" si="17"/>
        <v>INDP*</v>
      </c>
      <c r="F157" s="9" t="str">
        <f t="shared" si="21"/>
        <v>INDLPG</v>
      </c>
      <c r="G157" s="9" t="str">
        <f t="shared" si="21"/>
        <v>IPDHT</v>
      </c>
      <c r="H157" s="9" t="str">
        <f t="shared" si="21"/>
        <v>INDLPG</v>
      </c>
      <c r="I157" s="13" t="s">
        <v>209</v>
      </c>
      <c r="J157" s="52">
        <f ca="1">OFFSET(Input!$A$1,M157+N157+2,O157+1)</f>
        <v>50.283318770351023</v>
      </c>
      <c r="L157" s="13" t="str">
        <f t="shared" si="19"/>
        <v>ProcesTax</v>
      </c>
      <c r="M157" s="13">
        <f>VLOOKUP(L157,Input!$C$2:$D$6,2,FALSE)</f>
        <v>13</v>
      </c>
      <c r="N157" s="13">
        <f t="shared" si="20"/>
        <v>16</v>
      </c>
      <c r="O157" s="13">
        <f>MATCH(F157,Input!$C$15:$U$15,0)</f>
        <v>8</v>
      </c>
    </row>
    <row r="158" spans="2:15">
      <c r="C158" t="s">
        <v>11</v>
      </c>
      <c r="D158" s="18">
        <v>2025</v>
      </c>
      <c r="E158" t="str">
        <f t="shared" si="17"/>
        <v>INDP*</v>
      </c>
      <c r="F158" t="str">
        <f t="shared" si="21"/>
        <v>INDNGA</v>
      </c>
      <c r="G158" t="str">
        <f t="shared" si="21"/>
        <v>IPDRH</v>
      </c>
      <c r="H158" t="str">
        <f t="shared" si="21"/>
        <v>INDNGA</v>
      </c>
      <c r="I158" s="10" t="s">
        <v>209</v>
      </c>
      <c r="J158" s="51">
        <f ca="1">OFFSET(Input!$A$1,M158+N158+2,O158+1)</f>
        <v>78.90688938861561</v>
      </c>
      <c r="L158" s="10" t="str">
        <f t="shared" si="19"/>
        <v>HeatTax</v>
      </c>
      <c r="M158" s="10">
        <f>VLOOKUP(L158,Input!$C$2:$D$6,2,FALSE)</f>
        <v>63</v>
      </c>
      <c r="N158" s="10">
        <f t="shared" si="20"/>
        <v>16</v>
      </c>
      <c r="O158" s="10">
        <f>MATCH(F158,Input!$C$15:$U$15,0)</f>
        <v>1</v>
      </c>
    </row>
    <row r="159" spans="2:15">
      <c r="C159" t="s">
        <v>11</v>
      </c>
      <c r="D159" s="18">
        <v>2025</v>
      </c>
      <c r="E159" t="str">
        <f t="shared" si="17"/>
        <v>INDP*</v>
      </c>
      <c r="F159" t="str">
        <f t="shared" si="21"/>
        <v>INDSNG2</v>
      </c>
      <c r="G159" t="str">
        <f t="shared" si="21"/>
        <v>IPDRH</v>
      </c>
      <c r="H159" t="str">
        <f t="shared" si="21"/>
        <v>INDSNG2</v>
      </c>
      <c r="I159" s="10" t="s">
        <v>209</v>
      </c>
      <c r="J159" s="51">
        <f ca="1">OFFSET(Input!$A$1,M159+N159+2,O159+1)</f>
        <v>0</v>
      </c>
      <c r="L159" s="10" t="str">
        <f t="shared" si="19"/>
        <v>HeatTax</v>
      </c>
      <c r="M159" s="10">
        <f>VLOOKUP(L159,Input!$C$2:$D$6,2,FALSE)</f>
        <v>63</v>
      </c>
      <c r="N159" s="10">
        <f t="shared" si="20"/>
        <v>16</v>
      </c>
      <c r="O159" s="10">
        <f>MATCH(F159,Input!$C$15:$U$15,0)</f>
        <v>16</v>
      </c>
    </row>
    <row r="160" spans="2:15">
      <c r="C160" t="s">
        <v>11</v>
      </c>
      <c r="D160" s="18">
        <v>2025</v>
      </c>
      <c r="E160" t="str">
        <f t="shared" si="17"/>
        <v>INDP*</v>
      </c>
      <c r="F160" t="str">
        <f t="shared" si="21"/>
        <v>INDSNG1</v>
      </c>
      <c r="G160" t="str">
        <f t="shared" si="21"/>
        <v>IPDRH</v>
      </c>
      <c r="H160" t="str">
        <f t="shared" si="21"/>
        <v>INDSNG1</v>
      </c>
      <c r="I160" s="10" t="s">
        <v>209</v>
      </c>
      <c r="J160" s="51">
        <f ca="1">OFFSET(Input!$A$1,M160+N160+2,O160+1)</f>
        <v>121.84069514307899</v>
      </c>
      <c r="L160" s="10" t="str">
        <f t="shared" si="19"/>
        <v>HeatTax</v>
      </c>
      <c r="M160" s="10">
        <f>VLOOKUP(L160,Input!$C$2:$D$6,2,FALSE)</f>
        <v>63</v>
      </c>
      <c r="N160" s="10">
        <f t="shared" si="20"/>
        <v>16</v>
      </c>
      <c r="O160" s="10">
        <f>MATCH(F160,Input!$C$15:$U$15,0)</f>
        <v>15</v>
      </c>
    </row>
    <row r="161" spans="2:15">
      <c r="C161" t="s">
        <v>11</v>
      </c>
      <c r="D161" s="18">
        <v>2025</v>
      </c>
      <c r="E161" t="str">
        <f t="shared" si="17"/>
        <v>INDP*</v>
      </c>
      <c r="F161" t="str">
        <f t="shared" si="21"/>
        <v>INDCOA</v>
      </c>
      <c r="G161" t="str">
        <f t="shared" si="21"/>
        <v>IPDRH</v>
      </c>
      <c r="H161" t="str">
        <f t="shared" si="21"/>
        <v>INDCOA</v>
      </c>
      <c r="I161" s="10" t="s">
        <v>209</v>
      </c>
      <c r="J161" s="51">
        <f ca="1">OFFSET(Input!$A$1,M161+N161+2,O161+1)</f>
        <v>0</v>
      </c>
      <c r="L161" s="10" t="str">
        <f t="shared" si="19"/>
        <v>HeatTax</v>
      </c>
      <c r="M161" s="10">
        <f>VLOOKUP(L161,Input!$C$2:$D$6,2,FALSE)</f>
        <v>63</v>
      </c>
      <c r="N161" s="10">
        <f t="shared" si="20"/>
        <v>16</v>
      </c>
      <c r="O161" s="10">
        <f>MATCH(F161,Input!$C$15:$U$15,0)</f>
        <v>2</v>
      </c>
    </row>
    <row r="162" spans="2:15">
      <c r="C162" t="s">
        <v>11</v>
      </c>
      <c r="D162" s="18">
        <v>2025</v>
      </c>
      <c r="E162" t="str">
        <f t="shared" si="17"/>
        <v>INDP*</v>
      </c>
      <c r="F162" t="str">
        <f t="shared" si="21"/>
        <v>INDDSL</v>
      </c>
      <c r="G162" t="str">
        <f t="shared" si="21"/>
        <v>IPDRH</v>
      </c>
      <c r="H162" t="str">
        <f t="shared" si="21"/>
        <v>INDDSL</v>
      </c>
      <c r="I162" s="10" t="s">
        <v>209</v>
      </c>
      <c r="J162" s="51">
        <f ca="1">OFFSET(Input!$A$1,M162+N162+2,O162+1)</f>
        <v>154.26271326684906</v>
      </c>
      <c r="L162" s="10" t="str">
        <f t="shared" si="19"/>
        <v>HeatTax</v>
      </c>
      <c r="M162" s="10">
        <f>VLOOKUP(L162,Input!$C$2:$D$6,2,FALSE)</f>
        <v>63</v>
      </c>
      <c r="N162" s="10">
        <f t="shared" si="20"/>
        <v>16</v>
      </c>
      <c r="O162" s="10">
        <f>MATCH(F162,Input!$C$15:$U$15,0)</f>
        <v>3</v>
      </c>
    </row>
    <row r="163" spans="2:15">
      <c r="C163" t="s">
        <v>11</v>
      </c>
      <c r="D163" s="18">
        <v>2025</v>
      </c>
      <c r="E163" t="str">
        <f t="shared" si="17"/>
        <v>INDP*</v>
      </c>
      <c r="F163" t="str">
        <f t="shared" si="21"/>
        <v>INDDSB1</v>
      </c>
      <c r="G163" t="str">
        <f t="shared" si="21"/>
        <v>IPDRH</v>
      </c>
      <c r="H163" t="str">
        <f t="shared" si="21"/>
        <v>INDDSB1</v>
      </c>
      <c r="I163" s="10" t="s">
        <v>209</v>
      </c>
      <c r="J163" s="51">
        <f ca="1">OFFSET(Input!$A$1,M163+N163+2,O163+1)</f>
        <v>40.322872058088471</v>
      </c>
      <c r="L163" s="10" t="str">
        <f t="shared" si="19"/>
        <v>HeatTax</v>
      </c>
      <c r="M163" s="10">
        <f>VLOOKUP(L163,Input!$C$2:$D$6,2,FALSE)</f>
        <v>63</v>
      </c>
      <c r="N163" s="10">
        <f t="shared" si="20"/>
        <v>16</v>
      </c>
      <c r="O163" s="10">
        <f>MATCH(F163,Input!$C$15:$U$15,0)</f>
        <v>13</v>
      </c>
    </row>
    <row r="164" spans="2:15" ht="15.75" thickBot="1">
      <c r="B164" s="80"/>
      <c r="C164" s="80" t="s">
        <v>11</v>
      </c>
      <c r="D164" s="81">
        <v>2025</v>
      </c>
      <c r="E164" s="80" t="str">
        <f t="shared" si="17"/>
        <v>INDP*</v>
      </c>
      <c r="F164" s="80" t="str">
        <f t="shared" si="21"/>
        <v>INDDSB2</v>
      </c>
      <c r="G164" s="80" t="str">
        <f t="shared" si="21"/>
        <v>IPDRH</v>
      </c>
      <c r="H164" s="80" t="str">
        <f t="shared" si="21"/>
        <v>INDDSB2</v>
      </c>
      <c r="I164" s="82" t="s">
        <v>209</v>
      </c>
      <c r="J164" s="83">
        <f ca="1">OFFSET(Input!$A$1,M164+N164+2,O164+1)</f>
        <v>121.84069514307899</v>
      </c>
      <c r="L164" s="10" t="str">
        <f t="shared" si="19"/>
        <v>HeatTax</v>
      </c>
      <c r="M164" s="10">
        <f>VLOOKUP(L164,Input!$C$2:$D$6,2,FALSE)</f>
        <v>63</v>
      </c>
      <c r="N164" s="10">
        <f t="shared" si="20"/>
        <v>16</v>
      </c>
      <c r="O164" s="10">
        <f>MATCH(F164,Input!$C$15:$U$15,0)</f>
        <v>14</v>
      </c>
    </row>
    <row r="165" spans="2:15">
      <c r="C165" t="s">
        <v>11</v>
      </c>
      <c r="D165" s="18">
        <v>2025</v>
      </c>
      <c r="E165" t="str">
        <f t="shared" si="17"/>
        <v>INDP*</v>
      </c>
      <c r="F165" t="str">
        <f t="shared" si="21"/>
        <v>INDWPE</v>
      </c>
      <c r="G165" t="str">
        <f t="shared" si="21"/>
        <v>IPDRH</v>
      </c>
      <c r="H165" t="str">
        <f t="shared" si="21"/>
        <v>INDWPE</v>
      </c>
      <c r="I165" s="10" t="s">
        <v>209</v>
      </c>
      <c r="J165" s="51">
        <f ca="1">OFFSET(Input!$A$1,M165+N165+2,O165+1)</f>
        <v>0</v>
      </c>
      <c r="L165" s="10" t="str">
        <f t="shared" si="19"/>
        <v>HeatTax</v>
      </c>
      <c r="M165" s="10">
        <f>VLOOKUP(L165,Input!$C$2:$D$6,2,FALSE)</f>
        <v>63</v>
      </c>
      <c r="N165" s="10">
        <f t="shared" si="20"/>
        <v>16</v>
      </c>
      <c r="O165" s="10">
        <f>MATCH(F165,Input!$C$15:$U$15,0)</f>
        <v>4</v>
      </c>
    </row>
    <row r="166" spans="2:15">
      <c r="C166" t="s">
        <v>11</v>
      </c>
      <c r="D166" s="18">
        <v>2025</v>
      </c>
      <c r="E166" t="str">
        <f t="shared" si="17"/>
        <v>INDP*</v>
      </c>
      <c r="F166" t="str">
        <f t="shared" si="21"/>
        <v>INDWCH</v>
      </c>
      <c r="G166" t="str">
        <f t="shared" si="21"/>
        <v>IPDRH</v>
      </c>
      <c r="H166" t="str">
        <f t="shared" si="21"/>
        <v>INDWCH</v>
      </c>
      <c r="I166" s="10" t="s">
        <v>209</v>
      </c>
      <c r="J166" s="51">
        <f ca="1">OFFSET(Input!$A$1,M166+N166+2,O166+1)</f>
        <v>0</v>
      </c>
      <c r="L166" s="10" t="str">
        <f t="shared" si="19"/>
        <v>HeatTax</v>
      </c>
      <c r="M166" s="10">
        <f>VLOOKUP(L166,Input!$C$2:$D$6,2,FALSE)</f>
        <v>63</v>
      </c>
      <c r="N166" s="10">
        <f t="shared" si="20"/>
        <v>16</v>
      </c>
      <c r="O166" s="10">
        <f>MATCH(F166,Input!$C$15:$U$15,0)</f>
        <v>5</v>
      </c>
    </row>
    <row r="167" spans="2:15">
      <c r="C167" t="s">
        <v>11</v>
      </c>
      <c r="D167" s="18">
        <v>2025</v>
      </c>
      <c r="E167" t="str">
        <f t="shared" si="17"/>
        <v>INDP*</v>
      </c>
      <c r="F167" t="str">
        <f t="shared" si="21"/>
        <v>INDBGA</v>
      </c>
      <c r="G167" t="str">
        <f t="shared" si="21"/>
        <v>IPDRH</v>
      </c>
      <c r="H167" t="str">
        <f t="shared" si="21"/>
        <v>INDBGA</v>
      </c>
      <c r="I167" s="10" t="s">
        <v>209</v>
      </c>
      <c r="J167" s="51">
        <f ca="1">OFFSET(Input!$A$1,M167+N167+2,O167+1)</f>
        <v>0</v>
      </c>
      <c r="L167" s="10" t="str">
        <f t="shared" si="19"/>
        <v>HeatTax</v>
      </c>
      <c r="M167" s="10">
        <f>VLOOKUP(L167,Input!$C$2:$D$6,2,FALSE)</f>
        <v>63</v>
      </c>
      <c r="N167" s="10">
        <f t="shared" si="20"/>
        <v>16</v>
      </c>
      <c r="O167" s="10">
        <f>MATCH(F167,Input!$C$15:$U$15,0)</f>
        <v>6</v>
      </c>
    </row>
    <row r="168" spans="2:15">
      <c r="C168" t="s">
        <v>11</v>
      </c>
      <c r="D168" s="18">
        <v>2025</v>
      </c>
      <c r="E168" t="str">
        <f t="shared" si="17"/>
        <v>INDP*</v>
      </c>
      <c r="F168" t="str">
        <f t="shared" si="21"/>
        <v>INDHFO</v>
      </c>
      <c r="G168" t="str">
        <f t="shared" si="21"/>
        <v>IPDRH</v>
      </c>
      <c r="H168" t="str">
        <f t="shared" si="21"/>
        <v>INDHFO</v>
      </c>
      <c r="I168" s="10" t="s">
        <v>209</v>
      </c>
      <c r="J168" s="51">
        <f ca="1">OFFSET(Input!$A$1,M168+N168+2,O168+1)</f>
        <v>70.840902704037745</v>
      </c>
      <c r="L168" s="10" t="str">
        <f t="shared" si="19"/>
        <v>HeatTax</v>
      </c>
      <c r="M168" s="10">
        <f>VLOOKUP(L168,Input!$C$2:$D$6,2,FALSE)</f>
        <v>63</v>
      </c>
      <c r="N168" s="10">
        <f t="shared" si="20"/>
        <v>16</v>
      </c>
      <c r="O168" s="10">
        <f>MATCH(F168,Input!$C$15:$U$15,0)</f>
        <v>7</v>
      </c>
    </row>
    <row r="169" spans="2:15">
      <c r="C169" t="s">
        <v>11</v>
      </c>
      <c r="D169" s="18">
        <v>2025</v>
      </c>
      <c r="E169" t="str">
        <f t="shared" si="17"/>
        <v>INDP*</v>
      </c>
      <c r="F169" t="str">
        <f t="shared" si="21"/>
        <v>INDLPG</v>
      </c>
      <c r="G169" t="str">
        <f t="shared" si="21"/>
        <v>IPDRH</v>
      </c>
      <c r="H169" t="str">
        <f t="shared" si="21"/>
        <v>INDLPG</v>
      </c>
      <c r="I169" s="10" t="s">
        <v>209</v>
      </c>
      <c r="J169" s="51">
        <f ca="1">OFFSET(Input!$A$1,M169+N169+2,O169+1)</f>
        <v>50.283318770351023</v>
      </c>
      <c r="L169" s="10" t="str">
        <f t="shared" si="19"/>
        <v>HeatTax</v>
      </c>
      <c r="M169" s="10">
        <f>VLOOKUP(L169,Input!$C$2:$D$6,2,FALSE)</f>
        <v>63</v>
      </c>
      <c r="N169" s="10">
        <f t="shared" si="20"/>
        <v>16</v>
      </c>
      <c r="O169" s="10">
        <f>MATCH(F169,Input!$C$15:$U$15,0)</f>
        <v>8</v>
      </c>
    </row>
    <row r="170" spans="2:15">
      <c r="C170" t="s">
        <v>11</v>
      </c>
      <c r="D170" s="18">
        <v>2025</v>
      </c>
      <c r="E170" t="str">
        <f t="shared" si="17"/>
        <v>INDP*</v>
      </c>
      <c r="F170" t="str">
        <f t="shared" ref="F170:H189" si="22">F126</f>
        <v>INDWST</v>
      </c>
      <c r="G170" t="str">
        <f t="shared" si="22"/>
        <v>IPDRH</v>
      </c>
      <c r="H170" t="str">
        <f t="shared" si="22"/>
        <v>INDWST</v>
      </c>
      <c r="I170" s="10" t="s">
        <v>209</v>
      </c>
      <c r="J170" s="51">
        <f ca="1">OFFSET(Input!$A$1,M170+N170+2,O170+1)</f>
        <v>0</v>
      </c>
      <c r="L170" s="10" t="str">
        <f t="shared" si="19"/>
        <v>HeatTax</v>
      </c>
      <c r="M170" s="10">
        <f>VLOOKUP(L170,Input!$C$2:$D$6,2,FALSE)</f>
        <v>63</v>
      </c>
      <c r="N170" s="10">
        <f t="shared" si="20"/>
        <v>16</v>
      </c>
      <c r="O170" s="10">
        <f>MATCH(F170,Input!$C$15:$U$15,0)</f>
        <v>9</v>
      </c>
    </row>
    <row r="171" spans="2:15">
      <c r="C171" t="s">
        <v>11</v>
      </c>
      <c r="D171" s="18">
        <v>2025</v>
      </c>
      <c r="E171" t="str">
        <f t="shared" si="17"/>
        <v>INDP*</v>
      </c>
      <c r="F171" t="str">
        <f t="shared" si="22"/>
        <v>INDHCE</v>
      </c>
      <c r="G171" t="str">
        <f t="shared" si="22"/>
        <v>IPDRH</v>
      </c>
      <c r="H171" t="str">
        <f t="shared" si="22"/>
        <v>INDHCE</v>
      </c>
      <c r="I171" s="10" t="s">
        <v>209</v>
      </c>
      <c r="J171" s="51">
        <f ca="1">OFFSET(Input!$A$1,M171+N171+2,O171+1)</f>
        <v>30.170076892571945</v>
      </c>
      <c r="L171" s="10" t="str">
        <f t="shared" si="19"/>
        <v>HeatTax</v>
      </c>
      <c r="M171" s="10">
        <f>VLOOKUP(L171,Input!$C$2:$D$6,2,FALSE)</f>
        <v>63</v>
      </c>
      <c r="N171" s="10">
        <f t="shared" si="20"/>
        <v>16</v>
      </c>
      <c r="O171" s="10">
        <f>MATCH(F171,Input!$C$15:$U$15,0)</f>
        <v>10</v>
      </c>
    </row>
    <row r="172" spans="2:15">
      <c r="C172" t="s">
        <v>11</v>
      </c>
      <c r="D172" s="18">
        <v>2025</v>
      </c>
      <c r="E172" t="str">
        <f t="shared" si="17"/>
        <v>INDP*</v>
      </c>
      <c r="F172" t="str">
        <f t="shared" si="22"/>
        <v>INDHDE</v>
      </c>
      <c r="G172" t="str">
        <f t="shared" si="22"/>
        <v>IPDRH</v>
      </c>
      <c r="H172" t="str">
        <f t="shared" si="22"/>
        <v>INDHDE</v>
      </c>
      <c r="I172" s="10" t="s">
        <v>209</v>
      </c>
      <c r="J172" s="51">
        <f ca="1">OFFSET(Input!$A$1,M172+N172+2,O172+1)</f>
        <v>30.170076892571945</v>
      </c>
      <c r="L172" s="10" t="str">
        <f t="shared" si="19"/>
        <v>HeatTax</v>
      </c>
      <c r="M172" s="10">
        <f>VLOOKUP(L172,Input!$C$2:$D$6,2,FALSE)</f>
        <v>63</v>
      </c>
      <c r="N172" s="10">
        <f t="shared" si="20"/>
        <v>16</v>
      </c>
      <c r="O172" s="10">
        <f>MATCH(F172,Input!$C$15:$U$15,0)</f>
        <v>11</v>
      </c>
    </row>
    <row r="173" spans="2:15">
      <c r="B173" s="9"/>
      <c r="C173" s="9" t="s">
        <v>11</v>
      </c>
      <c r="D173" s="12">
        <v>2025</v>
      </c>
      <c r="E173" s="9" t="str">
        <f t="shared" si="17"/>
        <v>INDP*</v>
      </c>
      <c r="F173" s="9" t="str">
        <f t="shared" si="22"/>
        <v>INDELC</v>
      </c>
      <c r="G173" s="9" t="str">
        <f t="shared" si="22"/>
        <v>IPDRH</v>
      </c>
      <c r="H173" s="9" t="str">
        <f t="shared" si="22"/>
        <v>INDELC</v>
      </c>
      <c r="I173" s="13" t="s">
        <v>209</v>
      </c>
      <c r="J173" s="52">
        <f ca="1">OFFSET(Input!$A$1,M173+N173+2,O173+1)</f>
        <v>40.322872058088471</v>
      </c>
      <c r="L173" s="13" t="str">
        <f t="shared" si="19"/>
        <v>HeatTax</v>
      </c>
      <c r="M173" s="13">
        <f>VLOOKUP(L173,Input!$C$2:$D$6,2,FALSE)</f>
        <v>63</v>
      </c>
      <c r="N173" s="13">
        <f t="shared" si="20"/>
        <v>16</v>
      </c>
      <c r="O173" s="13">
        <f>MATCH(F173,Input!$C$15:$U$15,0)</f>
        <v>12</v>
      </c>
    </row>
    <row r="174" spans="2:15">
      <c r="B174" s="26"/>
      <c r="C174" s="26" t="s">
        <v>11</v>
      </c>
      <c r="D174" s="27">
        <v>2025</v>
      </c>
      <c r="E174" s="26" t="str">
        <f t="shared" si="17"/>
        <v>INDP*</v>
      </c>
      <c r="F174" s="26" t="str">
        <f t="shared" si="22"/>
        <v>INDELC</v>
      </c>
      <c r="G174" s="26" t="str">
        <f t="shared" si="22"/>
        <v>IPDLA</v>
      </c>
      <c r="H174" s="26" t="str">
        <f t="shared" si="22"/>
        <v>INDELC</v>
      </c>
      <c r="I174" s="28" t="s">
        <v>209</v>
      </c>
      <c r="J174" s="53">
        <f ca="1">OFFSET(Input!$A$1,M174+N174+2,O174+1)</f>
        <v>40.322872058088471</v>
      </c>
      <c r="L174" s="28" t="str">
        <f t="shared" si="19"/>
        <v>FullTax</v>
      </c>
      <c r="M174" s="28">
        <f>VLOOKUP(L174,Input!$C$2:$D$6,2,FALSE)</f>
        <v>113</v>
      </c>
      <c r="N174" s="28">
        <f t="shared" si="20"/>
        <v>16</v>
      </c>
      <c r="O174" s="28">
        <f>MATCH(F174,Input!$C$15:$U$15,0)</f>
        <v>12</v>
      </c>
    </row>
    <row r="175" spans="2:15">
      <c r="B175" s="9"/>
      <c r="C175" s="9" t="s">
        <v>11</v>
      </c>
      <c r="D175" s="12">
        <v>2025</v>
      </c>
      <c r="E175" s="9" t="str">
        <f t="shared" si="17"/>
        <v>INDP*</v>
      </c>
      <c r="F175" s="9" t="str">
        <f t="shared" si="22"/>
        <v>INDELC</v>
      </c>
      <c r="G175" s="9" t="str">
        <f t="shared" si="22"/>
        <v>IPDEM</v>
      </c>
      <c r="H175" s="9" t="str">
        <f t="shared" si="22"/>
        <v>INDELC</v>
      </c>
      <c r="I175" s="13" t="s">
        <v>209</v>
      </c>
      <c r="J175" s="52">
        <f ca="1">OFFSET(Input!$A$1,M175+N175+2,O175+1)</f>
        <v>40.322872058088471</v>
      </c>
      <c r="L175" s="13" t="str">
        <f t="shared" si="19"/>
        <v>FullTax</v>
      </c>
      <c r="M175" s="13">
        <f>VLOOKUP(L175,Input!$C$2:$D$6,2,FALSE)</f>
        <v>113</v>
      </c>
      <c r="N175" s="13">
        <f t="shared" si="20"/>
        <v>16</v>
      </c>
      <c r="O175" s="13">
        <f>MATCH(F175,Input!$C$15:$U$15,0)</f>
        <v>12</v>
      </c>
    </row>
    <row r="176" spans="2:15">
      <c r="C176" t="s">
        <v>11</v>
      </c>
      <c r="D176" s="18">
        <v>2025</v>
      </c>
      <c r="E176" t="str">
        <f t="shared" si="17"/>
        <v>INDP*</v>
      </c>
      <c r="F176" t="str">
        <f t="shared" si="22"/>
        <v>INDDSB1</v>
      </c>
      <c r="G176" t="str">
        <f t="shared" si="22"/>
        <v>IPDTF</v>
      </c>
      <c r="H176" t="str">
        <f t="shared" si="22"/>
        <v>INDDSB1</v>
      </c>
      <c r="I176" s="10" t="s">
        <v>209</v>
      </c>
      <c r="J176" s="51">
        <f ca="1">OFFSET(Input!$A$1,M176+N176+2,O176+1)</f>
        <v>40.322872058088471</v>
      </c>
      <c r="L176" s="10" t="str">
        <f t="shared" si="19"/>
        <v>FullTax</v>
      </c>
      <c r="M176" s="10">
        <f>VLOOKUP(L176,Input!$C$2:$D$6,2,FALSE)</f>
        <v>113</v>
      </c>
      <c r="N176" s="10">
        <f t="shared" si="20"/>
        <v>16</v>
      </c>
      <c r="O176" s="10">
        <f>MATCH(F176,Input!$C$15:$U$15,0)</f>
        <v>13</v>
      </c>
    </row>
    <row r="177" spans="2:15">
      <c r="C177" t="s">
        <v>11</v>
      </c>
      <c r="D177" s="18">
        <v>2025</v>
      </c>
      <c r="E177" t="str">
        <f t="shared" si="17"/>
        <v>INDP*</v>
      </c>
      <c r="F177" t="str">
        <f t="shared" si="22"/>
        <v>INDDSB2</v>
      </c>
      <c r="G177" t="str">
        <f t="shared" si="22"/>
        <v>IPDTF</v>
      </c>
      <c r="H177" t="str">
        <f t="shared" si="22"/>
        <v>INDDSB2</v>
      </c>
      <c r="I177" s="10" t="s">
        <v>209</v>
      </c>
      <c r="J177" s="51">
        <f ca="1">OFFSET(Input!$A$1,M177+N177+2,O177+1)</f>
        <v>121.84069514307899</v>
      </c>
      <c r="L177" s="10" t="str">
        <f t="shared" si="19"/>
        <v>FullTax</v>
      </c>
      <c r="M177" s="10">
        <f>VLOOKUP(L177,Input!$C$2:$D$6,2,FALSE)</f>
        <v>113</v>
      </c>
      <c r="N177" s="10">
        <f t="shared" si="20"/>
        <v>16</v>
      </c>
      <c r="O177" s="10">
        <f>MATCH(F177,Input!$C$15:$U$15,0)</f>
        <v>14</v>
      </c>
    </row>
    <row r="178" spans="2:15">
      <c r="C178" t="s">
        <v>11</v>
      </c>
      <c r="D178" s="18">
        <v>2025</v>
      </c>
      <c r="E178" t="str">
        <f t="shared" si="17"/>
        <v>INDP*</v>
      </c>
      <c r="F178" t="str">
        <f t="shared" si="22"/>
        <v>INDDSL</v>
      </c>
      <c r="G178" t="str">
        <f t="shared" si="22"/>
        <v>IPDTF</v>
      </c>
      <c r="H178" t="str">
        <f t="shared" si="22"/>
        <v>INDDSL</v>
      </c>
      <c r="I178" s="10" t="s">
        <v>209</v>
      </c>
      <c r="J178" s="51">
        <f ca="1">OFFSET(Input!$A$1,M178+N178+2,O178+1)</f>
        <v>154.26271326684906</v>
      </c>
      <c r="L178" s="10" t="str">
        <f t="shared" si="19"/>
        <v>FullTax</v>
      </c>
      <c r="M178" s="10">
        <f>VLOOKUP(L178,Input!$C$2:$D$6,2,FALSE)</f>
        <v>113</v>
      </c>
      <c r="N178" s="10">
        <f t="shared" si="20"/>
        <v>16</v>
      </c>
      <c r="O178" s="10">
        <f>MATCH(F178,Input!$C$15:$U$15,0)</f>
        <v>3</v>
      </c>
    </row>
    <row r="179" spans="2:15">
      <c r="C179" t="s">
        <v>11</v>
      </c>
      <c r="D179" s="18">
        <v>2025</v>
      </c>
      <c r="E179" t="str">
        <f t="shared" si="17"/>
        <v>INDP*</v>
      </c>
      <c r="F179" t="str">
        <f t="shared" si="22"/>
        <v>INDLPG</v>
      </c>
      <c r="G179" t="str">
        <f t="shared" si="22"/>
        <v>IPDFL</v>
      </c>
      <c r="H179" t="str">
        <f t="shared" si="22"/>
        <v>INDLPG</v>
      </c>
      <c r="I179" s="10" t="s">
        <v>209</v>
      </c>
      <c r="J179" s="51">
        <f ca="1">OFFSET(Input!$A$1,M179+N179+2,O179+1)</f>
        <v>50.283318770351023</v>
      </c>
      <c r="L179" s="10" t="str">
        <f t="shared" si="19"/>
        <v>FullTax</v>
      </c>
      <c r="M179" s="10">
        <f>VLOOKUP(L179,Input!$C$2:$D$6,2,FALSE)</f>
        <v>113</v>
      </c>
      <c r="N179" s="10">
        <f t="shared" si="20"/>
        <v>16</v>
      </c>
      <c r="O179" s="10">
        <f>MATCH(F179,Input!$C$15:$U$15,0)</f>
        <v>8</v>
      </c>
    </row>
    <row r="180" spans="2:15">
      <c r="C180" t="s">
        <v>11</v>
      </c>
      <c r="D180" s="18">
        <v>2025</v>
      </c>
      <c r="E180" t="str">
        <f t="shared" ref="E180:E236" si="23">$U$3&amp;"*"</f>
        <v>INDP*</v>
      </c>
      <c r="F180" t="str">
        <f t="shared" si="22"/>
        <v>INDSNG1</v>
      </c>
      <c r="G180" t="str">
        <f t="shared" si="22"/>
        <v>IPDFL</v>
      </c>
      <c r="H180" t="str">
        <f t="shared" si="22"/>
        <v>INDSNG1</v>
      </c>
      <c r="I180" s="10" t="s">
        <v>209</v>
      </c>
      <c r="J180" s="51">
        <f ca="1">OFFSET(Input!$A$1,M180+N180+2,O180+1)</f>
        <v>121.84069514307899</v>
      </c>
      <c r="L180" s="10" t="str">
        <f t="shared" si="19"/>
        <v>FullTax</v>
      </c>
      <c r="M180" s="10">
        <f>VLOOKUP(L180,Input!$C$2:$D$6,2,FALSE)</f>
        <v>113</v>
      </c>
      <c r="N180" s="10">
        <f t="shared" si="20"/>
        <v>16</v>
      </c>
      <c r="O180" s="10">
        <f>MATCH(F180,Input!$C$15:$U$15,0)</f>
        <v>15</v>
      </c>
    </row>
    <row r="181" spans="2:15" ht="15.75" thickBot="1">
      <c r="B181" s="9"/>
      <c r="C181" s="9" t="s">
        <v>11</v>
      </c>
      <c r="D181" s="12">
        <v>2025</v>
      </c>
      <c r="E181" s="9" t="str">
        <f t="shared" si="23"/>
        <v>INDP*</v>
      </c>
      <c r="F181" s="9" t="str">
        <f t="shared" si="22"/>
        <v>INDSNG2</v>
      </c>
      <c r="G181" s="9" t="str">
        <f t="shared" si="22"/>
        <v>IPDFL</v>
      </c>
      <c r="H181" s="9" t="str">
        <f t="shared" si="22"/>
        <v>INDSNG2</v>
      </c>
      <c r="I181" s="13" t="s">
        <v>209</v>
      </c>
      <c r="J181" s="52">
        <f ca="1">OFFSET(Input!$A$1,M181+N181+2,O181+1)</f>
        <v>0</v>
      </c>
      <c r="L181" s="13" t="str">
        <f t="shared" si="19"/>
        <v>FullTax</v>
      </c>
      <c r="M181" s="13">
        <f>VLOOKUP(L181,Input!$C$2:$D$6,2,FALSE)</f>
        <v>113</v>
      </c>
      <c r="N181" s="13">
        <f t="shared" si="20"/>
        <v>16</v>
      </c>
      <c r="O181" s="13">
        <f>MATCH(F181,Input!$C$15:$U$15,0)</f>
        <v>16</v>
      </c>
    </row>
    <row r="182" spans="2:15">
      <c r="B182" s="8"/>
      <c r="C182" s="8" t="s">
        <v>11</v>
      </c>
      <c r="D182" s="19">
        <v>2030</v>
      </c>
      <c r="E182" s="8" t="str">
        <f t="shared" si="23"/>
        <v>INDP*</v>
      </c>
      <c r="F182" s="8" t="str">
        <f t="shared" si="22"/>
        <v>INDNGA</v>
      </c>
      <c r="G182" s="8" t="str">
        <f t="shared" si="22"/>
        <v>IPDMT</v>
      </c>
      <c r="H182" s="8" t="str">
        <f t="shared" si="22"/>
        <v>INDNGA</v>
      </c>
      <c r="I182" s="20" t="s">
        <v>209</v>
      </c>
      <c r="J182" s="50">
        <f ca="1">OFFSET(Input!$A$1,M182+N182+2,O182+1)</f>
        <v>2.5015331882971479</v>
      </c>
      <c r="L182" s="20" t="str">
        <f t="shared" si="19"/>
        <v>ProcesTax</v>
      </c>
      <c r="M182" s="20">
        <f>VLOOKUP(L182,Input!$C$2:$D$6,2,FALSE)</f>
        <v>13</v>
      </c>
      <c r="N182" s="20">
        <f t="shared" si="20"/>
        <v>21</v>
      </c>
      <c r="O182" s="20">
        <f>MATCH(F182,Input!$C$15:$U$15,0)</f>
        <v>1</v>
      </c>
    </row>
    <row r="183" spans="2:15">
      <c r="C183" t="s">
        <v>11</v>
      </c>
      <c r="D183" s="18">
        <v>2030</v>
      </c>
      <c r="E183" t="str">
        <f t="shared" si="23"/>
        <v>INDP*</v>
      </c>
      <c r="F183" t="str">
        <f t="shared" si="22"/>
        <v>INDSNG1</v>
      </c>
      <c r="G183" t="str">
        <f t="shared" si="22"/>
        <v>IPDMT</v>
      </c>
      <c r="H183" t="str">
        <f t="shared" si="22"/>
        <v>INDSNG1</v>
      </c>
      <c r="I183" s="10" t="s">
        <v>209</v>
      </c>
      <c r="J183" s="51">
        <f ca="1">OFFSET(Input!$A$1,M183+N183+2,O183+1)</f>
        <v>0</v>
      </c>
      <c r="L183" s="10" t="str">
        <f t="shared" si="19"/>
        <v>ProcesTax</v>
      </c>
      <c r="M183" s="10">
        <f>VLOOKUP(L183,Input!$C$2:$D$6,2,FALSE)</f>
        <v>13</v>
      </c>
      <c r="N183" s="10">
        <f t="shared" si="20"/>
        <v>21</v>
      </c>
      <c r="O183" s="10">
        <f>MATCH(F183,Input!$C$15:$U$15,0)</f>
        <v>15</v>
      </c>
    </row>
    <row r="184" spans="2:15">
      <c r="C184" t="s">
        <v>11</v>
      </c>
      <c r="D184" s="18">
        <v>2030</v>
      </c>
      <c r="E184" t="str">
        <f t="shared" si="23"/>
        <v>INDP*</v>
      </c>
      <c r="F184" t="str">
        <f t="shared" si="22"/>
        <v>INDSNG2</v>
      </c>
      <c r="G184" t="str">
        <f t="shared" si="22"/>
        <v>IPDMT</v>
      </c>
      <c r="H184" t="str">
        <f t="shared" si="22"/>
        <v>INDSNG2</v>
      </c>
      <c r="I184" s="10" t="s">
        <v>209</v>
      </c>
      <c r="J184" s="51">
        <f ca="1">OFFSET(Input!$A$1,M184+N184+2,O184+1)</f>
        <v>0</v>
      </c>
      <c r="L184" s="10" t="str">
        <f t="shared" si="19"/>
        <v>ProcesTax</v>
      </c>
      <c r="M184" s="10">
        <f>VLOOKUP(L184,Input!$C$2:$D$6,2,FALSE)</f>
        <v>13</v>
      </c>
      <c r="N184" s="10">
        <f t="shared" si="20"/>
        <v>21</v>
      </c>
      <c r="O184" s="10">
        <f>MATCH(F184,Input!$C$15:$U$15,0)</f>
        <v>16</v>
      </c>
    </row>
    <row r="185" spans="2:15">
      <c r="C185" t="s">
        <v>11</v>
      </c>
      <c r="D185" s="18">
        <v>2030</v>
      </c>
      <c r="E185" t="str">
        <f t="shared" si="23"/>
        <v>INDP*</v>
      </c>
      <c r="F185" t="str">
        <f t="shared" si="22"/>
        <v>INDCOA</v>
      </c>
      <c r="G185" t="str">
        <f t="shared" si="22"/>
        <v>IPDMT</v>
      </c>
      <c r="H185" t="str">
        <f t="shared" si="22"/>
        <v>INDCOA</v>
      </c>
      <c r="I185" s="10" t="s">
        <v>209</v>
      </c>
      <c r="J185" s="51">
        <f ca="1">OFFSET(Input!$A$1,M185+N185+2,O185+1)</f>
        <v>0</v>
      </c>
      <c r="L185" s="10" t="str">
        <f t="shared" si="19"/>
        <v>ProcesTax</v>
      </c>
      <c r="M185" s="10">
        <f>VLOOKUP(L185,Input!$C$2:$D$6,2,FALSE)</f>
        <v>13</v>
      </c>
      <c r="N185" s="10">
        <f t="shared" si="20"/>
        <v>21</v>
      </c>
      <c r="O185" s="10">
        <f>MATCH(F185,Input!$C$15:$U$15,0)</f>
        <v>2</v>
      </c>
    </row>
    <row r="186" spans="2:15">
      <c r="C186" t="s">
        <v>11</v>
      </c>
      <c r="D186" s="18">
        <v>2030</v>
      </c>
      <c r="E186" t="str">
        <f t="shared" si="23"/>
        <v>INDP*</v>
      </c>
      <c r="F186" t="str">
        <f t="shared" si="22"/>
        <v>INDDSL</v>
      </c>
      <c r="G186" t="str">
        <f t="shared" si="22"/>
        <v>IPDMT</v>
      </c>
      <c r="H186" t="str">
        <f t="shared" si="22"/>
        <v>INDDSL</v>
      </c>
      <c r="I186" s="10" t="s">
        <v>209</v>
      </c>
      <c r="J186" s="51">
        <f ca="1">OFFSET(Input!$A$1,M186+N186+2,O186+1)</f>
        <v>154.26271326684906</v>
      </c>
      <c r="L186" s="10" t="str">
        <f t="shared" si="19"/>
        <v>ProcesTax</v>
      </c>
      <c r="M186" s="10">
        <f>VLOOKUP(L186,Input!$C$2:$D$6,2,FALSE)</f>
        <v>13</v>
      </c>
      <c r="N186" s="10">
        <f t="shared" si="20"/>
        <v>21</v>
      </c>
      <c r="O186" s="10">
        <f>MATCH(F186,Input!$C$15:$U$15,0)</f>
        <v>3</v>
      </c>
    </row>
    <row r="187" spans="2:15">
      <c r="C187" t="s">
        <v>11</v>
      </c>
      <c r="D187" s="18">
        <v>2030</v>
      </c>
      <c r="E187" t="str">
        <f t="shared" si="23"/>
        <v>INDP*</v>
      </c>
      <c r="F187" t="str">
        <f t="shared" si="22"/>
        <v>INDDSB1</v>
      </c>
      <c r="G187" t="str">
        <f t="shared" si="22"/>
        <v>IPDMT</v>
      </c>
      <c r="H187" t="str">
        <f t="shared" si="22"/>
        <v>INDDSB1</v>
      </c>
      <c r="I187" s="10" t="s">
        <v>209</v>
      </c>
      <c r="J187" s="51">
        <f ca="1">OFFSET(Input!$A$1,M187+N187+2,O187+1)</f>
        <v>121.84069514307899</v>
      </c>
      <c r="L187" s="10" t="str">
        <f t="shared" si="19"/>
        <v>ProcesTax</v>
      </c>
      <c r="M187" s="10">
        <f>VLOOKUP(L187,Input!$C$2:$D$6,2,FALSE)</f>
        <v>13</v>
      </c>
      <c r="N187" s="10">
        <f t="shared" si="20"/>
        <v>21</v>
      </c>
      <c r="O187" s="10">
        <f>MATCH(F187,Input!$C$15:$U$15,0)</f>
        <v>13</v>
      </c>
    </row>
    <row r="188" spans="2:15">
      <c r="C188" t="s">
        <v>11</v>
      </c>
      <c r="D188" s="18">
        <v>2030</v>
      </c>
      <c r="E188" t="str">
        <f t="shared" si="23"/>
        <v>INDP*</v>
      </c>
      <c r="F188" t="str">
        <f t="shared" si="22"/>
        <v>INDDSB2</v>
      </c>
      <c r="G188" t="str">
        <f t="shared" si="22"/>
        <v>IPDMT</v>
      </c>
      <c r="H188" t="str">
        <f t="shared" si="22"/>
        <v>INDDSB2</v>
      </c>
      <c r="I188" s="10" t="s">
        <v>209</v>
      </c>
      <c r="J188" s="51">
        <f ca="1">OFFSET(Input!$A$1,M188+N188+2,O188+1)</f>
        <v>121.84069514307899</v>
      </c>
      <c r="L188" s="10" t="str">
        <f t="shared" si="19"/>
        <v>ProcesTax</v>
      </c>
      <c r="M188" s="10">
        <f>VLOOKUP(L188,Input!$C$2:$D$6,2,FALSE)</f>
        <v>13</v>
      </c>
      <c r="N188" s="10">
        <f t="shared" si="20"/>
        <v>21</v>
      </c>
      <c r="O188" s="10">
        <f>MATCH(F188,Input!$C$15:$U$15,0)</f>
        <v>14</v>
      </c>
    </row>
    <row r="189" spans="2:15">
      <c r="C189" t="s">
        <v>11</v>
      </c>
      <c r="D189" s="18">
        <v>2030</v>
      </c>
      <c r="E189" t="str">
        <f t="shared" si="23"/>
        <v>INDP*</v>
      </c>
      <c r="F189" t="str">
        <f t="shared" si="22"/>
        <v>INDWPE</v>
      </c>
      <c r="G189" t="str">
        <f t="shared" si="22"/>
        <v>IPDMT</v>
      </c>
      <c r="H189" t="str">
        <f t="shared" si="22"/>
        <v>INDWPE</v>
      </c>
      <c r="I189" s="10" t="s">
        <v>209</v>
      </c>
      <c r="J189" s="51">
        <f ca="1">OFFSET(Input!$A$1,M189+N189+2,O189+1)</f>
        <v>0</v>
      </c>
      <c r="L189" s="10" t="str">
        <f t="shared" si="19"/>
        <v>ProcesTax</v>
      </c>
      <c r="M189" s="10">
        <f>VLOOKUP(L189,Input!$C$2:$D$6,2,FALSE)</f>
        <v>13</v>
      </c>
      <c r="N189" s="10">
        <f t="shared" si="20"/>
        <v>21</v>
      </c>
      <c r="O189" s="10">
        <f>MATCH(F189,Input!$C$15:$U$15,0)</f>
        <v>4</v>
      </c>
    </row>
    <row r="190" spans="2:15">
      <c r="C190" t="s">
        <v>11</v>
      </c>
      <c r="D190" s="18">
        <v>2030</v>
      </c>
      <c r="E190" t="str">
        <f t="shared" si="23"/>
        <v>INDP*</v>
      </c>
      <c r="F190" t="str">
        <f t="shared" ref="F190:H209" si="24">F146</f>
        <v>INDWCH</v>
      </c>
      <c r="G190" t="str">
        <f t="shared" si="24"/>
        <v>IPDMT</v>
      </c>
      <c r="H190" t="str">
        <f t="shared" si="24"/>
        <v>INDWCH</v>
      </c>
      <c r="I190" s="10" t="s">
        <v>209</v>
      </c>
      <c r="J190" s="51">
        <f ca="1">OFFSET(Input!$A$1,M190+N190+2,O190+1)</f>
        <v>0</v>
      </c>
      <c r="L190" s="10" t="str">
        <f t="shared" si="19"/>
        <v>ProcesTax</v>
      </c>
      <c r="M190" s="10">
        <f>VLOOKUP(L190,Input!$C$2:$D$6,2,FALSE)</f>
        <v>13</v>
      </c>
      <c r="N190" s="10">
        <f t="shared" si="20"/>
        <v>21</v>
      </c>
      <c r="O190" s="10">
        <f>MATCH(F190,Input!$C$15:$U$15,0)</f>
        <v>5</v>
      </c>
    </row>
    <row r="191" spans="2:15">
      <c r="C191" t="s">
        <v>11</v>
      </c>
      <c r="D191" s="18">
        <v>2030</v>
      </c>
      <c r="E191" t="str">
        <f t="shared" si="23"/>
        <v>INDP*</v>
      </c>
      <c r="F191" t="str">
        <f t="shared" si="24"/>
        <v>INDBGA</v>
      </c>
      <c r="G191" t="str">
        <f t="shared" si="24"/>
        <v>IPDMT</v>
      </c>
      <c r="H191" t="str">
        <f t="shared" si="24"/>
        <v>INDBGA</v>
      </c>
      <c r="I191" s="10" t="s">
        <v>209</v>
      </c>
      <c r="J191" s="51">
        <f ca="1">OFFSET(Input!$A$1,M191+N191+2,O191+1)</f>
        <v>0</v>
      </c>
      <c r="L191" s="10" t="str">
        <f t="shared" si="19"/>
        <v>ProcesTax</v>
      </c>
      <c r="M191" s="10">
        <f>VLOOKUP(L191,Input!$C$2:$D$6,2,FALSE)</f>
        <v>13</v>
      </c>
      <c r="N191" s="10">
        <f t="shared" si="20"/>
        <v>21</v>
      </c>
      <c r="O191" s="10">
        <f>MATCH(F191,Input!$C$15:$U$15,0)</f>
        <v>6</v>
      </c>
    </row>
    <row r="192" spans="2:15">
      <c r="C192" t="s">
        <v>11</v>
      </c>
      <c r="D192" s="18">
        <v>2030</v>
      </c>
      <c r="E192" t="str">
        <f t="shared" si="23"/>
        <v>INDP*</v>
      </c>
      <c r="F192" t="str">
        <f t="shared" si="24"/>
        <v>INDHFO</v>
      </c>
      <c r="G192" t="str">
        <f t="shared" si="24"/>
        <v>IPDMT</v>
      </c>
      <c r="H192" t="str">
        <f t="shared" si="24"/>
        <v>INDHFO</v>
      </c>
      <c r="I192" s="10" t="s">
        <v>209</v>
      </c>
      <c r="J192" s="51">
        <f ca="1">OFFSET(Input!$A$1,M192+N192+2,O192+1)</f>
        <v>49.119350191937215</v>
      </c>
      <c r="L192" s="10" t="str">
        <f t="shared" si="19"/>
        <v>ProcesTax</v>
      </c>
      <c r="M192" s="10">
        <f>VLOOKUP(L192,Input!$C$2:$D$6,2,FALSE)</f>
        <v>13</v>
      </c>
      <c r="N192" s="10">
        <f t="shared" si="20"/>
        <v>21</v>
      </c>
      <c r="O192" s="10">
        <f>MATCH(F192,Input!$C$15:$U$15,0)</f>
        <v>7</v>
      </c>
    </row>
    <row r="193" spans="2:15">
      <c r="C193" t="s">
        <v>11</v>
      </c>
      <c r="D193" s="18">
        <v>2030</v>
      </c>
      <c r="E193" t="str">
        <f t="shared" si="23"/>
        <v>INDP*</v>
      </c>
      <c r="F193" t="str">
        <f t="shared" si="24"/>
        <v>INDLPG</v>
      </c>
      <c r="G193" t="str">
        <f t="shared" si="24"/>
        <v>IPDMT</v>
      </c>
      <c r="H193" t="str">
        <f t="shared" si="24"/>
        <v>INDLPG</v>
      </c>
      <c r="I193" s="10" t="s">
        <v>209</v>
      </c>
      <c r="J193" s="51">
        <f ca="1">OFFSET(Input!$A$1,M193+N193+2,O193+1)</f>
        <v>50.283318770351023</v>
      </c>
      <c r="L193" s="10" t="str">
        <f t="shared" si="19"/>
        <v>ProcesTax</v>
      </c>
      <c r="M193" s="10">
        <f>VLOOKUP(L193,Input!$C$2:$D$6,2,FALSE)</f>
        <v>13</v>
      </c>
      <c r="N193" s="10">
        <f t="shared" si="20"/>
        <v>21</v>
      </c>
      <c r="O193" s="10">
        <f>MATCH(F193,Input!$C$15:$U$15,0)</f>
        <v>8</v>
      </c>
    </row>
    <row r="194" spans="2:15">
      <c r="C194" t="s">
        <v>11</v>
      </c>
      <c r="D194" s="18">
        <v>2030</v>
      </c>
      <c r="E194" t="str">
        <f t="shared" si="23"/>
        <v>INDP*</v>
      </c>
      <c r="F194" t="str">
        <f t="shared" si="24"/>
        <v>INDWST</v>
      </c>
      <c r="G194" t="str">
        <f t="shared" si="24"/>
        <v>IPDMT</v>
      </c>
      <c r="H194" t="str">
        <f t="shared" si="24"/>
        <v>INDWST</v>
      </c>
      <c r="I194" s="10" t="s">
        <v>209</v>
      </c>
      <c r="J194" s="51">
        <f ca="1">OFFSET(Input!$A$1,M194+N194+2,O194+1)</f>
        <v>0</v>
      </c>
      <c r="L194" s="10" t="str">
        <f t="shared" si="19"/>
        <v>ProcesTax</v>
      </c>
      <c r="M194" s="10">
        <f>VLOOKUP(L194,Input!$C$2:$D$6,2,FALSE)</f>
        <v>13</v>
      </c>
      <c r="N194" s="10">
        <f t="shared" si="20"/>
        <v>21</v>
      </c>
      <c r="O194" s="10">
        <f>MATCH(F194,Input!$C$15:$U$15,0)</f>
        <v>9</v>
      </c>
    </row>
    <row r="195" spans="2:15">
      <c r="C195" t="s">
        <v>11</v>
      </c>
      <c r="D195" s="18">
        <v>2030</v>
      </c>
      <c r="E195" t="str">
        <f t="shared" si="23"/>
        <v>INDP*</v>
      </c>
      <c r="F195" t="str">
        <f t="shared" si="24"/>
        <v>INDHCE</v>
      </c>
      <c r="G195" t="str">
        <f t="shared" si="24"/>
        <v>IPDMT</v>
      </c>
      <c r="H195" t="str">
        <f t="shared" si="24"/>
        <v>INDHCE</v>
      </c>
      <c r="I195" s="10" t="s">
        <v>209</v>
      </c>
      <c r="J195" s="51">
        <f ca="1">OFFSET(Input!$A$1,M195+N195+2,O195+1)</f>
        <v>30.170076892571945</v>
      </c>
      <c r="L195" s="10" t="str">
        <f t="shared" si="19"/>
        <v>ProcesTax</v>
      </c>
      <c r="M195" s="10">
        <f>VLOOKUP(L195,Input!$C$2:$D$6,2,FALSE)</f>
        <v>13</v>
      </c>
      <c r="N195" s="10">
        <f t="shared" si="20"/>
        <v>21</v>
      </c>
      <c r="O195" s="10">
        <f>MATCH(F195,Input!$C$15:$U$15,0)</f>
        <v>10</v>
      </c>
    </row>
    <row r="196" spans="2:15">
      <c r="C196" t="s">
        <v>11</v>
      </c>
      <c r="D196" s="18">
        <v>2030</v>
      </c>
      <c r="E196" t="str">
        <f t="shared" si="23"/>
        <v>INDP*</v>
      </c>
      <c r="F196" t="str">
        <f t="shared" si="24"/>
        <v>INDHDE</v>
      </c>
      <c r="G196" t="str">
        <f t="shared" si="24"/>
        <v>IPDMT</v>
      </c>
      <c r="H196" t="str">
        <f t="shared" si="24"/>
        <v>INDHDE</v>
      </c>
      <c r="I196" s="10" t="s">
        <v>209</v>
      </c>
      <c r="J196" s="51">
        <f ca="1">OFFSET(Input!$A$1,M196+N196+2,O196+1)</f>
        <v>30.170076892571945</v>
      </c>
      <c r="L196" s="10" t="str">
        <f t="shared" si="19"/>
        <v>ProcesTax</v>
      </c>
      <c r="M196" s="10">
        <f>VLOOKUP(L196,Input!$C$2:$D$6,2,FALSE)</f>
        <v>13</v>
      </c>
      <c r="N196" s="10">
        <f t="shared" si="20"/>
        <v>21</v>
      </c>
      <c r="O196" s="10">
        <f>MATCH(F196,Input!$C$15:$U$15,0)</f>
        <v>11</v>
      </c>
    </row>
    <row r="197" spans="2:15">
      <c r="B197" s="9"/>
      <c r="C197" s="9" t="s">
        <v>11</v>
      </c>
      <c r="D197" s="12">
        <v>2030</v>
      </c>
      <c r="E197" s="9" t="str">
        <f t="shared" si="23"/>
        <v>INDP*</v>
      </c>
      <c r="F197" s="9" t="str">
        <f t="shared" si="24"/>
        <v>INDELC</v>
      </c>
      <c r="G197" s="9" t="str">
        <f t="shared" si="24"/>
        <v>IPDMT</v>
      </c>
      <c r="H197" s="9" t="str">
        <f t="shared" si="24"/>
        <v>INDELC</v>
      </c>
      <c r="I197" s="13" t="s">
        <v>209</v>
      </c>
      <c r="J197" s="52">
        <f ca="1">OFFSET(Input!$A$1,M197+N197+2,O197+1)</f>
        <v>1.2736219854102486</v>
      </c>
      <c r="L197" s="13" t="str">
        <f t="shared" si="19"/>
        <v>ProcesTax</v>
      </c>
      <c r="M197" s="13">
        <f>VLOOKUP(L197,Input!$C$2:$D$6,2,FALSE)</f>
        <v>13</v>
      </c>
      <c r="N197" s="13">
        <f t="shared" si="20"/>
        <v>21</v>
      </c>
      <c r="O197" s="13">
        <f>MATCH(F197,Input!$C$15:$U$15,0)</f>
        <v>12</v>
      </c>
    </row>
    <row r="198" spans="2:15">
      <c r="C198" t="s">
        <v>11</v>
      </c>
      <c r="D198" s="18">
        <v>2030</v>
      </c>
      <c r="E198" t="str">
        <f t="shared" si="23"/>
        <v>INDP*</v>
      </c>
      <c r="F198" t="str">
        <f t="shared" si="24"/>
        <v>INDNGA</v>
      </c>
      <c r="G198" t="str">
        <f t="shared" si="24"/>
        <v>IPDHT</v>
      </c>
      <c r="H198" t="str">
        <f t="shared" si="24"/>
        <v>INDNGA</v>
      </c>
      <c r="I198" s="10" t="s">
        <v>209</v>
      </c>
      <c r="J198" s="51">
        <f ca="1">OFFSET(Input!$A$1,M198+N198+2,O198+1)</f>
        <v>2.5015331882971479</v>
      </c>
      <c r="L198" s="10" t="str">
        <f t="shared" si="19"/>
        <v>ProcesTax</v>
      </c>
      <c r="M198" s="10">
        <f>VLOOKUP(L198,Input!$C$2:$D$6,2,FALSE)</f>
        <v>13</v>
      </c>
      <c r="N198" s="10">
        <f t="shared" si="20"/>
        <v>21</v>
      </c>
      <c r="O198" s="10">
        <f>MATCH(F198,Input!$C$15:$U$15,0)</f>
        <v>1</v>
      </c>
    </row>
    <row r="199" spans="2:15">
      <c r="C199" t="s">
        <v>11</v>
      </c>
      <c r="D199" s="18">
        <v>2030</v>
      </c>
      <c r="E199" t="str">
        <f t="shared" si="23"/>
        <v>INDP*</v>
      </c>
      <c r="F199" t="str">
        <f t="shared" si="24"/>
        <v>INDSNG2</v>
      </c>
      <c r="G199" t="str">
        <f t="shared" si="24"/>
        <v>IPDHT</v>
      </c>
      <c r="H199" t="str">
        <f t="shared" si="24"/>
        <v>INDSNG2</v>
      </c>
      <c r="I199" s="10" t="s">
        <v>209</v>
      </c>
      <c r="J199" s="51">
        <f ca="1">OFFSET(Input!$A$1,M199+N199+2,O199+1)</f>
        <v>0</v>
      </c>
      <c r="L199" s="10" t="str">
        <f t="shared" ref="L199:L262" si="25">VLOOKUP(RIGHT(G199,3),$T$6:$V$12,3,FALSE)</f>
        <v>ProcesTax</v>
      </c>
      <c r="M199" s="10">
        <f>VLOOKUP(L199,Input!$C$2:$D$6,2,FALSE)</f>
        <v>13</v>
      </c>
      <c r="N199" s="10">
        <f t="shared" ref="N199:N262" si="26">D199-2009</f>
        <v>21</v>
      </c>
      <c r="O199" s="10">
        <f>MATCH(F199,Input!$C$15:$U$15,0)</f>
        <v>16</v>
      </c>
    </row>
    <row r="200" spans="2:15">
      <c r="C200" t="s">
        <v>11</v>
      </c>
      <c r="D200" s="18">
        <v>2030</v>
      </c>
      <c r="E200" t="str">
        <f t="shared" si="23"/>
        <v>INDP*</v>
      </c>
      <c r="F200" t="str">
        <f t="shared" si="24"/>
        <v>INDSNG1</v>
      </c>
      <c r="G200" t="str">
        <f t="shared" si="24"/>
        <v>IPDHT</v>
      </c>
      <c r="H200" t="str">
        <f t="shared" si="24"/>
        <v>INDSNG1</v>
      </c>
      <c r="I200" s="10" t="s">
        <v>209</v>
      </c>
      <c r="J200" s="51">
        <f ca="1">OFFSET(Input!$A$1,M200+N200+2,O200+1)</f>
        <v>0</v>
      </c>
      <c r="L200" s="10" t="str">
        <f t="shared" si="25"/>
        <v>ProcesTax</v>
      </c>
      <c r="M200" s="10">
        <f>VLOOKUP(L200,Input!$C$2:$D$6,2,FALSE)</f>
        <v>13</v>
      </c>
      <c r="N200" s="10">
        <f t="shared" si="26"/>
        <v>21</v>
      </c>
      <c r="O200" s="10">
        <f>MATCH(F200,Input!$C$15:$U$15,0)</f>
        <v>15</v>
      </c>
    </row>
    <row r="201" spans="2:15">
      <c r="B201" s="9"/>
      <c r="C201" s="9" t="s">
        <v>11</v>
      </c>
      <c r="D201" s="12">
        <v>2030</v>
      </c>
      <c r="E201" s="9" t="str">
        <f t="shared" si="23"/>
        <v>INDP*</v>
      </c>
      <c r="F201" s="9" t="str">
        <f t="shared" si="24"/>
        <v>INDLPG</v>
      </c>
      <c r="G201" s="9" t="str">
        <f t="shared" si="24"/>
        <v>IPDHT</v>
      </c>
      <c r="H201" s="9" t="str">
        <f t="shared" si="24"/>
        <v>INDLPG</v>
      </c>
      <c r="I201" s="13" t="s">
        <v>209</v>
      </c>
      <c r="J201" s="52">
        <f ca="1">OFFSET(Input!$A$1,M201+N201+2,O201+1)</f>
        <v>50.283318770351023</v>
      </c>
      <c r="L201" s="13" t="str">
        <f t="shared" si="25"/>
        <v>ProcesTax</v>
      </c>
      <c r="M201" s="13">
        <f>VLOOKUP(L201,Input!$C$2:$D$6,2,FALSE)</f>
        <v>13</v>
      </c>
      <c r="N201" s="13">
        <f t="shared" si="26"/>
        <v>21</v>
      </c>
      <c r="O201" s="13">
        <f>MATCH(F201,Input!$C$15:$U$15,0)</f>
        <v>8</v>
      </c>
    </row>
    <row r="202" spans="2:15">
      <c r="C202" t="s">
        <v>11</v>
      </c>
      <c r="D202" s="18">
        <v>2030</v>
      </c>
      <c r="E202" t="str">
        <f t="shared" si="23"/>
        <v>INDP*</v>
      </c>
      <c r="F202" t="str">
        <f t="shared" si="24"/>
        <v>INDNGA</v>
      </c>
      <c r="G202" t="str">
        <f t="shared" si="24"/>
        <v>IPDRH</v>
      </c>
      <c r="H202" t="str">
        <f t="shared" si="24"/>
        <v>INDNGA</v>
      </c>
      <c r="I202" s="10" t="s">
        <v>209</v>
      </c>
      <c r="J202" s="51">
        <f ca="1">OFFSET(Input!$A$1,M202+N202+2,O202+1)</f>
        <v>78.90688938861561</v>
      </c>
      <c r="L202" s="10" t="str">
        <f t="shared" si="25"/>
        <v>HeatTax</v>
      </c>
      <c r="M202" s="10">
        <f>VLOOKUP(L202,Input!$C$2:$D$6,2,FALSE)</f>
        <v>63</v>
      </c>
      <c r="N202" s="10">
        <f t="shared" si="26"/>
        <v>21</v>
      </c>
      <c r="O202" s="10">
        <f>MATCH(F202,Input!$C$15:$U$15,0)</f>
        <v>1</v>
      </c>
    </row>
    <row r="203" spans="2:15">
      <c r="C203" t="s">
        <v>11</v>
      </c>
      <c r="D203" s="18">
        <v>2030</v>
      </c>
      <c r="E203" t="str">
        <f t="shared" si="23"/>
        <v>INDP*</v>
      </c>
      <c r="F203" t="str">
        <f t="shared" si="24"/>
        <v>INDSNG2</v>
      </c>
      <c r="G203" t="str">
        <f t="shared" si="24"/>
        <v>IPDRH</v>
      </c>
      <c r="H203" t="str">
        <f t="shared" si="24"/>
        <v>INDSNG2</v>
      </c>
      <c r="I203" s="10" t="s">
        <v>209</v>
      </c>
      <c r="J203" s="51">
        <f ca="1">OFFSET(Input!$A$1,M203+N203+2,O203+1)</f>
        <v>0</v>
      </c>
      <c r="L203" s="10" t="str">
        <f t="shared" si="25"/>
        <v>HeatTax</v>
      </c>
      <c r="M203" s="10">
        <f>VLOOKUP(L203,Input!$C$2:$D$6,2,FALSE)</f>
        <v>63</v>
      </c>
      <c r="N203" s="10">
        <f t="shared" si="26"/>
        <v>21</v>
      </c>
      <c r="O203" s="10">
        <f>MATCH(F203,Input!$C$15:$U$15,0)</f>
        <v>16</v>
      </c>
    </row>
    <row r="204" spans="2:15">
      <c r="C204" t="s">
        <v>11</v>
      </c>
      <c r="D204" s="18">
        <v>2030</v>
      </c>
      <c r="E204" t="str">
        <f t="shared" si="23"/>
        <v>INDP*</v>
      </c>
      <c r="F204" t="str">
        <f t="shared" si="24"/>
        <v>INDSNG1</v>
      </c>
      <c r="G204" t="str">
        <f t="shared" si="24"/>
        <v>IPDRH</v>
      </c>
      <c r="H204" t="str">
        <f t="shared" si="24"/>
        <v>INDSNG1</v>
      </c>
      <c r="I204" s="10" t="s">
        <v>209</v>
      </c>
      <c r="J204" s="51">
        <f ca="1">OFFSET(Input!$A$1,M204+N204+2,O204+1)</f>
        <v>121.84069514307899</v>
      </c>
      <c r="L204" s="10" t="str">
        <f t="shared" si="25"/>
        <v>HeatTax</v>
      </c>
      <c r="M204" s="10">
        <f>VLOOKUP(L204,Input!$C$2:$D$6,2,FALSE)</f>
        <v>63</v>
      </c>
      <c r="N204" s="10">
        <f t="shared" si="26"/>
        <v>21</v>
      </c>
      <c r="O204" s="10">
        <f>MATCH(F204,Input!$C$15:$U$15,0)</f>
        <v>15</v>
      </c>
    </row>
    <row r="205" spans="2:15">
      <c r="C205" t="s">
        <v>11</v>
      </c>
      <c r="D205" s="18">
        <v>2030</v>
      </c>
      <c r="E205" t="str">
        <f t="shared" si="23"/>
        <v>INDP*</v>
      </c>
      <c r="F205" t="str">
        <f t="shared" si="24"/>
        <v>INDCOA</v>
      </c>
      <c r="G205" t="str">
        <f t="shared" si="24"/>
        <v>IPDRH</v>
      </c>
      <c r="H205" t="str">
        <f t="shared" si="24"/>
        <v>INDCOA</v>
      </c>
      <c r="I205" s="10" t="s">
        <v>209</v>
      </c>
      <c r="J205" s="51">
        <f ca="1">OFFSET(Input!$A$1,M205+N205+2,O205+1)</f>
        <v>0</v>
      </c>
      <c r="L205" s="10" t="str">
        <f t="shared" si="25"/>
        <v>HeatTax</v>
      </c>
      <c r="M205" s="10">
        <f>VLOOKUP(L205,Input!$C$2:$D$6,2,FALSE)</f>
        <v>63</v>
      </c>
      <c r="N205" s="10">
        <f t="shared" si="26"/>
        <v>21</v>
      </c>
      <c r="O205" s="10">
        <f>MATCH(F205,Input!$C$15:$U$15,0)</f>
        <v>2</v>
      </c>
    </row>
    <row r="206" spans="2:15">
      <c r="C206" t="s">
        <v>11</v>
      </c>
      <c r="D206" s="18">
        <v>2030</v>
      </c>
      <c r="E206" t="str">
        <f t="shared" si="23"/>
        <v>INDP*</v>
      </c>
      <c r="F206" t="str">
        <f t="shared" si="24"/>
        <v>INDDSL</v>
      </c>
      <c r="G206" t="str">
        <f t="shared" si="24"/>
        <v>IPDRH</v>
      </c>
      <c r="H206" t="str">
        <f t="shared" si="24"/>
        <v>INDDSL</v>
      </c>
      <c r="I206" s="10" t="s">
        <v>209</v>
      </c>
      <c r="J206" s="51">
        <f ca="1">OFFSET(Input!$A$1,M206+N206+2,O206+1)</f>
        <v>154.26271326684906</v>
      </c>
      <c r="L206" s="10" t="str">
        <f t="shared" si="25"/>
        <v>HeatTax</v>
      </c>
      <c r="M206" s="10">
        <f>VLOOKUP(L206,Input!$C$2:$D$6,2,FALSE)</f>
        <v>63</v>
      </c>
      <c r="N206" s="10">
        <f t="shared" si="26"/>
        <v>21</v>
      </c>
      <c r="O206" s="10">
        <f>MATCH(F206,Input!$C$15:$U$15,0)</f>
        <v>3</v>
      </c>
    </row>
    <row r="207" spans="2:15">
      <c r="C207" t="s">
        <v>11</v>
      </c>
      <c r="D207" s="18">
        <v>2030</v>
      </c>
      <c r="E207" t="str">
        <f t="shared" si="23"/>
        <v>INDP*</v>
      </c>
      <c r="F207" t="str">
        <f t="shared" si="24"/>
        <v>INDDSB1</v>
      </c>
      <c r="G207" t="str">
        <f t="shared" si="24"/>
        <v>IPDRH</v>
      </c>
      <c r="H207" t="str">
        <f t="shared" si="24"/>
        <v>INDDSB1</v>
      </c>
      <c r="I207" s="10" t="s">
        <v>209</v>
      </c>
      <c r="J207" s="51">
        <f ca="1">OFFSET(Input!$A$1,M207+N207+2,O207+1)</f>
        <v>40.322872058088471</v>
      </c>
      <c r="L207" s="10" t="str">
        <f t="shared" si="25"/>
        <v>HeatTax</v>
      </c>
      <c r="M207" s="10">
        <f>VLOOKUP(L207,Input!$C$2:$D$6,2,FALSE)</f>
        <v>63</v>
      </c>
      <c r="N207" s="10">
        <f t="shared" si="26"/>
        <v>21</v>
      </c>
      <c r="O207" s="10">
        <f>MATCH(F207,Input!$C$15:$U$15,0)</f>
        <v>13</v>
      </c>
    </row>
    <row r="208" spans="2:15">
      <c r="C208" t="s">
        <v>11</v>
      </c>
      <c r="D208" s="18">
        <v>2030</v>
      </c>
      <c r="E208" t="str">
        <f t="shared" si="23"/>
        <v>INDP*</v>
      </c>
      <c r="F208" t="str">
        <f t="shared" si="24"/>
        <v>INDDSB2</v>
      </c>
      <c r="G208" t="str">
        <f t="shared" si="24"/>
        <v>IPDRH</v>
      </c>
      <c r="H208" t="str">
        <f t="shared" si="24"/>
        <v>INDDSB2</v>
      </c>
      <c r="I208" s="10" t="s">
        <v>209</v>
      </c>
      <c r="J208" s="51">
        <f ca="1">OFFSET(Input!$A$1,M208+N208+2,O208+1)</f>
        <v>121.84069514307899</v>
      </c>
      <c r="L208" s="10" t="str">
        <f t="shared" si="25"/>
        <v>HeatTax</v>
      </c>
      <c r="M208" s="10">
        <f>VLOOKUP(L208,Input!$C$2:$D$6,2,FALSE)</f>
        <v>63</v>
      </c>
      <c r="N208" s="10">
        <f t="shared" si="26"/>
        <v>21</v>
      </c>
      <c r="O208" s="10">
        <f>MATCH(F208,Input!$C$15:$U$15,0)</f>
        <v>14</v>
      </c>
    </row>
    <row r="209" spans="2:15">
      <c r="C209" t="s">
        <v>11</v>
      </c>
      <c r="D209" s="18">
        <v>2030</v>
      </c>
      <c r="E209" t="str">
        <f t="shared" si="23"/>
        <v>INDP*</v>
      </c>
      <c r="F209" t="str">
        <f t="shared" si="24"/>
        <v>INDWPE</v>
      </c>
      <c r="G209" t="str">
        <f t="shared" si="24"/>
        <v>IPDRH</v>
      </c>
      <c r="H209" t="str">
        <f t="shared" si="24"/>
        <v>INDWPE</v>
      </c>
      <c r="I209" s="10" t="s">
        <v>209</v>
      </c>
      <c r="J209" s="51">
        <f ca="1">OFFSET(Input!$A$1,M209+N209+2,O209+1)</f>
        <v>0</v>
      </c>
      <c r="L209" s="10" t="str">
        <f t="shared" si="25"/>
        <v>HeatTax</v>
      </c>
      <c r="M209" s="10">
        <f>VLOOKUP(L209,Input!$C$2:$D$6,2,FALSE)</f>
        <v>63</v>
      </c>
      <c r="N209" s="10">
        <f t="shared" si="26"/>
        <v>21</v>
      </c>
      <c r="O209" s="10">
        <f>MATCH(F209,Input!$C$15:$U$15,0)</f>
        <v>4</v>
      </c>
    </row>
    <row r="210" spans="2:15">
      <c r="C210" t="s">
        <v>11</v>
      </c>
      <c r="D210" s="18">
        <v>2030</v>
      </c>
      <c r="E210" t="str">
        <f t="shared" si="23"/>
        <v>INDP*</v>
      </c>
      <c r="F210" t="str">
        <f t="shared" ref="F210:H229" si="27">F166</f>
        <v>INDWCH</v>
      </c>
      <c r="G210" t="str">
        <f t="shared" si="27"/>
        <v>IPDRH</v>
      </c>
      <c r="H210" t="str">
        <f t="shared" si="27"/>
        <v>INDWCH</v>
      </c>
      <c r="I210" s="10" t="s">
        <v>209</v>
      </c>
      <c r="J210" s="51">
        <f ca="1">OFFSET(Input!$A$1,M210+N210+2,O210+1)</f>
        <v>0</v>
      </c>
      <c r="L210" s="10" t="str">
        <f t="shared" si="25"/>
        <v>HeatTax</v>
      </c>
      <c r="M210" s="10">
        <f>VLOOKUP(L210,Input!$C$2:$D$6,2,FALSE)</f>
        <v>63</v>
      </c>
      <c r="N210" s="10">
        <f t="shared" si="26"/>
        <v>21</v>
      </c>
      <c r="O210" s="10">
        <f>MATCH(F210,Input!$C$15:$U$15,0)</f>
        <v>5</v>
      </c>
    </row>
    <row r="211" spans="2:15">
      <c r="C211" t="s">
        <v>11</v>
      </c>
      <c r="D211" s="18">
        <v>2030</v>
      </c>
      <c r="E211" t="str">
        <f t="shared" si="23"/>
        <v>INDP*</v>
      </c>
      <c r="F211" t="str">
        <f t="shared" si="27"/>
        <v>INDBGA</v>
      </c>
      <c r="G211" t="str">
        <f t="shared" si="27"/>
        <v>IPDRH</v>
      </c>
      <c r="H211" t="str">
        <f t="shared" si="27"/>
        <v>INDBGA</v>
      </c>
      <c r="I211" s="10" t="s">
        <v>209</v>
      </c>
      <c r="J211" s="51">
        <f ca="1">OFFSET(Input!$A$1,M211+N211+2,O211+1)</f>
        <v>0</v>
      </c>
      <c r="L211" s="10" t="str">
        <f t="shared" si="25"/>
        <v>HeatTax</v>
      </c>
      <c r="M211" s="10">
        <f>VLOOKUP(L211,Input!$C$2:$D$6,2,FALSE)</f>
        <v>63</v>
      </c>
      <c r="N211" s="10">
        <f t="shared" si="26"/>
        <v>21</v>
      </c>
      <c r="O211" s="10">
        <f>MATCH(F211,Input!$C$15:$U$15,0)</f>
        <v>6</v>
      </c>
    </row>
    <row r="212" spans="2:15">
      <c r="C212" t="s">
        <v>11</v>
      </c>
      <c r="D212" s="18">
        <v>2030</v>
      </c>
      <c r="E212" t="str">
        <f t="shared" si="23"/>
        <v>INDP*</v>
      </c>
      <c r="F212" t="str">
        <f t="shared" si="27"/>
        <v>INDHFO</v>
      </c>
      <c r="G212" t="str">
        <f t="shared" si="27"/>
        <v>IPDRH</v>
      </c>
      <c r="H212" t="str">
        <f t="shared" si="27"/>
        <v>INDHFO</v>
      </c>
      <c r="I212" s="10" t="s">
        <v>209</v>
      </c>
      <c r="J212" s="51">
        <f ca="1">OFFSET(Input!$A$1,M212+N212+2,O212+1)</f>
        <v>70.840902704037745</v>
      </c>
      <c r="L212" s="10" t="str">
        <f t="shared" si="25"/>
        <v>HeatTax</v>
      </c>
      <c r="M212" s="10">
        <f>VLOOKUP(L212,Input!$C$2:$D$6,2,FALSE)</f>
        <v>63</v>
      </c>
      <c r="N212" s="10">
        <f t="shared" si="26"/>
        <v>21</v>
      </c>
      <c r="O212" s="10">
        <f>MATCH(F212,Input!$C$15:$U$15,0)</f>
        <v>7</v>
      </c>
    </row>
    <row r="213" spans="2:15">
      <c r="C213" t="s">
        <v>11</v>
      </c>
      <c r="D213" s="18">
        <v>2030</v>
      </c>
      <c r="E213" t="str">
        <f t="shared" si="23"/>
        <v>INDP*</v>
      </c>
      <c r="F213" t="str">
        <f t="shared" si="27"/>
        <v>INDLPG</v>
      </c>
      <c r="G213" t="str">
        <f t="shared" si="27"/>
        <v>IPDRH</v>
      </c>
      <c r="H213" t="str">
        <f t="shared" si="27"/>
        <v>INDLPG</v>
      </c>
      <c r="I213" s="10" t="s">
        <v>209</v>
      </c>
      <c r="J213" s="51">
        <f ca="1">OFFSET(Input!$A$1,M213+N213+2,O213+1)</f>
        <v>50.283318770351023</v>
      </c>
      <c r="L213" s="10" t="str">
        <f t="shared" si="25"/>
        <v>HeatTax</v>
      </c>
      <c r="M213" s="10">
        <f>VLOOKUP(L213,Input!$C$2:$D$6,2,FALSE)</f>
        <v>63</v>
      </c>
      <c r="N213" s="10">
        <f t="shared" si="26"/>
        <v>21</v>
      </c>
      <c r="O213" s="10">
        <f>MATCH(F213,Input!$C$15:$U$15,0)</f>
        <v>8</v>
      </c>
    </row>
    <row r="214" spans="2:15">
      <c r="C214" t="s">
        <v>11</v>
      </c>
      <c r="D214" s="18">
        <v>2030</v>
      </c>
      <c r="E214" t="str">
        <f t="shared" si="23"/>
        <v>INDP*</v>
      </c>
      <c r="F214" t="str">
        <f t="shared" si="27"/>
        <v>INDWST</v>
      </c>
      <c r="G214" t="str">
        <f t="shared" si="27"/>
        <v>IPDRH</v>
      </c>
      <c r="H214" t="str">
        <f t="shared" si="27"/>
        <v>INDWST</v>
      </c>
      <c r="I214" s="10" t="s">
        <v>209</v>
      </c>
      <c r="J214" s="51">
        <f ca="1">OFFSET(Input!$A$1,M214+N214+2,O214+1)</f>
        <v>0</v>
      </c>
      <c r="L214" s="10" t="str">
        <f t="shared" si="25"/>
        <v>HeatTax</v>
      </c>
      <c r="M214" s="10">
        <f>VLOOKUP(L214,Input!$C$2:$D$6,2,FALSE)</f>
        <v>63</v>
      </c>
      <c r="N214" s="10">
        <f t="shared" si="26"/>
        <v>21</v>
      </c>
      <c r="O214" s="10">
        <f>MATCH(F214,Input!$C$15:$U$15,0)</f>
        <v>9</v>
      </c>
    </row>
    <row r="215" spans="2:15">
      <c r="C215" t="s">
        <v>11</v>
      </c>
      <c r="D215" s="18">
        <v>2030</v>
      </c>
      <c r="E215" t="str">
        <f t="shared" si="23"/>
        <v>INDP*</v>
      </c>
      <c r="F215" t="str">
        <f t="shared" si="27"/>
        <v>INDHCE</v>
      </c>
      <c r="G215" t="str">
        <f t="shared" si="27"/>
        <v>IPDRH</v>
      </c>
      <c r="H215" t="str">
        <f t="shared" si="27"/>
        <v>INDHCE</v>
      </c>
      <c r="I215" s="10" t="s">
        <v>209</v>
      </c>
      <c r="J215" s="51">
        <f ca="1">OFFSET(Input!$A$1,M215+N215+2,O215+1)</f>
        <v>30.170076892571945</v>
      </c>
      <c r="L215" s="10" t="str">
        <f t="shared" si="25"/>
        <v>HeatTax</v>
      </c>
      <c r="M215" s="10">
        <f>VLOOKUP(L215,Input!$C$2:$D$6,2,FALSE)</f>
        <v>63</v>
      </c>
      <c r="N215" s="10">
        <f t="shared" si="26"/>
        <v>21</v>
      </c>
      <c r="O215" s="10">
        <f>MATCH(F215,Input!$C$15:$U$15,0)</f>
        <v>10</v>
      </c>
    </row>
    <row r="216" spans="2:15">
      <c r="C216" t="s">
        <v>11</v>
      </c>
      <c r="D216" s="18">
        <v>2030</v>
      </c>
      <c r="E216" t="str">
        <f t="shared" si="23"/>
        <v>INDP*</v>
      </c>
      <c r="F216" t="str">
        <f t="shared" si="27"/>
        <v>INDHDE</v>
      </c>
      <c r="G216" t="str">
        <f t="shared" si="27"/>
        <v>IPDRH</v>
      </c>
      <c r="H216" t="str">
        <f t="shared" si="27"/>
        <v>INDHDE</v>
      </c>
      <c r="I216" s="10" t="s">
        <v>209</v>
      </c>
      <c r="J216" s="51">
        <f ca="1">OFFSET(Input!$A$1,M216+N216+2,O216+1)</f>
        <v>30.170076892571945</v>
      </c>
      <c r="L216" s="10" t="str">
        <f t="shared" si="25"/>
        <v>HeatTax</v>
      </c>
      <c r="M216" s="10">
        <f>VLOOKUP(L216,Input!$C$2:$D$6,2,FALSE)</f>
        <v>63</v>
      </c>
      <c r="N216" s="10">
        <f t="shared" si="26"/>
        <v>21</v>
      </c>
      <c r="O216" s="10">
        <f>MATCH(F216,Input!$C$15:$U$15,0)</f>
        <v>11</v>
      </c>
    </row>
    <row r="217" spans="2:15" ht="15.75" thickBot="1">
      <c r="B217" s="80"/>
      <c r="C217" s="80" t="s">
        <v>11</v>
      </c>
      <c r="D217" s="81">
        <v>2030</v>
      </c>
      <c r="E217" s="80" t="str">
        <f t="shared" si="23"/>
        <v>INDP*</v>
      </c>
      <c r="F217" s="80" t="str">
        <f t="shared" si="27"/>
        <v>INDELC</v>
      </c>
      <c r="G217" s="80" t="str">
        <f t="shared" si="27"/>
        <v>IPDRH</v>
      </c>
      <c r="H217" s="80" t="str">
        <f t="shared" si="27"/>
        <v>INDELC</v>
      </c>
      <c r="I217" s="82" t="s">
        <v>209</v>
      </c>
      <c r="J217" s="83">
        <f ca="1">OFFSET(Input!$A$1,M217+N217+2,O217+1)</f>
        <v>40.322872058088471</v>
      </c>
      <c r="L217" s="13" t="str">
        <f t="shared" si="25"/>
        <v>HeatTax</v>
      </c>
      <c r="M217" s="13">
        <f>VLOOKUP(L217,Input!$C$2:$D$6,2,FALSE)</f>
        <v>63</v>
      </c>
      <c r="N217" s="13">
        <f t="shared" si="26"/>
        <v>21</v>
      </c>
      <c r="O217" s="13">
        <f>MATCH(F217,Input!$C$15:$U$15,0)</f>
        <v>12</v>
      </c>
    </row>
    <row r="218" spans="2:15">
      <c r="B218" s="9"/>
      <c r="C218" s="9" t="s">
        <v>11</v>
      </c>
      <c r="D218" s="12">
        <v>2030</v>
      </c>
      <c r="E218" s="9" t="str">
        <f t="shared" si="23"/>
        <v>INDP*</v>
      </c>
      <c r="F218" s="9" t="str">
        <f t="shared" si="27"/>
        <v>INDELC</v>
      </c>
      <c r="G218" s="9" t="str">
        <f t="shared" si="27"/>
        <v>IPDLA</v>
      </c>
      <c r="H218" s="9" t="str">
        <f t="shared" si="27"/>
        <v>INDELC</v>
      </c>
      <c r="I218" s="13" t="s">
        <v>209</v>
      </c>
      <c r="J218" s="52">
        <f ca="1">OFFSET(Input!$A$1,M218+N218+2,O218+1)</f>
        <v>40.322872058088471</v>
      </c>
      <c r="L218" s="28" t="str">
        <f t="shared" si="25"/>
        <v>FullTax</v>
      </c>
      <c r="M218" s="28">
        <f>VLOOKUP(L218,Input!$C$2:$D$6,2,FALSE)</f>
        <v>113</v>
      </c>
      <c r="N218" s="28">
        <f t="shared" si="26"/>
        <v>21</v>
      </c>
      <c r="O218" s="28">
        <f>MATCH(F218,Input!$C$15:$U$15,0)</f>
        <v>12</v>
      </c>
    </row>
    <row r="219" spans="2:15">
      <c r="B219" s="9"/>
      <c r="C219" s="9" t="s">
        <v>11</v>
      </c>
      <c r="D219" s="12">
        <v>2030</v>
      </c>
      <c r="E219" s="9" t="str">
        <f t="shared" si="23"/>
        <v>INDP*</v>
      </c>
      <c r="F219" s="9" t="str">
        <f t="shared" si="27"/>
        <v>INDELC</v>
      </c>
      <c r="G219" s="9" t="str">
        <f t="shared" si="27"/>
        <v>IPDEM</v>
      </c>
      <c r="H219" s="9" t="str">
        <f t="shared" si="27"/>
        <v>INDELC</v>
      </c>
      <c r="I219" s="13" t="s">
        <v>209</v>
      </c>
      <c r="J219" s="52">
        <f ca="1">OFFSET(Input!$A$1,M219+N219+2,O219+1)</f>
        <v>40.322872058088471</v>
      </c>
      <c r="L219" s="13" t="str">
        <f t="shared" si="25"/>
        <v>FullTax</v>
      </c>
      <c r="M219" s="13">
        <f>VLOOKUP(L219,Input!$C$2:$D$6,2,FALSE)</f>
        <v>113</v>
      </c>
      <c r="N219" s="13">
        <f t="shared" si="26"/>
        <v>21</v>
      </c>
      <c r="O219" s="13">
        <f>MATCH(F219,Input!$C$15:$U$15,0)</f>
        <v>12</v>
      </c>
    </row>
    <row r="220" spans="2:15">
      <c r="C220" t="s">
        <v>11</v>
      </c>
      <c r="D220" s="18">
        <v>2030</v>
      </c>
      <c r="E220" t="str">
        <f t="shared" si="23"/>
        <v>INDP*</v>
      </c>
      <c r="F220" t="str">
        <f t="shared" si="27"/>
        <v>INDDSB1</v>
      </c>
      <c r="G220" t="str">
        <f t="shared" si="27"/>
        <v>IPDTF</v>
      </c>
      <c r="H220" t="str">
        <f t="shared" si="27"/>
        <v>INDDSB1</v>
      </c>
      <c r="I220" s="10" t="s">
        <v>209</v>
      </c>
      <c r="J220" s="51">
        <f ca="1">OFFSET(Input!$A$1,M220+N220+2,O220+1)</f>
        <v>40.322872058088471</v>
      </c>
      <c r="L220" s="10" t="str">
        <f t="shared" si="25"/>
        <v>FullTax</v>
      </c>
      <c r="M220" s="10">
        <f>VLOOKUP(L220,Input!$C$2:$D$6,2,FALSE)</f>
        <v>113</v>
      </c>
      <c r="N220" s="10">
        <f t="shared" si="26"/>
        <v>21</v>
      </c>
      <c r="O220" s="10">
        <f>MATCH(F220,Input!$C$15:$U$15,0)</f>
        <v>13</v>
      </c>
    </row>
    <row r="221" spans="2:15">
      <c r="C221" t="s">
        <v>11</v>
      </c>
      <c r="D221" s="18">
        <v>2030</v>
      </c>
      <c r="E221" t="str">
        <f t="shared" si="23"/>
        <v>INDP*</v>
      </c>
      <c r="F221" t="str">
        <f t="shared" si="27"/>
        <v>INDDSB2</v>
      </c>
      <c r="G221" t="str">
        <f t="shared" si="27"/>
        <v>IPDTF</v>
      </c>
      <c r="H221" t="str">
        <f t="shared" si="27"/>
        <v>INDDSB2</v>
      </c>
      <c r="I221" s="10" t="s">
        <v>209</v>
      </c>
      <c r="J221" s="51">
        <f ca="1">OFFSET(Input!$A$1,M221+N221+2,O221+1)</f>
        <v>121.84069514307899</v>
      </c>
      <c r="L221" s="10" t="str">
        <f t="shared" si="25"/>
        <v>FullTax</v>
      </c>
      <c r="M221" s="10">
        <f>VLOOKUP(L221,Input!$C$2:$D$6,2,FALSE)</f>
        <v>113</v>
      </c>
      <c r="N221" s="10">
        <f t="shared" si="26"/>
        <v>21</v>
      </c>
      <c r="O221" s="10">
        <f>MATCH(F221,Input!$C$15:$U$15,0)</f>
        <v>14</v>
      </c>
    </row>
    <row r="222" spans="2:15">
      <c r="C222" t="s">
        <v>11</v>
      </c>
      <c r="D222" s="18">
        <v>2030</v>
      </c>
      <c r="E222" t="str">
        <f t="shared" si="23"/>
        <v>INDP*</v>
      </c>
      <c r="F222" t="str">
        <f t="shared" si="27"/>
        <v>INDDSL</v>
      </c>
      <c r="G222" t="str">
        <f t="shared" si="27"/>
        <v>IPDTF</v>
      </c>
      <c r="H222" t="str">
        <f t="shared" si="27"/>
        <v>INDDSL</v>
      </c>
      <c r="I222" s="10" t="s">
        <v>209</v>
      </c>
      <c r="J222" s="51">
        <f ca="1">OFFSET(Input!$A$1,M222+N222+2,O222+1)</f>
        <v>154.26271326684906</v>
      </c>
      <c r="L222" s="10" t="str">
        <f t="shared" si="25"/>
        <v>FullTax</v>
      </c>
      <c r="M222" s="10">
        <f>VLOOKUP(L222,Input!$C$2:$D$6,2,FALSE)</f>
        <v>113</v>
      </c>
      <c r="N222" s="10">
        <f t="shared" si="26"/>
        <v>21</v>
      </c>
      <c r="O222" s="10">
        <f>MATCH(F222,Input!$C$15:$U$15,0)</f>
        <v>3</v>
      </c>
    </row>
    <row r="223" spans="2:15">
      <c r="C223" t="s">
        <v>11</v>
      </c>
      <c r="D223" s="18">
        <v>2030</v>
      </c>
      <c r="E223" t="str">
        <f t="shared" si="23"/>
        <v>INDP*</v>
      </c>
      <c r="F223" t="str">
        <f t="shared" si="27"/>
        <v>INDLPG</v>
      </c>
      <c r="G223" t="str">
        <f t="shared" si="27"/>
        <v>IPDFL</v>
      </c>
      <c r="H223" t="str">
        <f t="shared" si="27"/>
        <v>INDLPG</v>
      </c>
      <c r="I223" s="10" t="s">
        <v>209</v>
      </c>
      <c r="J223" s="51">
        <f ca="1">OFFSET(Input!$A$1,M223+N223+2,O223+1)</f>
        <v>50.283318770351023</v>
      </c>
      <c r="L223" s="10" t="str">
        <f t="shared" si="25"/>
        <v>FullTax</v>
      </c>
      <c r="M223" s="10">
        <f>VLOOKUP(L223,Input!$C$2:$D$6,2,FALSE)</f>
        <v>113</v>
      </c>
      <c r="N223" s="10">
        <f t="shared" si="26"/>
        <v>21</v>
      </c>
      <c r="O223" s="10">
        <f>MATCH(F223,Input!$C$15:$U$15,0)</f>
        <v>8</v>
      </c>
    </row>
    <row r="224" spans="2:15">
      <c r="C224" t="s">
        <v>11</v>
      </c>
      <c r="D224" s="18">
        <v>2030</v>
      </c>
      <c r="E224" t="str">
        <f t="shared" si="23"/>
        <v>INDP*</v>
      </c>
      <c r="F224" t="str">
        <f t="shared" si="27"/>
        <v>INDSNG1</v>
      </c>
      <c r="G224" t="str">
        <f t="shared" si="27"/>
        <v>IPDFL</v>
      </c>
      <c r="H224" t="str">
        <f t="shared" si="27"/>
        <v>INDSNG1</v>
      </c>
      <c r="I224" s="10" t="s">
        <v>209</v>
      </c>
      <c r="J224" s="51">
        <f ca="1">OFFSET(Input!$A$1,M224+N224+2,O224+1)</f>
        <v>121.84069514307899</v>
      </c>
      <c r="L224" s="10" t="str">
        <f t="shared" si="25"/>
        <v>FullTax</v>
      </c>
      <c r="M224" s="10">
        <f>VLOOKUP(L224,Input!$C$2:$D$6,2,FALSE)</f>
        <v>113</v>
      </c>
      <c r="N224" s="10">
        <f t="shared" si="26"/>
        <v>21</v>
      </c>
      <c r="O224" s="10">
        <f>MATCH(F224,Input!$C$15:$U$15,0)</f>
        <v>15</v>
      </c>
    </row>
    <row r="225" spans="2:15" ht="15.75" thickBot="1">
      <c r="B225" s="9"/>
      <c r="C225" s="9" t="s">
        <v>11</v>
      </c>
      <c r="D225" s="12">
        <v>2030</v>
      </c>
      <c r="E225" s="9" t="str">
        <f t="shared" si="23"/>
        <v>INDP*</v>
      </c>
      <c r="F225" s="9" t="str">
        <f t="shared" si="27"/>
        <v>INDSNG2</v>
      </c>
      <c r="G225" s="9" t="str">
        <f t="shared" si="27"/>
        <v>IPDFL</v>
      </c>
      <c r="H225" s="9" t="str">
        <f t="shared" si="27"/>
        <v>INDSNG2</v>
      </c>
      <c r="I225" s="13" t="s">
        <v>209</v>
      </c>
      <c r="J225" s="52">
        <f ca="1">OFFSET(Input!$A$1,M225+N225+2,O225+1)</f>
        <v>0</v>
      </c>
      <c r="L225" s="13" t="str">
        <f t="shared" si="25"/>
        <v>FullTax</v>
      </c>
      <c r="M225" s="13">
        <f>VLOOKUP(L225,Input!$C$2:$D$6,2,FALSE)</f>
        <v>113</v>
      </c>
      <c r="N225" s="13">
        <f t="shared" si="26"/>
        <v>21</v>
      </c>
      <c r="O225" s="13">
        <f>MATCH(F225,Input!$C$15:$U$15,0)</f>
        <v>16</v>
      </c>
    </row>
    <row r="226" spans="2:15" ht="18" customHeight="1">
      <c r="B226" s="8"/>
      <c r="C226" s="8" t="s">
        <v>11</v>
      </c>
      <c r="D226" s="19">
        <v>2035</v>
      </c>
      <c r="E226" s="8" t="str">
        <f t="shared" si="23"/>
        <v>INDP*</v>
      </c>
      <c r="F226" s="8" t="str">
        <f t="shared" si="27"/>
        <v>INDNGA</v>
      </c>
      <c r="G226" s="8" t="str">
        <f t="shared" si="27"/>
        <v>IPDMT</v>
      </c>
      <c r="H226" s="8" t="str">
        <f t="shared" si="27"/>
        <v>INDNGA</v>
      </c>
      <c r="I226" s="20" t="s">
        <v>209</v>
      </c>
      <c r="J226" s="50">
        <f ca="1">OFFSET(Input!$A$1,M226+N226+2,O226+1)</f>
        <v>2.5015331882971479</v>
      </c>
      <c r="L226" s="20" t="str">
        <f t="shared" si="25"/>
        <v>ProcesTax</v>
      </c>
      <c r="M226" s="20">
        <f>VLOOKUP(L226,Input!$C$2:$D$6,2,FALSE)</f>
        <v>13</v>
      </c>
      <c r="N226" s="20">
        <f t="shared" si="26"/>
        <v>26</v>
      </c>
      <c r="O226" s="20">
        <f>MATCH(F226,Input!$C$15:$U$15,0)</f>
        <v>1</v>
      </c>
    </row>
    <row r="227" spans="2:15">
      <c r="C227" t="s">
        <v>11</v>
      </c>
      <c r="D227" s="18">
        <v>2035</v>
      </c>
      <c r="E227" t="str">
        <f t="shared" si="23"/>
        <v>INDP*</v>
      </c>
      <c r="F227" t="str">
        <f t="shared" si="27"/>
        <v>INDSNG1</v>
      </c>
      <c r="G227" t="str">
        <f t="shared" si="27"/>
        <v>IPDMT</v>
      </c>
      <c r="H227" t="str">
        <f t="shared" si="27"/>
        <v>INDSNG1</v>
      </c>
      <c r="I227" s="10" t="s">
        <v>209</v>
      </c>
      <c r="J227" s="51">
        <f ca="1">OFFSET(Input!$A$1,M227+N227+2,O227+1)</f>
        <v>0</v>
      </c>
      <c r="L227" s="10" t="str">
        <f t="shared" si="25"/>
        <v>ProcesTax</v>
      </c>
      <c r="M227" s="10">
        <f>VLOOKUP(L227,Input!$C$2:$D$6,2,FALSE)</f>
        <v>13</v>
      </c>
      <c r="N227" s="10">
        <f t="shared" si="26"/>
        <v>26</v>
      </c>
      <c r="O227" s="10">
        <f>MATCH(F227,Input!$C$15:$U$15,0)</f>
        <v>15</v>
      </c>
    </row>
    <row r="228" spans="2:15">
      <c r="C228" t="s">
        <v>11</v>
      </c>
      <c r="D228" s="18">
        <v>2035</v>
      </c>
      <c r="E228" t="str">
        <f t="shared" si="23"/>
        <v>INDP*</v>
      </c>
      <c r="F228" t="str">
        <f t="shared" si="27"/>
        <v>INDSNG2</v>
      </c>
      <c r="G228" t="str">
        <f t="shared" si="27"/>
        <v>IPDMT</v>
      </c>
      <c r="H228" t="str">
        <f t="shared" si="27"/>
        <v>INDSNG2</v>
      </c>
      <c r="I228" s="10" t="s">
        <v>209</v>
      </c>
      <c r="J228" s="51">
        <f ca="1">OFFSET(Input!$A$1,M228+N228+2,O228+1)</f>
        <v>0</v>
      </c>
      <c r="L228" s="10" t="str">
        <f t="shared" si="25"/>
        <v>ProcesTax</v>
      </c>
      <c r="M228" s="10">
        <f>VLOOKUP(L228,Input!$C$2:$D$6,2,FALSE)</f>
        <v>13</v>
      </c>
      <c r="N228" s="10">
        <f t="shared" si="26"/>
        <v>26</v>
      </c>
      <c r="O228" s="10">
        <f>MATCH(F228,Input!$C$15:$U$15,0)</f>
        <v>16</v>
      </c>
    </row>
    <row r="229" spans="2:15">
      <c r="C229" t="s">
        <v>11</v>
      </c>
      <c r="D229" s="18">
        <v>2035</v>
      </c>
      <c r="E229" t="str">
        <f t="shared" si="23"/>
        <v>INDP*</v>
      </c>
      <c r="F229" t="str">
        <f t="shared" si="27"/>
        <v>INDCOA</v>
      </c>
      <c r="G229" t="str">
        <f t="shared" si="27"/>
        <v>IPDMT</v>
      </c>
      <c r="H229" t="str">
        <f t="shared" si="27"/>
        <v>INDCOA</v>
      </c>
      <c r="I229" s="10" t="s">
        <v>209</v>
      </c>
      <c r="J229" s="51">
        <f ca="1">OFFSET(Input!$A$1,M229+N229+2,O229+1)</f>
        <v>0</v>
      </c>
      <c r="L229" s="10" t="str">
        <f t="shared" si="25"/>
        <v>ProcesTax</v>
      </c>
      <c r="M229" s="10">
        <f>VLOOKUP(L229,Input!$C$2:$D$6,2,FALSE)</f>
        <v>13</v>
      </c>
      <c r="N229" s="10">
        <f t="shared" si="26"/>
        <v>26</v>
      </c>
      <c r="O229" s="10">
        <f>MATCH(F229,Input!$C$15:$U$15,0)</f>
        <v>2</v>
      </c>
    </row>
    <row r="230" spans="2:15">
      <c r="C230" t="s">
        <v>11</v>
      </c>
      <c r="D230" s="18">
        <v>2035</v>
      </c>
      <c r="E230" t="str">
        <f t="shared" si="23"/>
        <v>INDP*</v>
      </c>
      <c r="F230" t="str">
        <f t="shared" ref="F230:H249" si="28">F186</f>
        <v>INDDSL</v>
      </c>
      <c r="G230" t="str">
        <f t="shared" si="28"/>
        <v>IPDMT</v>
      </c>
      <c r="H230" t="str">
        <f t="shared" si="28"/>
        <v>INDDSL</v>
      </c>
      <c r="I230" s="10" t="s">
        <v>209</v>
      </c>
      <c r="J230" s="51">
        <f ca="1">OFFSET(Input!$A$1,M230+N230+2,O230+1)</f>
        <v>154.26271326684906</v>
      </c>
      <c r="L230" s="10" t="str">
        <f t="shared" si="25"/>
        <v>ProcesTax</v>
      </c>
      <c r="M230" s="10">
        <f>VLOOKUP(L230,Input!$C$2:$D$6,2,FALSE)</f>
        <v>13</v>
      </c>
      <c r="N230" s="10">
        <f t="shared" si="26"/>
        <v>26</v>
      </c>
      <c r="O230" s="10">
        <f>MATCH(F230,Input!$C$15:$U$15,0)</f>
        <v>3</v>
      </c>
    </row>
    <row r="231" spans="2:15">
      <c r="C231" t="s">
        <v>11</v>
      </c>
      <c r="D231" s="18">
        <v>2035</v>
      </c>
      <c r="E231" t="str">
        <f t="shared" si="23"/>
        <v>INDP*</v>
      </c>
      <c r="F231" t="str">
        <f t="shared" si="28"/>
        <v>INDDSB1</v>
      </c>
      <c r="G231" t="str">
        <f t="shared" si="28"/>
        <v>IPDMT</v>
      </c>
      <c r="H231" t="str">
        <f t="shared" si="28"/>
        <v>INDDSB1</v>
      </c>
      <c r="I231" s="10" t="s">
        <v>209</v>
      </c>
      <c r="J231" s="51">
        <f ca="1">OFFSET(Input!$A$1,M231+N231+2,O231+1)</f>
        <v>121.84069514307899</v>
      </c>
      <c r="L231" s="10" t="str">
        <f t="shared" si="25"/>
        <v>ProcesTax</v>
      </c>
      <c r="M231" s="10">
        <f>VLOOKUP(L231,Input!$C$2:$D$6,2,FALSE)</f>
        <v>13</v>
      </c>
      <c r="N231" s="10">
        <f t="shared" si="26"/>
        <v>26</v>
      </c>
      <c r="O231" s="10">
        <f>MATCH(F231,Input!$C$15:$U$15,0)</f>
        <v>13</v>
      </c>
    </row>
    <row r="232" spans="2:15">
      <c r="C232" t="s">
        <v>11</v>
      </c>
      <c r="D232" s="18">
        <v>2035</v>
      </c>
      <c r="E232" t="str">
        <f t="shared" si="23"/>
        <v>INDP*</v>
      </c>
      <c r="F232" t="str">
        <f t="shared" si="28"/>
        <v>INDDSB2</v>
      </c>
      <c r="G232" t="str">
        <f t="shared" si="28"/>
        <v>IPDMT</v>
      </c>
      <c r="H232" t="str">
        <f t="shared" si="28"/>
        <v>INDDSB2</v>
      </c>
      <c r="I232" s="10" t="s">
        <v>209</v>
      </c>
      <c r="J232" s="51">
        <f ca="1">OFFSET(Input!$A$1,M232+N232+2,O232+1)</f>
        <v>121.84069514307899</v>
      </c>
      <c r="L232" s="10" t="str">
        <f t="shared" si="25"/>
        <v>ProcesTax</v>
      </c>
      <c r="M232" s="10">
        <f>VLOOKUP(L232,Input!$C$2:$D$6,2,FALSE)</f>
        <v>13</v>
      </c>
      <c r="N232" s="10">
        <f t="shared" si="26"/>
        <v>26</v>
      </c>
      <c r="O232" s="10">
        <f>MATCH(F232,Input!$C$15:$U$15,0)</f>
        <v>14</v>
      </c>
    </row>
    <row r="233" spans="2:15">
      <c r="C233" t="s">
        <v>11</v>
      </c>
      <c r="D233" s="18">
        <v>2035</v>
      </c>
      <c r="E233" t="str">
        <f t="shared" si="23"/>
        <v>INDP*</v>
      </c>
      <c r="F233" t="str">
        <f t="shared" si="28"/>
        <v>INDWPE</v>
      </c>
      <c r="G233" t="str">
        <f t="shared" si="28"/>
        <v>IPDMT</v>
      </c>
      <c r="H233" t="str">
        <f t="shared" si="28"/>
        <v>INDWPE</v>
      </c>
      <c r="I233" s="10" t="s">
        <v>209</v>
      </c>
      <c r="J233" s="51">
        <f ca="1">OFFSET(Input!$A$1,M233+N233+2,O233+1)</f>
        <v>0</v>
      </c>
      <c r="L233" s="10" t="str">
        <f t="shared" si="25"/>
        <v>ProcesTax</v>
      </c>
      <c r="M233" s="10">
        <f>VLOOKUP(L233,Input!$C$2:$D$6,2,FALSE)</f>
        <v>13</v>
      </c>
      <c r="N233" s="10">
        <f t="shared" si="26"/>
        <v>26</v>
      </c>
      <c r="O233" s="10">
        <f>MATCH(F233,Input!$C$15:$U$15,0)</f>
        <v>4</v>
      </c>
    </row>
    <row r="234" spans="2:15">
      <c r="C234" t="s">
        <v>11</v>
      </c>
      <c r="D234" s="18">
        <v>2035</v>
      </c>
      <c r="E234" t="str">
        <f t="shared" si="23"/>
        <v>INDP*</v>
      </c>
      <c r="F234" t="str">
        <f t="shared" si="28"/>
        <v>INDWCH</v>
      </c>
      <c r="G234" t="str">
        <f t="shared" si="28"/>
        <v>IPDMT</v>
      </c>
      <c r="H234" t="str">
        <f t="shared" si="28"/>
        <v>INDWCH</v>
      </c>
      <c r="I234" s="10" t="s">
        <v>209</v>
      </c>
      <c r="J234" s="51">
        <f ca="1">OFFSET(Input!$A$1,M234+N234+2,O234+1)</f>
        <v>0</v>
      </c>
      <c r="L234" s="10" t="str">
        <f t="shared" si="25"/>
        <v>ProcesTax</v>
      </c>
      <c r="M234" s="10">
        <f>VLOOKUP(L234,Input!$C$2:$D$6,2,FALSE)</f>
        <v>13</v>
      </c>
      <c r="N234" s="10">
        <f t="shared" si="26"/>
        <v>26</v>
      </c>
      <c r="O234" s="10">
        <f>MATCH(F234,Input!$C$15:$U$15,0)</f>
        <v>5</v>
      </c>
    </row>
    <row r="235" spans="2:15">
      <c r="C235" t="s">
        <v>11</v>
      </c>
      <c r="D235" s="18">
        <v>2035</v>
      </c>
      <c r="E235" t="str">
        <f t="shared" si="23"/>
        <v>INDP*</v>
      </c>
      <c r="F235" t="str">
        <f t="shared" si="28"/>
        <v>INDBGA</v>
      </c>
      <c r="G235" t="str">
        <f t="shared" si="28"/>
        <v>IPDMT</v>
      </c>
      <c r="H235" t="str">
        <f t="shared" si="28"/>
        <v>INDBGA</v>
      </c>
      <c r="I235" s="10" t="s">
        <v>209</v>
      </c>
      <c r="J235" s="51">
        <f ca="1">OFFSET(Input!$A$1,M235+N235+2,O235+1)</f>
        <v>0</v>
      </c>
      <c r="L235" s="10" t="str">
        <f t="shared" si="25"/>
        <v>ProcesTax</v>
      </c>
      <c r="M235" s="10">
        <f>VLOOKUP(L235,Input!$C$2:$D$6,2,FALSE)</f>
        <v>13</v>
      </c>
      <c r="N235" s="10">
        <f t="shared" si="26"/>
        <v>26</v>
      </c>
      <c r="O235" s="10">
        <f>MATCH(F235,Input!$C$15:$U$15,0)</f>
        <v>6</v>
      </c>
    </row>
    <row r="236" spans="2:15">
      <c r="C236" t="s">
        <v>11</v>
      </c>
      <c r="D236" s="18">
        <v>2035</v>
      </c>
      <c r="E236" t="str">
        <f t="shared" si="23"/>
        <v>INDP*</v>
      </c>
      <c r="F236" t="str">
        <f t="shared" si="28"/>
        <v>INDHFO</v>
      </c>
      <c r="G236" t="str">
        <f t="shared" si="28"/>
        <v>IPDMT</v>
      </c>
      <c r="H236" t="str">
        <f t="shared" si="28"/>
        <v>INDHFO</v>
      </c>
      <c r="I236" s="10" t="s">
        <v>209</v>
      </c>
      <c r="J236" s="51">
        <f ca="1">OFFSET(Input!$A$1,M236+N236+2,O236+1)</f>
        <v>49.119350191937215</v>
      </c>
      <c r="L236" s="10" t="str">
        <f t="shared" si="25"/>
        <v>ProcesTax</v>
      </c>
      <c r="M236" s="10">
        <f>VLOOKUP(L236,Input!$C$2:$D$6,2,FALSE)</f>
        <v>13</v>
      </c>
      <c r="N236" s="10">
        <f t="shared" si="26"/>
        <v>26</v>
      </c>
      <c r="O236" s="10">
        <f>MATCH(F236,Input!$C$15:$U$15,0)</f>
        <v>7</v>
      </c>
    </row>
    <row r="237" spans="2:15">
      <c r="C237" t="s">
        <v>11</v>
      </c>
      <c r="D237" s="18">
        <v>2035</v>
      </c>
      <c r="E237" t="str">
        <f t="shared" ref="E237:E269" si="29">$U$3&amp;"*"</f>
        <v>INDP*</v>
      </c>
      <c r="F237" t="str">
        <f t="shared" si="28"/>
        <v>INDLPG</v>
      </c>
      <c r="G237" t="str">
        <f t="shared" si="28"/>
        <v>IPDMT</v>
      </c>
      <c r="H237" t="str">
        <f t="shared" si="28"/>
        <v>INDLPG</v>
      </c>
      <c r="I237" s="10" t="s">
        <v>209</v>
      </c>
      <c r="J237" s="51">
        <f ca="1">OFFSET(Input!$A$1,M237+N237+2,O237+1)</f>
        <v>50.283318770351023</v>
      </c>
      <c r="L237" s="10" t="str">
        <f t="shared" si="25"/>
        <v>ProcesTax</v>
      </c>
      <c r="M237" s="10">
        <f>VLOOKUP(L237,Input!$C$2:$D$6,2,FALSE)</f>
        <v>13</v>
      </c>
      <c r="N237" s="10">
        <f t="shared" si="26"/>
        <v>26</v>
      </c>
      <c r="O237" s="10">
        <f>MATCH(F237,Input!$C$15:$U$15,0)</f>
        <v>8</v>
      </c>
    </row>
    <row r="238" spans="2:15">
      <c r="C238" t="s">
        <v>11</v>
      </c>
      <c r="D238" s="18">
        <v>2035</v>
      </c>
      <c r="E238" t="str">
        <f t="shared" si="29"/>
        <v>INDP*</v>
      </c>
      <c r="F238" t="str">
        <f t="shared" si="28"/>
        <v>INDWST</v>
      </c>
      <c r="G238" t="str">
        <f t="shared" si="28"/>
        <v>IPDMT</v>
      </c>
      <c r="H238" t="str">
        <f t="shared" si="28"/>
        <v>INDWST</v>
      </c>
      <c r="I238" s="10" t="s">
        <v>209</v>
      </c>
      <c r="J238" s="51">
        <f ca="1">OFFSET(Input!$A$1,M238+N238+2,O238+1)</f>
        <v>0</v>
      </c>
      <c r="L238" s="10" t="str">
        <f t="shared" si="25"/>
        <v>ProcesTax</v>
      </c>
      <c r="M238" s="10">
        <f>VLOOKUP(L238,Input!$C$2:$D$6,2,FALSE)</f>
        <v>13</v>
      </c>
      <c r="N238" s="10">
        <f t="shared" si="26"/>
        <v>26</v>
      </c>
      <c r="O238" s="10">
        <f>MATCH(F238,Input!$C$15:$U$15,0)</f>
        <v>9</v>
      </c>
    </row>
    <row r="239" spans="2:15">
      <c r="C239" t="s">
        <v>11</v>
      </c>
      <c r="D239" s="18">
        <v>2035</v>
      </c>
      <c r="E239" t="str">
        <f t="shared" si="29"/>
        <v>INDP*</v>
      </c>
      <c r="F239" t="str">
        <f t="shared" si="28"/>
        <v>INDHCE</v>
      </c>
      <c r="G239" t="str">
        <f t="shared" si="28"/>
        <v>IPDMT</v>
      </c>
      <c r="H239" t="str">
        <f t="shared" si="28"/>
        <v>INDHCE</v>
      </c>
      <c r="I239" s="10" t="s">
        <v>209</v>
      </c>
      <c r="J239" s="51">
        <f ca="1">OFFSET(Input!$A$1,M239+N239+2,O239+1)</f>
        <v>30.170076892571945</v>
      </c>
      <c r="L239" s="10" t="str">
        <f t="shared" si="25"/>
        <v>ProcesTax</v>
      </c>
      <c r="M239" s="10">
        <f>VLOOKUP(L239,Input!$C$2:$D$6,2,FALSE)</f>
        <v>13</v>
      </c>
      <c r="N239" s="10">
        <f t="shared" si="26"/>
        <v>26</v>
      </c>
      <c r="O239" s="10">
        <f>MATCH(F239,Input!$C$15:$U$15,0)</f>
        <v>10</v>
      </c>
    </row>
    <row r="240" spans="2:15">
      <c r="C240" t="s">
        <v>11</v>
      </c>
      <c r="D240" s="18">
        <v>2035</v>
      </c>
      <c r="E240" t="str">
        <f t="shared" si="29"/>
        <v>INDP*</v>
      </c>
      <c r="F240" t="str">
        <f t="shared" si="28"/>
        <v>INDHDE</v>
      </c>
      <c r="G240" t="str">
        <f t="shared" si="28"/>
        <v>IPDMT</v>
      </c>
      <c r="H240" t="str">
        <f t="shared" si="28"/>
        <v>INDHDE</v>
      </c>
      <c r="I240" s="10" t="s">
        <v>209</v>
      </c>
      <c r="J240" s="51">
        <f ca="1">OFFSET(Input!$A$1,M240+N240+2,O240+1)</f>
        <v>30.170076892571945</v>
      </c>
      <c r="L240" s="10" t="str">
        <f t="shared" si="25"/>
        <v>ProcesTax</v>
      </c>
      <c r="M240" s="10">
        <f>VLOOKUP(L240,Input!$C$2:$D$6,2,FALSE)</f>
        <v>13</v>
      </c>
      <c r="N240" s="10">
        <f t="shared" si="26"/>
        <v>26</v>
      </c>
      <c r="O240" s="10">
        <f>MATCH(F240,Input!$C$15:$U$15,0)</f>
        <v>11</v>
      </c>
    </row>
    <row r="241" spans="2:15">
      <c r="B241" s="9"/>
      <c r="C241" s="9" t="s">
        <v>11</v>
      </c>
      <c r="D241" s="12">
        <v>2035</v>
      </c>
      <c r="E241" s="9" t="str">
        <f t="shared" si="29"/>
        <v>INDP*</v>
      </c>
      <c r="F241" s="9" t="str">
        <f t="shared" si="28"/>
        <v>INDELC</v>
      </c>
      <c r="G241" s="9" t="str">
        <f t="shared" si="28"/>
        <v>IPDMT</v>
      </c>
      <c r="H241" s="9" t="str">
        <f t="shared" si="28"/>
        <v>INDELC</v>
      </c>
      <c r="I241" s="13" t="s">
        <v>209</v>
      </c>
      <c r="J241" s="52">
        <f ca="1">OFFSET(Input!$A$1,M241+N241+2,O241+1)</f>
        <v>1.2736219854102486</v>
      </c>
      <c r="L241" s="13" t="str">
        <f t="shared" si="25"/>
        <v>ProcesTax</v>
      </c>
      <c r="M241" s="13">
        <f>VLOOKUP(L241,Input!$C$2:$D$6,2,FALSE)</f>
        <v>13</v>
      </c>
      <c r="N241" s="13">
        <f t="shared" si="26"/>
        <v>26</v>
      </c>
      <c r="O241" s="13">
        <f>MATCH(F241,Input!$C$15:$U$15,0)</f>
        <v>12</v>
      </c>
    </row>
    <row r="242" spans="2:15">
      <c r="C242" t="s">
        <v>11</v>
      </c>
      <c r="D242" s="18">
        <v>2035</v>
      </c>
      <c r="E242" t="str">
        <f t="shared" si="29"/>
        <v>INDP*</v>
      </c>
      <c r="F242" t="str">
        <f t="shared" si="28"/>
        <v>INDNGA</v>
      </c>
      <c r="G242" t="str">
        <f t="shared" si="28"/>
        <v>IPDHT</v>
      </c>
      <c r="H242" t="str">
        <f t="shared" si="28"/>
        <v>INDNGA</v>
      </c>
      <c r="I242" s="10" t="s">
        <v>209</v>
      </c>
      <c r="J242" s="51">
        <f ca="1">OFFSET(Input!$A$1,M242+N242+2,O242+1)</f>
        <v>2.5015331882971479</v>
      </c>
      <c r="L242" s="10" t="str">
        <f t="shared" si="25"/>
        <v>ProcesTax</v>
      </c>
      <c r="M242" s="10">
        <f>VLOOKUP(L242,Input!$C$2:$D$6,2,FALSE)</f>
        <v>13</v>
      </c>
      <c r="N242" s="10">
        <f t="shared" si="26"/>
        <v>26</v>
      </c>
      <c r="O242" s="10">
        <f>MATCH(F242,Input!$C$15:$U$15,0)</f>
        <v>1</v>
      </c>
    </row>
    <row r="243" spans="2:15">
      <c r="C243" t="s">
        <v>11</v>
      </c>
      <c r="D243" s="18">
        <v>2035</v>
      </c>
      <c r="E243" t="str">
        <f t="shared" si="29"/>
        <v>INDP*</v>
      </c>
      <c r="F243" t="str">
        <f t="shared" si="28"/>
        <v>INDSNG2</v>
      </c>
      <c r="G243" t="str">
        <f t="shared" si="28"/>
        <v>IPDHT</v>
      </c>
      <c r="H243" t="str">
        <f t="shared" si="28"/>
        <v>INDSNG2</v>
      </c>
      <c r="I243" s="10" t="s">
        <v>209</v>
      </c>
      <c r="J243" s="51">
        <f ca="1">OFFSET(Input!$A$1,M243+N243+2,O243+1)</f>
        <v>0</v>
      </c>
      <c r="L243" s="10" t="str">
        <f t="shared" si="25"/>
        <v>ProcesTax</v>
      </c>
      <c r="M243" s="10">
        <f>VLOOKUP(L243,Input!$C$2:$D$6,2,FALSE)</f>
        <v>13</v>
      </c>
      <c r="N243" s="10">
        <f t="shared" si="26"/>
        <v>26</v>
      </c>
      <c r="O243" s="10">
        <f>MATCH(F243,Input!$C$15:$U$15,0)</f>
        <v>16</v>
      </c>
    </row>
    <row r="244" spans="2:15">
      <c r="C244" t="s">
        <v>11</v>
      </c>
      <c r="D244" s="18">
        <v>2035</v>
      </c>
      <c r="E244" t="str">
        <f t="shared" si="29"/>
        <v>INDP*</v>
      </c>
      <c r="F244" t="str">
        <f t="shared" si="28"/>
        <v>INDSNG1</v>
      </c>
      <c r="G244" t="str">
        <f t="shared" si="28"/>
        <v>IPDHT</v>
      </c>
      <c r="H244" t="str">
        <f t="shared" si="28"/>
        <v>INDSNG1</v>
      </c>
      <c r="I244" s="10" t="s">
        <v>209</v>
      </c>
      <c r="J244" s="51">
        <f ca="1">OFFSET(Input!$A$1,M244+N244+2,O244+1)</f>
        <v>0</v>
      </c>
      <c r="L244" s="10" t="str">
        <f t="shared" si="25"/>
        <v>ProcesTax</v>
      </c>
      <c r="M244" s="10">
        <f>VLOOKUP(L244,Input!$C$2:$D$6,2,FALSE)</f>
        <v>13</v>
      </c>
      <c r="N244" s="10">
        <f t="shared" si="26"/>
        <v>26</v>
      </c>
      <c r="O244" s="10">
        <f>MATCH(F244,Input!$C$15:$U$15,0)</f>
        <v>15</v>
      </c>
    </row>
    <row r="245" spans="2:15">
      <c r="B245" s="9"/>
      <c r="C245" s="9" t="s">
        <v>11</v>
      </c>
      <c r="D245" s="12">
        <v>2035</v>
      </c>
      <c r="E245" s="9" t="str">
        <f t="shared" si="29"/>
        <v>INDP*</v>
      </c>
      <c r="F245" s="9" t="str">
        <f t="shared" si="28"/>
        <v>INDLPG</v>
      </c>
      <c r="G245" s="9" t="str">
        <f t="shared" si="28"/>
        <v>IPDHT</v>
      </c>
      <c r="H245" s="9" t="str">
        <f t="shared" si="28"/>
        <v>INDLPG</v>
      </c>
      <c r="I245" s="13" t="s">
        <v>209</v>
      </c>
      <c r="J245" s="52">
        <f ca="1">OFFSET(Input!$A$1,M245+N245+2,O245+1)</f>
        <v>50.283318770351023</v>
      </c>
      <c r="L245" s="13" t="str">
        <f t="shared" si="25"/>
        <v>ProcesTax</v>
      </c>
      <c r="M245" s="13">
        <f>VLOOKUP(L245,Input!$C$2:$D$6,2,FALSE)</f>
        <v>13</v>
      </c>
      <c r="N245" s="13">
        <f t="shared" si="26"/>
        <v>26</v>
      </c>
      <c r="O245" s="13">
        <f>MATCH(F245,Input!$C$15:$U$15,0)</f>
        <v>8</v>
      </c>
    </row>
    <row r="246" spans="2:15">
      <c r="C246" t="s">
        <v>11</v>
      </c>
      <c r="D246" s="18">
        <v>2035</v>
      </c>
      <c r="E246" t="str">
        <f t="shared" si="29"/>
        <v>INDP*</v>
      </c>
      <c r="F246" t="str">
        <f t="shared" si="28"/>
        <v>INDNGA</v>
      </c>
      <c r="G246" t="str">
        <f t="shared" si="28"/>
        <v>IPDRH</v>
      </c>
      <c r="H246" t="str">
        <f t="shared" si="28"/>
        <v>INDNGA</v>
      </c>
      <c r="I246" s="10" t="s">
        <v>209</v>
      </c>
      <c r="J246" s="51">
        <f ca="1">OFFSET(Input!$A$1,M246+N246+2,O246+1)</f>
        <v>78.90688938861561</v>
      </c>
      <c r="L246" s="10" t="str">
        <f t="shared" si="25"/>
        <v>HeatTax</v>
      </c>
      <c r="M246" s="10">
        <f>VLOOKUP(L246,Input!$C$2:$D$6,2,FALSE)</f>
        <v>63</v>
      </c>
      <c r="N246" s="10">
        <f t="shared" si="26"/>
        <v>26</v>
      </c>
      <c r="O246" s="10">
        <f>MATCH(F246,Input!$C$15:$U$15,0)</f>
        <v>1</v>
      </c>
    </row>
    <row r="247" spans="2:15">
      <c r="C247" t="s">
        <v>11</v>
      </c>
      <c r="D247" s="18">
        <v>2035</v>
      </c>
      <c r="E247" t="str">
        <f t="shared" si="29"/>
        <v>INDP*</v>
      </c>
      <c r="F247" t="str">
        <f t="shared" si="28"/>
        <v>INDSNG2</v>
      </c>
      <c r="G247" t="str">
        <f t="shared" si="28"/>
        <v>IPDRH</v>
      </c>
      <c r="H247" t="str">
        <f t="shared" si="28"/>
        <v>INDSNG2</v>
      </c>
      <c r="I247" s="10" t="s">
        <v>209</v>
      </c>
      <c r="J247" s="51">
        <f ca="1">OFFSET(Input!$A$1,M247+N247+2,O247+1)</f>
        <v>0</v>
      </c>
      <c r="L247" s="10" t="str">
        <f t="shared" si="25"/>
        <v>HeatTax</v>
      </c>
      <c r="M247" s="10">
        <f>VLOOKUP(L247,Input!$C$2:$D$6,2,FALSE)</f>
        <v>63</v>
      </c>
      <c r="N247" s="10">
        <f t="shared" si="26"/>
        <v>26</v>
      </c>
      <c r="O247" s="10">
        <f>MATCH(F247,Input!$C$15:$U$15,0)</f>
        <v>16</v>
      </c>
    </row>
    <row r="248" spans="2:15">
      <c r="C248" t="s">
        <v>11</v>
      </c>
      <c r="D248" s="18">
        <v>2035</v>
      </c>
      <c r="E248" t="str">
        <f t="shared" si="29"/>
        <v>INDP*</v>
      </c>
      <c r="F248" t="str">
        <f t="shared" si="28"/>
        <v>INDSNG1</v>
      </c>
      <c r="G248" t="str">
        <f t="shared" si="28"/>
        <v>IPDRH</v>
      </c>
      <c r="H248" t="str">
        <f t="shared" si="28"/>
        <v>INDSNG1</v>
      </c>
      <c r="I248" s="10" t="s">
        <v>209</v>
      </c>
      <c r="J248" s="51">
        <f ca="1">OFFSET(Input!$A$1,M248+N248+2,O248+1)</f>
        <v>121.84069514307899</v>
      </c>
      <c r="L248" s="10" t="str">
        <f t="shared" si="25"/>
        <v>HeatTax</v>
      </c>
      <c r="M248" s="10">
        <f>VLOOKUP(L248,Input!$C$2:$D$6,2,FALSE)</f>
        <v>63</v>
      </c>
      <c r="N248" s="10">
        <f t="shared" si="26"/>
        <v>26</v>
      </c>
      <c r="O248" s="10">
        <f>MATCH(F248,Input!$C$15:$U$15,0)</f>
        <v>15</v>
      </c>
    </row>
    <row r="249" spans="2:15">
      <c r="C249" t="s">
        <v>11</v>
      </c>
      <c r="D249" s="18">
        <v>2035</v>
      </c>
      <c r="E249" t="str">
        <f t="shared" si="29"/>
        <v>INDP*</v>
      </c>
      <c r="F249" t="str">
        <f t="shared" si="28"/>
        <v>INDCOA</v>
      </c>
      <c r="G249" t="str">
        <f t="shared" si="28"/>
        <v>IPDRH</v>
      </c>
      <c r="H249" t="str">
        <f t="shared" si="28"/>
        <v>INDCOA</v>
      </c>
      <c r="I249" s="10" t="s">
        <v>209</v>
      </c>
      <c r="J249" s="51">
        <f ca="1">OFFSET(Input!$A$1,M249+N249+2,O249+1)</f>
        <v>0</v>
      </c>
      <c r="L249" s="10" t="str">
        <f t="shared" si="25"/>
        <v>HeatTax</v>
      </c>
      <c r="M249" s="10">
        <f>VLOOKUP(L249,Input!$C$2:$D$6,2,FALSE)</f>
        <v>63</v>
      </c>
      <c r="N249" s="10">
        <f t="shared" si="26"/>
        <v>26</v>
      </c>
      <c r="O249" s="10">
        <f>MATCH(F249,Input!$C$15:$U$15,0)</f>
        <v>2</v>
      </c>
    </row>
    <row r="250" spans="2:15">
      <c r="C250" t="s">
        <v>11</v>
      </c>
      <c r="D250" s="18">
        <v>2035</v>
      </c>
      <c r="E250" t="str">
        <f t="shared" si="29"/>
        <v>INDP*</v>
      </c>
      <c r="F250" t="str">
        <f t="shared" ref="F250:H269" si="30">F206</f>
        <v>INDDSL</v>
      </c>
      <c r="G250" t="str">
        <f t="shared" si="30"/>
        <v>IPDRH</v>
      </c>
      <c r="H250" t="str">
        <f t="shared" si="30"/>
        <v>INDDSL</v>
      </c>
      <c r="I250" s="10" t="s">
        <v>209</v>
      </c>
      <c r="J250" s="51">
        <f ca="1">OFFSET(Input!$A$1,M250+N250+2,O250+1)</f>
        <v>154.26271326684906</v>
      </c>
      <c r="L250" s="10" t="str">
        <f t="shared" si="25"/>
        <v>HeatTax</v>
      </c>
      <c r="M250" s="10">
        <f>VLOOKUP(L250,Input!$C$2:$D$6,2,FALSE)</f>
        <v>63</v>
      </c>
      <c r="N250" s="10">
        <f t="shared" si="26"/>
        <v>26</v>
      </c>
      <c r="O250" s="10">
        <f>MATCH(F250,Input!$C$15:$U$15,0)</f>
        <v>3</v>
      </c>
    </row>
    <row r="251" spans="2:15">
      <c r="C251" t="s">
        <v>11</v>
      </c>
      <c r="D251" s="18">
        <v>2035</v>
      </c>
      <c r="E251" t="str">
        <f t="shared" si="29"/>
        <v>INDP*</v>
      </c>
      <c r="F251" t="str">
        <f t="shared" si="30"/>
        <v>INDDSB1</v>
      </c>
      <c r="G251" t="str">
        <f t="shared" si="30"/>
        <v>IPDRH</v>
      </c>
      <c r="H251" t="str">
        <f t="shared" si="30"/>
        <v>INDDSB1</v>
      </c>
      <c r="I251" s="10" t="s">
        <v>209</v>
      </c>
      <c r="J251" s="51">
        <f ca="1">OFFSET(Input!$A$1,M251+N251+2,O251+1)</f>
        <v>40.322872058088471</v>
      </c>
      <c r="L251" s="10" t="str">
        <f t="shared" si="25"/>
        <v>HeatTax</v>
      </c>
      <c r="M251" s="10">
        <f>VLOOKUP(L251,Input!$C$2:$D$6,2,FALSE)</f>
        <v>63</v>
      </c>
      <c r="N251" s="10">
        <f t="shared" si="26"/>
        <v>26</v>
      </c>
      <c r="O251" s="10">
        <f>MATCH(F251,Input!$C$15:$U$15,0)</f>
        <v>13</v>
      </c>
    </row>
    <row r="252" spans="2:15">
      <c r="C252" t="s">
        <v>11</v>
      </c>
      <c r="D252" s="18">
        <v>2035</v>
      </c>
      <c r="E252" t="str">
        <f t="shared" si="29"/>
        <v>INDP*</v>
      </c>
      <c r="F252" t="str">
        <f t="shared" si="30"/>
        <v>INDDSB2</v>
      </c>
      <c r="G252" t="str">
        <f t="shared" si="30"/>
        <v>IPDRH</v>
      </c>
      <c r="H252" t="str">
        <f t="shared" si="30"/>
        <v>INDDSB2</v>
      </c>
      <c r="I252" s="10" t="s">
        <v>209</v>
      </c>
      <c r="J252" s="51">
        <f ca="1">OFFSET(Input!$A$1,M252+N252+2,O252+1)</f>
        <v>121.84069514307899</v>
      </c>
      <c r="L252" s="10" t="str">
        <f t="shared" si="25"/>
        <v>HeatTax</v>
      </c>
      <c r="M252" s="10">
        <f>VLOOKUP(L252,Input!$C$2:$D$6,2,FALSE)</f>
        <v>63</v>
      </c>
      <c r="N252" s="10">
        <f t="shared" si="26"/>
        <v>26</v>
      </c>
      <c r="O252" s="10">
        <f>MATCH(F252,Input!$C$15:$U$15,0)</f>
        <v>14</v>
      </c>
    </row>
    <row r="253" spans="2:15">
      <c r="C253" t="s">
        <v>11</v>
      </c>
      <c r="D253" s="18">
        <v>2035</v>
      </c>
      <c r="E253" t="str">
        <f t="shared" si="29"/>
        <v>INDP*</v>
      </c>
      <c r="F253" t="str">
        <f t="shared" si="30"/>
        <v>INDWPE</v>
      </c>
      <c r="G253" t="str">
        <f t="shared" si="30"/>
        <v>IPDRH</v>
      </c>
      <c r="H253" t="str">
        <f t="shared" si="30"/>
        <v>INDWPE</v>
      </c>
      <c r="I253" s="10" t="s">
        <v>209</v>
      </c>
      <c r="J253" s="51">
        <f ca="1">OFFSET(Input!$A$1,M253+N253+2,O253+1)</f>
        <v>0</v>
      </c>
      <c r="L253" s="10" t="str">
        <f t="shared" si="25"/>
        <v>HeatTax</v>
      </c>
      <c r="M253" s="10">
        <f>VLOOKUP(L253,Input!$C$2:$D$6,2,FALSE)</f>
        <v>63</v>
      </c>
      <c r="N253" s="10">
        <f t="shared" si="26"/>
        <v>26</v>
      </c>
      <c r="O253" s="10">
        <f>MATCH(F253,Input!$C$15:$U$15,0)</f>
        <v>4</v>
      </c>
    </row>
    <row r="254" spans="2:15">
      <c r="C254" t="s">
        <v>11</v>
      </c>
      <c r="D254" s="18">
        <v>2035</v>
      </c>
      <c r="E254" t="str">
        <f t="shared" si="29"/>
        <v>INDP*</v>
      </c>
      <c r="F254" t="str">
        <f t="shared" si="30"/>
        <v>INDWCH</v>
      </c>
      <c r="G254" t="str">
        <f t="shared" si="30"/>
        <v>IPDRH</v>
      </c>
      <c r="H254" t="str">
        <f t="shared" si="30"/>
        <v>INDWCH</v>
      </c>
      <c r="I254" s="10" t="s">
        <v>209</v>
      </c>
      <c r="J254" s="51">
        <f ca="1">OFFSET(Input!$A$1,M254+N254+2,O254+1)</f>
        <v>0</v>
      </c>
      <c r="L254" s="10" t="str">
        <f t="shared" si="25"/>
        <v>HeatTax</v>
      </c>
      <c r="M254" s="10">
        <f>VLOOKUP(L254,Input!$C$2:$D$6,2,FALSE)</f>
        <v>63</v>
      </c>
      <c r="N254" s="10">
        <f t="shared" si="26"/>
        <v>26</v>
      </c>
      <c r="O254" s="10">
        <f>MATCH(F254,Input!$C$15:$U$15,0)</f>
        <v>5</v>
      </c>
    </row>
    <row r="255" spans="2:15">
      <c r="C255" t="s">
        <v>11</v>
      </c>
      <c r="D255" s="18">
        <v>2035</v>
      </c>
      <c r="E255" t="str">
        <f t="shared" si="29"/>
        <v>INDP*</v>
      </c>
      <c r="F255" t="str">
        <f t="shared" si="30"/>
        <v>INDBGA</v>
      </c>
      <c r="G255" t="str">
        <f t="shared" si="30"/>
        <v>IPDRH</v>
      </c>
      <c r="H255" t="str">
        <f t="shared" si="30"/>
        <v>INDBGA</v>
      </c>
      <c r="I255" s="10" t="s">
        <v>209</v>
      </c>
      <c r="J255" s="51">
        <f ca="1">OFFSET(Input!$A$1,M255+N255+2,O255+1)</f>
        <v>0</v>
      </c>
      <c r="L255" s="10" t="str">
        <f t="shared" si="25"/>
        <v>HeatTax</v>
      </c>
      <c r="M255" s="10">
        <f>VLOOKUP(L255,Input!$C$2:$D$6,2,FALSE)</f>
        <v>63</v>
      </c>
      <c r="N255" s="10">
        <f t="shared" si="26"/>
        <v>26</v>
      </c>
      <c r="O255" s="10">
        <f>MATCH(F255,Input!$C$15:$U$15,0)</f>
        <v>6</v>
      </c>
    </row>
    <row r="256" spans="2:15">
      <c r="C256" t="s">
        <v>11</v>
      </c>
      <c r="D256" s="18">
        <v>2035</v>
      </c>
      <c r="E256" t="str">
        <f t="shared" si="29"/>
        <v>INDP*</v>
      </c>
      <c r="F256" t="str">
        <f t="shared" si="30"/>
        <v>INDHFO</v>
      </c>
      <c r="G256" t="str">
        <f t="shared" si="30"/>
        <v>IPDRH</v>
      </c>
      <c r="H256" t="str">
        <f t="shared" si="30"/>
        <v>INDHFO</v>
      </c>
      <c r="I256" s="10" t="s">
        <v>209</v>
      </c>
      <c r="J256" s="51">
        <f ca="1">OFFSET(Input!$A$1,M256+N256+2,O256+1)</f>
        <v>70.840902704037745</v>
      </c>
      <c r="L256" s="10" t="str">
        <f t="shared" si="25"/>
        <v>HeatTax</v>
      </c>
      <c r="M256" s="10">
        <f>VLOOKUP(L256,Input!$C$2:$D$6,2,FALSE)</f>
        <v>63</v>
      </c>
      <c r="N256" s="10">
        <f t="shared" si="26"/>
        <v>26</v>
      </c>
      <c r="O256" s="10">
        <f>MATCH(F256,Input!$C$15:$U$15,0)</f>
        <v>7</v>
      </c>
    </row>
    <row r="257" spans="2:15">
      <c r="C257" t="s">
        <v>11</v>
      </c>
      <c r="D257" s="18">
        <v>2035</v>
      </c>
      <c r="E257" t="str">
        <f t="shared" si="29"/>
        <v>INDP*</v>
      </c>
      <c r="F257" t="str">
        <f t="shared" si="30"/>
        <v>INDLPG</v>
      </c>
      <c r="G257" t="str">
        <f t="shared" si="30"/>
        <v>IPDRH</v>
      </c>
      <c r="H257" t="str">
        <f t="shared" si="30"/>
        <v>INDLPG</v>
      </c>
      <c r="I257" s="10" t="s">
        <v>209</v>
      </c>
      <c r="J257" s="51">
        <f ca="1">OFFSET(Input!$A$1,M257+N257+2,O257+1)</f>
        <v>50.283318770351023</v>
      </c>
      <c r="L257" s="10" t="str">
        <f t="shared" si="25"/>
        <v>HeatTax</v>
      </c>
      <c r="M257" s="10">
        <f>VLOOKUP(L257,Input!$C$2:$D$6,2,FALSE)</f>
        <v>63</v>
      </c>
      <c r="N257" s="10">
        <f t="shared" si="26"/>
        <v>26</v>
      </c>
      <c r="O257" s="10">
        <f>MATCH(F257,Input!$C$15:$U$15,0)</f>
        <v>8</v>
      </c>
    </row>
    <row r="258" spans="2:15">
      <c r="C258" t="s">
        <v>11</v>
      </c>
      <c r="D258" s="18">
        <v>2035</v>
      </c>
      <c r="E258" t="str">
        <f t="shared" si="29"/>
        <v>INDP*</v>
      </c>
      <c r="F258" t="str">
        <f t="shared" si="30"/>
        <v>INDWST</v>
      </c>
      <c r="G258" t="str">
        <f t="shared" si="30"/>
        <v>IPDRH</v>
      </c>
      <c r="H258" t="str">
        <f t="shared" si="30"/>
        <v>INDWST</v>
      </c>
      <c r="I258" s="10" t="s">
        <v>209</v>
      </c>
      <c r="J258" s="51">
        <f ca="1">OFFSET(Input!$A$1,M258+N258+2,O258+1)</f>
        <v>0</v>
      </c>
      <c r="L258" s="10" t="str">
        <f t="shared" si="25"/>
        <v>HeatTax</v>
      </c>
      <c r="M258" s="10">
        <f>VLOOKUP(L258,Input!$C$2:$D$6,2,FALSE)</f>
        <v>63</v>
      </c>
      <c r="N258" s="10">
        <f t="shared" si="26"/>
        <v>26</v>
      </c>
      <c r="O258" s="10">
        <f>MATCH(F258,Input!$C$15:$U$15,0)</f>
        <v>9</v>
      </c>
    </row>
    <row r="259" spans="2:15">
      <c r="C259" t="s">
        <v>11</v>
      </c>
      <c r="D259" s="18">
        <v>2035</v>
      </c>
      <c r="E259" t="str">
        <f t="shared" si="29"/>
        <v>INDP*</v>
      </c>
      <c r="F259" t="str">
        <f t="shared" si="30"/>
        <v>INDHCE</v>
      </c>
      <c r="G259" t="str">
        <f t="shared" si="30"/>
        <v>IPDRH</v>
      </c>
      <c r="H259" t="str">
        <f t="shared" si="30"/>
        <v>INDHCE</v>
      </c>
      <c r="I259" s="10" t="s">
        <v>209</v>
      </c>
      <c r="J259" s="51">
        <f ca="1">OFFSET(Input!$A$1,M259+N259+2,O259+1)</f>
        <v>30.170076892571945</v>
      </c>
      <c r="L259" s="10" t="str">
        <f t="shared" si="25"/>
        <v>HeatTax</v>
      </c>
      <c r="M259" s="10">
        <f>VLOOKUP(L259,Input!$C$2:$D$6,2,FALSE)</f>
        <v>63</v>
      </c>
      <c r="N259" s="10">
        <f t="shared" si="26"/>
        <v>26</v>
      </c>
      <c r="O259" s="10">
        <f>MATCH(F259,Input!$C$15:$U$15,0)</f>
        <v>10</v>
      </c>
    </row>
    <row r="260" spans="2:15">
      <c r="C260" t="s">
        <v>11</v>
      </c>
      <c r="D260" s="18">
        <v>2035</v>
      </c>
      <c r="E260" t="str">
        <f t="shared" si="29"/>
        <v>INDP*</v>
      </c>
      <c r="F260" t="str">
        <f t="shared" si="30"/>
        <v>INDHDE</v>
      </c>
      <c r="G260" t="str">
        <f t="shared" si="30"/>
        <v>IPDRH</v>
      </c>
      <c r="H260" t="str">
        <f t="shared" si="30"/>
        <v>INDHDE</v>
      </c>
      <c r="I260" s="10" t="s">
        <v>209</v>
      </c>
      <c r="J260" s="51">
        <f ca="1">OFFSET(Input!$A$1,M260+N260+2,O260+1)</f>
        <v>30.170076892571945</v>
      </c>
      <c r="L260" s="10" t="str">
        <f t="shared" si="25"/>
        <v>HeatTax</v>
      </c>
      <c r="M260" s="10">
        <f>VLOOKUP(L260,Input!$C$2:$D$6,2,FALSE)</f>
        <v>63</v>
      </c>
      <c r="N260" s="10">
        <f t="shared" si="26"/>
        <v>26</v>
      </c>
      <c r="O260" s="10">
        <f>MATCH(F260,Input!$C$15:$U$15,0)</f>
        <v>11</v>
      </c>
    </row>
    <row r="261" spans="2:15">
      <c r="B261" s="9"/>
      <c r="C261" s="9" t="s">
        <v>11</v>
      </c>
      <c r="D261" s="12">
        <v>2035</v>
      </c>
      <c r="E261" s="9" t="str">
        <f t="shared" si="29"/>
        <v>INDP*</v>
      </c>
      <c r="F261" s="9" t="str">
        <f t="shared" si="30"/>
        <v>INDELC</v>
      </c>
      <c r="G261" s="9" t="str">
        <f t="shared" si="30"/>
        <v>IPDRH</v>
      </c>
      <c r="H261" s="9" t="str">
        <f t="shared" si="30"/>
        <v>INDELC</v>
      </c>
      <c r="I261" s="13" t="s">
        <v>209</v>
      </c>
      <c r="J261" s="52">
        <f ca="1">OFFSET(Input!$A$1,M261+N261+2,O261+1)</f>
        <v>40.322872058088471</v>
      </c>
      <c r="L261" s="13" t="str">
        <f t="shared" si="25"/>
        <v>HeatTax</v>
      </c>
      <c r="M261" s="13">
        <f>VLOOKUP(L261,Input!$C$2:$D$6,2,FALSE)</f>
        <v>63</v>
      </c>
      <c r="N261" s="13">
        <f t="shared" si="26"/>
        <v>26</v>
      </c>
      <c r="O261" s="13">
        <f>MATCH(F261,Input!$C$15:$U$15,0)</f>
        <v>12</v>
      </c>
    </row>
    <row r="262" spans="2:15">
      <c r="B262" s="26"/>
      <c r="C262" s="26" t="s">
        <v>11</v>
      </c>
      <c r="D262" s="27">
        <v>2035</v>
      </c>
      <c r="E262" s="26" t="str">
        <f t="shared" si="29"/>
        <v>INDP*</v>
      </c>
      <c r="F262" s="26" t="str">
        <f t="shared" si="30"/>
        <v>INDELC</v>
      </c>
      <c r="G262" s="26" t="str">
        <f t="shared" si="30"/>
        <v>IPDLA</v>
      </c>
      <c r="H262" s="26" t="str">
        <f t="shared" si="30"/>
        <v>INDELC</v>
      </c>
      <c r="I262" s="28" t="s">
        <v>209</v>
      </c>
      <c r="J262" s="53">
        <f ca="1">OFFSET(Input!$A$1,M262+N262+2,O262+1)</f>
        <v>40.322872058088471</v>
      </c>
      <c r="L262" s="28" t="str">
        <f t="shared" si="25"/>
        <v>FullTax</v>
      </c>
      <c r="M262" s="28">
        <f>VLOOKUP(L262,Input!$C$2:$D$6,2,FALSE)</f>
        <v>113</v>
      </c>
      <c r="N262" s="28">
        <f t="shared" si="26"/>
        <v>26</v>
      </c>
      <c r="O262" s="28">
        <f>MATCH(F262,Input!$C$15:$U$15,0)</f>
        <v>12</v>
      </c>
    </row>
    <row r="263" spans="2:15">
      <c r="B263" s="9"/>
      <c r="C263" s="9" t="s">
        <v>11</v>
      </c>
      <c r="D263" s="12">
        <v>2035</v>
      </c>
      <c r="E263" s="9" t="str">
        <f t="shared" si="29"/>
        <v>INDP*</v>
      </c>
      <c r="F263" s="9" t="str">
        <f t="shared" si="30"/>
        <v>INDELC</v>
      </c>
      <c r="G263" s="9" t="str">
        <f t="shared" si="30"/>
        <v>IPDEM</v>
      </c>
      <c r="H263" s="9" t="str">
        <f t="shared" si="30"/>
        <v>INDELC</v>
      </c>
      <c r="I263" s="13" t="s">
        <v>209</v>
      </c>
      <c r="J263" s="52">
        <f ca="1">OFFSET(Input!$A$1,M263+N263+2,O263+1)</f>
        <v>40.322872058088471</v>
      </c>
      <c r="L263" s="13" t="str">
        <f t="shared" ref="L263:L323" si="31">VLOOKUP(RIGHT(G263,3),$T$6:$V$12,3,FALSE)</f>
        <v>FullTax</v>
      </c>
      <c r="M263" s="13">
        <f>VLOOKUP(L263,Input!$C$2:$D$6,2,FALSE)</f>
        <v>113</v>
      </c>
      <c r="N263" s="13">
        <f t="shared" ref="N263:N323" si="32">D263-2009</f>
        <v>26</v>
      </c>
      <c r="O263" s="13">
        <f>MATCH(F263,Input!$C$15:$U$15,0)</f>
        <v>12</v>
      </c>
    </row>
    <row r="264" spans="2:15">
      <c r="C264" t="s">
        <v>11</v>
      </c>
      <c r="D264" s="18">
        <v>2035</v>
      </c>
      <c r="E264" t="str">
        <f t="shared" si="29"/>
        <v>INDP*</v>
      </c>
      <c r="F264" t="str">
        <f t="shared" si="30"/>
        <v>INDDSB1</v>
      </c>
      <c r="G264" t="str">
        <f t="shared" si="30"/>
        <v>IPDTF</v>
      </c>
      <c r="H264" t="str">
        <f t="shared" si="30"/>
        <v>INDDSB1</v>
      </c>
      <c r="I264" s="10" t="s">
        <v>209</v>
      </c>
      <c r="J264" s="51">
        <f ca="1">OFFSET(Input!$A$1,M264+N264+2,O264+1)</f>
        <v>40.322872058088471</v>
      </c>
      <c r="L264" s="10" t="str">
        <f t="shared" si="31"/>
        <v>FullTax</v>
      </c>
      <c r="M264" s="10">
        <f>VLOOKUP(L264,Input!$C$2:$D$6,2,FALSE)</f>
        <v>113</v>
      </c>
      <c r="N264" s="10">
        <f t="shared" si="32"/>
        <v>26</v>
      </c>
      <c r="O264" s="10">
        <f>MATCH(F264,Input!$C$15:$U$15,0)</f>
        <v>13</v>
      </c>
    </row>
    <row r="265" spans="2:15">
      <c r="C265" t="s">
        <v>11</v>
      </c>
      <c r="D265" s="18">
        <v>2035</v>
      </c>
      <c r="E265" t="str">
        <f t="shared" si="29"/>
        <v>INDP*</v>
      </c>
      <c r="F265" t="str">
        <f t="shared" si="30"/>
        <v>INDDSB2</v>
      </c>
      <c r="G265" t="str">
        <f t="shared" si="30"/>
        <v>IPDTF</v>
      </c>
      <c r="H265" t="str">
        <f t="shared" si="30"/>
        <v>INDDSB2</v>
      </c>
      <c r="I265" s="10" t="s">
        <v>209</v>
      </c>
      <c r="J265" s="51">
        <f ca="1">OFFSET(Input!$A$1,M265+N265+2,O265+1)</f>
        <v>121.84069514307899</v>
      </c>
      <c r="L265" s="10" t="str">
        <f t="shared" si="31"/>
        <v>FullTax</v>
      </c>
      <c r="M265" s="10">
        <f>VLOOKUP(L265,Input!$C$2:$D$6,2,FALSE)</f>
        <v>113</v>
      </c>
      <c r="N265" s="10">
        <f t="shared" si="32"/>
        <v>26</v>
      </c>
      <c r="O265" s="10">
        <f>MATCH(F265,Input!$C$15:$U$15,0)</f>
        <v>14</v>
      </c>
    </row>
    <row r="266" spans="2:15">
      <c r="C266" t="s">
        <v>11</v>
      </c>
      <c r="D266" s="18">
        <v>2035</v>
      </c>
      <c r="E266" t="str">
        <f t="shared" si="29"/>
        <v>INDP*</v>
      </c>
      <c r="F266" t="str">
        <f t="shared" si="30"/>
        <v>INDDSL</v>
      </c>
      <c r="G266" t="str">
        <f t="shared" si="30"/>
        <v>IPDTF</v>
      </c>
      <c r="H266" t="str">
        <f t="shared" si="30"/>
        <v>INDDSL</v>
      </c>
      <c r="I266" s="10" t="s">
        <v>209</v>
      </c>
      <c r="J266" s="51">
        <f ca="1">OFFSET(Input!$A$1,M266+N266+2,O266+1)</f>
        <v>154.26271326684906</v>
      </c>
      <c r="L266" s="10" t="str">
        <f t="shared" si="31"/>
        <v>FullTax</v>
      </c>
      <c r="M266" s="10">
        <f>VLOOKUP(L266,Input!$C$2:$D$6,2,FALSE)</f>
        <v>113</v>
      </c>
      <c r="N266" s="10">
        <f t="shared" si="32"/>
        <v>26</v>
      </c>
      <c r="O266" s="10">
        <f>MATCH(F266,Input!$C$15:$U$15,0)</f>
        <v>3</v>
      </c>
    </row>
    <row r="267" spans="2:15">
      <c r="C267" t="s">
        <v>11</v>
      </c>
      <c r="D267" s="18">
        <v>2035</v>
      </c>
      <c r="E267" t="str">
        <f t="shared" si="29"/>
        <v>INDP*</v>
      </c>
      <c r="F267" t="str">
        <f t="shared" si="30"/>
        <v>INDLPG</v>
      </c>
      <c r="G267" t="str">
        <f t="shared" si="30"/>
        <v>IPDFL</v>
      </c>
      <c r="H267" t="str">
        <f t="shared" si="30"/>
        <v>INDLPG</v>
      </c>
      <c r="I267" s="10" t="s">
        <v>209</v>
      </c>
      <c r="J267" s="51">
        <f ca="1">OFFSET(Input!$A$1,M267+N267+2,O267+1)</f>
        <v>50.283318770351023</v>
      </c>
      <c r="L267" s="10" t="str">
        <f t="shared" si="31"/>
        <v>FullTax</v>
      </c>
      <c r="M267" s="10">
        <f>VLOOKUP(L267,Input!$C$2:$D$6,2,FALSE)</f>
        <v>113</v>
      </c>
      <c r="N267" s="10">
        <f t="shared" si="32"/>
        <v>26</v>
      </c>
      <c r="O267" s="10">
        <f>MATCH(F267,Input!$C$15:$U$15,0)</f>
        <v>8</v>
      </c>
    </row>
    <row r="268" spans="2:15">
      <c r="C268" t="s">
        <v>11</v>
      </c>
      <c r="D268" s="18">
        <v>2035</v>
      </c>
      <c r="E268" t="str">
        <f t="shared" si="29"/>
        <v>INDP*</v>
      </c>
      <c r="F268" t="str">
        <f t="shared" si="30"/>
        <v>INDSNG1</v>
      </c>
      <c r="G268" t="str">
        <f t="shared" si="30"/>
        <v>IPDFL</v>
      </c>
      <c r="H268" t="str">
        <f t="shared" si="30"/>
        <v>INDSNG1</v>
      </c>
      <c r="I268" s="10" t="s">
        <v>209</v>
      </c>
      <c r="J268" s="51">
        <f ca="1">OFFSET(Input!$A$1,M268+N268+2,O268+1)</f>
        <v>121.84069514307899</v>
      </c>
      <c r="L268" s="10" t="str">
        <f t="shared" si="31"/>
        <v>FullTax</v>
      </c>
      <c r="M268" s="10">
        <f>VLOOKUP(L268,Input!$C$2:$D$6,2,FALSE)</f>
        <v>113</v>
      </c>
      <c r="N268" s="10">
        <f t="shared" si="32"/>
        <v>26</v>
      </c>
      <c r="O268" s="10">
        <f>MATCH(F268,Input!$C$15:$U$15,0)</f>
        <v>15</v>
      </c>
    </row>
    <row r="269" spans="2:15">
      <c r="B269" s="9"/>
      <c r="C269" s="9" t="s">
        <v>11</v>
      </c>
      <c r="D269" s="12">
        <v>2035</v>
      </c>
      <c r="E269" s="9" t="str">
        <f t="shared" si="29"/>
        <v>INDP*</v>
      </c>
      <c r="F269" s="9" t="str">
        <f t="shared" si="30"/>
        <v>INDSNG2</v>
      </c>
      <c r="G269" s="9" t="str">
        <f t="shared" si="30"/>
        <v>IPDFL</v>
      </c>
      <c r="H269" s="9" t="str">
        <f t="shared" si="30"/>
        <v>INDSNG2</v>
      </c>
      <c r="I269" s="13" t="s">
        <v>209</v>
      </c>
      <c r="J269" s="52">
        <f ca="1">OFFSET(Input!$A$1,M269+N269+2,O269+1)</f>
        <v>0</v>
      </c>
      <c r="L269" s="13" t="str">
        <f t="shared" si="31"/>
        <v>FullTax</v>
      </c>
      <c r="M269" s="13">
        <f>VLOOKUP(L269,Input!$C$2:$D$6,2,FALSE)</f>
        <v>113</v>
      </c>
      <c r="N269" s="13">
        <f t="shared" si="32"/>
        <v>26</v>
      </c>
      <c r="O269" s="13">
        <f>MATCH(F269,Input!$C$15:$U$15,0)</f>
        <v>16</v>
      </c>
    </row>
    <row r="270" spans="2:15" ht="15.75" thickBot="1">
      <c r="B270" s="80"/>
      <c r="C270" s="80"/>
      <c r="D270" s="80"/>
      <c r="E270" s="80"/>
      <c r="F270" s="80"/>
      <c r="G270" s="80"/>
      <c r="H270" s="80"/>
      <c r="I270" s="80"/>
      <c r="J270" s="80" t="e">
        <f ca="1">OFFSET(Input!$A$1,M270+N270+2,O270+1)</f>
        <v>#N/A</v>
      </c>
      <c r="L270" t="e">
        <f t="shared" si="31"/>
        <v>#N/A</v>
      </c>
      <c r="M270" t="e">
        <f>VLOOKUP(L270,Input!$C$2:$D$6,2,FALSE)</f>
        <v>#N/A</v>
      </c>
      <c r="N270">
        <f t="shared" si="32"/>
        <v>-2009</v>
      </c>
      <c r="O270" t="e">
        <f>MATCH(F270,Input!$C$15:$U$15,0)</f>
        <v>#N/A</v>
      </c>
    </row>
    <row r="271" spans="2:15">
      <c r="J271" t="e">
        <f ca="1">OFFSET(Input!$A$1,M271+N271+2,O271+1)</f>
        <v>#N/A</v>
      </c>
      <c r="L271" t="e">
        <f t="shared" si="31"/>
        <v>#N/A</v>
      </c>
      <c r="M271" t="e">
        <f>VLOOKUP(L271,Input!$C$2:$D$6,2,FALSE)</f>
        <v>#N/A</v>
      </c>
      <c r="N271">
        <f t="shared" si="32"/>
        <v>-2009</v>
      </c>
      <c r="O271" t="e">
        <f>MATCH(F271,Input!$C$15:$U$15,0)</f>
        <v>#N/A</v>
      </c>
    </row>
    <row r="272" spans="2:15">
      <c r="J272" t="e">
        <f ca="1">OFFSET(Input!$A$1,M272+N272+2,O272+1)</f>
        <v>#N/A</v>
      </c>
      <c r="L272" t="e">
        <f t="shared" si="31"/>
        <v>#N/A</v>
      </c>
      <c r="M272" t="e">
        <f>VLOOKUP(L272,Input!$C$2:$D$6,2,FALSE)</f>
        <v>#N/A</v>
      </c>
      <c r="N272">
        <f t="shared" si="32"/>
        <v>-2009</v>
      </c>
      <c r="O272" t="e">
        <f>MATCH(F272,Input!$C$15:$U$15,0)</f>
        <v>#N/A</v>
      </c>
    </row>
    <row r="273" spans="10:15">
      <c r="J273" t="e">
        <f ca="1">OFFSET(Input!$A$1,M273+N273+2,O273+1)</f>
        <v>#N/A</v>
      </c>
      <c r="L273" t="e">
        <f t="shared" si="31"/>
        <v>#N/A</v>
      </c>
      <c r="M273" t="e">
        <f>VLOOKUP(L273,Input!$C$2:$D$6,2,FALSE)</f>
        <v>#N/A</v>
      </c>
      <c r="N273">
        <f t="shared" si="32"/>
        <v>-2009</v>
      </c>
      <c r="O273" t="e">
        <f>MATCH(F273,Input!$C$15:$U$15,0)</f>
        <v>#N/A</v>
      </c>
    </row>
    <row r="274" spans="10:15">
      <c r="J274" t="e">
        <f ca="1">OFFSET(Input!$A$1,M274+N274+2,O274+1)</f>
        <v>#N/A</v>
      </c>
      <c r="L274" t="e">
        <f t="shared" si="31"/>
        <v>#N/A</v>
      </c>
      <c r="M274" t="e">
        <f>VLOOKUP(L274,Input!$C$2:$D$6,2,FALSE)</f>
        <v>#N/A</v>
      </c>
      <c r="N274">
        <f t="shared" si="32"/>
        <v>-2009</v>
      </c>
      <c r="O274" t="e">
        <f>MATCH(F274,Input!$C$15:$U$15,0)</f>
        <v>#N/A</v>
      </c>
    </row>
    <row r="275" spans="10:15">
      <c r="J275" t="e">
        <f ca="1">OFFSET(Input!$A$1,M275+N275+2,O275+1)</f>
        <v>#N/A</v>
      </c>
      <c r="L275" t="e">
        <f t="shared" si="31"/>
        <v>#N/A</v>
      </c>
      <c r="M275" t="e">
        <f>VLOOKUP(L275,Input!$C$2:$D$6,2,FALSE)</f>
        <v>#N/A</v>
      </c>
      <c r="N275">
        <f t="shared" si="32"/>
        <v>-2009</v>
      </c>
      <c r="O275" t="e">
        <f>MATCH(F275,Input!$C$15:$U$15,0)</f>
        <v>#N/A</v>
      </c>
    </row>
    <row r="276" spans="10:15">
      <c r="J276" t="e">
        <f ca="1">OFFSET(Input!$A$1,M276+N276+2,O276+1)</f>
        <v>#N/A</v>
      </c>
      <c r="L276" t="e">
        <f t="shared" si="31"/>
        <v>#N/A</v>
      </c>
      <c r="M276" t="e">
        <f>VLOOKUP(L276,Input!$C$2:$D$6,2,FALSE)</f>
        <v>#N/A</v>
      </c>
      <c r="N276">
        <f t="shared" si="32"/>
        <v>-2009</v>
      </c>
      <c r="O276" t="e">
        <f>MATCH(F276,Input!$C$15:$U$15,0)</f>
        <v>#N/A</v>
      </c>
    </row>
    <row r="277" spans="10:15">
      <c r="J277" t="e">
        <f ca="1">OFFSET(Input!$A$1,M277+N277+2,O277+1)</f>
        <v>#N/A</v>
      </c>
      <c r="L277" t="e">
        <f t="shared" si="31"/>
        <v>#N/A</v>
      </c>
      <c r="M277" t="e">
        <f>VLOOKUP(L277,Input!$C$2:$D$6,2,FALSE)</f>
        <v>#N/A</v>
      </c>
      <c r="N277">
        <f t="shared" si="32"/>
        <v>-2009</v>
      </c>
      <c r="O277" t="e">
        <f>MATCH(F277,Input!$C$15:$U$15,0)</f>
        <v>#N/A</v>
      </c>
    </row>
    <row r="278" spans="10:15">
      <c r="J278" t="e">
        <f ca="1">OFFSET(Input!$A$1,M278+N278+2,O278+1)</f>
        <v>#N/A</v>
      </c>
      <c r="L278" t="e">
        <f t="shared" si="31"/>
        <v>#N/A</v>
      </c>
      <c r="M278" t="e">
        <f>VLOOKUP(L278,Input!$C$2:$D$6,2,FALSE)</f>
        <v>#N/A</v>
      </c>
      <c r="N278">
        <f t="shared" si="32"/>
        <v>-2009</v>
      </c>
      <c r="O278" t="e">
        <f>MATCH(F278,Input!$C$15:$U$15,0)</f>
        <v>#N/A</v>
      </c>
    </row>
    <row r="279" spans="10:15">
      <c r="J279" t="e">
        <f ca="1">OFFSET(Input!$A$1,M279+N279+2,O279+1)</f>
        <v>#N/A</v>
      </c>
      <c r="L279" t="e">
        <f t="shared" si="31"/>
        <v>#N/A</v>
      </c>
      <c r="M279" t="e">
        <f>VLOOKUP(L279,Input!$C$2:$D$6,2,FALSE)</f>
        <v>#N/A</v>
      </c>
      <c r="N279">
        <f t="shared" si="32"/>
        <v>-2009</v>
      </c>
      <c r="O279" t="e">
        <f>MATCH(F279,Input!$C$15:$U$15,0)</f>
        <v>#N/A</v>
      </c>
    </row>
    <row r="280" spans="10:15">
      <c r="J280" t="e">
        <f ca="1">OFFSET(Input!$A$1,M280+N280+2,O280+1)</f>
        <v>#N/A</v>
      </c>
      <c r="L280" t="e">
        <f t="shared" si="31"/>
        <v>#N/A</v>
      </c>
      <c r="M280" t="e">
        <f>VLOOKUP(L280,Input!$C$2:$D$6,2,FALSE)</f>
        <v>#N/A</v>
      </c>
      <c r="N280">
        <f t="shared" si="32"/>
        <v>-2009</v>
      </c>
      <c r="O280" t="e">
        <f>MATCH(F280,Input!$C$15:$U$15,0)</f>
        <v>#N/A</v>
      </c>
    </row>
    <row r="281" spans="10:15">
      <c r="J281" t="e">
        <f ca="1">OFFSET(Input!$A$1,M281+N281+2,O281+1)</f>
        <v>#N/A</v>
      </c>
      <c r="L281" t="e">
        <f t="shared" si="31"/>
        <v>#N/A</v>
      </c>
      <c r="M281" t="e">
        <f>VLOOKUP(L281,Input!$C$2:$D$6,2,FALSE)</f>
        <v>#N/A</v>
      </c>
      <c r="N281">
        <f t="shared" si="32"/>
        <v>-2009</v>
      </c>
      <c r="O281" t="e">
        <f>MATCH(F281,Input!$C$15:$U$15,0)</f>
        <v>#N/A</v>
      </c>
    </row>
    <row r="282" spans="10:15">
      <c r="J282" t="e">
        <f ca="1">OFFSET(Input!$A$1,M282+N282+2,O282+1)</f>
        <v>#N/A</v>
      </c>
      <c r="L282" t="e">
        <f t="shared" si="31"/>
        <v>#N/A</v>
      </c>
      <c r="M282" t="e">
        <f>VLOOKUP(L282,Input!$C$2:$D$6,2,FALSE)</f>
        <v>#N/A</v>
      </c>
      <c r="N282">
        <f t="shared" si="32"/>
        <v>-2009</v>
      </c>
      <c r="O282" t="e">
        <f>MATCH(F282,Input!$C$15:$U$15,0)</f>
        <v>#N/A</v>
      </c>
    </row>
    <row r="283" spans="10:15">
      <c r="J283" t="e">
        <f ca="1">OFFSET(Input!$A$1,M283+N283+2,O283+1)</f>
        <v>#N/A</v>
      </c>
      <c r="L283" t="e">
        <f t="shared" si="31"/>
        <v>#N/A</v>
      </c>
      <c r="M283" t="e">
        <f>VLOOKUP(L283,Input!$C$2:$D$6,2,FALSE)</f>
        <v>#N/A</v>
      </c>
      <c r="N283">
        <f t="shared" si="32"/>
        <v>-2009</v>
      </c>
      <c r="O283" t="e">
        <f>MATCH(F283,Input!$C$15:$U$15,0)</f>
        <v>#N/A</v>
      </c>
    </row>
    <row r="284" spans="10:15">
      <c r="J284" t="e">
        <f ca="1">OFFSET(Input!$A$1,M284+N284+2,O284+1)</f>
        <v>#N/A</v>
      </c>
      <c r="L284" t="e">
        <f t="shared" si="31"/>
        <v>#N/A</v>
      </c>
      <c r="M284" t="e">
        <f>VLOOKUP(L284,Input!$C$2:$D$6,2,FALSE)</f>
        <v>#N/A</v>
      </c>
      <c r="N284">
        <f t="shared" si="32"/>
        <v>-2009</v>
      </c>
      <c r="O284" t="e">
        <f>MATCH(F284,Input!$C$15:$U$15,0)</f>
        <v>#N/A</v>
      </c>
    </row>
    <row r="285" spans="10:15">
      <c r="J285" t="e">
        <f ca="1">OFFSET(Input!$A$1,M285+N285+2,O285+1)</f>
        <v>#N/A</v>
      </c>
      <c r="L285" t="e">
        <f t="shared" si="31"/>
        <v>#N/A</v>
      </c>
      <c r="M285" t="e">
        <f>VLOOKUP(L285,Input!$C$2:$D$6,2,FALSE)</f>
        <v>#N/A</v>
      </c>
      <c r="N285">
        <f t="shared" si="32"/>
        <v>-2009</v>
      </c>
      <c r="O285" t="e">
        <f>MATCH(F285,Input!$C$15:$U$15,0)</f>
        <v>#N/A</v>
      </c>
    </row>
    <row r="286" spans="10:15">
      <c r="J286" t="e">
        <f ca="1">OFFSET(Input!$A$1,M286+N286+2,O286+1)</f>
        <v>#N/A</v>
      </c>
      <c r="L286" t="e">
        <f t="shared" si="31"/>
        <v>#N/A</v>
      </c>
      <c r="M286" t="e">
        <f>VLOOKUP(L286,Input!$C$2:$D$6,2,FALSE)</f>
        <v>#N/A</v>
      </c>
      <c r="N286">
        <f t="shared" si="32"/>
        <v>-2009</v>
      </c>
      <c r="O286" t="e">
        <f>MATCH(F286,Input!$C$15:$U$15,0)</f>
        <v>#N/A</v>
      </c>
    </row>
    <row r="287" spans="10:15">
      <c r="J287" t="e">
        <f ca="1">OFFSET(Input!$A$1,M287+N287+2,O287+1)</f>
        <v>#N/A</v>
      </c>
      <c r="L287" t="e">
        <f t="shared" si="31"/>
        <v>#N/A</v>
      </c>
      <c r="M287" t="e">
        <f>VLOOKUP(L287,Input!$C$2:$D$6,2,FALSE)</f>
        <v>#N/A</v>
      </c>
      <c r="N287">
        <f t="shared" si="32"/>
        <v>-2009</v>
      </c>
      <c r="O287" t="e">
        <f>MATCH(F287,Input!$C$15:$U$15,0)</f>
        <v>#N/A</v>
      </c>
    </row>
    <row r="288" spans="10:15">
      <c r="J288" t="e">
        <f ca="1">OFFSET(Input!$A$1,M288+N288+2,O288+1)</f>
        <v>#N/A</v>
      </c>
      <c r="L288" t="e">
        <f t="shared" si="31"/>
        <v>#N/A</v>
      </c>
      <c r="M288" t="e">
        <f>VLOOKUP(L288,Input!$C$2:$D$6,2,FALSE)</f>
        <v>#N/A</v>
      </c>
      <c r="N288">
        <f t="shared" si="32"/>
        <v>-2009</v>
      </c>
      <c r="O288" t="e">
        <f>MATCH(F288,Input!$C$15:$U$15,0)</f>
        <v>#N/A</v>
      </c>
    </row>
    <row r="289" spans="10:15">
      <c r="J289" t="e">
        <f ca="1">OFFSET(Input!$A$1,M289+N289+2,O289+1)</f>
        <v>#N/A</v>
      </c>
      <c r="L289" t="e">
        <f t="shared" si="31"/>
        <v>#N/A</v>
      </c>
      <c r="M289" t="e">
        <f>VLOOKUP(L289,Input!$C$2:$D$6,2,FALSE)</f>
        <v>#N/A</v>
      </c>
      <c r="N289">
        <f t="shared" si="32"/>
        <v>-2009</v>
      </c>
      <c r="O289" t="e">
        <f>MATCH(F289,Input!$C$15:$U$15,0)</f>
        <v>#N/A</v>
      </c>
    </row>
    <row r="290" spans="10:15">
      <c r="J290" t="e">
        <f ca="1">OFFSET(Input!$A$1,M290+N290+2,O290+1)</f>
        <v>#N/A</v>
      </c>
      <c r="L290" t="e">
        <f t="shared" si="31"/>
        <v>#N/A</v>
      </c>
      <c r="M290" t="e">
        <f>VLOOKUP(L290,Input!$C$2:$D$6,2,FALSE)</f>
        <v>#N/A</v>
      </c>
      <c r="N290">
        <f t="shared" si="32"/>
        <v>-2009</v>
      </c>
      <c r="O290" t="e">
        <f>MATCH(F290,Input!$C$15:$U$15,0)</f>
        <v>#N/A</v>
      </c>
    </row>
    <row r="291" spans="10:15">
      <c r="J291" t="e">
        <f ca="1">OFFSET(Input!$A$1,M291+N291+2,O291+1)</f>
        <v>#N/A</v>
      </c>
      <c r="L291" t="e">
        <f t="shared" si="31"/>
        <v>#N/A</v>
      </c>
      <c r="M291" t="e">
        <f>VLOOKUP(L291,Input!$C$2:$D$6,2,FALSE)</f>
        <v>#N/A</v>
      </c>
      <c r="N291">
        <f t="shared" si="32"/>
        <v>-2009</v>
      </c>
      <c r="O291" t="e">
        <f>MATCH(F291,Input!$C$15:$U$15,0)</f>
        <v>#N/A</v>
      </c>
    </row>
    <row r="292" spans="10:15">
      <c r="J292" t="e">
        <f ca="1">OFFSET(Input!$A$1,M292+N292+2,O292+1)</f>
        <v>#N/A</v>
      </c>
      <c r="L292" t="e">
        <f t="shared" si="31"/>
        <v>#N/A</v>
      </c>
      <c r="M292" t="e">
        <f>VLOOKUP(L292,Input!$C$2:$D$6,2,FALSE)</f>
        <v>#N/A</v>
      </c>
      <c r="N292">
        <f t="shared" si="32"/>
        <v>-2009</v>
      </c>
      <c r="O292" t="e">
        <f>MATCH(F292,Input!$C$15:$U$15,0)</f>
        <v>#N/A</v>
      </c>
    </row>
    <row r="293" spans="10:15">
      <c r="J293" t="e">
        <f ca="1">OFFSET(Input!$A$1,M293+N293+2,O293+1)</f>
        <v>#N/A</v>
      </c>
      <c r="L293" t="e">
        <f t="shared" si="31"/>
        <v>#N/A</v>
      </c>
      <c r="M293" t="e">
        <f>VLOOKUP(L293,Input!$C$2:$D$6,2,FALSE)</f>
        <v>#N/A</v>
      </c>
      <c r="N293">
        <f t="shared" si="32"/>
        <v>-2009</v>
      </c>
      <c r="O293" t="e">
        <f>MATCH(F293,Input!$C$15:$U$15,0)</f>
        <v>#N/A</v>
      </c>
    </row>
    <row r="294" spans="10:15">
      <c r="J294" t="e">
        <f ca="1">OFFSET(Input!$A$1,M294+N294+2,O294+1)</f>
        <v>#N/A</v>
      </c>
      <c r="L294" t="e">
        <f t="shared" si="31"/>
        <v>#N/A</v>
      </c>
      <c r="M294" t="e">
        <f>VLOOKUP(L294,Input!$C$2:$D$6,2,FALSE)</f>
        <v>#N/A</v>
      </c>
      <c r="N294">
        <f t="shared" si="32"/>
        <v>-2009</v>
      </c>
      <c r="O294" t="e">
        <f>MATCH(F294,Input!$C$15:$U$15,0)</f>
        <v>#N/A</v>
      </c>
    </row>
    <row r="295" spans="10:15">
      <c r="J295" t="e">
        <f ca="1">OFFSET(Input!$A$1,M295+N295+2,O295+1)</f>
        <v>#N/A</v>
      </c>
      <c r="L295" t="e">
        <f t="shared" si="31"/>
        <v>#N/A</v>
      </c>
      <c r="M295" t="e">
        <f>VLOOKUP(L295,Input!$C$2:$D$6,2,FALSE)</f>
        <v>#N/A</v>
      </c>
      <c r="N295">
        <f t="shared" si="32"/>
        <v>-2009</v>
      </c>
      <c r="O295" t="e">
        <f>MATCH(F295,Input!$C$15:$U$15,0)</f>
        <v>#N/A</v>
      </c>
    </row>
    <row r="296" spans="10:15">
      <c r="J296" t="e">
        <f ca="1">OFFSET(Input!$A$1,M296+N296+2,O296+1)</f>
        <v>#N/A</v>
      </c>
      <c r="L296" t="e">
        <f t="shared" si="31"/>
        <v>#N/A</v>
      </c>
      <c r="M296" t="e">
        <f>VLOOKUP(L296,Input!$C$2:$D$6,2,FALSE)</f>
        <v>#N/A</v>
      </c>
      <c r="N296">
        <f t="shared" si="32"/>
        <v>-2009</v>
      </c>
      <c r="O296" t="e">
        <f>MATCH(F296,Input!$C$15:$U$15,0)</f>
        <v>#N/A</v>
      </c>
    </row>
    <row r="297" spans="10:15">
      <c r="J297" t="e">
        <f ca="1">OFFSET(Input!$A$1,M297+N297+2,O297+1)</f>
        <v>#N/A</v>
      </c>
      <c r="L297" t="e">
        <f t="shared" si="31"/>
        <v>#N/A</v>
      </c>
      <c r="M297" t="e">
        <f>VLOOKUP(L297,Input!$C$2:$D$6,2,FALSE)</f>
        <v>#N/A</v>
      </c>
      <c r="N297">
        <f t="shared" si="32"/>
        <v>-2009</v>
      </c>
      <c r="O297" t="e">
        <f>MATCH(F297,Input!$C$15:$U$15,0)</f>
        <v>#N/A</v>
      </c>
    </row>
    <row r="298" spans="10:15">
      <c r="J298" t="e">
        <f ca="1">OFFSET(Input!$A$1,M298+N298+2,O298+1)</f>
        <v>#N/A</v>
      </c>
      <c r="L298" t="e">
        <f t="shared" si="31"/>
        <v>#N/A</v>
      </c>
      <c r="M298" t="e">
        <f>VLOOKUP(L298,Input!$C$2:$D$6,2,FALSE)</f>
        <v>#N/A</v>
      </c>
      <c r="N298">
        <f t="shared" si="32"/>
        <v>-2009</v>
      </c>
      <c r="O298" t="e">
        <f>MATCH(F298,Input!$C$15:$U$15,0)</f>
        <v>#N/A</v>
      </c>
    </row>
    <row r="299" spans="10:15">
      <c r="J299" t="e">
        <f ca="1">OFFSET(Input!$A$1,M299+N299+2,O299+1)</f>
        <v>#N/A</v>
      </c>
      <c r="L299" t="e">
        <f t="shared" si="31"/>
        <v>#N/A</v>
      </c>
      <c r="M299" t="e">
        <f>VLOOKUP(L299,Input!$C$2:$D$6,2,FALSE)</f>
        <v>#N/A</v>
      </c>
      <c r="N299">
        <f t="shared" si="32"/>
        <v>-2009</v>
      </c>
      <c r="O299" t="e">
        <f>MATCH(F299,Input!$C$15:$U$15,0)</f>
        <v>#N/A</v>
      </c>
    </row>
    <row r="300" spans="10:15">
      <c r="J300" t="e">
        <f ca="1">OFFSET(Input!$A$1,M300+N300+2,O300+1)</f>
        <v>#N/A</v>
      </c>
      <c r="L300" t="e">
        <f t="shared" si="31"/>
        <v>#N/A</v>
      </c>
      <c r="M300" t="e">
        <f>VLOOKUP(L300,Input!$C$2:$D$6,2,FALSE)</f>
        <v>#N/A</v>
      </c>
      <c r="N300">
        <f t="shared" si="32"/>
        <v>-2009</v>
      </c>
      <c r="O300" t="e">
        <f>MATCH(F300,Input!$C$15:$U$15,0)</f>
        <v>#N/A</v>
      </c>
    </row>
    <row r="301" spans="10:15">
      <c r="J301" t="e">
        <f ca="1">OFFSET(Input!$A$1,M301+N301+2,O301+1)</f>
        <v>#N/A</v>
      </c>
      <c r="L301" t="e">
        <f t="shared" si="31"/>
        <v>#N/A</v>
      </c>
      <c r="M301" t="e">
        <f>VLOOKUP(L301,Input!$C$2:$D$6,2,FALSE)</f>
        <v>#N/A</v>
      </c>
      <c r="N301">
        <f t="shared" si="32"/>
        <v>-2009</v>
      </c>
      <c r="O301" t="e">
        <f>MATCH(F301,Input!$C$15:$U$15,0)</f>
        <v>#N/A</v>
      </c>
    </row>
    <row r="302" spans="10:15">
      <c r="J302" t="e">
        <f ca="1">OFFSET(Input!$A$1,M302+N302+2,O302+1)</f>
        <v>#N/A</v>
      </c>
      <c r="L302" t="e">
        <f t="shared" si="31"/>
        <v>#N/A</v>
      </c>
      <c r="M302" t="e">
        <f>VLOOKUP(L302,Input!$C$2:$D$6,2,FALSE)</f>
        <v>#N/A</v>
      </c>
      <c r="N302">
        <f t="shared" si="32"/>
        <v>-2009</v>
      </c>
      <c r="O302" t="e">
        <f>MATCH(F302,Input!$C$15:$U$15,0)</f>
        <v>#N/A</v>
      </c>
    </row>
    <row r="303" spans="10:15">
      <c r="J303" t="e">
        <f ca="1">OFFSET(Input!$A$1,M303+N303+2,O303+1)</f>
        <v>#N/A</v>
      </c>
      <c r="L303" t="e">
        <f t="shared" si="31"/>
        <v>#N/A</v>
      </c>
      <c r="M303" t="e">
        <f>VLOOKUP(L303,Input!$C$2:$D$6,2,FALSE)</f>
        <v>#N/A</v>
      </c>
      <c r="N303">
        <f t="shared" si="32"/>
        <v>-2009</v>
      </c>
      <c r="O303" t="e">
        <f>MATCH(F303,Input!$C$15:$U$15,0)</f>
        <v>#N/A</v>
      </c>
    </row>
    <row r="304" spans="10:15">
      <c r="J304" t="e">
        <f ca="1">OFFSET(Input!$A$1,M304+N304+2,O304+1)</f>
        <v>#N/A</v>
      </c>
      <c r="L304" t="e">
        <f t="shared" si="31"/>
        <v>#N/A</v>
      </c>
      <c r="M304" t="e">
        <f>VLOOKUP(L304,Input!$C$2:$D$6,2,FALSE)</f>
        <v>#N/A</v>
      </c>
      <c r="N304">
        <f t="shared" si="32"/>
        <v>-2009</v>
      </c>
      <c r="O304" t="e">
        <f>MATCH(F304,Input!$C$15:$U$15,0)</f>
        <v>#N/A</v>
      </c>
    </row>
    <row r="305" spans="10:15">
      <c r="J305" t="e">
        <f ca="1">OFFSET(Input!$A$1,M305+N305+2,O305+1)</f>
        <v>#N/A</v>
      </c>
      <c r="L305" t="e">
        <f t="shared" si="31"/>
        <v>#N/A</v>
      </c>
      <c r="M305" t="e">
        <f>VLOOKUP(L305,Input!$C$2:$D$6,2,FALSE)</f>
        <v>#N/A</v>
      </c>
      <c r="N305">
        <f t="shared" si="32"/>
        <v>-2009</v>
      </c>
      <c r="O305" t="e">
        <f>MATCH(F305,Input!$C$15:$U$15,0)</f>
        <v>#N/A</v>
      </c>
    </row>
    <row r="306" spans="10:15">
      <c r="J306" t="e">
        <f ca="1">OFFSET(Input!$A$1,M306+N306+2,O306+1)</f>
        <v>#N/A</v>
      </c>
      <c r="L306" t="e">
        <f t="shared" si="31"/>
        <v>#N/A</v>
      </c>
      <c r="M306" t="e">
        <f>VLOOKUP(L306,Input!$C$2:$D$6,2,FALSE)</f>
        <v>#N/A</v>
      </c>
      <c r="N306">
        <f t="shared" si="32"/>
        <v>-2009</v>
      </c>
      <c r="O306" t="e">
        <f>MATCH(F306,Input!$C$15:$U$15,0)</f>
        <v>#N/A</v>
      </c>
    </row>
    <row r="307" spans="10:15">
      <c r="J307" t="e">
        <f ca="1">OFFSET(Input!$A$1,M307+N307+2,O307+1)</f>
        <v>#N/A</v>
      </c>
      <c r="L307" t="e">
        <f t="shared" si="31"/>
        <v>#N/A</v>
      </c>
      <c r="M307" t="e">
        <f>VLOOKUP(L307,Input!$C$2:$D$6,2,FALSE)</f>
        <v>#N/A</v>
      </c>
      <c r="N307">
        <f t="shared" si="32"/>
        <v>-2009</v>
      </c>
      <c r="O307" t="e">
        <f>MATCH(F307,Input!$C$15:$U$15,0)</f>
        <v>#N/A</v>
      </c>
    </row>
    <row r="308" spans="10:15">
      <c r="J308" t="e">
        <f ca="1">OFFSET(Input!$A$1,M308+N308+2,O308+1)</f>
        <v>#N/A</v>
      </c>
      <c r="L308" t="e">
        <f t="shared" si="31"/>
        <v>#N/A</v>
      </c>
      <c r="M308" t="e">
        <f>VLOOKUP(L308,Input!$C$2:$D$6,2,FALSE)</f>
        <v>#N/A</v>
      </c>
      <c r="N308">
        <f t="shared" si="32"/>
        <v>-2009</v>
      </c>
      <c r="O308" t="e">
        <f>MATCH(F308,Input!$C$15:$U$15,0)</f>
        <v>#N/A</v>
      </c>
    </row>
    <row r="309" spans="10:15">
      <c r="J309" t="e">
        <f ca="1">OFFSET(Input!$A$1,M309+N309+2,O309+1)</f>
        <v>#N/A</v>
      </c>
      <c r="L309" t="e">
        <f t="shared" si="31"/>
        <v>#N/A</v>
      </c>
      <c r="M309" t="e">
        <f>VLOOKUP(L309,Input!$C$2:$D$6,2,FALSE)</f>
        <v>#N/A</v>
      </c>
      <c r="N309">
        <f t="shared" si="32"/>
        <v>-2009</v>
      </c>
      <c r="O309" t="e">
        <f>MATCH(F309,Input!$C$15:$U$15,0)</f>
        <v>#N/A</v>
      </c>
    </row>
    <row r="310" spans="10:15">
      <c r="J310" t="e">
        <f ca="1">OFFSET(Input!$A$1,M310+N310+2,O310+1)</f>
        <v>#N/A</v>
      </c>
      <c r="L310" t="e">
        <f t="shared" si="31"/>
        <v>#N/A</v>
      </c>
      <c r="M310" t="e">
        <f>VLOOKUP(L310,Input!$C$2:$D$6,2,FALSE)</f>
        <v>#N/A</v>
      </c>
      <c r="N310">
        <f t="shared" si="32"/>
        <v>-2009</v>
      </c>
      <c r="O310" t="e">
        <f>MATCH(F310,Input!$C$15:$U$15,0)</f>
        <v>#N/A</v>
      </c>
    </row>
    <row r="311" spans="10:15">
      <c r="J311" t="e">
        <f ca="1">OFFSET(Input!$A$1,M311+N311+2,O311+1)</f>
        <v>#N/A</v>
      </c>
      <c r="L311" t="e">
        <f t="shared" si="31"/>
        <v>#N/A</v>
      </c>
      <c r="M311" t="e">
        <f>VLOOKUP(L311,Input!$C$2:$D$6,2,FALSE)</f>
        <v>#N/A</v>
      </c>
      <c r="N311">
        <f t="shared" si="32"/>
        <v>-2009</v>
      </c>
      <c r="O311" t="e">
        <f>MATCH(F311,Input!$C$15:$U$15,0)</f>
        <v>#N/A</v>
      </c>
    </row>
    <row r="312" spans="10:15">
      <c r="J312" t="e">
        <f ca="1">OFFSET(Input!$A$1,M312+N312+2,O312+1)</f>
        <v>#N/A</v>
      </c>
      <c r="L312" t="e">
        <f t="shared" si="31"/>
        <v>#N/A</v>
      </c>
      <c r="M312" t="e">
        <f>VLOOKUP(L312,Input!$C$2:$D$6,2,FALSE)</f>
        <v>#N/A</v>
      </c>
      <c r="N312">
        <f t="shared" si="32"/>
        <v>-2009</v>
      </c>
      <c r="O312" t="e">
        <f>MATCH(F312,Input!$C$15:$U$15,0)</f>
        <v>#N/A</v>
      </c>
    </row>
    <row r="313" spans="10:15">
      <c r="J313" t="e">
        <f ca="1">OFFSET(Input!$A$1,M313+N313+2,O313+1)</f>
        <v>#N/A</v>
      </c>
      <c r="L313" t="e">
        <f t="shared" si="31"/>
        <v>#N/A</v>
      </c>
      <c r="M313" t="e">
        <f>VLOOKUP(L313,Input!$C$2:$D$6,2,FALSE)</f>
        <v>#N/A</v>
      </c>
      <c r="N313">
        <f t="shared" si="32"/>
        <v>-2009</v>
      </c>
      <c r="O313" t="e">
        <f>MATCH(F313,Input!$C$15:$U$15,0)</f>
        <v>#N/A</v>
      </c>
    </row>
    <row r="314" spans="10:15">
      <c r="J314" t="e">
        <f ca="1">OFFSET(Input!$A$1,M314+N314+2,O314+1)</f>
        <v>#N/A</v>
      </c>
      <c r="L314" t="e">
        <f t="shared" si="31"/>
        <v>#N/A</v>
      </c>
      <c r="M314" t="e">
        <f>VLOOKUP(L314,Input!$C$2:$D$6,2,FALSE)</f>
        <v>#N/A</v>
      </c>
      <c r="N314">
        <f t="shared" si="32"/>
        <v>-2009</v>
      </c>
      <c r="O314" t="e">
        <f>MATCH(F314,Input!$C$15:$U$15,0)</f>
        <v>#N/A</v>
      </c>
    </row>
    <row r="315" spans="10:15">
      <c r="J315" t="e">
        <f ca="1">OFFSET(Input!$A$1,M315+N315+2,O315+1)</f>
        <v>#N/A</v>
      </c>
      <c r="L315" t="e">
        <f t="shared" si="31"/>
        <v>#N/A</v>
      </c>
      <c r="M315" t="e">
        <f>VLOOKUP(L315,Input!$C$2:$D$6,2,FALSE)</f>
        <v>#N/A</v>
      </c>
      <c r="N315">
        <f t="shared" si="32"/>
        <v>-2009</v>
      </c>
      <c r="O315" t="e">
        <f>MATCH(F315,Input!$C$15:$U$15,0)</f>
        <v>#N/A</v>
      </c>
    </row>
    <row r="316" spans="10:15">
      <c r="J316" t="e">
        <f ca="1">OFFSET(Input!$A$1,M316+N316+2,O316+1)</f>
        <v>#N/A</v>
      </c>
      <c r="L316" t="e">
        <f t="shared" si="31"/>
        <v>#N/A</v>
      </c>
      <c r="M316" t="e">
        <f>VLOOKUP(L316,Input!$C$2:$D$6,2,FALSE)</f>
        <v>#N/A</v>
      </c>
      <c r="N316">
        <f t="shared" si="32"/>
        <v>-2009</v>
      </c>
      <c r="O316" t="e">
        <f>MATCH(F316,Input!$C$15:$U$15,0)</f>
        <v>#N/A</v>
      </c>
    </row>
    <row r="317" spans="10:15">
      <c r="J317" t="e">
        <f ca="1">OFFSET(Input!$A$1,M317+N317+2,O317+1)</f>
        <v>#N/A</v>
      </c>
      <c r="L317" t="e">
        <f t="shared" si="31"/>
        <v>#N/A</v>
      </c>
      <c r="M317" t="e">
        <f>VLOOKUP(L317,Input!$C$2:$D$6,2,FALSE)</f>
        <v>#N/A</v>
      </c>
      <c r="N317">
        <f t="shared" si="32"/>
        <v>-2009</v>
      </c>
      <c r="O317" t="e">
        <f>MATCH(F317,Input!$C$15:$U$15,0)</f>
        <v>#N/A</v>
      </c>
    </row>
    <row r="318" spans="10:15">
      <c r="J318" t="e">
        <f ca="1">OFFSET(Input!$A$1,M318+N318+2,O318+1)</f>
        <v>#N/A</v>
      </c>
      <c r="L318" t="e">
        <f t="shared" si="31"/>
        <v>#N/A</v>
      </c>
      <c r="M318" t="e">
        <f>VLOOKUP(L318,Input!$C$2:$D$6,2,FALSE)</f>
        <v>#N/A</v>
      </c>
      <c r="N318">
        <f t="shared" si="32"/>
        <v>-2009</v>
      </c>
      <c r="O318" t="e">
        <f>MATCH(F318,Input!$C$15:$U$15,0)</f>
        <v>#N/A</v>
      </c>
    </row>
    <row r="319" spans="10:15">
      <c r="J319" t="e">
        <f ca="1">OFFSET(Input!$A$1,M319+N319+2,O319+1)</f>
        <v>#N/A</v>
      </c>
      <c r="L319" t="e">
        <f t="shared" si="31"/>
        <v>#N/A</v>
      </c>
      <c r="M319" t="e">
        <f>VLOOKUP(L319,Input!$C$2:$D$6,2,FALSE)</f>
        <v>#N/A</v>
      </c>
      <c r="N319">
        <f t="shared" si="32"/>
        <v>-2009</v>
      </c>
      <c r="O319" t="e">
        <f>MATCH(F319,Input!$C$15:$U$15,0)</f>
        <v>#N/A</v>
      </c>
    </row>
    <row r="320" spans="10:15">
      <c r="J320" t="e">
        <f ca="1">OFFSET(Input!$A$1,M320+N320+2,O320+1)</f>
        <v>#N/A</v>
      </c>
      <c r="L320" t="e">
        <f t="shared" si="31"/>
        <v>#N/A</v>
      </c>
      <c r="M320" t="e">
        <f>VLOOKUP(L320,Input!$C$2:$D$6,2,FALSE)</f>
        <v>#N/A</v>
      </c>
      <c r="N320">
        <f t="shared" si="32"/>
        <v>-2009</v>
      </c>
      <c r="O320" t="e">
        <f>MATCH(F320,Input!$C$15:$U$15,0)</f>
        <v>#N/A</v>
      </c>
    </row>
    <row r="321" spans="2:15">
      <c r="J321" t="e">
        <f ca="1">OFFSET(Input!$A$1,M321+N321+2,O321+1)</f>
        <v>#N/A</v>
      </c>
      <c r="L321" t="e">
        <f t="shared" si="31"/>
        <v>#N/A</v>
      </c>
      <c r="M321" t="e">
        <f>VLOOKUP(L321,Input!$C$2:$D$6,2,FALSE)</f>
        <v>#N/A</v>
      </c>
      <c r="N321">
        <f t="shared" si="32"/>
        <v>-2009</v>
      </c>
      <c r="O321" t="e">
        <f>MATCH(F321,Input!$C$15:$U$15,0)</f>
        <v>#N/A</v>
      </c>
    </row>
    <row r="322" spans="2:15">
      <c r="J322" t="e">
        <f ca="1">OFFSET(Input!$A$1,M322+N322+2,O322+1)</f>
        <v>#N/A</v>
      </c>
      <c r="L322" t="e">
        <f t="shared" si="31"/>
        <v>#N/A</v>
      </c>
      <c r="M322" t="e">
        <f>VLOOKUP(L322,Input!$C$2:$D$6,2,FALSE)</f>
        <v>#N/A</v>
      </c>
      <c r="N322">
        <f t="shared" si="32"/>
        <v>-2009</v>
      </c>
      <c r="O322" t="e">
        <f>MATCH(F322,Input!$C$15:$U$15,0)</f>
        <v>#N/A</v>
      </c>
    </row>
    <row r="323" spans="2:15" ht="15.75" thickBot="1">
      <c r="B323" s="80"/>
      <c r="C323" s="80"/>
      <c r="D323" s="80"/>
      <c r="E323" s="80"/>
      <c r="F323" s="80"/>
      <c r="G323" s="80"/>
      <c r="H323" s="80"/>
      <c r="I323" s="80"/>
      <c r="J323" s="80" t="e">
        <f ca="1">OFFSET(Input!$A$1,M323+N323+2,O323+1)</f>
        <v>#N/A</v>
      </c>
      <c r="L323" s="80" t="e">
        <f t="shared" si="31"/>
        <v>#N/A</v>
      </c>
      <c r="M323" s="80" t="e">
        <f>VLOOKUP(L323,Input!$C$2:$D$6,2,FALSE)</f>
        <v>#N/A</v>
      </c>
      <c r="N323" s="80">
        <f t="shared" si="32"/>
        <v>-2009</v>
      </c>
      <c r="O323" s="80" t="e">
        <f>MATCH(F323,Input!$C$15:$U$15,0)</f>
        <v>#N/A</v>
      </c>
    </row>
  </sheetData>
  <pageMargins left="0.7" right="0.7"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6"/>
  </sheetPr>
  <dimension ref="B1:V269"/>
  <sheetViews>
    <sheetView zoomScaleNormal="100" workbookViewId="0">
      <selection activeCell="J1" sqref="J1"/>
    </sheetView>
  </sheetViews>
  <sheetFormatPr defaultRowHeight="15"/>
  <cols>
    <col min="1" max="1" width="3.5703125" customWidth="1"/>
    <col min="2" max="2" width="10.140625" customWidth="1"/>
    <col min="3" max="3" width="14" customWidth="1"/>
    <col min="4" max="4" width="6" customWidth="1"/>
    <col min="5" max="6" width="9.140625" customWidth="1"/>
    <col min="7" max="7" width="8.85546875" customWidth="1"/>
    <col min="8" max="8" width="13.7109375" customWidth="1"/>
    <col min="9" max="9" width="8" customWidth="1"/>
    <col min="10" max="10" width="12.140625" customWidth="1"/>
    <col min="11" max="11" width="7.140625" customWidth="1"/>
    <col min="12" max="12" width="10.42578125" customWidth="1"/>
    <col min="13" max="13" width="10.140625" customWidth="1"/>
    <col min="14" max="14" width="10.42578125" customWidth="1"/>
    <col min="15" max="15" width="10.5703125" customWidth="1"/>
    <col min="16" max="16" width="3.7109375" customWidth="1"/>
    <col min="17" max="17" width="12.85546875" customWidth="1"/>
    <col min="18" max="18" width="8.7109375" customWidth="1"/>
    <col min="19" max="19" width="3.85546875" customWidth="1"/>
    <col min="20" max="20" width="12.140625" customWidth="1"/>
    <col min="21" max="21" width="39.140625" customWidth="1"/>
    <col min="22" max="22" width="9.5703125" customWidth="1"/>
  </cols>
  <sheetData>
    <row r="1" spans="2:22">
      <c r="B1" s="15"/>
    </row>
    <row r="2" spans="2:22" ht="18.75">
      <c r="B2" s="14" t="s">
        <v>153</v>
      </c>
      <c r="T2" s="22" t="s">
        <v>64</v>
      </c>
      <c r="U2" s="23" t="s">
        <v>62</v>
      </c>
    </row>
    <row r="3" spans="2:22">
      <c r="U3" s="23" t="s">
        <v>63</v>
      </c>
    </row>
    <row r="4" spans="2:22">
      <c r="B4" s="3" t="str">
        <f>IF(Tax_Apply_Matrix!F22="No","~TFM_INS","DEACTIVATE_TFM_INS")</f>
        <v>DEACTIVATE_TFM_INS</v>
      </c>
      <c r="C4" s="4"/>
      <c r="D4" s="4"/>
      <c r="E4" s="4"/>
      <c r="F4" s="4"/>
      <c r="G4" s="4"/>
      <c r="H4" s="4"/>
      <c r="I4" s="4"/>
      <c r="J4" s="4"/>
      <c r="L4" s="30" t="s">
        <v>196</v>
      </c>
      <c r="M4" s="30"/>
      <c r="N4" s="30"/>
      <c r="O4" s="30"/>
    </row>
    <row r="5" spans="2:22" ht="15.75" thickBot="1">
      <c r="B5" s="5" t="s">
        <v>6</v>
      </c>
      <c r="C5" s="5" t="s">
        <v>7</v>
      </c>
      <c r="D5" s="5" t="s">
        <v>8</v>
      </c>
      <c r="E5" s="6" t="s">
        <v>9</v>
      </c>
      <c r="F5" s="6" t="s">
        <v>13</v>
      </c>
      <c r="G5" s="6" t="s">
        <v>14</v>
      </c>
      <c r="H5" s="21" t="s">
        <v>10</v>
      </c>
      <c r="I5" s="11" t="s">
        <v>12</v>
      </c>
      <c r="J5" s="7"/>
      <c r="L5" s="79" t="s">
        <v>193</v>
      </c>
      <c r="M5" s="30" t="s">
        <v>194</v>
      </c>
      <c r="N5" s="30" t="s">
        <v>191</v>
      </c>
      <c r="O5" s="30" t="s">
        <v>192</v>
      </c>
      <c r="T5" s="22" t="s">
        <v>34</v>
      </c>
      <c r="U5" s="22" t="s">
        <v>74</v>
      </c>
      <c r="V5" s="22" t="s">
        <v>79</v>
      </c>
    </row>
    <row r="6" spans="2:22">
      <c r="B6" s="8"/>
      <c r="C6" s="8" t="s">
        <v>11</v>
      </c>
      <c r="D6" s="19">
        <v>2010</v>
      </c>
      <c r="E6" s="8" t="str">
        <f t="shared" ref="E6:E64" si="0">$U$3&amp;"*"</f>
        <v>INDU*</v>
      </c>
      <c r="F6" s="8" t="str">
        <f>H6</f>
        <v>INDNGA</v>
      </c>
      <c r="G6" s="8" t="str">
        <f>R6</f>
        <v>IUDMT</v>
      </c>
      <c r="H6" s="8" t="str">
        <f>Q6</f>
        <v>INDNGA</v>
      </c>
      <c r="I6" s="92" t="s">
        <v>209</v>
      </c>
      <c r="J6" s="50">
        <f ca="1">OFFSET(Input!$A$1,M6+N6+2,O6+1)</f>
        <v>2.4405977753815513</v>
      </c>
      <c r="L6" s="20" t="str">
        <f>VLOOKUP(RIGHT(G6,3),$T$6:$V$12,3,FALSE)</f>
        <v>ProcesTax</v>
      </c>
      <c r="M6" s="20">
        <f>VLOOKUP(L6,Input!$C$2:$D$6,2,FALSE)</f>
        <v>13</v>
      </c>
      <c r="N6" s="20">
        <f>D6-2009</f>
        <v>1</v>
      </c>
      <c r="O6" s="20">
        <f>MATCH(F6,Input!$C$15:$U$15,0)</f>
        <v>1</v>
      </c>
      <c r="Q6" s="16" t="s">
        <v>27</v>
      </c>
      <c r="R6" s="16" t="str">
        <f t="shared" ref="R6:R21" si="1">$U$2&amp;$T$6</f>
        <v>IUDMT</v>
      </c>
      <c r="T6" s="24" t="s">
        <v>65</v>
      </c>
      <c r="U6" s="24" t="s">
        <v>66</v>
      </c>
      <c r="V6" t="str">
        <f>HLOOKUP($T$2,Tax_Apply_Matrix!$D$3:$O$12,4)</f>
        <v>ProcesTax</v>
      </c>
    </row>
    <row r="7" spans="2:22">
      <c r="C7" t="s">
        <v>11</v>
      </c>
      <c r="D7" s="18">
        <v>2010</v>
      </c>
      <c r="E7" t="str">
        <f t="shared" si="0"/>
        <v>INDU*</v>
      </c>
      <c r="F7" t="str">
        <f t="shared" ref="F7:F49" si="2">H7</f>
        <v>INDSNG1</v>
      </c>
      <c r="G7" t="str">
        <f t="shared" ref="G7:G49" si="3">R7</f>
        <v>IUDMT</v>
      </c>
      <c r="H7" t="str">
        <f t="shared" ref="H7:H49" si="4">Q7</f>
        <v>INDSNG1</v>
      </c>
      <c r="I7" s="93" t="s">
        <v>209</v>
      </c>
      <c r="J7" s="51">
        <f ca="1">OFFSET(Input!$A$1,M7+N7+2,O7+1)</f>
        <v>0</v>
      </c>
      <c r="L7" s="10" t="str">
        <f t="shared" ref="L7:L70" si="5">VLOOKUP(RIGHT(G7,3),$T$6:$V$12,3,FALSE)</f>
        <v>ProcesTax</v>
      </c>
      <c r="M7" s="10">
        <f>VLOOKUP(L7,Input!$C$2:$D$6,2,FALSE)</f>
        <v>13</v>
      </c>
      <c r="N7" s="10">
        <f t="shared" ref="N7:N70" si="6">D7-2009</f>
        <v>1</v>
      </c>
      <c r="O7" s="10">
        <f>MATCH(F7,Input!$C$15:$U$15,0)</f>
        <v>15</v>
      </c>
      <c r="Q7" s="16" t="s">
        <v>25</v>
      </c>
      <c r="R7" s="16" t="str">
        <f t="shared" si="1"/>
        <v>IUDMT</v>
      </c>
      <c r="T7" s="24" t="s">
        <v>67</v>
      </c>
      <c r="U7" s="24" t="s">
        <v>68</v>
      </c>
      <c r="V7" t="str">
        <f>HLOOKUP($T$2,Tax_Apply_Matrix!$D$3:$O$12,5)</f>
        <v>ProcesTax</v>
      </c>
    </row>
    <row r="8" spans="2:22">
      <c r="C8" t="s">
        <v>11</v>
      </c>
      <c r="D8" s="18">
        <v>2010</v>
      </c>
      <c r="E8" t="str">
        <f t="shared" si="0"/>
        <v>INDU*</v>
      </c>
      <c r="F8" t="str">
        <f t="shared" si="2"/>
        <v>INDSNG2</v>
      </c>
      <c r="G8" t="str">
        <f t="shared" si="3"/>
        <v>IUDMT</v>
      </c>
      <c r="H8" t="str">
        <f t="shared" si="4"/>
        <v>INDSNG2</v>
      </c>
      <c r="I8" s="10" t="s">
        <v>209</v>
      </c>
      <c r="J8" s="51">
        <f ca="1">OFFSET(Input!$A$1,M8+N8+2,O8+1)</f>
        <v>0</v>
      </c>
      <c r="L8" s="10" t="str">
        <f t="shared" si="5"/>
        <v>ProcesTax</v>
      </c>
      <c r="M8" s="10">
        <f>VLOOKUP(L8,Input!$C$2:$D$6,2,FALSE)</f>
        <v>13</v>
      </c>
      <c r="N8" s="10">
        <f t="shared" si="6"/>
        <v>1</v>
      </c>
      <c r="O8" s="10">
        <f>MATCH(F8,Input!$C$15:$U$15,0)</f>
        <v>16</v>
      </c>
      <c r="Q8" s="16" t="s">
        <v>26</v>
      </c>
      <c r="R8" s="16" t="str">
        <f t="shared" si="1"/>
        <v>IUDMT</v>
      </c>
      <c r="T8" s="24" t="s">
        <v>69</v>
      </c>
      <c r="U8" s="24" t="s">
        <v>70</v>
      </c>
      <c r="V8" t="str">
        <f>HLOOKUP($T$2,Tax_Apply_Matrix!$D$3:$O$12,6)</f>
        <v>HeatTax</v>
      </c>
    </row>
    <row r="9" spans="2:22">
      <c r="C9" t="s">
        <v>11</v>
      </c>
      <c r="D9" s="18">
        <v>2010</v>
      </c>
      <c r="E9" t="str">
        <f t="shared" si="0"/>
        <v>INDU*</v>
      </c>
      <c r="F9" t="str">
        <f t="shared" si="2"/>
        <v>INDCOA</v>
      </c>
      <c r="G9" t="str">
        <f t="shared" si="3"/>
        <v>IUDMT</v>
      </c>
      <c r="H9" t="str">
        <f t="shared" si="4"/>
        <v>INDCOA</v>
      </c>
      <c r="I9" s="10" t="s">
        <v>209</v>
      </c>
      <c r="J9" s="51">
        <f ca="1">OFFSET(Input!$A$1,M9+N9+2,O9+1)</f>
        <v>0</v>
      </c>
      <c r="L9" s="10" t="str">
        <f t="shared" si="5"/>
        <v>ProcesTax</v>
      </c>
      <c r="M9" s="10">
        <f>VLOOKUP(L9,Input!$C$2:$D$6,2,FALSE)</f>
        <v>13</v>
      </c>
      <c r="N9" s="10">
        <f t="shared" si="6"/>
        <v>1</v>
      </c>
      <c r="O9" s="10">
        <f>MATCH(F9,Input!$C$15:$U$15,0)</f>
        <v>2</v>
      </c>
      <c r="Q9" s="16" t="s">
        <v>16</v>
      </c>
      <c r="R9" s="16" t="str">
        <f t="shared" si="1"/>
        <v>IUDMT</v>
      </c>
      <c r="T9" s="24" t="s">
        <v>124</v>
      </c>
      <c r="U9" s="24" t="s">
        <v>71</v>
      </c>
      <c r="V9" t="str">
        <f>HLOOKUP($T$2,Tax_Apply_Matrix!$D$3:$O$12,7)</f>
        <v>FullTax</v>
      </c>
    </row>
    <row r="10" spans="2:22">
      <c r="C10" t="s">
        <v>11</v>
      </c>
      <c r="D10" s="18">
        <v>2010</v>
      </c>
      <c r="E10" t="str">
        <f t="shared" si="0"/>
        <v>INDU*</v>
      </c>
      <c r="F10" t="str">
        <f t="shared" si="2"/>
        <v>INDDSL</v>
      </c>
      <c r="G10" t="str">
        <f t="shared" si="3"/>
        <v>IUDMT</v>
      </c>
      <c r="H10" t="str">
        <f t="shared" si="4"/>
        <v>INDDSL</v>
      </c>
      <c r="I10" s="10" t="s">
        <v>209</v>
      </c>
      <c r="J10" s="51">
        <f ca="1">OFFSET(Input!$A$1,M10+N10+2,O10+1)</f>
        <v>138.56082516920716</v>
      </c>
      <c r="L10" s="10" t="str">
        <f t="shared" si="5"/>
        <v>ProcesTax</v>
      </c>
      <c r="M10" s="10">
        <f>VLOOKUP(L10,Input!$C$2:$D$6,2,FALSE)</f>
        <v>13</v>
      </c>
      <c r="N10" s="10">
        <f t="shared" si="6"/>
        <v>1</v>
      </c>
      <c r="O10" s="10">
        <f>MATCH(F10,Input!$C$15:$U$15,0)</f>
        <v>3</v>
      </c>
      <c r="Q10" s="16" t="s">
        <v>29</v>
      </c>
      <c r="R10" s="16" t="str">
        <f t="shared" si="1"/>
        <v>IUDMT</v>
      </c>
      <c r="T10" s="24" t="s">
        <v>72</v>
      </c>
      <c r="U10" s="24" t="s">
        <v>73</v>
      </c>
      <c r="V10" t="str">
        <f>HLOOKUP($T$2,Tax_Apply_Matrix!$D$3:$O$12,8)</f>
        <v>FullTax</v>
      </c>
    </row>
    <row r="11" spans="2:22">
      <c r="C11" t="s">
        <v>11</v>
      </c>
      <c r="D11" s="18">
        <v>2010</v>
      </c>
      <c r="E11" t="str">
        <f t="shared" si="0"/>
        <v>INDU*</v>
      </c>
      <c r="F11" t="str">
        <f t="shared" si="2"/>
        <v>INDDSB1</v>
      </c>
      <c r="G11" t="str">
        <f t="shared" si="3"/>
        <v>IUDMT</v>
      </c>
      <c r="H11" t="str">
        <f t="shared" si="4"/>
        <v>INDDSB1</v>
      </c>
      <c r="I11" s="10" t="s">
        <v>209</v>
      </c>
      <c r="J11" s="51">
        <f ca="1">OFFSET(Input!$A$1,M11+N11+2,O11+1)</f>
        <v>121.84069514307899</v>
      </c>
      <c r="L11" s="10" t="str">
        <f t="shared" si="5"/>
        <v>ProcesTax</v>
      </c>
      <c r="M11" s="10">
        <f>VLOOKUP(L11,Input!$C$2:$D$6,2,FALSE)</f>
        <v>13</v>
      </c>
      <c r="N11" s="10">
        <f t="shared" si="6"/>
        <v>1</v>
      </c>
      <c r="O11" s="10">
        <f>MATCH(F11,Input!$C$15:$U$15,0)</f>
        <v>13</v>
      </c>
      <c r="Q11" s="16" t="s">
        <v>28</v>
      </c>
      <c r="R11" s="16" t="str">
        <f t="shared" si="1"/>
        <v>IUDMT</v>
      </c>
      <c r="T11" s="24" t="s">
        <v>75</v>
      </c>
      <c r="U11" s="24" t="s">
        <v>77</v>
      </c>
      <c r="V11" t="str">
        <f>HLOOKUP($T$2,Tax_Apply_Matrix!$D$3:$O$12,9)</f>
        <v>FullTax</v>
      </c>
    </row>
    <row r="12" spans="2:22">
      <c r="C12" t="s">
        <v>11</v>
      </c>
      <c r="D12" s="18">
        <v>2010</v>
      </c>
      <c r="E12" t="str">
        <f t="shared" si="0"/>
        <v>INDU*</v>
      </c>
      <c r="F12" t="str">
        <f t="shared" si="2"/>
        <v>INDDSB2</v>
      </c>
      <c r="G12" t="str">
        <f t="shared" si="3"/>
        <v>IUDMT</v>
      </c>
      <c r="H12" t="str">
        <f t="shared" si="4"/>
        <v>INDDSB2</v>
      </c>
      <c r="I12" s="10" t="s">
        <v>209</v>
      </c>
      <c r="J12" s="51">
        <f ca="1">OFFSET(Input!$A$1,M12+N12+2,O12+1)</f>
        <v>121.84069514307899</v>
      </c>
      <c r="L12" s="10" t="str">
        <f t="shared" si="5"/>
        <v>ProcesTax</v>
      </c>
      <c r="M12" s="10">
        <f>VLOOKUP(L12,Input!$C$2:$D$6,2,FALSE)</f>
        <v>13</v>
      </c>
      <c r="N12" s="10">
        <f t="shared" si="6"/>
        <v>1</v>
      </c>
      <c r="O12" s="10">
        <f>MATCH(F12,Input!$C$15:$U$15,0)</f>
        <v>14</v>
      </c>
      <c r="Q12" s="16" t="s">
        <v>30</v>
      </c>
      <c r="R12" s="16" t="str">
        <f t="shared" si="1"/>
        <v>IUDMT</v>
      </c>
      <c r="T12" s="24" t="s">
        <v>76</v>
      </c>
      <c r="U12" s="24" t="s">
        <v>78</v>
      </c>
      <c r="V12" t="str">
        <f>HLOOKUP($T$2,Tax_Apply_Matrix!$D$3:$O$12,10)</f>
        <v>FullTax</v>
      </c>
    </row>
    <row r="13" spans="2:22">
      <c r="C13" t="s">
        <v>11</v>
      </c>
      <c r="D13" s="18">
        <v>2010</v>
      </c>
      <c r="E13" t="str">
        <f t="shared" si="0"/>
        <v>INDU*</v>
      </c>
      <c r="F13" t="str">
        <f t="shared" si="2"/>
        <v>INDWPE</v>
      </c>
      <c r="G13" t="str">
        <f t="shared" si="3"/>
        <v>IUDMT</v>
      </c>
      <c r="H13" t="str">
        <f t="shared" si="4"/>
        <v>INDWPE</v>
      </c>
      <c r="I13" s="10" t="s">
        <v>209</v>
      </c>
      <c r="J13" s="51">
        <f ca="1">OFFSET(Input!$A$1,M13+N13+2,O13+1)</f>
        <v>0</v>
      </c>
      <c r="L13" s="10" t="str">
        <f t="shared" si="5"/>
        <v>ProcesTax</v>
      </c>
      <c r="M13" s="10">
        <f>VLOOKUP(L13,Input!$C$2:$D$6,2,FALSE)</f>
        <v>13</v>
      </c>
      <c r="N13" s="10">
        <f t="shared" si="6"/>
        <v>1</v>
      </c>
      <c r="O13" s="10">
        <f>MATCH(F13,Input!$C$15:$U$15,0)</f>
        <v>4</v>
      </c>
      <c r="Q13" s="16" t="s">
        <v>17</v>
      </c>
      <c r="R13" s="16" t="str">
        <f t="shared" si="1"/>
        <v>IUDMT</v>
      </c>
    </row>
    <row r="14" spans="2:22">
      <c r="C14" t="s">
        <v>11</v>
      </c>
      <c r="D14" s="18">
        <v>2010</v>
      </c>
      <c r="E14" t="str">
        <f t="shared" si="0"/>
        <v>INDU*</v>
      </c>
      <c r="F14" t="str">
        <f t="shared" si="2"/>
        <v>INDWCH</v>
      </c>
      <c r="G14" t="str">
        <f t="shared" si="3"/>
        <v>IUDMT</v>
      </c>
      <c r="H14" t="str">
        <f t="shared" si="4"/>
        <v>INDWCH</v>
      </c>
      <c r="I14" s="10" t="s">
        <v>209</v>
      </c>
      <c r="J14" s="51">
        <f ca="1">OFFSET(Input!$A$1,M14+N14+2,O14+1)</f>
        <v>0</v>
      </c>
      <c r="L14" s="10" t="str">
        <f t="shared" si="5"/>
        <v>ProcesTax</v>
      </c>
      <c r="M14" s="10">
        <f>VLOOKUP(L14,Input!$C$2:$D$6,2,FALSE)</f>
        <v>13</v>
      </c>
      <c r="N14" s="10">
        <f t="shared" si="6"/>
        <v>1</v>
      </c>
      <c r="O14" s="10">
        <f>MATCH(F14,Input!$C$15:$U$15,0)</f>
        <v>5</v>
      </c>
      <c r="Q14" s="16" t="s">
        <v>18</v>
      </c>
      <c r="R14" s="16" t="str">
        <f t="shared" si="1"/>
        <v>IUDMT</v>
      </c>
    </row>
    <row r="15" spans="2:22">
      <c r="C15" t="s">
        <v>11</v>
      </c>
      <c r="D15" s="18">
        <v>2010</v>
      </c>
      <c r="E15" t="str">
        <f t="shared" si="0"/>
        <v>INDU*</v>
      </c>
      <c r="F15" t="str">
        <f t="shared" si="2"/>
        <v>INDBGA</v>
      </c>
      <c r="G15" t="str">
        <f t="shared" si="3"/>
        <v>IUDMT</v>
      </c>
      <c r="H15" t="str">
        <f t="shared" si="4"/>
        <v>INDBGA</v>
      </c>
      <c r="I15" s="10" t="s">
        <v>209</v>
      </c>
      <c r="J15" s="51">
        <f ca="1">OFFSET(Input!$A$1,M15+N15+2,O15+1)</f>
        <v>0</v>
      </c>
      <c r="L15" s="10" t="str">
        <f t="shared" si="5"/>
        <v>ProcesTax</v>
      </c>
      <c r="M15" s="10">
        <f>VLOOKUP(L15,Input!$C$2:$D$6,2,FALSE)</f>
        <v>13</v>
      </c>
      <c r="N15" s="10">
        <f t="shared" si="6"/>
        <v>1</v>
      </c>
      <c r="O15" s="10">
        <f>MATCH(F15,Input!$C$15:$U$15,0)</f>
        <v>6</v>
      </c>
      <c r="Q15" s="16" t="s">
        <v>19</v>
      </c>
      <c r="R15" s="16" t="str">
        <f t="shared" si="1"/>
        <v>IUDMT</v>
      </c>
    </row>
    <row r="16" spans="2:22">
      <c r="C16" t="s">
        <v>11</v>
      </c>
      <c r="D16" s="18">
        <v>2010</v>
      </c>
      <c r="E16" t="str">
        <f t="shared" si="0"/>
        <v>INDU*</v>
      </c>
      <c r="F16" t="str">
        <f t="shared" si="2"/>
        <v>INDHFO</v>
      </c>
      <c r="G16" t="str">
        <f t="shared" si="3"/>
        <v>IUDMT</v>
      </c>
      <c r="H16" t="str">
        <f t="shared" si="4"/>
        <v>INDHFO</v>
      </c>
      <c r="I16" s="10" t="s">
        <v>209</v>
      </c>
      <c r="J16" s="51">
        <f ca="1">OFFSET(Input!$A$1,M16+N16+2,O16+1)</f>
        <v>35.720705191668699</v>
      </c>
      <c r="L16" s="10" t="str">
        <f t="shared" si="5"/>
        <v>ProcesTax</v>
      </c>
      <c r="M16" s="10">
        <f>VLOOKUP(L16,Input!$C$2:$D$6,2,FALSE)</f>
        <v>13</v>
      </c>
      <c r="N16" s="10">
        <f t="shared" si="6"/>
        <v>1</v>
      </c>
      <c r="O16" s="10">
        <f>MATCH(F16,Input!$C$15:$U$15,0)</f>
        <v>7</v>
      </c>
      <c r="Q16" s="16" t="s">
        <v>20</v>
      </c>
      <c r="R16" s="16" t="str">
        <f t="shared" si="1"/>
        <v>IUDMT</v>
      </c>
    </row>
    <row r="17" spans="2:18">
      <c r="C17" t="s">
        <v>11</v>
      </c>
      <c r="D17" s="18">
        <v>2010</v>
      </c>
      <c r="E17" t="str">
        <f t="shared" si="0"/>
        <v>INDU*</v>
      </c>
      <c r="F17" t="str">
        <f t="shared" si="2"/>
        <v>INDLPG</v>
      </c>
      <c r="G17" t="str">
        <f t="shared" si="3"/>
        <v>IUDMT</v>
      </c>
      <c r="H17" t="str">
        <f t="shared" si="4"/>
        <v>INDLPG</v>
      </c>
      <c r="I17" s="10" t="s">
        <v>209</v>
      </c>
      <c r="J17" s="51">
        <f ca="1">OFFSET(Input!$A$1,M17+N17+2,O17+1)</f>
        <v>32.490852038154401</v>
      </c>
      <c r="L17" s="10" t="str">
        <f t="shared" si="5"/>
        <v>ProcesTax</v>
      </c>
      <c r="M17" s="10">
        <f>VLOOKUP(L17,Input!$C$2:$D$6,2,FALSE)</f>
        <v>13</v>
      </c>
      <c r="N17" s="10">
        <f t="shared" si="6"/>
        <v>1</v>
      </c>
      <c r="O17" s="10">
        <f>MATCH(F17,Input!$C$15:$U$15,0)</f>
        <v>8</v>
      </c>
      <c r="Q17" s="16" t="s">
        <v>21</v>
      </c>
      <c r="R17" s="16" t="str">
        <f t="shared" si="1"/>
        <v>IUDMT</v>
      </c>
    </row>
    <row r="18" spans="2:18">
      <c r="C18" t="s">
        <v>11</v>
      </c>
      <c r="D18" s="18">
        <v>2010</v>
      </c>
      <c r="E18" t="str">
        <f t="shared" si="0"/>
        <v>INDU*</v>
      </c>
      <c r="F18" t="str">
        <f t="shared" si="2"/>
        <v>INDWST</v>
      </c>
      <c r="G18" t="str">
        <f t="shared" si="3"/>
        <v>IUDMT</v>
      </c>
      <c r="H18" t="str">
        <f t="shared" si="4"/>
        <v>INDWST</v>
      </c>
      <c r="I18" s="10" t="s">
        <v>209</v>
      </c>
      <c r="J18" s="51">
        <f ca="1">OFFSET(Input!$A$1,M18+N18+2,O18+1)</f>
        <v>31.108262589722298</v>
      </c>
      <c r="L18" s="10" t="str">
        <f t="shared" si="5"/>
        <v>ProcesTax</v>
      </c>
      <c r="M18" s="10">
        <f>VLOOKUP(L18,Input!$C$2:$D$6,2,FALSE)</f>
        <v>13</v>
      </c>
      <c r="N18" s="10">
        <f t="shared" si="6"/>
        <v>1</v>
      </c>
      <c r="O18" s="10">
        <f>MATCH(F18,Input!$C$15:$U$15,0)</f>
        <v>9</v>
      </c>
      <c r="Q18" s="16" t="s">
        <v>22</v>
      </c>
      <c r="R18" s="16" t="str">
        <f t="shared" si="1"/>
        <v>IUDMT</v>
      </c>
    </row>
    <row r="19" spans="2:18">
      <c r="C19" t="s">
        <v>11</v>
      </c>
      <c r="D19" s="18">
        <v>2010</v>
      </c>
      <c r="E19" t="str">
        <f t="shared" si="0"/>
        <v>INDU*</v>
      </c>
      <c r="F19" t="str">
        <f t="shared" si="2"/>
        <v>INDHCE</v>
      </c>
      <c r="G19" t="str">
        <f t="shared" si="3"/>
        <v>IUDMT</v>
      </c>
      <c r="H19" t="str">
        <f t="shared" si="4"/>
        <v>INDHCE</v>
      </c>
      <c r="I19" s="10" t="s">
        <v>209</v>
      </c>
      <c r="J19" s="51">
        <f ca="1">OFFSET(Input!$A$1,M19+N19+2,O19+1)</f>
        <v>30.170076892571945</v>
      </c>
      <c r="L19" s="10" t="str">
        <f t="shared" si="5"/>
        <v>ProcesTax</v>
      </c>
      <c r="M19" s="10">
        <f>VLOOKUP(L19,Input!$C$2:$D$6,2,FALSE)</f>
        <v>13</v>
      </c>
      <c r="N19" s="10">
        <f t="shared" si="6"/>
        <v>1</v>
      </c>
      <c r="O19" s="10">
        <f>MATCH(F19,Input!$C$15:$U$15,0)</f>
        <v>10</v>
      </c>
      <c r="Q19" s="16" t="s">
        <v>23</v>
      </c>
      <c r="R19" s="16" t="str">
        <f t="shared" si="1"/>
        <v>IUDMT</v>
      </c>
    </row>
    <row r="20" spans="2:18">
      <c r="C20" t="s">
        <v>11</v>
      </c>
      <c r="D20" s="18">
        <v>2010</v>
      </c>
      <c r="E20" t="str">
        <f t="shared" si="0"/>
        <v>INDU*</v>
      </c>
      <c r="F20" t="str">
        <f t="shared" si="2"/>
        <v>INDHDE</v>
      </c>
      <c r="G20" t="str">
        <f t="shared" si="3"/>
        <v>IUDMT</v>
      </c>
      <c r="H20" t="str">
        <f t="shared" si="4"/>
        <v>INDHDE</v>
      </c>
      <c r="I20" s="10" t="s">
        <v>209</v>
      </c>
      <c r="J20" s="51">
        <f ca="1">OFFSET(Input!$A$1,M20+N20+2,O20+1)</f>
        <v>30.170076892571945</v>
      </c>
      <c r="L20" s="10" t="str">
        <f t="shared" si="5"/>
        <v>ProcesTax</v>
      </c>
      <c r="M20" s="10">
        <f>VLOOKUP(L20,Input!$C$2:$D$6,2,FALSE)</f>
        <v>13</v>
      </c>
      <c r="N20" s="10">
        <f t="shared" si="6"/>
        <v>1</v>
      </c>
      <c r="O20" s="10">
        <f>MATCH(F20,Input!$C$15:$U$15,0)</f>
        <v>11</v>
      </c>
      <c r="Q20" s="16" t="s">
        <v>24</v>
      </c>
      <c r="R20" s="16" t="str">
        <f t="shared" si="1"/>
        <v>IUDMT</v>
      </c>
    </row>
    <row r="21" spans="2:18">
      <c r="B21" s="9"/>
      <c r="C21" s="9" t="s">
        <v>11</v>
      </c>
      <c r="D21" s="12">
        <v>2010</v>
      </c>
      <c r="E21" s="9" t="str">
        <f t="shared" si="0"/>
        <v>INDU*</v>
      </c>
      <c r="F21" s="9" t="str">
        <f t="shared" si="2"/>
        <v>INDELC</v>
      </c>
      <c r="G21" s="9" t="str">
        <f t="shared" si="3"/>
        <v>IUDMT</v>
      </c>
      <c r="H21" s="9" t="str">
        <f t="shared" si="4"/>
        <v>INDELC</v>
      </c>
      <c r="I21" s="13" t="s">
        <v>209</v>
      </c>
      <c r="J21" s="52">
        <f ca="1">OFFSET(Input!$A$1,M21+N21+2,O21+1)</f>
        <v>1.3054360193901322</v>
      </c>
      <c r="L21" s="13" t="str">
        <f t="shared" si="5"/>
        <v>ProcesTax</v>
      </c>
      <c r="M21" s="13">
        <f>VLOOKUP(L21,Input!$C$2:$D$6,2,FALSE)</f>
        <v>13</v>
      </c>
      <c r="N21" s="13">
        <f t="shared" si="6"/>
        <v>1</v>
      </c>
      <c r="O21" s="13">
        <f>MATCH(F21,Input!$C$15:$U$15,0)</f>
        <v>12</v>
      </c>
      <c r="Q21" s="17" t="s">
        <v>127</v>
      </c>
      <c r="R21" s="17" t="str">
        <f t="shared" si="1"/>
        <v>IUDMT</v>
      </c>
    </row>
    <row r="22" spans="2:18">
      <c r="C22" t="s">
        <v>11</v>
      </c>
      <c r="D22" s="18">
        <v>2010</v>
      </c>
      <c r="E22" t="str">
        <f t="shared" si="0"/>
        <v>INDU*</v>
      </c>
      <c r="F22" t="str">
        <f t="shared" si="2"/>
        <v>INDNGA</v>
      </c>
      <c r="G22" t="str">
        <f t="shared" si="3"/>
        <v>IUDHT</v>
      </c>
      <c r="H22" t="str">
        <f t="shared" si="4"/>
        <v>INDNGA</v>
      </c>
      <c r="I22" s="10" t="s">
        <v>209</v>
      </c>
      <c r="J22" s="51">
        <f ca="1">OFFSET(Input!$A$1,M22+N22+2,O22+1)</f>
        <v>2.4405977753815513</v>
      </c>
      <c r="L22" s="10" t="str">
        <f t="shared" si="5"/>
        <v>ProcesTax</v>
      </c>
      <c r="M22" s="10">
        <f>VLOOKUP(L22,Input!$C$2:$D$6,2,FALSE)</f>
        <v>13</v>
      </c>
      <c r="N22" s="10">
        <f t="shared" si="6"/>
        <v>1</v>
      </c>
      <c r="O22" s="10">
        <f>MATCH(F22,Input!$C$15:$U$15,0)</f>
        <v>1</v>
      </c>
      <c r="Q22" s="16" t="s">
        <v>27</v>
      </c>
      <c r="R22" s="16" t="str">
        <f>$U$2&amp;$T$7</f>
        <v>IUDHT</v>
      </c>
    </row>
    <row r="23" spans="2:18">
      <c r="C23" t="s">
        <v>11</v>
      </c>
      <c r="D23" s="18">
        <v>2010</v>
      </c>
      <c r="E23" t="str">
        <f t="shared" si="0"/>
        <v>INDU*</v>
      </c>
      <c r="F23" t="str">
        <f t="shared" si="2"/>
        <v>INDSNG2</v>
      </c>
      <c r="G23" t="str">
        <f t="shared" si="3"/>
        <v>IUDHT</v>
      </c>
      <c r="H23" t="str">
        <f t="shared" si="4"/>
        <v>INDSNG2</v>
      </c>
      <c r="I23" s="10" t="s">
        <v>209</v>
      </c>
      <c r="J23" s="51">
        <f ca="1">OFFSET(Input!$A$1,M23+N23+2,O23+1)</f>
        <v>0</v>
      </c>
      <c r="L23" s="10" t="str">
        <f t="shared" si="5"/>
        <v>ProcesTax</v>
      </c>
      <c r="M23" s="10">
        <f>VLOOKUP(L23,Input!$C$2:$D$6,2,FALSE)</f>
        <v>13</v>
      </c>
      <c r="N23" s="10">
        <f t="shared" si="6"/>
        <v>1</v>
      </c>
      <c r="O23" s="10">
        <f>MATCH(F23,Input!$C$15:$U$15,0)</f>
        <v>16</v>
      </c>
      <c r="Q23" s="16" t="s">
        <v>26</v>
      </c>
      <c r="R23" s="16" t="str">
        <f>$U$2&amp;$T$7</f>
        <v>IUDHT</v>
      </c>
    </row>
    <row r="24" spans="2:18">
      <c r="C24" t="s">
        <v>11</v>
      </c>
      <c r="D24" s="18">
        <v>2010</v>
      </c>
      <c r="E24" t="str">
        <f t="shared" si="0"/>
        <v>INDU*</v>
      </c>
      <c r="F24" t="str">
        <f t="shared" si="2"/>
        <v>INDSNG1</v>
      </c>
      <c r="G24" t="str">
        <f t="shared" si="3"/>
        <v>IUDHT</v>
      </c>
      <c r="H24" t="str">
        <f t="shared" si="4"/>
        <v>INDSNG1</v>
      </c>
      <c r="I24" s="10" t="s">
        <v>209</v>
      </c>
      <c r="J24" s="51">
        <f ca="1">OFFSET(Input!$A$1,M24+N24+2,O24+1)</f>
        <v>0</v>
      </c>
      <c r="L24" s="10" t="str">
        <f t="shared" si="5"/>
        <v>ProcesTax</v>
      </c>
      <c r="M24" s="10">
        <f>VLOOKUP(L24,Input!$C$2:$D$6,2,FALSE)</f>
        <v>13</v>
      </c>
      <c r="N24" s="10">
        <f t="shared" si="6"/>
        <v>1</v>
      </c>
      <c r="O24" s="10">
        <f>MATCH(F24,Input!$C$15:$U$15,0)</f>
        <v>15</v>
      </c>
      <c r="Q24" s="16" t="s">
        <v>25</v>
      </c>
      <c r="R24" s="16" t="str">
        <f>$U$2&amp;$T$7</f>
        <v>IUDHT</v>
      </c>
    </row>
    <row r="25" spans="2:18">
      <c r="B25" s="9"/>
      <c r="C25" s="9" t="s">
        <v>11</v>
      </c>
      <c r="D25" s="12">
        <v>2010</v>
      </c>
      <c r="E25" s="9" t="str">
        <f t="shared" si="0"/>
        <v>INDU*</v>
      </c>
      <c r="F25" s="9" t="str">
        <f t="shared" si="2"/>
        <v>INDLPG</v>
      </c>
      <c r="G25" s="9" t="str">
        <f t="shared" si="3"/>
        <v>IUDHT</v>
      </c>
      <c r="H25" s="9" t="str">
        <f t="shared" si="4"/>
        <v>INDLPG</v>
      </c>
      <c r="I25" s="13" t="s">
        <v>209</v>
      </c>
      <c r="J25" s="52">
        <f ca="1">OFFSET(Input!$A$1,M25+N25+2,O25+1)</f>
        <v>32.490852038154401</v>
      </c>
      <c r="L25" s="13" t="str">
        <f t="shared" si="5"/>
        <v>ProcesTax</v>
      </c>
      <c r="M25" s="13">
        <f>VLOOKUP(L25,Input!$C$2:$D$6,2,FALSE)</f>
        <v>13</v>
      </c>
      <c r="N25" s="13">
        <f t="shared" si="6"/>
        <v>1</v>
      </c>
      <c r="O25" s="13">
        <f>MATCH(F25,Input!$C$15:$U$15,0)</f>
        <v>8</v>
      </c>
      <c r="Q25" s="17" t="s">
        <v>21</v>
      </c>
      <c r="R25" s="17" t="str">
        <f>$U$2&amp;$T$7</f>
        <v>IUDHT</v>
      </c>
    </row>
    <row r="26" spans="2:18">
      <c r="C26" t="s">
        <v>11</v>
      </c>
      <c r="D26" s="18">
        <v>2010</v>
      </c>
      <c r="E26" t="str">
        <f t="shared" si="0"/>
        <v>INDU*</v>
      </c>
      <c r="F26" t="str">
        <f t="shared" si="2"/>
        <v>INDNGA</v>
      </c>
      <c r="G26" t="str">
        <f t="shared" si="3"/>
        <v>IUDRH</v>
      </c>
      <c r="H26" t="str">
        <f t="shared" si="4"/>
        <v>INDNGA</v>
      </c>
      <c r="I26" s="10" t="s">
        <v>209</v>
      </c>
      <c r="J26" s="51">
        <f ca="1">OFFSET(Input!$A$1,M26+N26+2,O26+1)</f>
        <v>64.443834456701921</v>
      </c>
      <c r="L26" s="10" t="str">
        <f t="shared" si="5"/>
        <v>HeatTax</v>
      </c>
      <c r="M26" s="10">
        <f>VLOOKUP(L26,Input!$C$2:$D$6,2,FALSE)</f>
        <v>63</v>
      </c>
      <c r="N26" s="10">
        <f t="shared" si="6"/>
        <v>1</v>
      </c>
      <c r="O26" s="10">
        <f>MATCH(F26,Input!$C$15:$U$15,0)</f>
        <v>1</v>
      </c>
      <c r="Q26" s="16" t="s">
        <v>27</v>
      </c>
      <c r="R26" s="16" t="str">
        <f t="shared" ref="R26:R41" si="7">$U$2&amp;$T$8</f>
        <v>IUDRH</v>
      </c>
    </row>
    <row r="27" spans="2:18">
      <c r="C27" t="s">
        <v>11</v>
      </c>
      <c r="D27" s="18">
        <v>2010</v>
      </c>
      <c r="E27" t="str">
        <f t="shared" si="0"/>
        <v>INDU*</v>
      </c>
      <c r="F27" t="str">
        <f t="shared" si="2"/>
        <v>INDSNG2</v>
      </c>
      <c r="G27" t="str">
        <f t="shared" si="3"/>
        <v>IUDRH</v>
      </c>
      <c r="H27" t="str">
        <f t="shared" si="4"/>
        <v>INDSNG2</v>
      </c>
      <c r="I27" s="10" t="s">
        <v>209</v>
      </c>
      <c r="J27" s="51">
        <f ca="1">OFFSET(Input!$A$1,M27+N27+2,O27+1)</f>
        <v>0</v>
      </c>
      <c r="L27" s="10" t="str">
        <f t="shared" si="5"/>
        <v>HeatTax</v>
      </c>
      <c r="M27" s="10">
        <f>VLOOKUP(L27,Input!$C$2:$D$6,2,FALSE)</f>
        <v>63</v>
      </c>
      <c r="N27" s="10">
        <f t="shared" si="6"/>
        <v>1</v>
      </c>
      <c r="O27" s="10">
        <f>MATCH(F27,Input!$C$15:$U$15,0)</f>
        <v>16</v>
      </c>
      <c r="Q27" s="16" t="s">
        <v>26</v>
      </c>
      <c r="R27" s="16" t="str">
        <f t="shared" si="7"/>
        <v>IUDRH</v>
      </c>
    </row>
    <row r="28" spans="2:18">
      <c r="C28" t="s">
        <v>11</v>
      </c>
      <c r="D28" s="18">
        <v>2010</v>
      </c>
      <c r="E28" t="str">
        <f t="shared" si="0"/>
        <v>INDU*</v>
      </c>
      <c r="F28" t="str">
        <f t="shared" si="2"/>
        <v>INDSNG1</v>
      </c>
      <c r="G28" t="str">
        <f t="shared" si="3"/>
        <v>IUDRH</v>
      </c>
      <c r="H28" t="str">
        <f t="shared" si="4"/>
        <v>INDSNG1</v>
      </c>
      <c r="I28" s="10" t="s">
        <v>209</v>
      </c>
      <c r="J28" s="51">
        <f ca="1">OFFSET(Input!$A$1,M28+N28+2,O28+1)</f>
        <v>121.84069514307899</v>
      </c>
      <c r="L28" s="10" t="str">
        <f t="shared" si="5"/>
        <v>HeatTax</v>
      </c>
      <c r="M28" s="10">
        <f>VLOOKUP(L28,Input!$C$2:$D$6,2,FALSE)</f>
        <v>63</v>
      </c>
      <c r="N28" s="10">
        <f t="shared" si="6"/>
        <v>1</v>
      </c>
      <c r="O28" s="10">
        <f>MATCH(F28,Input!$C$15:$U$15,0)</f>
        <v>15</v>
      </c>
      <c r="Q28" s="16" t="s">
        <v>25</v>
      </c>
      <c r="R28" s="16" t="str">
        <f t="shared" si="7"/>
        <v>IUDRH</v>
      </c>
    </row>
    <row r="29" spans="2:18">
      <c r="C29" t="s">
        <v>11</v>
      </c>
      <c r="D29" s="18">
        <v>2010</v>
      </c>
      <c r="E29" t="str">
        <f t="shared" si="0"/>
        <v>INDU*</v>
      </c>
      <c r="F29" t="str">
        <f t="shared" si="2"/>
        <v>INDCOA</v>
      </c>
      <c r="G29" t="str">
        <f t="shared" si="3"/>
        <v>IUDRH</v>
      </c>
      <c r="H29" t="str">
        <f t="shared" si="4"/>
        <v>INDCOA</v>
      </c>
      <c r="I29" s="10" t="s">
        <v>209</v>
      </c>
      <c r="J29" s="51">
        <f ca="1">OFFSET(Input!$A$1,M29+N29+2,O29+1)</f>
        <v>0</v>
      </c>
      <c r="L29" s="10" t="str">
        <f t="shared" si="5"/>
        <v>HeatTax</v>
      </c>
      <c r="M29" s="10">
        <f>VLOOKUP(L29,Input!$C$2:$D$6,2,FALSE)</f>
        <v>63</v>
      </c>
      <c r="N29" s="10">
        <f t="shared" si="6"/>
        <v>1</v>
      </c>
      <c r="O29" s="10">
        <f>MATCH(F29,Input!$C$15:$U$15,0)</f>
        <v>2</v>
      </c>
      <c r="Q29" s="16" t="s">
        <v>16</v>
      </c>
      <c r="R29" s="16" t="str">
        <f t="shared" si="7"/>
        <v>IUDRH</v>
      </c>
    </row>
    <row r="30" spans="2:18">
      <c r="C30" t="s">
        <v>11</v>
      </c>
      <c r="D30" s="18">
        <v>2010</v>
      </c>
      <c r="E30" t="str">
        <f t="shared" si="0"/>
        <v>INDU*</v>
      </c>
      <c r="F30" t="str">
        <f t="shared" si="2"/>
        <v>INDDSL</v>
      </c>
      <c r="G30" t="str">
        <f t="shared" si="3"/>
        <v>IUDRH</v>
      </c>
      <c r="H30" t="str">
        <f t="shared" si="4"/>
        <v>INDDSL</v>
      </c>
      <c r="I30" s="10" t="s">
        <v>209</v>
      </c>
      <c r="J30" s="51">
        <f ca="1">OFFSET(Input!$A$1,M30+N30+2,O30+1)</f>
        <v>138.56082516920716</v>
      </c>
      <c r="L30" s="10" t="str">
        <f t="shared" si="5"/>
        <v>HeatTax</v>
      </c>
      <c r="M30" s="10">
        <f>VLOOKUP(L30,Input!$C$2:$D$6,2,FALSE)</f>
        <v>63</v>
      </c>
      <c r="N30" s="10">
        <f t="shared" si="6"/>
        <v>1</v>
      </c>
      <c r="O30" s="10">
        <f>MATCH(F30,Input!$C$15:$U$15,0)</f>
        <v>3</v>
      </c>
      <c r="Q30" s="16" t="s">
        <v>29</v>
      </c>
      <c r="R30" s="16" t="str">
        <f t="shared" si="7"/>
        <v>IUDRH</v>
      </c>
    </row>
    <row r="31" spans="2:18">
      <c r="C31" t="s">
        <v>11</v>
      </c>
      <c r="D31" s="18">
        <v>2010</v>
      </c>
      <c r="E31" t="str">
        <f t="shared" si="0"/>
        <v>INDU*</v>
      </c>
      <c r="F31" t="str">
        <f t="shared" si="2"/>
        <v>INDDSB1</v>
      </c>
      <c r="G31" t="str">
        <f t="shared" si="3"/>
        <v>IUDRH</v>
      </c>
      <c r="H31" t="str">
        <f t="shared" si="4"/>
        <v>INDDSB1</v>
      </c>
      <c r="I31" s="10" t="s">
        <v>209</v>
      </c>
      <c r="J31" s="51">
        <f ca="1">OFFSET(Input!$A$1,M31+N31+2,O31+1)</f>
        <v>32.519861727474179</v>
      </c>
      <c r="L31" s="10" t="str">
        <f t="shared" si="5"/>
        <v>HeatTax</v>
      </c>
      <c r="M31" s="10">
        <f>VLOOKUP(L31,Input!$C$2:$D$6,2,FALSE)</f>
        <v>63</v>
      </c>
      <c r="N31" s="10">
        <f t="shared" si="6"/>
        <v>1</v>
      </c>
      <c r="O31" s="10">
        <f>MATCH(F31,Input!$C$15:$U$15,0)</f>
        <v>13</v>
      </c>
      <c r="Q31" s="16" t="s">
        <v>28</v>
      </c>
      <c r="R31" s="16" t="str">
        <f t="shared" si="7"/>
        <v>IUDRH</v>
      </c>
    </row>
    <row r="32" spans="2:18">
      <c r="C32" t="s">
        <v>11</v>
      </c>
      <c r="D32" s="18">
        <v>2010</v>
      </c>
      <c r="E32" t="str">
        <f t="shared" si="0"/>
        <v>INDU*</v>
      </c>
      <c r="F32" t="str">
        <f t="shared" si="2"/>
        <v>INDDSB2</v>
      </c>
      <c r="G32" t="str">
        <f t="shared" si="3"/>
        <v>IUDRH</v>
      </c>
      <c r="H32" t="str">
        <f t="shared" si="4"/>
        <v>INDDSB2</v>
      </c>
      <c r="I32" s="10" t="s">
        <v>209</v>
      </c>
      <c r="J32" s="51">
        <f ca="1">OFFSET(Input!$A$1,M32+N32+2,O32+1)</f>
        <v>121.84069514307899</v>
      </c>
      <c r="L32" s="10" t="str">
        <f t="shared" si="5"/>
        <v>HeatTax</v>
      </c>
      <c r="M32" s="10">
        <f>VLOOKUP(L32,Input!$C$2:$D$6,2,FALSE)</f>
        <v>63</v>
      </c>
      <c r="N32" s="10">
        <f t="shared" si="6"/>
        <v>1</v>
      </c>
      <c r="O32" s="10">
        <f>MATCH(F32,Input!$C$15:$U$15,0)</f>
        <v>14</v>
      </c>
      <c r="Q32" s="16" t="s">
        <v>30</v>
      </c>
      <c r="R32" s="16" t="str">
        <f t="shared" si="7"/>
        <v>IUDRH</v>
      </c>
    </row>
    <row r="33" spans="2:18">
      <c r="C33" t="s">
        <v>11</v>
      </c>
      <c r="D33" s="18">
        <v>2010</v>
      </c>
      <c r="E33" t="str">
        <f t="shared" si="0"/>
        <v>INDU*</v>
      </c>
      <c r="F33" t="str">
        <f t="shared" si="2"/>
        <v>INDWPE</v>
      </c>
      <c r="G33" t="str">
        <f t="shared" si="3"/>
        <v>IUDRH</v>
      </c>
      <c r="H33" t="str">
        <f t="shared" si="4"/>
        <v>INDWPE</v>
      </c>
      <c r="I33" s="10" t="s">
        <v>209</v>
      </c>
      <c r="J33" s="51">
        <f ca="1">OFFSET(Input!$A$1,M33+N33+2,O33+1)</f>
        <v>0</v>
      </c>
      <c r="L33" s="10" t="str">
        <f t="shared" si="5"/>
        <v>HeatTax</v>
      </c>
      <c r="M33" s="10">
        <f>VLOOKUP(L33,Input!$C$2:$D$6,2,FALSE)</f>
        <v>63</v>
      </c>
      <c r="N33" s="10">
        <f t="shared" si="6"/>
        <v>1</v>
      </c>
      <c r="O33" s="10">
        <f>MATCH(F33,Input!$C$15:$U$15,0)</f>
        <v>4</v>
      </c>
      <c r="Q33" s="16" t="s">
        <v>17</v>
      </c>
      <c r="R33" s="16" t="str">
        <f t="shared" si="7"/>
        <v>IUDRH</v>
      </c>
    </row>
    <row r="34" spans="2:18">
      <c r="C34" t="s">
        <v>11</v>
      </c>
      <c r="D34" s="18">
        <v>2010</v>
      </c>
      <c r="E34" t="str">
        <f t="shared" si="0"/>
        <v>INDU*</v>
      </c>
      <c r="F34" t="str">
        <f t="shared" si="2"/>
        <v>INDWCH</v>
      </c>
      <c r="G34" t="str">
        <f t="shared" si="3"/>
        <v>IUDRH</v>
      </c>
      <c r="H34" t="str">
        <f t="shared" si="4"/>
        <v>INDWCH</v>
      </c>
      <c r="I34" s="10" t="s">
        <v>209</v>
      </c>
      <c r="J34" s="51">
        <f ca="1">OFFSET(Input!$A$1,M34+N34+2,O34+1)</f>
        <v>0</v>
      </c>
      <c r="L34" s="10" t="str">
        <f t="shared" si="5"/>
        <v>HeatTax</v>
      </c>
      <c r="M34" s="10">
        <f>VLOOKUP(L34,Input!$C$2:$D$6,2,FALSE)</f>
        <v>63</v>
      </c>
      <c r="N34" s="10">
        <f t="shared" si="6"/>
        <v>1</v>
      </c>
      <c r="O34" s="10">
        <f>MATCH(F34,Input!$C$15:$U$15,0)</f>
        <v>5</v>
      </c>
      <c r="Q34" s="16" t="s">
        <v>18</v>
      </c>
      <c r="R34" s="16" t="str">
        <f t="shared" si="7"/>
        <v>IUDRH</v>
      </c>
    </row>
    <row r="35" spans="2:18">
      <c r="C35" t="s">
        <v>11</v>
      </c>
      <c r="D35" s="18">
        <v>2010</v>
      </c>
      <c r="E35" t="str">
        <f t="shared" si="0"/>
        <v>INDU*</v>
      </c>
      <c r="F35" t="str">
        <f t="shared" si="2"/>
        <v>INDBGA</v>
      </c>
      <c r="G35" t="str">
        <f t="shared" si="3"/>
        <v>IUDRH</v>
      </c>
      <c r="H35" t="str">
        <f t="shared" si="4"/>
        <v>INDBGA</v>
      </c>
      <c r="I35" s="10" t="s">
        <v>209</v>
      </c>
      <c r="J35" s="51">
        <f ca="1">OFFSET(Input!$A$1,M35+N35+2,O35+1)</f>
        <v>0</v>
      </c>
      <c r="L35" s="10" t="str">
        <f t="shared" si="5"/>
        <v>HeatTax</v>
      </c>
      <c r="M35" s="10">
        <f>VLOOKUP(L35,Input!$C$2:$D$6,2,FALSE)</f>
        <v>63</v>
      </c>
      <c r="N35" s="10">
        <f t="shared" si="6"/>
        <v>1</v>
      </c>
      <c r="O35" s="10">
        <f>MATCH(F35,Input!$C$15:$U$15,0)</f>
        <v>6</v>
      </c>
      <c r="Q35" s="16" t="s">
        <v>19</v>
      </c>
      <c r="R35" s="16" t="str">
        <f t="shared" si="7"/>
        <v>IUDRH</v>
      </c>
    </row>
    <row r="36" spans="2:18">
      <c r="C36" t="s">
        <v>11</v>
      </c>
      <c r="D36" s="18">
        <v>2010</v>
      </c>
      <c r="E36" t="str">
        <f t="shared" si="0"/>
        <v>INDU*</v>
      </c>
      <c r="F36" t="str">
        <f t="shared" si="2"/>
        <v>INDHFO</v>
      </c>
      <c r="G36" t="str">
        <f t="shared" si="3"/>
        <v>IUDRH</v>
      </c>
      <c r="H36" t="str">
        <f t="shared" si="4"/>
        <v>INDHFO</v>
      </c>
      <c r="I36" s="10" t="s">
        <v>209</v>
      </c>
      <c r="J36" s="51">
        <f ca="1">OFFSET(Input!$A$1,M36+N36+2,O36+1)</f>
        <v>35.720705191668699</v>
      </c>
      <c r="L36" s="10" t="str">
        <f t="shared" si="5"/>
        <v>HeatTax</v>
      </c>
      <c r="M36" s="10">
        <f>VLOOKUP(L36,Input!$C$2:$D$6,2,FALSE)</f>
        <v>63</v>
      </c>
      <c r="N36" s="10">
        <f t="shared" si="6"/>
        <v>1</v>
      </c>
      <c r="O36" s="10">
        <f>MATCH(F36,Input!$C$15:$U$15,0)</f>
        <v>7</v>
      </c>
      <c r="Q36" s="16" t="s">
        <v>20</v>
      </c>
      <c r="R36" s="16" t="str">
        <f t="shared" si="7"/>
        <v>IUDRH</v>
      </c>
    </row>
    <row r="37" spans="2:18">
      <c r="C37" t="s">
        <v>11</v>
      </c>
      <c r="D37" s="18">
        <v>2010</v>
      </c>
      <c r="E37" t="str">
        <f t="shared" si="0"/>
        <v>INDU*</v>
      </c>
      <c r="F37" t="str">
        <f t="shared" si="2"/>
        <v>INDLPG</v>
      </c>
      <c r="G37" t="str">
        <f t="shared" si="3"/>
        <v>IUDRH</v>
      </c>
      <c r="H37" t="str">
        <f t="shared" si="4"/>
        <v>INDLPG</v>
      </c>
      <c r="I37" s="10" t="s">
        <v>209</v>
      </c>
      <c r="J37" s="51">
        <f ca="1">OFFSET(Input!$A$1,M37+N37+2,O37+1)</f>
        <v>32.490852038154401</v>
      </c>
      <c r="L37" s="10" t="str">
        <f t="shared" si="5"/>
        <v>HeatTax</v>
      </c>
      <c r="M37" s="10">
        <f>VLOOKUP(L37,Input!$C$2:$D$6,2,FALSE)</f>
        <v>63</v>
      </c>
      <c r="N37" s="10">
        <f t="shared" si="6"/>
        <v>1</v>
      </c>
      <c r="O37" s="10">
        <f>MATCH(F37,Input!$C$15:$U$15,0)</f>
        <v>8</v>
      </c>
      <c r="Q37" s="16" t="s">
        <v>21</v>
      </c>
      <c r="R37" s="16" t="str">
        <f t="shared" si="7"/>
        <v>IUDRH</v>
      </c>
    </row>
    <row r="38" spans="2:18">
      <c r="C38" t="s">
        <v>11</v>
      </c>
      <c r="D38" s="18">
        <v>2010</v>
      </c>
      <c r="E38" t="str">
        <f t="shared" si="0"/>
        <v>INDU*</v>
      </c>
      <c r="F38" t="str">
        <f t="shared" si="2"/>
        <v>INDWST</v>
      </c>
      <c r="G38" t="str">
        <f t="shared" si="3"/>
        <v>IUDRH</v>
      </c>
      <c r="H38" t="str">
        <f t="shared" si="4"/>
        <v>INDWST</v>
      </c>
      <c r="I38" s="10" t="s">
        <v>209</v>
      </c>
      <c r="J38" s="51">
        <f ca="1">OFFSET(Input!$A$1,M38+N38+2,O38+1)</f>
        <v>31.108262589722298</v>
      </c>
      <c r="L38" s="10" t="str">
        <f t="shared" si="5"/>
        <v>HeatTax</v>
      </c>
      <c r="M38" s="10">
        <f>VLOOKUP(L38,Input!$C$2:$D$6,2,FALSE)</f>
        <v>63</v>
      </c>
      <c r="N38" s="10">
        <f t="shared" si="6"/>
        <v>1</v>
      </c>
      <c r="O38" s="10">
        <f>MATCH(F38,Input!$C$15:$U$15,0)</f>
        <v>9</v>
      </c>
      <c r="Q38" s="16" t="s">
        <v>22</v>
      </c>
      <c r="R38" s="16" t="str">
        <f t="shared" si="7"/>
        <v>IUDRH</v>
      </c>
    </row>
    <row r="39" spans="2:18">
      <c r="C39" t="s">
        <v>11</v>
      </c>
      <c r="D39" s="18">
        <v>2010</v>
      </c>
      <c r="E39" t="str">
        <f t="shared" si="0"/>
        <v>INDU*</v>
      </c>
      <c r="F39" t="str">
        <f t="shared" si="2"/>
        <v>INDHCE</v>
      </c>
      <c r="G39" t="str">
        <f t="shared" si="3"/>
        <v>IUDRH</v>
      </c>
      <c r="H39" t="str">
        <f t="shared" si="4"/>
        <v>INDHCE</v>
      </c>
      <c r="I39" s="10" t="s">
        <v>209</v>
      </c>
      <c r="J39" s="51">
        <f ca="1">OFFSET(Input!$A$1,M39+N39+2,O39+1)</f>
        <v>30.170076892571945</v>
      </c>
      <c r="L39" s="10" t="str">
        <f t="shared" si="5"/>
        <v>HeatTax</v>
      </c>
      <c r="M39" s="10">
        <f>VLOOKUP(L39,Input!$C$2:$D$6,2,FALSE)</f>
        <v>63</v>
      </c>
      <c r="N39" s="10">
        <f t="shared" si="6"/>
        <v>1</v>
      </c>
      <c r="O39" s="10">
        <f>MATCH(F39,Input!$C$15:$U$15,0)</f>
        <v>10</v>
      </c>
      <c r="Q39" s="16" t="s">
        <v>23</v>
      </c>
      <c r="R39" s="16" t="str">
        <f t="shared" si="7"/>
        <v>IUDRH</v>
      </c>
    </row>
    <row r="40" spans="2:18">
      <c r="C40" t="s">
        <v>11</v>
      </c>
      <c r="D40" s="18">
        <v>2010</v>
      </c>
      <c r="E40" t="str">
        <f t="shared" si="0"/>
        <v>INDU*</v>
      </c>
      <c r="F40" t="str">
        <f t="shared" si="2"/>
        <v>INDHDE</v>
      </c>
      <c r="G40" t="str">
        <f t="shared" si="3"/>
        <v>IUDRH</v>
      </c>
      <c r="H40" t="str">
        <f t="shared" si="4"/>
        <v>INDHDE</v>
      </c>
      <c r="I40" s="10" t="s">
        <v>209</v>
      </c>
      <c r="J40" s="51">
        <f ca="1">OFFSET(Input!$A$1,M40+N40+2,O40+1)</f>
        <v>30.170076892571945</v>
      </c>
      <c r="L40" s="10" t="str">
        <f t="shared" si="5"/>
        <v>HeatTax</v>
      </c>
      <c r="M40" s="10">
        <f>VLOOKUP(L40,Input!$C$2:$D$6,2,FALSE)</f>
        <v>63</v>
      </c>
      <c r="N40" s="10">
        <f t="shared" si="6"/>
        <v>1</v>
      </c>
      <c r="O40" s="10">
        <f>MATCH(F40,Input!$C$15:$U$15,0)</f>
        <v>11</v>
      </c>
      <c r="Q40" s="16" t="s">
        <v>24</v>
      </c>
      <c r="R40" s="16" t="str">
        <f t="shared" si="7"/>
        <v>IUDRH</v>
      </c>
    </row>
    <row r="41" spans="2:18">
      <c r="B41" s="9"/>
      <c r="C41" s="9" t="s">
        <v>11</v>
      </c>
      <c r="D41" s="12">
        <v>2010</v>
      </c>
      <c r="E41" s="9" t="str">
        <f t="shared" si="0"/>
        <v>INDU*</v>
      </c>
      <c r="F41" s="9" t="str">
        <f t="shared" si="2"/>
        <v>INDELC</v>
      </c>
      <c r="G41" s="9" t="str">
        <f t="shared" si="3"/>
        <v>IUDRH</v>
      </c>
      <c r="H41" s="9" t="str">
        <f t="shared" si="4"/>
        <v>INDELC</v>
      </c>
      <c r="I41" s="13" t="s">
        <v>209</v>
      </c>
      <c r="J41" s="52">
        <f ca="1">OFFSET(Input!$A$1,M41+N41+2,O41+1)</f>
        <v>32.519861727474179</v>
      </c>
      <c r="L41" s="13" t="str">
        <f t="shared" si="5"/>
        <v>HeatTax</v>
      </c>
      <c r="M41" s="13">
        <f>VLOOKUP(L41,Input!$C$2:$D$6,2,FALSE)</f>
        <v>63</v>
      </c>
      <c r="N41" s="13">
        <f t="shared" si="6"/>
        <v>1</v>
      </c>
      <c r="O41" s="13">
        <f>MATCH(F41,Input!$C$15:$U$15,0)</f>
        <v>12</v>
      </c>
      <c r="Q41" s="16" t="s">
        <v>127</v>
      </c>
      <c r="R41" s="16" t="str">
        <f t="shared" si="7"/>
        <v>IUDRH</v>
      </c>
    </row>
    <row r="42" spans="2:18">
      <c r="B42" s="26"/>
      <c r="C42" s="26" t="s">
        <v>11</v>
      </c>
      <c r="D42" s="27">
        <v>2010</v>
      </c>
      <c r="E42" s="26" t="str">
        <f t="shared" si="0"/>
        <v>INDU*</v>
      </c>
      <c r="F42" s="26" t="str">
        <f t="shared" si="2"/>
        <v>INDELC</v>
      </c>
      <c r="G42" s="26" t="str">
        <f t="shared" si="3"/>
        <v>IUDLA</v>
      </c>
      <c r="H42" s="26" t="str">
        <f t="shared" si="4"/>
        <v>INDELC</v>
      </c>
      <c r="I42" s="28" t="s">
        <v>209</v>
      </c>
      <c r="J42" s="53">
        <f ca="1">OFFSET(Input!$A$1,M42+N42+2,O42+1)</f>
        <v>32.519861727474179</v>
      </c>
      <c r="L42" s="28" t="str">
        <f t="shared" si="5"/>
        <v>FullTax</v>
      </c>
      <c r="M42" s="28">
        <f>VLOOKUP(L42,Input!$C$2:$D$6,2,FALSE)</f>
        <v>113</v>
      </c>
      <c r="N42" s="28">
        <f t="shared" si="6"/>
        <v>1</v>
      </c>
      <c r="O42" s="28">
        <f>MATCH(F42,Input!$C$15:$U$15,0)</f>
        <v>12</v>
      </c>
      <c r="Q42" s="25" t="s">
        <v>127</v>
      </c>
      <c r="R42" s="25" t="str">
        <f>$U$2&amp;$T$9</f>
        <v>IUDLA</v>
      </c>
    </row>
    <row r="43" spans="2:18">
      <c r="B43" s="9"/>
      <c r="C43" s="9" t="s">
        <v>11</v>
      </c>
      <c r="D43" s="12">
        <v>2010</v>
      </c>
      <c r="E43" s="9" t="str">
        <f t="shared" si="0"/>
        <v>INDU*</v>
      </c>
      <c r="F43" s="9" t="str">
        <f t="shared" si="2"/>
        <v>INDELC</v>
      </c>
      <c r="G43" s="9" t="str">
        <f t="shared" si="3"/>
        <v>IUDEM</v>
      </c>
      <c r="H43" s="9" t="str">
        <f t="shared" si="4"/>
        <v>INDELC</v>
      </c>
      <c r="I43" s="13" t="s">
        <v>209</v>
      </c>
      <c r="J43" s="52">
        <f ca="1">OFFSET(Input!$A$1,M43+N43+2,O43+1)</f>
        <v>32.519861727474179</v>
      </c>
      <c r="L43" s="13" t="str">
        <f t="shared" si="5"/>
        <v>FullTax</v>
      </c>
      <c r="M43" s="13">
        <f>VLOOKUP(L43,Input!$C$2:$D$6,2,FALSE)</f>
        <v>113</v>
      </c>
      <c r="N43" s="13">
        <f t="shared" si="6"/>
        <v>1</v>
      </c>
      <c r="O43" s="13">
        <f>MATCH(F43,Input!$C$15:$U$15,0)</f>
        <v>12</v>
      </c>
      <c r="Q43" s="17" t="s">
        <v>127</v>
      </c>
      <c r="R43" s="17" t="str">
        <f>$U$2&amp;$T$10</f>
        <v>IUDEM</v>
      </c>
    </row>
    <row r="44" spans="2:18">
      <c r="C44" t="s">
        <v>11</v>
      </c>
      <c r="D44" s="18">
        <v>2010</v>
      </c>
      <c r="E44" t="str">
        <f t="shared" si="0"/>
        <v>INDU*</v>
      </c>
      <c r="F44" t="str">
        <f t="shared" si="2"/>
        <v>INDDSB1</v>
      </c>
      <c r="G44" t="str">
        <f t="shared" si="3"/>
        <v>IUDTF</v>
      </c>
      <c r="H44" t="str">
        <f t="shared" si="4"/>
        <v>INDDSB1</v>
      </c>
      <c r="I44" s="10" t="s">
        <v>209</v>
      </c>
      <c r="J44" s="51">
        <f ca="1">OFFSET(Input!$A$1,M44+N44+2,O44+1)</f>
        <v>32.519861727474179</v>
      </c>
      <c r="L44" s="10" t="str">
        <f t="shared" si="5"/>
        <v>FullTax</v>
      </c>
      <c r="M44" s="10">
        <f>VLOOKUP(L44,Input!$C$2:$D$6,2,FALSE)</f>
        <v>113</v>
      </c>
      <c r="N44" s="10">
        <f t="shared" si="6"/>
        <v>1</v>
      </c>
      <c r="O44" s="10">
        <f>MATCH(F44,Input!$C$15:$U$15,0)</f>
        <v>13</v>
      </c>
      <c r="Q44" s="16" t="s">
        <v>28</v>
      </c>
      <c r="R44" s="16" t="str">
        <f>$U$2&amp;$T$11</f>
        <v>IUDTF</v>
      </c>
    </row>
    <row r="45" spans="2:18">
      <c r="C45" t="s">
        <v>11</v>
      </c>
      <c r="D45" s="18">
        <v>2010</v>
      </c>
      <c r="E45" t="str">
        <f t="shared" si="0"/>
        <v>INDU*</v>
      </c>
      <c r="F45" t="str">
        <f t="shared" si="2"/>
        <v>INDDSB2</v>
      </c>
      <c r="G45" t="str">
        <f t="shared" si="3"/>
        <v>IUDTF</v>
      </c>
      <c r="H45" t="str">
        <f t="shared" si="4"/>
        <v>INDDSB2</v>
      </c>
      <c r="I45" s="10" t="s">
        <v>209</v>
      </c>
      <c r="J45" s="51">
        <f ca="1">OFFSET(Input!$A$1,M45+N45+2,O45+1)</f>
        <v>121.84069514307899</v>
      </c>
      <c r="L45" s="10" t="str">
        <f t="shared" si="5"/>
        <v>FullTax</v>
      </c>
      <c r="M45" s="10">
        <f>VLOOKUP(L45,Input!$C$2:$D$6,2,FALSE)</f>
        <v>113</v>
      </c>
      <c r="N45" s="10">
        <f t="shared" si="6"/>
        <v>1</v>
      </c>
      <c r="O45" s="10">
        <f>MATCH(F45,Input!$C$15:$U$15,0)</f>
        <v>14</v>
      </c>
      <c r="Q45" s="16" t="s">
        <v>30</v>
      </c>
      <c r="R45" s="16" t="str">
        <f t="shared" ref="R45:R46" si="8">$U$2&amp;$T$11</f>
        <v>IUDTF</v>
      </c>
    </row>
    <row r="46" spans="2:18">
      <c r="C46" t="s">
        <v>11</v>
      </c>
      <c r="D46" s="18">
        <v>2010</v>
      </c>
      <c r="E46" t="str">
        <f t="shared" si="0"/>
        <v>INDU*</v>
      </c>
      <c r="F46" t="str">
        <f t="shared" si="2"/>
        <v>INDDSL</v>
      </c>
      <c r="G46" t="str">
        <f t="shared" si="3"/>
        <v>IUDTF</v>
      </c>
      <c r="H46" t="str">
        <f t="shared" si="4"/>
        <v>INDDSL</v>
      </c>
      <c r="I46" s="10" t="s">
        <v>209</v>
      </c>
      <c r="J46" s="51">
        <f ca="1">OFFSET(Input!$A$1,M46+N46+2,O46+1)</f>
        <v>138.56082516920716</v>
      </c>
      <c r="L46" s="10" t="str">
        <f t="shared" si="5"/>
        <v>FullTax</v>
      </c>
      <c r="M46" s="10">
        <f>VLOOKUP(L46,Input!$C$2:$D$6,2,FALSE)</f>
        <v>113</v>
      </c>
      <c r="N46" s="10">
        <f t="shared" si="6"/>
        <v>1</v>
      </c>
      <c r="O46" s="10">
        <f>MATCH(F46,Input!$C$15:$U$15,0)</f>
        <v>3</v>
      </c>
      <c r="Q46" s="16" t="s">
        <v>29</v>
      </c>
      <c r="R46" s="16" t="str">
        <f t="shared" si="8"/>
        <v>IUDTF</v>
      </c>
    </row>
    <row r="47" spans="2:18">
      <c r="C47" t="s">
        <v>11</v>
      </c>
      <c r="D47" s="18">
        <v>2010</v>
      </c>
      <c r="E47" t="str">
        <f t="shared" si="0"/>
        <v>INDU*</v>
      </c>
      <c r="F47" t="str">
        <f t="shared" si="2"/>
        <v>INDLPG</v>
      </c>
      <c r="G47" t="str">
        <f t="shared" si="3"/>
        <v>IUDFL</v>
      </c>
      <c r="H47" t="str">
        <f t="shared" si="4"/>
        <v>INDLPG</v>
      </c>
      <c r="I47" s="10" t="s">
        <v>209</v>
      </c>
      <c r="J47" s="51">
        <f ca="1">OFFSET(Input!$A$1,M47+N47+2,O47+1)</f>
        <v>32.490852038154401</v>
      </c>
      <c r="L47" s="10" t="str">
        <f t="shared" si="5"/>
        <v>FullTax</v>
      </c>
      <c r="M47" s="10">
        <f>VLOOKUP(L47,Input!$C$2:$D$6,2,FALSE)</f>
        <v>113</v>
      </c>
      <c r="N47" s="10">
        <f t="shared" si="6"/>
        <v>1</v>
      </c>
      <c r="O47" s="10">
        <f>MATCH(F47,Input!$C$15:$U$15,0)</f>
        <v>8</v>
      </c>
      <c r="Q47" s="16" t="s">
        <v>21</v>
      </c>
      <c r="R47" s="16" t="str">
        <f>$U$2&amp;$T$12</f>
        <v>IUDFL</v>
      </c>
    </row>
    <row r="48" spans="2:18">
      <c r="C48" t="s">
        <v>11</v>
      </c>
      <c r="D48" s="18">
        <v>2010</v>
      </c>
      <c r="E48" t="str">
        <f t="shared" si="0"/>
        <v>INDU*</v>
      </c>
      <c r="F48" t="str">
        <f t="shared" si="2"/>
        <v>INDSNG1</v>
      </c>
      <c r="G48" t="str">
        <f t="shared" si="3"/>
        <v>IUDFL</v>
      </c>
      <c r="H48" t="str">
        <f t="shared" si="4"/>
        <v>INDSNG1</v>
      </c>
      <c r="I48" s="10" t="s">
        <v>209</v>
      </c>
      <c r="J48" s="51">
        <f ca="1">OFFSET(Input!$A$1,M48+N48+2,O48+1)</f>
        <v>121.84069514307899</v>
      </c>
      <c r="L48" s="10" t="str">
        <f t="shared" si="5"/>
        <v>FullTax</v>
      </c>
      <c r="M48" s="10">
        <f>VLOOKUP(L48,Input!$C$2:$D$6,2,FALSE)</f>
        <v>113</v>
      </c>
      <c r="N48" s="10">
        <f t="shared" si="6"/>
        <v>1</v>
      </c>
      <c r="O48" s="10">
        <f>MATCH(F48,Input!$C$15:$U$15,0)</f>
        <v>15</v>
      </c>
      <c r="Q48" s="16" t="s">
        <v>25</v>
      </c>
      <c r="R48" s="16" t="str">
        <f t="shared" ref="R48:R49" si="9">$U$2&amp;$T$12</f>
        <v>IUDFL</v>
      </c>
    </row>
    <row r="49" spans="2:18" ht="15.75" thickBot="1">
      <c r="B49" s="9"/>
      <c r="C49" s="9" t="s">
        <v>11</v>
      </c>
      <c r="D49" s="12">
        <v>2010</v>
      </c>
      <c r="E49" s="9" t="str">
        <f t="shared" si="0"/>
        <v>INDU*</v>
      </c>
      <c r="F49" s="9" t="str">
        <f t="shared" si="2"/>
        <v>INDSNG2</v>
      </c>
      <c r="G49" s="9" t="str">
        <f t="shared" si="3"/>
        <v>IUDFL</v>
      </c>
      <c r="H49" s="9" t="str">
        <f t="shared" si="4"/>
        <v>INDSNG2</v>
      </c>
      <c r="I49" s="13" t="s">
        <v>209</v>
      </c>
      <c r="J49" s="52">
        <f ca="1">OFFSET(Input!$A$1,M49+N49+2,O49+1)</f>
        <v>0</v>
      </c>
      <c r="L49" s="13" t="str">
        <f t="shared" si="5"/>
        <v>FullTax</v>
      </c>
      <c r="M49" s="13">
        <f>VLOOKUP(L49,Input!$C$2:$D$6,2,FALSE)</f>
        <v>113</v>
      </c>
      <c r="N49" s="13">
        <f t="shared" si="6"/>
        <v>1</v>
      </c>
      <c r="O49" s="13">
        <f>MATCH(F49,Input!$C$15:$U$15,0)</f>
        <v>16</v>
      </c>
      <c r="Q49" s="17" t="s">
        <v>26</v>
      </c>
      <c r="R49" s="17" t="str">
        <f t="shared" si="9"/>
        <v>IUDFL</v>
      </c>
    </row>
    <row r="50" spans="2:18">
      <c r="B50" s="8"/>
      <c r="C50" s="8" t="s">
        <v>11</v>
      </c>
      <c r="D50" s="19">
        <v>2015</v>
      </c>
      <c r="E50" s="8" t="str">
        <f t="shared" si="0"/>
        <v>INDU*</v>
      </c>
      <c r="F50" s="8" t="str">
        <f t="shared" ref="F50:H69" si="10">F6</f>
        <v>INDNGA</v>
      </c>
      <c r="G50" s="8" t="str">
        <f t="shared" si="10"/>
        <v>IUDMT</v>
      </c>
      <c r="H50" s="8" t="str">
        <f t="shared" si="10"/>
        <v>INDNGA</v>
      </c>
      <c r="I50" s="20" t="s">
        <v>209</v>
      </c>
      <c r="J50" s="50">
        <f ca="1">OFFSET(Input!$A$1,M50+N50+2,O50+1)</f>
        <v>2.3923925411292624</v>
      </c>
      <c r="L50" s="20" t="str">
        <f t="shared" si="5"/>
        <v>ProcesTax</v>
      </c>
      <c r="M50" s="20">
        <f>VLOOKUP(L50,Input!$C$2:$D$6,2,FALSE)</f>
        <v>13</v>
      </c>
      <c r="N50" s="20">
        <f t="shared" si="6"/>
        <v>6</v>
      </c>
      <c r="O50" s="20">
        <f>MATCH(F50,Input!$C$15:$U$15,0)</f>
        <v>1</v>
      </c>
    </row>
    <row r="51" spans="2:18">
      <c r="C51" t="s">
        <v>11</v>
      </c>
      <c r="D51" s="18">
        <v>2015</v>
      </c>
      <c r="E51" t="str">
        <f t="shared" si="0"/>
        <v>INDU*</v>
      </c>
      <c r="F51" t="str">
        <f t="shared" si="10"/>
        <v>INDSNG1</v>
      </c>
      <c r="G51" t="str">
        <f t="shared" si="10"/>
        <v>IUDMT</v>
      </c>
      <c r="H51" t="str">
        <f t="shared" si="10"/>
        <v>INDSNG1</v>
      </c>
      <c r="I51" s="10" t="s">
        <v>209</v>
      </c>
      <c r="J51" s="51">
        <f ca="1">OFFSET(Input!$A$1,M51+N51+2,O51+1)</f>
        <v>0</v>
      </c>
      <c r="L51" s="10" t="str">
        <f t="shared" si="5"/>
        <v>ProcesTax</v>
      </c>
      <c r="M51" s="10">
        <f>VLOOKUP(L51,Input!$C$2:$D$6,2,FALSE)</f>
        <v>13</v>
      </c>
      <c r="N51" s="10">
        <f t="shared" si="6"/>
        <v>6</v>
      </c>
      <c r="O51" s="10">
        <f>MATCH(F51,Input!$C$15:$U$15,0)</f>
        <v>15</v>
      </c>
    </row>
    <row r="52" spans="2:18">
      <c r="C52" t="s">
        <v>11</v>
      </c>
      <c r="D52" s="18">
        <v>2015</v>
      </c>
      <c r="E52" t="str">
        <f t="shared" si="0"/>
        <v>INDU*</v>
      </c>
      <c r="F52" t="str">
        <f t="shared" si="10"/>
        <v>INDSNG2</v>
      </c>
      <c r="G52" t="str">
        <f t="shared" si="10"/>
        <v>IUDMT</v>
      </c>
      <c r="H52" t="str">
        <f t="shared" si="10"/>
        <v>INDSNG2</v>
      </c>
      <c r="I52" s="10" t="s">
        <v>209</v>
      </c>
      <c r="J52" s="51">
        <f ca="1">OFFSET(Input!$A$1,M52+N52+2,O52+1)</f>
        <v>0</v>
      </c>
      <c r="L52" s="10" t="str">
        <f t="shared" si="5"/>
        <v>ProcesTax</v>
      </c>
      <c r="M52" s="10">
        <f>VLOOKUP(L52,Input!$C$2:$D$6,2,FALSE)</f>
        <v>13</v>
      </c>
      <c r="N52" s="10">
        <f t="shared" si="6"/>
        <v>6</v>
      </c>
      <c r="O52" s="10">
        <f>MATCH(F52,Input!$C$15:$U$15,0)</f>
        <v>16</v>
      </c>
    </row>
    <row r="53" spans="2:18">
      <c r="C53" t="s">
        <v>11</v>
      </c>
      <c r="D53" s="18">
        <v>2015</v>
      </c>
      <c r="E53" t="str">
        <f t="shared" si="0"/>
        <v>INDU*</v>
      </c>
      <c r="F53" t="str">
        <f t="shared" si="10"/>
        <v>INDCOA</v>
      </c>
      <c r="G53" t="str">
        <f t="shared" si="10"/>
        <v>IUDMT</v>
      </c>
      <c r="H53" t="str">
        <f t="shared" si="10"/>
        <v>INDCOA</v>
      </c>
      <c r="I53" s="10" t="s">
        <v>209</v>
      </c>
      <c r="J53" s="51">
        <f ca="1">OFFSET(Input!$A$1,M53+N53+2,O53+1)</f>
        <v>0</v>
      </c>
      <c r="L53" s="10" t="str">
        <f t="shared" si="5"/>
        <v>ProcesTax</v>
      </c>
      <c r="M53" s="10">
        <f>VLOOKUP(L53,Input!$C$2:$D$6,2,FALSE)</f>
        <v>13</v>
      </c>
      <c r="N53" s="10">
        <f t="shared" si="6"/>
        <v>6</v>
      </c>
      <c r="O53" s="10">
        <f>MATCH(F53,Input!$C$15:$U$15,0)</f>
        <v>2</v>
      </c>
    </row>
    <row r="54" spans="2:18">
      <c r="C54" t="s">
        <v>11</v>
      </c>
      <c r="D54" s="18">
        <v>2015</v>
      </c>
      <c r="E54" t="str">
        <f t="shared" si="0"/>
        <v>INDU*</v>
      </c>
      <c r="F54" t="str">
        <f t="shared" si="10"/>
        <v>INDDSL</v>
      </c>
      <c r="G54" t="str">
        <f t="shared" si="10"/>
        <v>IUDMT</v>
      </c>
      <c r="H54" t="str">
        <f t="shared" si="10"/>
        <v>INDDSL</v>
      </c>
      <c r="I54" s="10" t="s">
        <v>209</v>
      </c>
      <c r="J54" s="51">
        <f ca="1">OFFSET(Input!$A$1,M54+N54+2,O54+1)</f>
        <v>145.72835544314296</v>
      </c>
      <c r="L54" s="10" t="str">
        <f t="shared" si="5"/>
        <v>ProcesTax</v>
      </c>
      <c r="M54" s="10">
        <f>VLOOKUP(L54,Input!$C$2:$D$6,2,FALSE)</f>
        <v>13</v>
      </c>
      <c r="N54" s="10">
        <f t="shared" si="6"/>
        <v>6</v>
      </c>
      <c r="O54" s="10">
        <f>MATCH(F54,Input!$C$15:$U$15,0)</f>
        <v>3</v>
      </c>
    </row>
    <row r="55" spans="2:18">
      <c r="C55" t="s">
        <v>11</v>
      </c>
      <c r="D55" s="18">
        <v>2015</v>
      </c>
      <c r="E55" t="str">
        <f t="shared" si="0"/>
        <v>INDU*</v>
      </c>
      <c r="F55" t="str">
        <f t="shared" si="10"/>
        <v>INDDSB1</v>
      </c>
      <c r="G55" t="str">
        <f t="shared" si="10"/>
        <v>IUDMT</v>
      </c>
      <c r="H55" t="str">
        <f t="shared" si="10"/>
        <v>INDDSB1</v>
      </c>
      <c r="I55" s="10" t="s">
        <v>209</v>
      </c>
      <c r="J55" s="51">
        <f ca="1">OFFSET(Input!$A$1,M55+N55+2,O55+1)</f>
        <v>121.84069514307899</v>
      </c>
      <c r="L55" s="10" t="str">
        <f t="shared" si="5"/>
        <v>ProcesTax</v>
      </c>
      <c r="M55" s="10">
        <f>VLOOKUP(L55,Input!$C$2:$D$6,2,FALSE)</f>
        <v>13</v>
      </c>
      <c r="N55" s="10">
        <f t="shared" si="6"/>
        <v>6</v>
      </c>
      <c r="O55" s="10">
        <f>MATCH(F55,Input!$C$15:$U$15,0)</f>
        <v>13</v>
      </c>
    </row>
    <row r="56" spans="2:18">
      <c r="C56" t="s">
        <v>11</v>
      </c>
      <c r="D56" s="18">
        <v>2015</v>
      </c>
      <c r="E56" t="str">
        <f t="shared" si="0"/>
        <v>INDU*</v>
      </c>
      <c r="F56" t="str">
        <f t="shared" si="10"/>
        <v>INDDSB2</v>
      </c>
      <c r="G56" t="str">
        <f t="shared" si="10"/>
        <v>IUDMT</v>
      </c>
      <c r="H56" t="str">
        <f t="shared" si="10"/>
        <v>INDDSB2</v>
      </c>
      <c r="I56" s="10" t="s">
        <v>209</v>
      </c>
      <c r="J56" s="51">
        <f ca="1">OFFSET(Input!$A$1,M56+N56+2,O56+1)</f>
        <v>121.84069514307899</v>
      </c>
      <c r="L56" s="10" t="str">
        <f t="shared" si="5"/>
        <v>ProcesTax</v>
      </c>
      <c r="M56" s="10">
        <f>VLOOKUP(L56,Input!$C$2:$D$6,2,FALSE)</f>
        <v>13</v>
      </c>
      <c r="N56" s="10">
        <f t="shared" si="6"/>
        <v>6</v>
      </c>
      <c r="O56" s="10">
        <f>MATCH(F56,Input!$C$15:$U$15,0)</f>
        <v>14</v>
      </c>
    </row>
    <row r="57" spans="2:18">
      <c r="C57" t="s">
        <v>11</v>
      </c>
      <c r="D57" s="18">
        <v>2015</v>
      </c>
      <c r="E57" t="str">
        <f t="shared" si="0"/>
        <v>INDU*</v>
      </c>
      <c r="F57" t="str">
        <f t="shared" si="10"/>
        <v>INDWPE</v>
      </c>
      <c r="G57" t="str">
        <f t="shared" si="10"/>
        <v>IUDMT</v>
      </c>
      <c r="H57" t="str">
        <f t="shared" si="10"/>
        <v>INDWPE</v>
      </c>
      <c r="I57" s="10" t="s">
        <v>209</v>
      </c>
      <c r="J57" s="51">
        <f ca="1">OFFSET(Input!$A$1,M57+N57+2,O57+1)</f>
        <v>0</v>
      </c>
      <c r="L57" s="10" t="str">
        <f t="shared" si="5"/>
        <v>ProcesTax</v>
      </c>
      <c r="M57" s="10">
        <f>VLOOKUP(L57,Input!$C$2:$D$6,2,FALSE)</f>
        <v>13</v>
      </c>
      <c r="N57" s="10">
        <f t="shared" si="6"/>
        <v>6</v>
      </c>
      <c r="O57" s="10">
        <f>MATCH(F57,Input!$C$15:$U$15,0)</f>
        <v>4</v>
      </c>
    </row>
    <row r="58" spans="2:18" ht="15.75" thickBot="1">
      <c r="B58" s="80"/>
      <c r="C58" s="80" t="s">
        <v>11</v>
      </c>
      <c r="D58" s="81">
        <v>2015</v>
      </c>
      <c r="E58" s="80" t="str">
        <f t="shared" si="0"/>
        <v>INDU*</v>
      </c>
      <c r="F58" s="80" t="str">
        <f t="shared" si="10"/>
        <v>INDWCH</v>
      </c>
      <c r="G58" s="80" t="str">
        <f t="shared" si="10"/>
        <v>IUDMT</v>
      </c>
      <c r="H58" s="80" t="str">
        <f t="shared" si="10"/>
        <v>INDWCH</v>
      </c>
      <c r="I58" s="82" t="s">
        <v>209</v>
      </c>
      <c r="J58" s="83">
        <f ca="1">OFFSET(Input!$A$1,M58+N58+2,O58+1)</f>
        <v>0</v>
      </c>
      <c r="L58" s="10" t="str">
        <f t="shared" si="5"/>
        <v>ProcesTax</v>
      </c>
      <c r="M58" s="10">
        <f>VLOOKUP(L58,Input!$C$2:$D$6,2,FALSE)</f>
        <v>13</v>
      </c>
      <c r="N58" s="10">
        <f t="shared" si="6"/>
        <v>6</v>
      </c>
      <c r="O58" s="10">
        <f>MATCH(F58,Input!$C$15:$U$15,0)</f>
        <v>5</v>
      </c>
    </row>
    <row r="59" spans="2:18">
      <c r="C59" t="s">
        <v>11</v>
      </c>
      <c r="D59" s="18">
        <v>2015</v>
      </c>
      <c r="E59" t="str">
        <f t="shared" si="0"/>
        <v>INDU*</v>
      </c>
      <c r="F59" t="str">
        <f t="shared" si="10"/>
        <v>INDBGA</v>
      </c>
      <c r="G59" t="str">
        <f t="shared" si="10"/>
        <v>IUDMT</v>
      </c>
      <c r="H59" t="str">
        <f t="shared" si="10"/>
        <v>INDBGA</v>
      </c>
      <c r="I59" s="10" t="s">
        <v>209</v>
      </c>
      <c r="J59" s="51">
        <f ca="1">OFFSET(Input!$A$1,M59+N59+2,O59+1)</f>
        <v>0</v>
      </c>
      <c r="L59" s="10" t="str">
        <f t="shared" si="5"/>
        <v>ProcesTax</v>
      </c>
      <c r="M59" s="10">
        <f>VLOOKUP(L59,Input!$C$2:$D$6,2,FALSE)</f>
        <v>13</v>
      </c>
      <c r="N59" s="10">
        <f t="shared" si="6"/>
        <v>6</v>
      </c>
      <c r="O59" s="10">
        <f>MATCH(F59,Input!$C$15:$U$15,0)</f>
        <v>6</v>
      </c>
    </row>
    <row r="60" spans="2:18">
      <c r="C60" t="s">
        <v>11</v>
      </c>
      <c r="D60" s="18">
        <v>2015</v>
      </c>
      <c r="E60" t="str">
        <f t="shared" si="0"/>
        <v>INDU*</v>
      </c>
      <c r="F60" t="str">
        <f t="shared" si="10"/>
        <v>INDHFO</v>
      </c>
      <c r="G60" t="str">
        <f t="shared" si="10"/>
        <v>IUDMT</v>
      </c>
      <c r="H60" t="str">
        <f t="shared" si="10"/>
        <v>INDHFO</v>
      </c>
      <c r="I60" s="10" t="s">
        <v>209</v>
      </c>
      <c r="J60" s="51">
        <f ca="1">OFFSET(Input!$A$1,M60+N60+2,O60+1)</f>
        <v>49.612420193178153</v>
      </c>
      <c r="L60" s="10" t="str">
        <f t="shared" si="5"/>
        <v>ProcesTax</v>
      </c>
      <c r="M60" s="10">
        <f>VLOOKUP(L60,Input!$C$2:$D$6,2,FALSE)</f>
        <v>13</v>
      </c>
      <c r="N60" s="10">
        <f t="shared" si="6"/>
        <v>6</v>
      </c>
      <c r="O60" s="10">
        <f>MATCH(F60,Input!$C$15:$U$15,0)</f>
        <v>7</v>
      </c>
    </row>
    <row r="61" spans="2:18">
      <c r="C61" t="s">
        <v>11</v>
      </c>
      <c r="D61" s="18">
        <v>2015</v>
      </c>
      <c r="E61" t="str">
        <f t="shared" si="0"/>
        <v>INDU*</v>
      </c>
      <c r="F61" t="str">
        <f t="shared" si="10"/>
        <v>INDLPG</v>
      </c>
      <c r="G61" t="str">
        <f t="shared" si="10"/>
        <v>IUDMT</v>
      </c>
      <c r="H61" t="str">
        <f t="shared" si="10"/>
        <v>INDLPG</v>
      </c>
      <c r="I61" s="10" t="s">
        <v>209</v>
      </c>
      <c r="J61" s="51">
        <f ca="1">OFFSET(Input!$A$1,M61+N61+2,O61+1)</f>
        <v>40.590088951336469</v>
      </c>
      <c r="L61" s="10" t="str">
        <f t="shared" si="5"/>
        <v>ProcesTax</v>
      </c>
      <c r="M61" s="10">
        <f>VLOOKUP(L61,Input!$C$2:$D$6,2,FALSE)</f>
        <v>13</v>
      </c>
      <c r="N61" s="10">
        <f t="shared" si="6"/>
        <v>6</v>
      </c>
      <c r="O61" s="10">
        <f>MATCH(F61,Input!$C$15:$U$15,0)</f>
        <v>8</v>
      </c>
    </row>
    <row r="62" spans="2:18">
      <c r="C62" t="s">
        <v>11</v>
      </c>
      <c r="D62" s="18">
        <v>2015</v>
      </c>
      <c r="E62" t="str">
        <f t="shared" si="0"/>
        <v>INDU*</v>
      </c>
      <c r="F62" t="str">
        <f t="shared" si="10"/>
        <v>INDWST</v>
      </c>
      <c r="G62" t="str">
        <f t="shared" si="10"/>
        <v>IUDMT</v>
      </c>
      <c r="H62" t="str">
        <f t="shared" si="10"/>
        <v>INDWST</v>
      </c>
      <c r="I62" s="10" t="s">
        <v>209</v>
      </c>
      <c r="J62" s="51">
        <f ca="1">OFFSET(Input!$A$1,M62+N62+2,O62+1)</f>
        <v>0</v>
      </c>
      <c r="L62" s="10" t="str">
        <f t="shared" si="5"/>
        <v>ProcesTax</v>
      </c>
      <c r="M62" s="10">
        <f>VLOOKUP(L62,Input!$C$2:$D$6,2,FALSE)</f>
        <v>13</v>
      </c>
      <c r="N62" s="10">
        <f t="shared" si="6"/>
        <v>6</v>
      </c>
      <c r="O62" s="10">
        <f>MATCH(F62,Input!$C$15:$U$15,0)</f>
        <v>9</v>
      </c>
    </row>
    <row r="63" spans="2:18">
      <c r="C63" t="s">
        <v>11</v>
      </c>
      <c r="D63" s="18">
        <v>2015</v>
      </c>
      <c r="E63" t="str">
        <f t="shared" si="0"/>
        <v>INDU*</v>
      </c>
      <c r="F63" t="str">
        <f t="shared" si="10"/>
        <v>INDHCE</v>
      </c>
      <c r="G63" t="str">
        <f t="shared" si="10"/>
        <v>IUDMT</v>
      </c>
      <c r="H63" t="str">
        <f t="shared" si="10"/>
        <v>INDHCE</v>
      </c>
      <c r="I63" s="10" t="s">
        <v>209</v>
      </c>
      <c r="J63" s="51">
        <f ca="1">OFFSET(Input!$A$1,M63+N63+2,O63+1)</f>
        <v>30.170076892571945</v>
      </c>
      <c r="L63" s="10" t="str">
        <f t="shared" si="5"/>
        <v>ProcesTax</v>
      </c>
      <c r="M63" s="10">
        <f>VLOOKUP(L63,Input!$C$2:$D$6,2,FALSE)</f>
        <v>13</v>
      </c>
      <c r="N63" s="10">
        <f t="shared" si="6"/>
        <v>6</v>
      </c>
      <c r="O63" s="10">
        <f>MATCH(F63,Input!$C$15:$U$15,0)</f>
        <v>10</v>
      </c>
    </row>
    <row r="64" spans="2:18">
      <c r="C64" t="s">
        <v>11</v>
      </c>
      <c r="D64" s="18">
        <v>2015</v>
      </c>
      <c r="E64" t="str">
        <f t="shared" si="0"/>
        <v>INDU*</v>
      </c>
      <c r="F64" t="str">
        <f t="shared" si="10"/>
        <v>INDHDE</v>
      </c>
      <c r="G64" t="str">
        <f t="shared" si="10"/>
        <v>IUDMT</v>
      </c>
      <c r="H64" t="str">
        <f t="shared" si="10"/>
        <v>INDHDE</v>
      </c>
      <c r="I64" s="10" t="s">
        <v>209</v>
      </c>
      <c r="J64" s="51">
        <f ca="1">OFFSET(Input!$A$1,M64+N64+2,O64+1)</f>
        <v>30.170076892571945</v>
      </c>
      <c r="L64" s="10" t="str">
        <f t="shared" si="5"/>
        <v>ProcesTax</v>
      </c>
      <c r="M64" s="10">
        <f>VLOOKUP(L64,Input!$C$2:$D$6,2,FALSE)</f>
        <v>13</v>
      </c>
      <c r="N64" s="10">
        <f t="shared" si="6"/>
        <v>6</v>
      </c>
      <c r="O64" s="10">
        <f>MATCH(F64,Input!$C$15:$U$15,0)</f>
        <v>11</v>
      </c>
    </row>
    <row r="65" spans="2:15">
      <c r="B65" s="9"/>
      <c r="C65" s="9" t="s">
        <v>11</v>
      </c>
      <c r="D65" s="12">
        <v>2015</v>
      </c>
      <c r="E65" s="9" t="str">
        <f t="shared" ref="E65:E123" si="11">$U$3&amp;"*"</f>
        <v>INDU*</v>
      </c>
      <c r="F65" s="9" t="str">
        <f t="shared" si="10"/>
        <v>INDELC</v>
      </c>
      <c r="G65" s="9" t="str">
        <f t="shared" si="10"/>
        <v>IUDMT</v>
      </c>
      <c r="H65" s="9" t="str">
        <f t="shared" si="10"/>
        <v>INDELC</v>
      </c>
      <c r="I65" s="13" t="s">
        <v>209</v>
      </c>
      <c r="J65" s="52">
        <f ca="1">OFFSET(Input!$A$1,M65+N65+2,O65+1)</f>
        <v>1.25</v>
      </c>
      <c r="L65" s="13" t="str">
        <f t="shared" si="5"/>
        <v>ProcesTax</v>
      </c>
      <c r="M65" s="13">
        <f>VLOOKUP(L65,Input!$C$2:$D$6,2,FALSE)</f>
        <v>13</v>
      </c>
      <c r="N65" s="13">
        <f t="shared" si="6"/>
        <v>6</v>
      </c>
      <c r="O65" s="13">
        <f>MATCH(F65,Input!$C$15:$U$15,0)</f>
        <v>12</v>
      </c>
    </row>
    <row r="66" spans="2:15">
      <c r="C66" t="s">
        <v>11</v>
      </c>
      <c r="D66" s="18">
        <v>2015</v>
      </c>
      <c r="E66" t="str">
        <f t="shared" si="11"/>
        <v>INDU*</v>
      </c>
      <c r="F66" t="str">
        <f t="shared" si="10"/>
        <v>INDNGA</v>
      </c>
      <c r="G66" t="str">
        <f t="shared" si="10"/>
        <v>IUDHT</v>
      </c>
      <c r="H66" t="str">
        <f t="shared" si="10"/>
        <v>INDNGA</v>
      </c>
      <c r="I66" s="10" t="s">
        <v>209</v>
      </c>
      <c r="J66" s="51">
        <f ca="1">OFFSET(Input!$A$1,M66+N66+2,O66+1)</f>
        <v>2.3923925411292624</v>
      </c>
      <c r="L66" s="10" t="str">
        <f t="shared" si="5"/>
        <v>ProcesTax</v>
      </c>
      <c r="M66" s="10">
        <f>VLOOKUP(L66,Input!$C$2:$D$6,2,FALSE)</f>
        <v>13</v>
      </c>
      <c r="N66" s="10">
        <f t="shared" si="6"/>
        <v>6</v>
      </c>
      <c r="O66" s="10">
        <f>MATCH(F66,Input!$C$15:$U$15,0)</f>
        <v>1</v>
      </c>
    </row>
    <row r="67" spans="2:15">
      <c r="C67" t="s">
        <v>11</v>
      </c>
      <c r="D67" s="18">
        <v>2015</v>
      </c>
      <c r="E67" t="str">
        <f t="shared" si="11"/>
        <v>INDU*</v>
      </c>
      <c r="F67" t="str">
        <f t="shared" si="10"/>
        <v>INDSNG2</v>
      </c>
      <c r="G67" t="str">
        <f t="shared" si="10"/>
        <v>IUDHT</v>
      </c>
      <c r="H67" t="str">
        <f t="shared" si="10"/>
        <v>INDSNG2</v>
      </c>
      <c r="I67" s="10" t="s">
        <v>209</v>
      </c>
      <c r="J67" s="51">
        <f ca="1">OFFSET(Input!$A$1,M67+N67+2,O67+1)</f>
        <v>0</v>
      </c>
      <c r="L67" s="10" t="str">
        <f t="shared" si="5"/>
        <v>ProcesTax</v>
      </c>
      <c r="M67" s="10">
        <f>VLOOKUP(L67,Input!$C$2:$D$6,2,FALSE)</f>
        <v>13</v>
      </c>
      <c r="N67" s="10">
        <f t="shared" si="6"/>
        <v>6</v>
      </c>
      <c r="O67" s="10">
        <f>MATCH(F67,Input!$C$15:$U$15,0)</f>
        <v>16</v>
      </c>
    </row>
    <row r="68" spans="2:15">
      <c r="C68" t="s">
        <v>11</v>
      </c>
      <c r="D68" s="18">
        <v>2015</v>
      </c>
      <c r="E68" t="str">
        <f t="shared" si="11"/>
        <v>INDU*</v>
      </c>
      <c r="F68" t="str">
        <f t="shared" si="10"/>
        <v>INDSNG1</v>
      </c>
      <c r="G68" t="str">
        <f t="shared" si="10"/>
        <v>IUDHT</v>
      </c>
      <c r="H68" t="str">
        <f t="shared" si="10"/>
        <v>INDSNG1</v>
      </c>
      <c r="I68" s="10" t="s">
        <v>209</v>
      </c>
      <c r="J68" s="51">
        <f ca="1">OFFSET(Input!$A$1,M68+N68+2,O68+1)</f>
        <v>0</v>
      </c>
      <c r="L68" s="10" t="str">
        <f t="shared" si="5"/>
        <v>ProcesTax</v>
      </c>
      <c r="M68" s="10">
        <f>VLOOKUP(L68,Input!$C$2:$D$6,2,FALSE)</f>
        <v>13</v>
      </c>
      <c r="N68" s="10">
        <f t="shared" si="6"/>
        <v>6</v>
      </c>
      <c r="O68" s="10">
        <f>MATCH(F68,Input!$C$15:$U$15,0)</f>
        <v>15</v>
      </c>
    </row>
    <row r="69" spans="2:15">
      <c r="B69" s="9"/>
      <c r="C69" s="9" t="s">
        <v>11</v>
      </c>
      <c r="D69" s="12">
        <v>2015</v>
      </c>
      <c r="E69" s="9" t="str">
        <f t="shared" si="11"/>
        <v>INDU*</v>
      </c>
      <c r="F69" s="9" t="str">
        <f t="shared" si="10"/>
        <v>INDLPG</v>
      </c>
      <c r="G69" s="9" t="str">
        <f t="shared" si="10"/>
        <v>IUDHT</v>
      </c>
      <c r="H69" s="9" t="str">
        <f t="shared" si="10"/>
        <v>INDLPG</v>
      </c>
      <c r="I69" s="13" t="s">
        <v>209</v>
      </c>
      <c r="J69" s="52">
        <f ca="1">OFFSET(Input!$A$1,M69+N69+2,O69+1)</f>
        <v>40.590088951336469</v>
      </c>
      <c r="L69" s="13" t="str">
        <f t="shared" si="5"/>
        <v>ProcesTax</v>
      </c>
      <c r="M69" s="13">
        <f>VLOOKUP(L69,Input!$C$2:$D$6,2,FALSE)</f>
        <v>13</v>
      </c>
      <c r="N69" s="13">
        <f t="shared" si="6"/>
        <v>6</v>
      </c>
      <c r="O69" s="13">
        <f>MATCH(F69,Input!$C$15:$U$15,0)</f>
        <v>8</v>
      </c>
    </row>
    <row r="70" spans="2:15">
      <c r="C70" t="s">
        <v>11</v>
      </c>
      <c r="D70" s="18">
        <v>2015</v>
      </c>
      <c r="E70" t="str">
        <f t="shared" si="11"/>
        <v>INDU*</v>
      </c>
      <c r="F70" t="str">
        <f t="shared" ref="F70:H89" si="12">F26</f>
        <v>INDNGA</v>
      </c>
      <c r="G70" t="str">
        <f t="shared" si="12"/>
        <v>IUDRH</v>
      </c>
      <c r="H70" t="str">
        <f t="shared" si="12"/>
        <v>INDNGA</v>
      </c>
      <c r="I70" s="10" t="s">
        <v>209</v>
      </c>
      <c r="J70" s="51">
        <f ca="1">OFFSET(Input!$A$1,M70+N70+2,O70+1)</f>
        <v>70.841601057755838</v>
      </c>
      <c r="L70" s="10" t="str">
        <f t="shared" si="5"/>
        <v>HeatTax</v>
      </c>
      <c r="M70" s="10">
        <f>VLOOKUP(L70,Input!$C$2:$D$6,2,FALSE)</f>
        <v>63</v>
      </c>
      <c r="N70" s="10">
        <f t="shared" si="6"/>
        <v>6</v>
      </c>
      <c r="O70" s="10">
        <f>MATCH(F70,Input!$C$15:$U$15,0)</f>
        <v>1</v>
      </c>
    </row>
    <row r="71" spans="2:15">
      <c r="C71" t="s">
        <v>11</v>
      </c>
      <c r="D71" s="18">
        <v>2015</v>
      </c>
      <c r="E71" t="str">
        <f t="shared" si="11"/>
        <v>INDU*</v>
      </c>
      <c r="F71" t="str">
        <f t="shared" si="12"/>
        <v>INDSNG2</v>
      </c>
      <c r="G71" t="str">
        <f t="shared" si="12"/>
        <v>IUDRH</v>
      </c>
      <c r="H71" t="str">
        <f t="shared" si="12"/>
        <v>INDSNG2</v>
      </c>
      <c r="I71" s="10" t="s">
        <v>209</v>
      </c>
      <c r="J71" s="51">
        <f ca="1">OFFSET(Input!$A$1,M71+N71+2,O71+1)</f>
        <v>0</v>
      </c>
      <c r="L71" s="10" t="str">
        <f t="shared" ref="L71:L134" si="13">VLOOKUP(RIGHT(G71,3),$T$6:$V$12,3,FALSE)</f>
        <v>HeatTax</v>
      </c>
      <c r="M71" s="10">
        <f>VLOOKUP(L71,Input!$C$2:$D$6,2,FALSE)</f>
        <v>63</v>
      </c>
      <c r="N71" s="10">
        <f t="shared" ref="N71:N134" si="14">D71-2009</f>
        <v>6</v>
      </c>
      <c r="O71" s="10">
        <f>MATCH(F71,Input!$C$15:$U$15,0)</f>
        <v>16</v>
      </c>
    </row>
    <row r="72" spans="2:15">
      <c r="C72" t="s">
        <v>11</v>
      </c>
      <c r="D72" s="18">
        <v>2015</v>
      </c>
      <c r="E72" t="str">
        <f t="shared" si="11"/>
        <v>INDU*</v>
      </c>
      <c r="F72" t="str">
        <f t="shared" si="12"/>
        <v>INDSNG1</v>
      </c>
      <c r="G72" t="str">
        <f t="shared" si="12"/>
        <v>IUDRH</v>
      </c>
      <c r="H72" t="str">
        <f t="shared" si="12"/>
        <v>INDSNG1</v>
      </c>
      <c r="I72" s="10" t="s">
        <v>209</v>
      </c>
      <c r="J72" s="51">
        <f ca="1">OFFSET(Input!$A$1,M72+N72+2,O72+1)</f>
        <v>121.84069514307899</v>
      </c>
      <c r="L72" s="10" t="str">
        <f t="shared" si="13"/>
        <v>HeatTax</v>
      </c>
      <c r="M72" s="10">
        <f>VLOOKUP(L72,Input!$C$2:$D$6,2,FALSE)</f>
        <v>63</v>
      </c>
      <c r="N72" s="10">
        <f t="shared" si="14"/>
        <v>6</v>
      </c>
      <c r="O72" s="10">
        <f>MATCH(F72,Input!$C$15:$U$15,0)</f>
        <v>15</v>
      </c>
    </row>
    <row r="73" spans="2:15">
      <c r="C73" t="s">
        <v>11</v>
      </c>
      <c r="D73" s="18">
        <v>2015</v>
      </c>
      <c r="E73" t="str">
        <f t="shared" si="11"/>
        <v>INDU*</v>
      </c>
      <c r="F73" t="str">
        <f t="shared" si="12"/>
        <v>INDCOA</v>
      </c>
      <c r="G73" t="str">
        <f t="shared" si="12"/>
        <v>IUDRH</v>
      </c>
      <c r="H73" t="str">
        <f t="shared" si="12"/>
        <v>INDCOA</v>
      </c>
      <c r="I73" s="10" t="s">
        <v>209</v>
      </c>
      <c r="J73" s="51">
        <f ca="1">OFFSET(Input!$A$1,M73+N73+2,O73+1)</f>
        <v>0</v>
      </c>
      <c r="L73" s="10" t="str">
        <f t="shared" si="13"/>
        <v>HeatTax</v>
      </c>
      <c r="M73" s="10">
        <f>VLOOKUP(L73,Input!$C$2:$D$6,2,FALSE)</f>
        <v>63</v>
      </c>
      <c r="N73" s="10">
        <f t="shared" si="14"/>
        <v>6</v>
      </c>
      <c r="O73" s="10">
        <f>MATCH(F73,Input!$C$15:$U$15,0)</f>
        <v>2</v>
      </c>
    </row>
    <row r="74" spans="2:15">
      <c r="C74" t="s">
        <v>11</v>
      </c>
      <c r="D74" s="18">
        <v>2015</v>
      </c>
      <c r="E74" t="str">
        <f t="shared" si="11"/>
        <v>INDU*</v>
      </c>
      <c r="F74" t="str">
        <f t="shared" si="12"/>
        <v>INDDSL</v>
      </c>
      <c r="G74" t="str">
        <f t="shared" si="12"/>
        <v>IUDRH</v>
      </c>
      <c r="H74" t="str">
        <f t="shared" si="12"/>
        <v>INDDSL</v>
      </c>
      <c r="I74" s="10" t="s">
        <v>209</v>
      </c>
      <c r="J74" s="51">
        <f ca="1">OFFSET(Input!$A$1,M74+N74+2,O74+1)</f>
        <v>145.72835544314296</v>
      </c>
      <c r="L74" s="10" t="str">
        <f t="shared" si="13"/>
        <v>HeatTax</v>
      </c>
      <c r="M74" s="10">
        <f>VLOOKUP(L74,Input!$C$2:$D$6,2,FALSE)</f>
        <v>63</v>
      </c>
      <c r="N74" s="10">
        <f t="shared" si="14"/>
        <v>6</v>
      </c>
      <c r="O74" s="10">
        <f>MATCH(F74,Input!$C$15:$U$15,0)</f>
        <v>3</v>
      </c>
    </row>
    <row r="75" spans="2:15">
      <c r="C75" t="s">
        <v>11</v>
      </c>
      <c r="D75" s="18">
        <v>2015</v>
      </c>
      <c r="E75" t="str">
        <f t="shared" si="11"/>
        <v>INDU*</v>
      </c>
      <c r="F75" t="str">
        <f t="shared" si="12"/>
        <v>INDDSB1</v>
      </c>
      <c r="G75" t="str">
        <f t="shared" si="12"/>
        <v>IUDRH</v>
      </c>
      <c r="H75" t="str">
        <f t="shared" si="12"/>
        <v>INDDSB1</v>
      </c>
      <c r="I75" s="10" t="s">
        <v>209</v>
      </c>
      <c r="J75" s="51">
        <f ca="1">OFFSET(Input!$A$1,M75+N75+2,O75+1)</f>
        <v>37.916666666666671</v>
      </c>
      <c r="L75" s="10" t="str">
        <f t="shared" si="13"/>
        <v>HeatTax</v>
      </c>
      <c r="M75" s="10">
        <f>VLOOKUP(L75,Input!$C$2:$D$6,2,FALSE)</f>
        <v>63</v>
      </c>
      <c r="N75" s="10">
        <f t="shared" si="14"/>
        <v>6</v>
      </c>
      <c r="O75" s="10">
        <f>MATCH(F75,Input!$C$15:$U$15,0)</f>
        <v>13</v>
      </c>
    </row>
    <row r="76" spans="2:15">
      <c r="C76" t="s">
        <v>11</v>
      </c>
      <c r="D76" s="18">
        <v>2015</v>
      </c>
      <c r="E76" t="str">
        <f t="shared" si="11"/>
        <v>INDU*</v>
      </c>
      <c r="F76" t="str">
        <f t="shared" si="12"/>
        <v>INDDSB2</v>
      </c>
      <c r="G76" t="str">
        <f t="shared" si="12"/>
        <v>IUDRH</v>
      </c>
      <c r="H76" t="str">
        <f t="shared" si="12"/>
        <v>INDDSB2</v>
      </c>
      <c r="I76" s="10" t="s">
        <v>209</v>
      </c>
      <c r="J76" s="51">
        <f ca="1">OFFSET(Input!$A$1,M76+N76+2,O76+1)</f>
        <v>121.84069514307899</v>
      </c>
      <c r="L76" s="10" t="str">
        <f t="shared" si="13"/>
        <v>HeatTax</v>
      </c>
      <c r="M76" s="10">
        <f>VLOOKUP(L76,Input!$C$2:$D$6,2,FALSE)</f>
        <v>63</v>
      </c>
      <c r="N76" s="10">
        <f t="shared" si="14"/>
        <v>6</v>
      </c>
      <c r="O76" s="10">
        <f>MATCH(F76,Input!$C$15:$U$15,0)</f>
        <v>14</v>
      </c>
    </row>
    <row r="77" spans="2:15">
      <c r="C77" t="s">
        <v>11</v>
      </c>
      <c r="D77" s="18">
        <v>2015</v>
      </c>
      <c r="E77" t="str">
        <f t="shared" si="11"/>
        <v>INDU*</v>
      </c>
      <c r="F77" t="str">
        <f t="shared" si="12"/>
        <v>INDWPE</v>
      </c>
      <c r="G77" t="str">
        <f t="shared" si="12"/>
        <v>IUDRH</v>
      </c>
      <c r="H77" t="str">
        <f t="shared" si="12"/>
        <v>INDWPE</v>
      </c>
      <c r="I77" s="10" t="s">
        <v>209</v>
      </c>
      <c r="J77" s="51">
        <f ca="1">OFFSET(Input!$A$1,M77+N77+2,O77+1)</f>
        <v>0</v>
      </c>
      <c r="L77" s="10" t="str">
        <f t="shared" si="13"/>
        <v>HeatTax</v>
      </c>
      <c r="M77" s="10">
        <f>VLOOKUP(L77,Input!$C$2:$D$6,2,FALSE)</f>
        <v>63</v>
      </c>
      <c r="N77" s="10">
        <f t="shared" si="14"/>
        <v>6</v>
      </c>
      <c r="O77" s="10">
        <f>MATCH(F77,Input!$C$15:$U$15,0)</f>
        <v>4</v>
      </c>
    </row>
    <row r="78" spans="2:15">
      <c r="C78" t="s">
        <v>11</v>
      </c>
      <c r="D78" s="18">
        <v>2015</v>
      </c>
      <c r="E78" t="str">
        <f t="shared" si="11"/>
        <v>INDU*</v>
      </c>
      <c r="F78" t="str">
        <f t="shared" si="12"/>
        <v>INDWCH</v>
      </c>
      <c r="G78" t="str">
        <f t="shared" si="12"/>
        <v>IUDRH</v>
      </c>
      <c r="H78" t="str">
        <f t="shared" si="12"/>
        <v>INDWCH</v>
      </c>
      <c r="I78" s="10" t="s">
        <v>209</v>
      </c>
      <c r="J78" s="51">
        <f ca="1">OFFSET(Input!$A$1,M78+N78+2,O78+1)</f>
        <v>0</v>
      </c>
      <c r="L78" s="10" t="str">
        <f t="shared" si="13"/>
        <v>HeatTax</v>
      </c>
      <c r="M78" s="10">
        <f>VLOOKUP(L78,Input!$C$2:$D$6,2,FALSE)</f>
        <v>63</v>
      </c>
      <c r="N78" s="10">
        <f t="shared" si="14"/>
        <v>6</v>
      </c>
      <c r="O78" s="10">
        <f>MATCH(F78,Input!$C$15:$U$15,0)</f>
        <v>5</v>
      </c>
    </row>
    <row r="79" spans="2:15">
      <c r="C79" t="s">
        <v>11</v>
      </c>
      <c r="D79" s="18">
        <v>2015</v>
      </c>
      <c r="E79" t="str">
        <f t="shared" si="11"/>
        <v>INDU*</v>
      </c>
      <c r="F79" t="str">
        <f t="shared" si="12"/>
        <v>INDBGA</v>
      </c>
      <c r="G79" t="str">
        <f t="shared" si="12"/>
        <v>IUDRH</v>
      </c>
      <c r="H79" t="str">
        <f t="shared" si="12"/>
        <v>INDBGA</v>
      </c>
      <c r="I79" s="10" t="s">
        <v>209</v>
      </c>
      <c r="J79" s="51">
        <f ca="1">OFFSET(Input!$A$1,M79+N79+2,O79+1)</f>
        <v>0</v>
      </c>
      <c r="L79" s="10" t="str">
        <f t="shared" si="13"/>
        <v>HeatTax</v>
      </c>
      <c r="M79" s="10">
        <f>VLOOKUP(L79,Input!$C$2:$D$6,2,FALSE)</f>
        <v>63</v>
      </c>
      <c r="N79" s="10">
        <f t="shared" si="14"/>
        <v>6</v>
      </c>
      <c r="O79" s="10">
        <f>MATCH(F79,Input!$C$15:$U$15,0)</f>
        <v>6</v>
      </c>
    </row>
    <row r="80" spans="2:15">
      <c r="C80" t="s">
        <v>11</v>
      </c>
      <c r="D80" s="18">
        <v>2015</v>
      </c>
      <c r="E80" t="str">
        <f t="shared" si="11"/>
        <v>INDU*</v>
      </c>
      <c r="F80" t="str">
        <f t="shared" si="12"/>
        <v>INDHFO</v>
      </c>
      <c r="G80" t="str">
        <f t="shared" si="12"/>
        <v>IUDRH</v>
      </c>
      <c r="H80" t="str">
        <f t="shared" si="12"/>
        <v>INDHFO</v>
      </c>
      <c r="I80" s="10" t="s">
        <v>209</v>
      </c>
      <c r="J80" s="51">
        <f ca="1">OFFSET(Input!$A$1,M80+N80+2,O80+1)</f>
        <v>73.544808375756418</v>
      </c>
      <c r="L80" s="10" t="str">
        <f t="shared" si="13"/>
        <v>HeatTax</v>
      </c>
      <c r="M80" s="10">
        <f>VLOOKUP(L80,Input!$C$2:$D$6,2,FALSE)</f>
        <v>63</v>
      </c>
      <c r="N80" s="10">
        <f t="shared" si="14"/>
        <v>6</v>
      </c>
      <c r="O80" s="10">
        <f>MATCH(F80,Input!$C$15:$U$15,0)</f>
        <v>7</v>
      </c>
    </row>
    <row r="81" spans="2:15">
      <c r="C81" t="s">
        <v>11</v>
      </c>
      <c r="D81" s="18">
        <v>2015</v>
      </c>
      <c r="E81" t="str">
        <f t="shared" si="11"/>
        <v>INDU*</v>
      </c>
      <c r="F81" t="str">
        <f t="shared" si="12"/>
        <v>INDLPG</v>
      </c>
      <c r="G81" t="str">
        <f t="shared" si="12"/>
        <v>IUDRH</v>
      </c>
      <c r="H81" t="str">
        <f t="shared" si="12"/>
        <v>INDLPG</v>
      </c>
      <c r="I81" s="10" t="s">
        <v>209</v>
      </c>
      <c r="J81" s="51">
        <f ca="1">OFFSET(Input!$A$1,M81+N81+2,O81+1)</f>
        <v>40.590088951336469</v>
      </c>
      <c r="L81" s="10" t="str">
        <f t="shared" si="13"/>
        <v>HeatTax</v>
      </c>
      <c r="M81" s="10">
        <f>VLOOKUP(L81,Input!$C$2:$D$6,2,FALSE)</f>
        <v>63</v>
      </c>
      <c r="N81" s="10">
        <f t="shared" si="14"/>
        <v>6</v>
      </c>
      <c r="O81" s="10">
        <f>MATCH(F81,Input!$C$15:$U$15,0)</f>
        <v>8</v>
      </c>
    </row>
    <row r="82" spans="2:15">
      <c r="C82" t="s">
        <v>11</v>
      </c>
      <c r="D82" s="18">
        <v>2015</v>
      </c>
      <c r="E82" t="str">
        <f t="shared" si="11"/>
        <v>INDU*</v>
      </c>
      <c r="F82" t="str">
        <f t="shared" si="12"/>
        <v>INDWST</v>
      </c>
      <c r="G82" t="str">
        <f t="shared" si="12"/>
        <v>IUDRH</v>
      </c>
      <c r="H82" t="str">
        <f t="shared" si="12"/>
        <v>INDWST</v>
      </c>
      <c r="I82" s="10" t="s">
        <v>209</v>
      </c>
      <c r="J82" s="51">
        <f ca="1">OFFSET(Input!$A$1,M82+N82+2,O82+1)</f>
        <v>0</v>
      </c>
      <c r="L82" s="10" t="str">
        <f t="shared" si="13"/>
        <v>HeatTax</v>
      </c>
      <c r="M82" s="10">
        <f>VLOOKUP(L82,Input!$C$2:$D$6,2,FALSE)</f>
        <v>63</v>
      </c>
      <c r="N82" s="10">
        <f t="shared" si="14"/>
        <v>6</v>
      </c>
      <c r="O82" s="10">
        <f>MATCH(F82,Input!$C$15:$U$15,0)</f>
        <v>9</v>
      </c>
    </row>
    <row r="83" spans="2:15">
      <c r="C83" t="s">
        <v>11</v>
      </c>
      <c r="D83" s="18">
        <v>2015</v>
      </c>
      <c r="E83" t="str">
        <f t="shared" si="11"/>
        <v>INDU*</v>
      </c>
      <c r="F83" t="str">
        <f t="shared" si="12"/>
        <v>INDHCE</v>
      </c>
      <c r="G83" t="str">
        <f t="shared" si="12"/>
        <v>IUDRH</v>
      </c>
      <c r="H83" t="str">
        <f t="shared" si="12"/>
        <v>INDHCE</v>
      </c>
      <c r="I83" s="10" t="s">
        <v>209</v>
      </c>
      <c r="J83" s="51">
        <f ca="1">OFFSET(Input!$A$1,M83+N83+2,O83+1)</f>
        <v>30.170076892571945</v>
      </c>
      <c r="L83" s="10" t="str">
        <f t="shared" si="13"/>
        <v>HeatTax</v>
      </c>
      <c r="M83" s="10">
        <f>VLOOKUP(L83,Input!$C$2:$D$6,2,FALSE)</f>
        <v>63</v>
      </c>
      <c r="N83" s="10">
        <f t="shared" si="14"/>
        <v>6</v>
      </c>
      <c r="O83" s="10">
        <f>MATCH(F83,Input!$C$15:$U$15,0)</f>
        <v>10</v>
      </c>
    </row>
    <row r="84" spans="2:15">
      <c r="C84" t="s">
        <v>11</v>
      </c>
      <c r="D84" s="18">
        <v>2015</v>
      </c>
      <c r="E84" t="str">
        <f t="shared" si="11"/>
        <v>INDU*</v>
      </c>
      <c r="F84" t="str">
        <f t="shared" si="12"/>
        <v>INDHDE</v>
      </c>
      <c r="G84" t="str">
        <f t="shared" si="12"/>
        <v>IUDRH</v>
      </c>
      <c r="H84" t="str">
        <f t="shared" si="12"/>
        <v>INDHDE</v>
      </c>
      <c r="I84" s="10" t="s">
        <v>209</v>
      </c>
      <c r="J84" s="51">
        <f ca="1">OFFSET(Input!$A$1,M84+N84+2,O84+1)</f>
        <v>30.170076892571945</v>
      </c>
      <c r="L84" s="10" t="str">
        <f t="shared" si="13"/>
        <v>HeatTax</v>
      </c>
      <c r="M84" s="10">
        <f>VLOOKUP(L84,Input!$C$2:$D$6,2,FALSE)</f>
        <v>63</v>
      </c>
      <c r="N84" s="10">
        <f t="shared" si="14"/>
        <v>6</v>
      </c>
      <c r="O84" s="10">
        <f>MATCH(F84,Input!$C$15:$U$15,0)</f>
        <v>11</v>
      </c>
    </row>
    <row r="85" spans="2:15">
      <c r="B85" s="9"/>
      <c r="C85" s="9" t="s">
        <v>11</v>
      </c>
      <c r="D85" s="12">
        <v>2015</v>
      </c>
      <c r="E85" s="9" t="str">
        <f t="shared" si="11"/>
        <v>INDU*</v>
      </c>
      <c r="F85" s="9" t="str">
        <f t="shared" si="12"/>
        <v>INDELC</v>
      </c>
      <c r="G85" s="9" t="str">
        <f t="shared" si="12"/>
        <v>IUDRH</v>
      </c>
      <c r="H85" s="9" t="str">
        <f t="shared" si="12"/>
        <v>INDELC</v>
      </c>
      <c r="I85" s="13" t="s">
        <v>209</v>
      </c>
      <c r="J85" s="52">
        <f ca="1">OFFSET(Input!$A$1,M85+N85+2,O85+1)</f>
        <v>37.916666666666671</v>
      </c>
      <c r="L85" s="13" t="str">
        <f t="shared" si="13"/>
        <v>HeatTax</v>
      </c>
      <c r="M85" s="13">
        <f>VLOOKUP(L85,Input!$C$2:$D$6,2,FALSE)</f>
        <v>63</v>
      </c>
      <c r="N85" s="13">
        <f t="shared" si="14"/>
        <v>6</v>
      </c>
      <c r="O85" s="13">
        <f>MATCH(F85,Input!$C$15:$U$15,0)</f>
        <v>12</v>
      </c>
    </row>
    <row r="86" spans="2:15">
      <c r="B86" s="26"/>
      <c r="C86" s="26" t="s">
        <v>11</v>
      </c>
      <c r="D86" s="27">
        <v>2015</v>
      </c>
      <c r="E86" s="26" t="str">
        <f t="shared" si="11"/>
        <v>INDU*</v>
      </c>
      <c r="F86" s="26" t="str">
        <f t="shared" si="12"/>
        <v>INDELC</v>
      </c>
      <c r="G86" s="26" t="str">
        <f t="shared" si="12"/>
        <v>IUDLA</v>
      </c>
      <c r="H86" s="26" t="str">
        <f t="shared" si="12"/>
        <v>INDELC</v>
      </c>
      <c r="I86" s="28" t="s">
        <v>209</v>
      </c>
      <c r="J86" s="53">
        <f ca="1">OFFSET(Input!$A$1,M86+N86+2,O86+1)</f>
        <v>37.916666666666671</v>
      </c>
      <c r="L86" s="28" t="str">
        <f t="shared" si="13"/>
        <v>FullTax</v>
      </c>
      <c r="M86" s="28">
        <f>VLOOKUP(L86,Input!$C$2:$D$6,2,FALSE)</f>
        <v>113</v>
      </c>
      <c r="N86" s="28">
        <f t="shared" si="14"/>
        <v>6</v>
      </c>
      <c r="O86" s="28">
        <f>MATCH(F86,Input!$C$15:$U$15,0)</f>
        <v>12</v>
      </c>
    </row>
    <row r="87" spans="2:15">
      <c r="B87" s="9"/>
      <c r="C87" s="9" t="s">
        <v>11</v>
      </c>
      <c r="D87" s="12">
        <v>2015</v>
      </c>
      <c r="E87" s="9" t="str">
        <f t="shared" si="11"/>
        <v>INDU*</v>
      </c>
      <c r="F87" s="9" t="str">
        <f t="shared" si="12"/>
        <v>INDELC</v>
      </c>
      <c r="G87" s="9" t="str">
        <f t="shared" si="12"/>
        <v>IUDEM</v>
      </c>
      <c r="H87" s="9" t="str">
        <f t="shared" si="12"/>
        <v>INDELC</v>
      </c>
      <c r="I87" s="13" t="s">
        <v>209</v>
      </c>
      <c r="J87" s="52">
        <f ca="1">OFFSET(Input!$A$1,M87+N87+2,O87+1)</f>
        <v>37.916666666666671</v>
      </c>
      <c r="L87" s="13" t="str">
        <f t="shared" si="13"/>
        <v>FullTax</v>
      </c>
      <c r="M87" s="13">
        <f>VLOOKUP(L87,Input!$C$2:$D$6,2,FALSE)</f>
        <v>113</v>
      </c>
      <c r="N87" s="13">
        <f t="shared" si="14"/>
        <v>6</v>
      </c>
      <c r="O87" s="13">
        <f>MATCH(F87,Input!$C$15:$U$15,0)</f>
        <v>12</v>
      </c>
    </row>
    <row r="88" spans="2:15">
      <c r="C88" t="s">
        <v>11</v>
      </c>
      <c r="D88" s="18">
        <v>2015</v>
      </c>
      <c r="E88" t="str">
        <f t="shared" si="11"/>
        <v>INDU*</v>
      </c>
      <c r="F88" t="str">
        <f t="shared" si="12"/>
        <v>INDDSB1</v>
      </c>
      <c r="G88" t="str">
        <f t="shared" si="12"/>
        <v>IUDTF</v>
      </c>
      <c r="H88" t="str">
        <f t="shared" si="12"/>
        <v>INDDSB1</v>
      </c>
      <c r="I88" s="10" t="s">
        <v>209</v>
      </c>
      <c r="J88" s="51">
        <f ca="1">OFFSET(Input!$A$1,M88+N88+2,O88+1)</f>
        <v>37.916666666666671</v>
      </c>
      <c r="L88" s="10" t="str">
        <f t="shared" si="13"/>
        <v>FullTax</v>
      </c>
      <c r="M88" s="10">
        <f>VLOOKUP(L88,Input!$C$2:$D$6,2,FALSE)</f>
        <v>113</v>
      </c>
      <c r="N88" s="10">
        <f t="shared" si="14"/>
        <v>6</v>
      </c>
      <c r="O88" s="10">
        <f>MATCH(F88,Input!$C$15:$U$15,0)</f>
        <v>13</v>
      </c>
    </row>
    <row r="89" spans="2:15">
      <c r="C89" t="s">
        <v>11</v>
      </c>
      <c r="D89" s="18">
        <v>2015</v>
      </c>
      <c r="E89" t="str">
        <f t="shared" si="11"/>
        <v>INDU*</v>
      </c>
      <c r="F89" t="str">
        <f t="shared" si="12"/>
        <v>INDDSB2</v>
      </c>
      <c r="G89" t="str">
        <f t="shared" si="12"/>
        <v>IUDTF</v>
      </c>
      <c r="H89" t="str">
        <f t="shared" si="12"/>
        <v>INDDSB2</v>
      </c>
      <c r="I89" s="10" t="s">
        <v>209</v>
      </c>
      <c r="J89" s="51">
        <f ca="1">OFFSET(Input!$A$1,M89+N89+2,O89+1)</f>
        <v>121.84069514307899</v>
      </c>
      <c r="L89" s="10" t="str">
        <f t="shared" si="13"/>
        <v>FullTax</v>
      </c>
      <c r="M89" s="10">
        <f>VLOOKUP(L89,Input!$C$2:$D$6,2,FALSE)</f>
        <v>113</v>
      </c>
      <c r="N89" s="10">
        <f t="shared" si="14"/>
        <v>6</v>
      </c>
      <c r="O89" s="10">
        <f>MATCH(F89,Input!$C$15:$U$15,0)</f>
        <v>14</v>
      </c>
    </row>
    <row r="90" spans="2:15">
      <c r="C90" t="s">
        <v>11</v>
      </c>
      <c r="D90" s="18">
        <v>2015</v>
      </c>
      <c r="E90" t="str">
        <f t="shared" si="11"/>
        <v>INDU*</v>
      </c>
      <c r="F90" t="str">
        <f t="shared" ref="F90:H109" si="15">F46</f>
        <v>INDDSL</v>
      </c>
      <c r="G90" t="str">
        <f t="shared" si="15"/>
        <v>IUDTF</v>
      </c>
      <c r="H90" t="str">
        <f t="shared" si="15"/>
        <v>INDDSL</v>
      </c>
      <c r="I90" s="10" t="s">
        <v>209</v>
      </c>
      <c r="J90" s="51">
        <f ca="1">OFFSET(Input!$A$1,M90+N90+2,O90+1)</f>
        <v>145.72835544314296</v>
      </c>
      <c r="L90" s="10" t="str">
        <f t="shared" si="13"/>
        <v>FullTax</v>
      </c>
      <c r="M90" s="10">
        <f>VLOOKUP(L90,Input!$C$2:$D$6,2,FALSE)</f>
        <v>113</v>
      </c>
      <c r="N90" s="10">
        <f t="shared" si="14"/>
        <v>6</v>
      </c>
      <c r="O90" s="10">
        <f>MATCH(F90,Input!$C$15:$U$15,0)</f>
        <v>3</v>
      </c>
    </row>
    <row r="91" spans="2:15">
      <c r="C91" t="s">
        <v>11</v>
      </c>
      <c r="D91" s="18">
        <v>2015</v>
      </c>
      <c r="E91" t="str">
        <f t="shared" si="11"/>
        <v>INDU*</v>
      </c>
      <c r="F91" t="str">
        <f t="shared" si="15"/>
        <v>INDLPG</v>
      </c>
      <c r="G91" t="str">
        <f t="shared" si="15"/>
        <v>IUDFL</v>
      </c>
      <c r="H91" t="str">
        <f t="shared" si="15"/>
        <v>INDLPG</v>
      </c>
      <c r="I91" s="10" t="s">
        <v>209</v>
      </c>
      <c r="J91" s="51">
        <f ca="1">OFFSET(Input!$A$1,M91+N91+2,O91+1)</f>
        <v>40.590088951336469</v>
      </c>
      <c r="L91" s="10" t="str">
        <f t="shared" si="13"/>
        <v>FullTax</v>
      </c>
      <c r="M91" s="10">
        <f>VLOOKUP(L91,Input!$C$2:$D$6,2,FALSE)</f>
        <v>113</v>
      </c>
      <c r="N91" s="10">
        <f t="shared" si="14"/>
        <v>6</v>
      </c>
      <c r="O91" s="10">
        <f>MATCH(F91,Input!$C$15:$U$15,0)</f>
        <v>8</v>
      </c>
    </row>
    <row r="92" spans="2:15">
      <c r="C92" t="s">
        <v>11</v>
      </c>
      <c r="D92" s="18">
        <v>2015</v>
      </c>
      <c r="E92" t="str">
        <f t="shared" si="11"/>
        <v>INDU*</v>
      </c>
      <c r="F92" t="str">
        <f t="shared" si="15"/>
        <v>INDSNG1</v>
      </c>
      <c r="G92" t="str">
        <f t="shared" si="15"/>
        <v>IUDFL</v>
      </c>
      <c r="H92" t="str">
        <f t="shared" si="15"/>
        <v>INDSNG1</v>
      </c>
      <c r="I92" s="10" t="s">
        <v>209</v>
      </c>
      <c r="J92" s="51">
        <f ca="1">OFFSET(Input!$A$1,M92+N92+2,O92+1)</f>
        <v>121.84069514307899</v>
      </c>
      <c r="L92" s="10" t="str">
        <f t="shared" si="13"/>
        <v>FullTax</v>
      </c>
      <c r="M92" s="10">
        <f>VLOOKUP(L92,Input!$C$2:$D$6,2,FALSE)</f>
        <v>113</v>
      </c>
      <c r="N92" s="10">
        <f t="shared" si="14"/>
        <v>6</v>
      </c>
      <c r="O92" s="10">
        <f>MATCH(F92,Input!$C$15:$U$15,0)</f>
        <v>15</v>
      </c>
    </row>
    <row r="93" spans="2:15" ht="15.75" thickBot="1">
      <c r="B93" s="9"/>
      <c r="C93" s="9" t="s">
        <v>11</v>
      </c>
      <c r="D93" s="12">
        <v>2015</v>
      </c>
      <c r="E93" s="9" t="str">
        <f t="shared" si="11"/>
        <v>INDU*</v>
      </c>
      <c r="F93" s="9" t="str">
        <f t="shared" si="15"/>
        <v>INDSNG2</v>
      </c>
      <c r="G93" s="9" t="str">
        <f t="shared" si="15"/>
        <v>IUDFL</v>
      </c>
      <c r="H93" s="9" t="str">
        <f t="shared" si="15"/>
        <v>INDSNG2</v>
      </c>
      <c r="I93" s="13" t="s">
        <v>209</v>
      </c>
      <c r="J93" s="52">
        <f ca="1">OFFSET(Input!$A$1,M93+N93+2,O93+1)</f>
        <v>0</v>
      </c>
      <c r="L93" s="13" t="str">
        <f t="shared" si="13"/>
        <v>FullTax</v>
      </c>
      <c r="M93" s="13">
        <f>VLOOKUP(L93,Input!$C$2:$D$6,2,FALSE)</f>
        <v>113</v>
      </c>
      <c r="N93" s="13">
        <f t="shared" si="14"/>
        <v>6</v>
      </c>
      <c r="O93" s="13">
        <f>MATCH(F93,Input!$C$15:$U$15,0)</f>
        <v>16</v>
      </c>
    </row>
    <row r="94" spans="2:15">
      <c r="B94" s="8"/>
      <c r="C94" s="8" t="s">
        <v>11</v>
      </c>
      <c r="D94" s="19">
        <v>2020</v>
      </c>
      <c r="E94" s="8" t="str">
        <f t="shared" si="11"/>
        <v>INDU*</v>
      </c>
      <c r="F94" s="8" t="str">
        <f t="shared" si="15"/>
        <v>INDNGA</v>
      </c>
      <c r="G94" s="8" t="str">
        <f t="shared" si="15"/>
        <v>IUDMT</v>
      </c>
      <c r="H94" s="8" t="str">
        <f t="shared" si="15"/>
        <v>INDNGA</v>
      </c>
      <c r="I94" s="20" t="s">
        <v>209</v>
      </c>
      <c r="J94" s="50">
        <f ca="1">OFFSET(Input!$A$1,M94+N94+2,O94+1)</f>
        <v>2.5015331882971479</v>
      </c>
      <c r="L94" s="20" t="str">
        <f t="shared" si="13"/>
        <v>ProcesTax</v>
      </c>
      <c r="M94" s="20">
        <f>VLOOKUP(L94,Input!$C$2:$D$6,2,FALSE)</f>
        <v>13</v>
      </c>
      <c r="N94" s="20">
        <f t="shared" si="14"/>
        <v>11</v>
      </c>
      <c r="O94" s="20">
        <f>MATCH(F94,Input!$C$15:$U$15,0)</f>
        <v>1</v>
      </c>
    </row>
    <row r="95" spans="2:15">
      <c r="C95" t="s">
        <v>11</v>
      </c>
      <c r="D95" s="18">
        <v>2020</v>
      </c>
      <c r="E95" t="str">
        <f t="shared" si="11"/>
        <v>INDU*</v>
      </c>
      <c r="F95" t="str">
        <f t="shared" si="15"/>
        <v>INDSNG1</v>
      </c>
      <c r="G95" t="str">
        <f t="shared" si="15"/>
        <v>IUDMT</v>
      </c>
      <c r="H95" t="str">
        <f t="shared" si="15"/>
        <v>INDSNG1</v>
      </c>
      <c r="I95" s="10" t="s">
        <v>209</v>
      </c>
      <c r="J95" s="51">
        <f ca="1">OFFSET(Input!$A$1,M95+N95+2,O95+1)</f>
        <v>0</v>
      </c>
      <c r="L95" s="10" t="str">
        <f t="shared" si="13"/>
        <v>ProcesTax</v>
      </c>
      <c r="M95" s="10">
        <f>VLOOKUP(L95,Input!$C$2:$D$6,2,FALSE)</f>
        <v>13</v>
      </c>
      <c r="N95" s="10">
        <f t="shared" si="14"/>
        <v>11</v>
      </c>
      <c r="O95" s="10">
        <f>MATCH(F95,Input!$C$15:$U$15,0)</f>
        <v>15</v>
      </c>
    </row>
    <row r="96" spans="2:15">
      <c r="C96" t="s">
        <v>11</v>
      </c>
      <c r="D96" s="18">
        <v>2020</v>
      </c>
      <c r="E96" t="str">
        <f t="shared" si="11"/>
        <v>INDU*</v>
      </c>
      <c r="F96" t="str">
        <f t="shared" si="15"/>
        <v>INDSNG2</v>
      </c>
      <c r="G96" t="str">
        <f t="shared" si="15"/>
        <v>IUDMT</v>
      </c>
      <c r="H96" t="str">
        <f t="shared" si="15"/>
        <v>INDSNG2</v>
      </c>
      <c r="I96" s="10" t="s">
        <v>209</v>
      </c>
      <c r="J96" s="51">
        <f ca="1">OFFSET(Input!$A$1,M96+N96+2,O96+1)</f>
        <v>0</v>
      </c>
      <c r="L96" s="10" t="str">
        <f t="shared" si="13"/>
        <v>ProcesTax</v>
      </c>
      <c r="M96" s="10">
        <f>VLOOKUP(L96,Input!$C$2:$D$6,2,FALSE)</f>
        <v>13</v>
      </c>
      <c r="N96" s="10">
        <f t="shared" si="14"/>
        <v>11</v>
      </c>
      <c r="O96" s="10">
        <f>MATCH(F96,Input!$C$15:$U$15,0)</f>
        <v>16</v>
      </c>
    </row>
    <row r="97" spans="2:15">
      <c r="C97" t="s">
        <v>11</v>
      </c>
      <c r="D97" s="18">
        <v>2020</v>
      </c>
      <c r="E97" t="str">
        <f t="shared" si="11"/>
        <v>INDU*</v>
      </c>
      <c r="F97" t="str">
        <f t="shared" si="15"/>
        <v>INDCOA</v>
      </c>
      <c r="G97" t="str">
        <f t="shared" si="15"/>
        <v>IUDMT</v>
      </c>
      <c r="H97" t="str">
        <f t="shared" si="15"/>
        <v>INDCOA</v>
      </c>
      <c r="I97" s="10" t="s">
        <v>209</v>
      </c>
      <c r="J97" s="51">
        <f ca="1">OFFSET(Input!$A$1,M97+N97+2,O97+1)</f>
        <v>0</v>
      </c>
      <c r="L97" s="10" t="str">
        <f t="shared" si="13"/>
        <v>ProcesTax</v>
      </c>
      <c r="M97" s="10">
        <f>VLOOKUP(L97,Input!$C$2:$D$6,2,FALSE)</f>
        <v>13</v>
      </c>
      <c r="N97" s="10">
        <f t="shared" si="14"/>
        <v>11</v>
      </c>
      <c r="O97" s="10">
        <f>MATCH(F97,Input!$C$15:$U$15,0)</f>
        <v>2</v>
      </c>
    </row>
    <row r="98" spans="2:15">
      <c r="C98" t="s">
        <v>11</v>
      </c>
      <c r="D98" s="18">
        <v>2020</v>
      </c>
      <c r="E98" t="str">
        <f t="shared" si="11"/>
        <v>INDU*</v>
      </c>
      <c r="F98" t="str">
        <f t="shared" si="15"/>
        <v>INDDSL</v>
      </c>
      <c r="G98" t="str">
        <f t="shared" si="15"/>
        <v>IUDMT</v>
      </c>
      <c r="H98" t="str">
        <f t="shared" si="15"/>
        <v>INDDSL</v>
      </c>
      <c r="I98" s="10" t="s">
        <v>209</v>
      </c>
      <c r="J98" s="51">
        <f ca="1">OFFSET(Input!$A$1,M98+N98+2,O98+1)</f>
        <v>154.26271326684906</v>
      </c>
      <c r="L98" s="10" t="str">
        <f t="shared" si="13"/>
        <v>ProcesTax</v>
      </c>
      <c r="M98" s="10">
        <f>VLOOKUP(L98,Input!$C$2:$D$6,2,FALSE)</f>
        <v>13</v>
      </c>
      <c r="N98" s="10">
        <f t="shared" si="14"/>
        <v>11</v>
      </c>
      <c r="O98" s="10">
        <f>MATCH(F98,Input!$C$15:$U$15,0)</f>
        <v>3</v>
      </c>
    </row>
    <row r="99" spans="2:15">
      <c r="C99" t="s">
        <v>11</v>
      </c>
      <c r="D99" s="18">
        <v>2020</v>
      </c>
      <c r="E99" t="str">
        <f t="shared" si="11"/>
        <v>INDU*</v>
      </c>
      <c r="F99" t="str">
        <f t="shared" si="15"/>
        <v>INDDSB1</v>
      </c>
      <c r="G99" t="str">
        <f t="shared" si="15"/>
        <v>IUDMT</v>
      </c>
      <c r="H99" t="str">
        <f t="shared" si="15"/>
        <v>INDDSB1</v>
      </c>
      <c r="I99" s="10" t="s">
        <v>209</v>
      </c>
      <c r="J99" s="51">
        <f ca="1">OFFSET(Input!$A$1,M99+N99+2,O99+1)</f>
        <v>121.84069514307899</v>
      </c>
      <c r="L99" s="10" t="str">
        <f t="shared" si="13"/>
        <v>ProcesTax</v>
      </c>
      <c r="M99" s="10">
        <f>VLOOKUP(L99,Input!$C$2:$D$6,2,FALSE)</f>
        <v>13</v>
      </c>
      <c r="N99" s="10">
        <f t="shared" si="14"/>
        <v>11</v>
      </c>
      <c r="O99" s="10">
        <f>MATCH(F99,Input!$C$15:$U$15,0)</f>
        <v>13</v>
      </c>
    </row>
    <row r="100" spans="2:15">
      <c r="C100" t="s">
        <v>11</v>
      </c>
      <c r="D100" s="18">
        <v>2020</v>
      </c>
      <c r="E100" t="str">
        <f t="shared" si="11"/>
        <v>INDU*</v>
      </c>
      <c r="F100" t="str">
        <f t="shared" si="15"/>
        <v>INDDSB2</v>
      </c>
      <c r="G100" t="str">
        <f t="shared" si="15"/>
        <v>IUDMT</v>
      </c>
      <c r="H100" t="str">
        <f t="shared" si="15"/>
        <v>INDDSB2</v>
      </c>
      <c r="I100" s="10" t="s">
        <v>209</v>
      </c>
      <c r="J100" s="51">
        <f ca="1">OFFSET(Input!$A$1,M100+N100+2,O100+1)</f>
        <v>121.84069514307899</v>
      </c>
      <c r="L100" s="10" t="str">
        <f t="shared" si="13"/>
        <v>ProcesTax</v>
      </c>
      <c r="M100" s="10">
        <f>VLOOKUP(L100,Input!$C$2:$D$6,2,FALSE)</f>
        <v>13</v>
      </c>
      <c r="N100" s="10">
        <f t="shared" si="14"/>
        <v>11</v>
      </c>
      <c r="O100" s="10">
        <f>MATCH(F100,Input!$C$15:$U$15,0)</f>
        <v>14</v>
      </c>
    </row>
    <row r="101" spans="2:15">
      <c r="C101" t="s">
        <v>11</v>
      </c>
      <c r="D101" s="18">
        <v>2020</v>
      </c>
      <c r="E101" t="str">
        <f t="shared" si="11"/>
        <v>INDU*</v>
      </c>
      <c r="F101" t="str">
        <f t="shared" si="15"/>
        <v>INDWPE</v>
      </c>
      <c r="G101" t="str">
        <f t="shared" si="15"/>
        <v>IUDMT</v>
      </c>
      <c r="H101" t="str">
        <f t="shared" si="15"/>
        <v>INDWPE</v>
      </c>
      <c r="I101" s="10" t="s">
        <v>209</v>
      </c>
      <c r="J101" s="51">
        <f ca="1">OFFSET(Input!$A$1,M101+N101+2,O101+1)</f>
        <v>0</v>
      </c>
      <c r="L101" s="10" t="str">
        <f t="shared" si="13"/>
        <v>ProcesTax</v>
      </c>
      <c r="M101" s="10">
        <f>VLOOKUP(L101,Input!$C$2:$D$6,2,FALSE)</f>
        <v>13</v>
      </c>
      <c r="N101" s="10">
        <f t="shared" si="14"/>
        <v>11</v>
      </c>
      <c r="O101" s="10">
        <f>MATCH(F101,Input!$C$15:$U$15,0)</f>
        <v>4</v>
      </c>
    </row>
    <row r="102" spans="2:15">
      <c r="C102" t="s">
        <v>11</v>
      </c>
      <c r="D102" s="18">
        <v>2020</v>
      </c>
      <c r="E102" t="str">
        <f t="shared" si="11"/>
        <v>INDU*</v>
      </c>
      <c r="F102" t="str">
        <f t="shared" si="15"/>
        <v>INDWCH</v>
      </c>
      <c r="G102" t="str">
        <f t="shared" si="15"/>
        <v>IUDMT</v>
      </c>
      <c r="H102" t="str">
        <f t="shared" si="15"/>
        <v>INDWCH</v>
      </c>
      <c r="I102" s="10" t="s">
        <v>209</v>
      </c>
      <c r="J102" s="51">
        <f ca="1">OFFSET(Input!$A$1,M102+N102+2,O102+1)</f>
        <v>0</v>
      </c>
      <c r="L102" s="10" t="str">
        <f t="shared" si="13"/>
        <v>ProcesTax</v>
      </c>
      <c r="M102" s="10">
        <f>VLOOKUP(L102,Input!$C$2:$D$6,2,FALSE)</f>
        <v>13</v>
      </c>
      <c r="N102" s="10">
        <f t="shared" si="14"/>
        <v>11</v>
      </c>
      <c r="O102" s="10">
        <f>MATCH(F102,Input!$C$15:$U$15,0)</f>
        <v>5</v>
      </c>
    </row>
    <row r="103" spans="2:15">
      <c r="C103" t="s">
        <v>11</v>
      </c>
      <c r="D103" s="18">
        <v>2020</v>
      </c>
      <c r="E103" t="str">
        <f t="shared" si="11"/>
        <v>INDU*</v>
      </c>
      <c r="F103" t="str">
        <f t="shared" si="15"/>
        <v>INDBGA</v>
      </c>
      <c r="G103" t="str">
        <f t="shared" si="15"/>
        <v>IUDMT</v>
      </c>
      <c r="H103" t="str">
        <f t="shared" si="15"/>
        <v>INDBGA</v>
      </c>
      <c r="I103" s="10" t="s">
        <v>209</v>
      </c>
      <c r="J103" s="51">
        <f ca="1">OFFSET(Input!$A$1,M103+N103+2,O103+1)</f>
        <v>0</v>
      </c>
      <c r="L103" s="10" t="str">
        <f t="shared" si="13"/>
        <v>ProcesTax</v>
      </c>
      <c r="M103" s="10">
        <f>VLOOKUP(L103,Input!$C$2:$D$6,2,FALSE)</f>
        <v>13</v>
      </c>
      <c r="N103" s="10">
        <f t="shared" si="14"/>
        <v>11</v>
      </c>
      <c r="O103" s="10">
        <f>MATCH(F103,Input!$C$15:$U$15,0)</f>
        <v>6</v>
      </c>
    </row>
    <row r="104" spans="2:15">
      <c r="C104" t="s">
        <v>11</v>
      </c>
      <c r="D104" s="18">
        <v>2020</v>
      </c>
      <c r="E104" t="str">
        <f t="shared" si="11"/>
        <v>INDU*</v>
      </c>
      <c r="F104" t="str">
        <f t="shared" si="15"/>
        <v>INDHFO</v>
      </c>
      <c r="G104" t="str">
        <f t="shared" si="15"/>
        <v>IUDMT</v>
      </c>
      <c r="H104" t="str">
        <f t="shared" si="15"/>
        <v>INDHFO</v>
      </c>
      <c r="I104" s="10" t="s">
        <v>209</v>
      </c>
      <c r="J104" s="51">
        <f ca="1">OFFSET(Input!$A$1,M104+N104+2,O104+1)</f>
        <v>49.119350191937215</v>
      </c>
      <c r="L104" s="10" t="str">
        <f t="shared" si="13"/>
        <v>ProcesTax</v>
      </c>
      <c r="M104" s="10">
        <f>VLOOKUP(L104,Input!$C$2:$D$6,2,FALSE)</f>
        <v>13</v>
      </c>
      <c r="N104" s="10">
        <f t="shared" si="14"/>
        <v>11</v>
      </c>
      <c r="O104" s="10">
        <f>MATCH(F104,Input!$C$15:$U$15,0)</f>
        <v>7</v>
      </c>
    </row>
    <row r="105" spans="2:15">
      <c r="C105" t="s">
        <v>11</v>
      </c>
      <c r="D105" s="18">
        <v>2020</v>
      </c>
      <c r="E105" t="str">
        <f t="shared" si="11"/>
        <v>INDU*</v>
      </c>
      <c r="F105" t="str">
        <f t="shared" si="15"/>
        <v>INDLPG</v>
      </c>
      <c r="G105" t="str">
        <f t="shared" si="15"/>
        <v>IUDMT</v>
      </c>
      <c r="H105" t="str">
        <f t="shared" si="15"/>
        <v>INDLPG</v>
      </c>
      <c r="I105" s="10" t="s">
        <v>209</v>
      </c>
      <c r="J105" s="51">
        <f ca="1">OFFSET(Input!$A$1,M105+N105+2,O105+1)</f>
        <v>50.283318770351023</v>
      </c>
      <c r="L105" s="10" t="str">
        <f t="shared" si="13"/>
        <v>ProcesTax</v>
      </c>
      <c r="M105" s="10">
        <f>VLOOKUP(L105,Input!$C$2:$D$6,2,FALSE)</f>
        <v>13</v>
      </c>
      <c r="N105" s="10">
        <f t="shared" si="14"/>
        <v>11</v>
      </c>
      <c r="O105" s="10">
        <f>MATCH(F105,Input!$C$15:$U$15,0)</f>
        <v>8</v>
      </c>
    </row>
    <row r="106" spans="2:15">
      <c r="C106" t="s">
        <v>11</v>
      </c>
      <c r="D106" s="18">
        <v>2020</v>
      </c>
      <c r="E106" t="str">
        <f t="shared" si="11"/>
        <v>INDU*</v>
      </c>
      <c r="F106" t="str">
        <f t="shared" si="15"/>
        <v>INDWST</v>
      </c>
      <c r="G106" t="str">
        <f t="shared" si="15"/>
        <v>IUDMT</v>
      </c>
      <c r="H106" t="str">
        <f t="shared" si="15"/>
        <v>INDWST</v>
      </c>
      <c r="I106" s="10" t="s">
        <v>209</v>
      </c>
      <c r="J106" s="51">
        <f ca="1">OFFSET(Input!$A$1,M106+N106+2,O106+1)</f>
        <v>0</v>
      </c>
      <c r="L106" s="10" t="str">
        <f t="shared" si="13"/>
        <v>ProcesTax</v>
      </c>
      <c r="M106" s="10">
        <f>VLOOKUP(L106,Input!$C$2:$D$6,2,FALSE)</f>
        <v>13</v>
      </c>
      <c r="N106" s="10">
        <f t="shared" si="14"/>
        <v>11</v>
      </c>
      <c r="O106" s="10">
        <f>MATCH(F106,Input!$C$15:$U$15,0)</f>
        <v>9</v>
      </c>
    </row>
    <row r="107" spans="2:15">
      <c r="C107" t="s">
        <v>11</v>
      </c>
      <c r="D107" s="18">
        <v>2020</v>
      </c>
      <c r="E107" t="str">
        <f t="shared" si="11"/>
        <v>INDU*</v>
      </c>
      <c r="F107" t="str">
        <f t="shared" si="15"/>
        <v>INDHCE</v>
      </c>
      <c r="G107" t="str">
        <f t="shared" si="15"/>
        <v>IUDMT</v>
      </c>
      <c r="H107" t="str">
        <f t="shared" si="15"/>
        <v>INDHCE</v>
      </c>
      <c r="I107" s="10" t="s">
        <v>209</v>
      </c>
      <c r="J107" s="51">
        <f ca="1">OFFSET(Input!$A$1,M107+N107+2,O107+1)</f>
        <v>30.170076892571945</v>
      </c>
      <c r="L107" s="10" t="str">
        <f t="shared" si="13"/>
        <v>ProcesTax</v>
      </c>
      <c r="M107" s="10">
        <f>VLOOKUP(L107,Input!$C$2:$D$6,2,FALSE)</f>
        <v>13</v>
      </c>
      <c r="N107" s="10">
        <f t="shared" si="14"/>
        <v>11</v>
      </c>
      <c r="O107" s="10">
        <f>MATCH(F107,Input!$C$15:$U$15,0)</f>
        <v>10</v>
      </c>
    </row>
    <row r="108" spans="2:15">
      <c r="C108" t="s">
        <v>11</v>
      </c>
      <c r="D108" s="18">
        <v>2020</v>
      </c>
      <c r="E108" t="str">
        <f t="shared" si="11"/>
        <v>INDU*</v>
      </c>
      <c r="F108" t="str">
        <f t="shared" si="15"/>
        <v>INDHDE</v>
      </c>
      <c r="G108" t="str">
        <f t="shared" si="15"/>
        <v>IUDMT</v>
      </c>
      <c r="H108" t="str">
        <f t="shared" si="15"/>
        <v>INDHDE</v>
      </c>
      <c r="I108" s="10" t="s">
        <v>209</v>
      </c>
      <c r="J108" s="51">
        <f ca="1">OFFSET(Input!$A$1,M108+N108+2,O108+1)</f>
        <v>30.170076892571945</v>
      </c>
      <c r="L108" s="10" t="str">
        <f t="shared" si="13"/>
        <v>ProcesTax</v>
      </c>
      <c r="M108" s="10">
        <f>VLOOKUP(L108,Input!$C$2:$D$6,2,FALSE)</f>
        <v>13</v>
      </c>
      <c r="N108" s="10">
        <f t="shared" si="14"/>
        <v>11</v>
      </c>
      <c r="O108" s="10">
        <f>MATCH(F108,Input!$C$15:$U$15,0)</f>
        <v>11</v>
      </c>
    </row>
    <row r="109" spans="2:15">
      <c r="B109" s="9"/>
      <c r="C109" s="9" t="s">
        <v>11</v>
      </c>
      <c r="D109" s="12">
        <v>2020</v>
      </c>
      <c r="E109" s="9" t="str">
        <f t="shared" si="11"/>
        <v>INDU*</v>
      </c>
      <c r="F109" s="9" t="str">
        <f t="shared" si="15"/>
        <v>INDELC</v>
      </c>
      <c r="G109" s="9" t="str">
        <f t="shared" si="15"/>
        <v>IUDMT</v>
      </c>
      <c r="H109" s="9" t="str">
        <f t="shared" si="15"/>
        <v>INDELC</v>
      </c>
      <c r="I109" s="13" t="s">
        <v>209</v>
      </c>
      <c r="J109" s="52">
        <f ca="1">OFFSET(Input!$A$1,M109+N109+2,O109+1)</f>
        <v>1.2736219854102486</v>
      </c>
      <c r="L109" s="13" t="str">
        <f t="shared" si="13"/>
        <v>ProcesTax</v>
      </c>
      <c r="M109" s="13">
        <f>VLOOKUP(L109,Input!$C$2:$D$6,2,FALSE)</f>
        <v>13</v>
      </c>
      <c r="N109" s="13">
        <f t="shared" si="14"/>
        <v>11</v>
      </c>
      <c r="O109" s="13">
        <f>MATCH(F109,Input!$C$15:$U$15,0)</f>
        <v>12</v>
      </c>
    </row>
    <row r="110" spans="2:15">
      <c r="C110" t="s">
        <v>11</v>
      </c>
      <c r="D110" s="18">
        <v>2020</v>
      </c>
      <c r="E110" t="str">
        <f t="shared" si="11"/>
        <v>INDU*</v>
      </c>
      <c r="F110" t="str">
        <f t="shared" ref="F110:H129" si="16">F66</f>
        <v>INDNGA</v>
      </c>
      <c r="G110" t="str">
        <f t="shared" si="16"/>
        <v>IUDHT</v>
      </c>
      <c r="H110" t="str">
        <f t="shared" si="16"/>
        <v>INDNGA</v>
      </c>
      <c r="I110" s="10" t="s">
        <v>209</v>
      </c>
      <c r="J110" s="51">
        <f ca="1">OFFSET(Input!$A$1,M110+N110+2,O110+1)</f>
        <v>2.5015331882971479</v>
      </c>
      <c r="L110" s="10" t="str">
        <f t="shared" si="13"/>
        <v>ProcesTax</v>
      </c>
      <c r="M110" s="10">
        <f>VLOOKUP(L110,Input!$C$2:$D$6,2,FALSE)</f>
        <v>13</v>
      </c>
      <c r="N110" s="10">
        <f t="shared" si="14"/>
        <v>11</v>
      </c>
      <c r="O110" s="10">
        <f>MATCH(F110,Input!$C$15:$U$15,0)</f>
        <v>1</v>
      </c>
    </row>
    <row r="111" spans="2:15" ht="15.75" thickBot="1">
      <c r="B111" s="80"/>
      <c r="C111" s="80" t="s">
        <v>11</v>
      </c>
      <c r="D111" s="81">
        <v>2020</v>
      </c>
      <c r="E111" s="80" t="str">
        <f t="shared" si="11"/>
        <v>INDU*</v>
      </c>
      <c r="F111" s="80" t="str">
        <f t="shared" si="16"/>
        <v>INDSNG2</v>
      </c>
      <c r="G111" s="80" t="str">
        <f t="shared" si="16"/>
        <v>IUDHT</v>
      </c>
      <c r="H111" s="80" t="str">
        <f t="shared" si="16"/>
        <v>INDSNG2</v>
      </c>
      <c r="I111" s="82" t="s">
        <v>209</v>
      </c>
      <c r="J111" s="83">
        <f ca="1">OFFSET(Input!$A$1,M111+N111+2,O111+1)</f>
        <v>0</v>
      </c>
      <c r="L111" s="10" t="str">
        <f t="shared" si="13"/>
        <v>ProcesTax</v>
      </c>
      <c r="M111" s="10">
        <f>VLOOKUP(L111,Input!$C$2:$D$6,2,FALSE)</f>
        <v>13</v>
      </c>
      <c r="N111" s="10">
        <f t="shared" si="14"/>
        <v>11</v>
      </c>
      <c r="O111" s="10">
        <f>MATCH(F111,Input!$C$15:$U$15,0)</f>
        <v>16</v>
      </c>
    </row>
    <row r="112" spans="2:15">
      <c r="C112" t="s">
        <v>11</v>
      </c>
      <c r="D112" s="18">
        <v>2020</v>
      </c>
      <c r="E112" t="str">
        <f t="shared" si="11"/>
        <v>INDU*</v>
      </c>
      <c r="F112" t="str">
        <f t="shared" si="16"/>
        <v>INDSNG1</v>
      </c>
      <c r="G112" t="str">
        <f t="shared" si="16"/>
        <v>IUDHT</v>
      </c>
      <c r="H112" t="str">
        <f t="shared" si="16"/>
        <v>INDSNG1</v>
      </c>
      <c r="I112" s="10" t="s">
        <v>209</v>
      </c>
      <c r="J112" s="51">
        <f ca="1">OFFSET(Input!$A$1,M112+N112+2,O112+1)</f>
        <v>0</v>
      </c>
      <c r="L112" s="10" t="str">
        <f t="shared" si="13"/>
        <v>ProcesTax</v>
      </c>
      <c r="M112" s="10">
        <f>VLOOKUP(L112,Input!$C$2:$D$6,2,FALSE)</f>
        <v>13</v>
      </c>
      <c r="N112" s="10">
        <f t="shared" si="14"/>
        <v>11</v>
      </c>
      <c r="O112" s="10">
        <f>MATCH(F112,Input!$C$15:$U$15,0)</f>
        <v>15</v>
      </c>
    </row>
    <row r="113" spans="2:15">
      <c r="B113" s="9"/>
      <c r="C113" s="9" t="s">
        <v>11</v>
      </c>
      <c r="D113" s="12">
        <v>2020</v>
      </c>
      <c r="E113" s="9" t="str">
        <f t="shared" si="11"/>
        <v>INDU*</v>
      </c>
      <c r="F113" s="9" t="str">
        <f t="shared" si="16"/>
        <v>INDLPG</v>
      </c>
      <c r="G113" s="9" t="str">
        <f t="shared" si="16"/>
        <v>IUDHT</v>
      </c>
      <c r="H113" s="9" t="str">
        <f t="shared" si="16"/>
        <v>INDLPG</v>
      </c>
      <c r="I113" s="13" t="s">
        <v>209</v>
      </c>
      <c r="J113" s="52">
        <f ca="1">OFFSET(Input!$A$1,M113+N113+2,O113+1)</f>
        <v>50.283318770351023</v>
      </c>
      <c r="L113" s="13" t="str">
        <f t="shared" si="13"/>
        <v>ProcesTax</v>
      </c>
      <c r="M113" s="13">
        <f>VLOOKUP(L113,Input!$C$2:$D$6,2,FALSE)</f>
        <v>13</v>
      </c>
      <c r="N113" s="13">
        <f t="shared" si="14"/>
        <v>11</v>
      </c>
      <c r="O113" s="13">
        <f>MATCH(F113,Input!$C$15:$U$15,0)</f>
        <v>8</v>
      </c>
    </row>
    <row r="114" spans="2:15">
      <c r="C114" t="s">
        <v>11</v>
      </c>
      <c r="D114" s="18">
        <v>2020</v>
      </c>
      <c r="E114" t="str">
        <f t="shared" si="11"/>
        <v>INDU*</v>
      </c>
      <c r="F114" t="str">
        <f t="shared" si="16"/>
        <v>INDNGA</v>
      </c>
      <c r="G114" t="str">
        <f t="shared" si="16"/>
        <v>IUDRH</v>
      </c>
      <c r="H114" t="str">
        <f t="shared" si="16"/>
        <v>INDNGA</v>
      </c>
      <c r="I114" s="10" t="s">
        <v>209</v>
      </c>
      <c r="J114" s="51">
        <f ca="1">OFFSET(Input!$A$1,M114+N114+2,O114+1)</f>
        <v>78.90688938861561</v>
      </c>
      <c r="L114" s="10" t="str">
        <f t="shared" si="13"/>
        <v>HeatTax</v>
      </c>
      <c r="M114" s="10">
        <f>VLOOKUP(L114,Input!$C$2:$D$6,2,FALSE)</f>
        <v>63</v>
      </c>
      <c r="N114" s="10">
        <f t="shared" si="14"/>
        <v>11</v>
      </c>
      <c r="O114" s="10">
        <f>MATCH(F114,Input!$C$15:$U$15,0)</f>
        <v>1</v>
      </c>
    </row>
    <row r="115" spans="2:15">
      <c r="C115" t="s">
        <v>11</v>
      </c>
      <c r="D115" s="18">
        <v>2020</v>
      </c>
      <c r="E115" t="str">
        <f t="shared" si="11"/>
        <v>INDU*</v>
      </c>
      <c r="F115" t="str">
        <f t="shared" si="16"/>
        <v>INDSNG2</v>
      </c>
      <c r="G115" t="str">
        <f t="shared" si="16"/>
        <v>IUDRH</v>
      </c>
      <c r="H115" t="str">
        <f t="shared" si="16"/>
        <v>INDSNG2</v>
      </c>
      <c r="I115" s="10" t="s">
        <v>209</v>
      </c>
      <c r="J115" s="51">
        <f ca="1">OFFSET(Input!$A$1,M115+N115+2,O115+1)</f>
        <v>0</v>
      </c>
      <c r="L115" s="10" t="str">
        <f t="shared" si="13"/>
        <v>HeatTax</v>
      </c>
      <c r="M115" s="10">
        <f>VLOOKUP(L115,Input!$C$2:$D$6,2,FALSE)</f>
        <v>63</v>
      </c>
      <c r="N115" s="10">
        <f t="shared" si="14"/>
        <v>11</v>
      </c>
      <c r="O115" s="10">
        <f>MATCH(F115,Input!$C$15:$U$15,0)</f>
        <v>16</v>
      </c>
    </row>
    <row r="116" spans="2:15">
      <c r="C116" t="s">
        <v>11</v>
      </c>
      <c r="D116" s="18">
        <v>2020</v>
      </c>
      <c r="E116" t="str">
        <f t="shared" si="11"/>
        <v>INDU*</v>
      </c>
      <c r="F116" t="str">
        <f t="shared" si="16"/>
        <v>INDSNG1</v>
      </c>
      <c r="G116" t="str">
        <f t="shared" si="16"/>
        <v>IUDRH</v>
      </c>
      <c r="H116" t="str">
        <f t="shared" si="16"/>
        <v>INDSNG1</v>
      </c>
      <c r="I116" s="10" t="s">
        <v>209</v>
      </c>
      <c r="J116" s="51">
        <f ca="1">OFFSET(Input!$A$1,M116+N116+2,O116+1)</f>
        <v>121.84069514307899</v>
      </c>
      <c r="L116" s="10" t="str">
        <f t="shared" si="13"/>
        <v>HeatTax</v>
      </c>
      <c r="M116" s="10">
        <f>VLOOKUP(L116,Input!$C$2:$D$6,2,FALSE)</f>
        <v>63</v>
      </c>
      <c r="N116" s="10">
        <f t="shared" si="14"/>
        <v>11</v>
      </c>
      <c r="O116" s="10">
        <f>MATCH(F116,Input!$C$15:$U$15,0)</f>
        <v>15</v>
      </c>
    </row>
    <row r="117" spans="2:15">
      <c r="C117" t="s">
        <v>11</v>
      </c>
      <c r="D117" s="18">
        <v>2020</v>
      </c>
      <c r="E117" t="str">
        <f t="shared" si="11"/>
        <v>INDU*</v>
      </c>
      <c r="F117" t="str">
        <f t="shared" si="16"/>
        <v>INDCOA</v>
      </c>
      <c r="G117" t="str">
        <f t="shared" si="16"/>
        <v>IUDRH</v>
      </c>
      <c r="H117" t="str">
        <f t="shared" si="16"/>
        <v>INDCOA</v>
      </c>
      <c r="I117" s="10" t="s">
        <v>209</v>
      </c>
      <c r="J117" s="51">
        <f ca="1">OFFSET(Input!$A$1,M117+N117+2,O117+1)</f>
        <v>0</v>
      </c>
      <c r="L117" s="10" t="str">
        <f t="shared" si="13"/>
        <v>HeatTax</v>
      </c>
      <c r="M117" s="10">
        <f>VLOOKUP(L117,Input!$C$2:$D$6,2,FALSE)</f>
        <v>63</v>
      </c>
      <c r="N117" s="10">
        <f t="shared" si="14"/>
        <v>11</v>
      </c>
      <c r="O117" s="10">
        <f>MATCH(F117,Input!$C$15:$U$15,0)</f>
        <v>2</v>
      </c>
    </row>
    <row r="118" spans="2:15">
      <c r="C118" t="s">
        <v>11</v>
      </c>
      <c r="D118" s="18">
        <v>2020</v>
      </c>
      <c r="E118" t="str">
        <f t="shared" si="11"/>
        <v>INDU*</v>
      </c>
      <c r="F118" t="str">
        <f t="shared" si="16"/>
        <v>INDDSL</v>
      </c>
      <c r="G118" t="str">
        <f t="shared" si="16"/>
        <v>IUDRH</v>
      </c>
      <c r="H118" t="str">
        <f t="shared" si="16"/>
        <v>INDDSL</v>
      </c>
      <c r="I118" s="10" t="s">
        <v>209</v>
      </c>
      <c r="J118" s="51">
        <f ca="1">OFFSET(Input!$A$1,M118+N118+2,O118+1)</f>
        <v>154.26271326684906</v>
      </c>
      <c r="L118" s="10" t="str">
        <f t="shared" si="13"/>
        <v>HeatTax</v>
      </c>
      <c r="M118" s="10">
        <f>VLOOKUP(L118,Input!$C$2:$D$6,2,FALSE)</f>
        <v>63</v>
      </c>
      <c r="N118" s="10">
        <f t="shared" si="14"/>
        <v>11</v>
      </c>
      <c r="O118" s="10">
        <f>MATCH(F118,Input!$C$15:$U$15,0)</f>
        <v>3</v>
      </c>
    </row>
    <row r="119" spans="2:15">
      <c r="C119" t="s">
        <v>11</v>
      </c>
      <c r="D119" s="18">
        <v>2020</v>
      </c>
      <c r="E119" t="str">
        <f t="shared" si="11"/>
        <v>INDU*</v>
      </c>
      <c r="F119" t="str">
        <f t="shared" si="16"/>
        <v>INDDSB1</v>
      </c>
      <c r="G119" t="str">
        <f t="shared" si="16"/>
        <v>IUDRH</v>
      </c>
      <c r="H119" t="str">
        <f t="shared" si="16"/>
        <v>INDDSB1</v>
      </c>
      <c r="I119" s="10" t="s">
        <v>209</v>
      </c>
      <c r="J119" s="51">
        <f ca="1">OFFSET(Input!$A$1,M119+N119+2,O119+1)</f>
        <v>40.322872058088471</v>
      </c>
      <c r="L119" s="10" t="str">
        <f t="shared" si="13"/>
        <v>HeatTax</v>
      </c>
      <c r="M119" s="10">
        <f>VLOOKUP(L119,Input!$C$2:$D$6,2,FALSE)</f>
        <v>63</v>
      </c>
      <c r="N119" s="10">
        <f t="shared" si="14"/>
        <v>11</v>
      </c>
      <c r="O119" s="10">
        <f>MATCH(F119,Input!$C$15:$U$15,0)</f>
        <v>13</v>
      </c>
    </row>
    <row r="120" spans="2:15">
      <c r="C120" t="s">
        <v>11</v>
      </c>
      <c r="D120" s="18">
        <v>2020</v>
      </c>
      <c r="E120" t="str">
        <f t="shared" si="11"/>
        <v>INDU*</v>
      </c>
      <c r="F120" t="str">
        <f t="shared" si="16"/>
        <v>INDDSB2</v>
      </c>
      <c r="G120" t="str">
        <f t="shared" si="16"/>
        <v>IUDRH</v>
      </c>
      <c r="H120" t="str">
        <f t="shared" si="16"/>
        <v>INDDSB2</v>
      </c>
      <c r="I120" s="10" t="s">
        <v>209</v>
      </c>
      <c r="J120" s="51">
        <f ca="1">OFFSET(Input!$A$1,M120+N120+2,O120+1)</f>
        <v>121.84069514307899</v>
      </c>
      <c r="L120" s="10" t="str">
        <f t="shared" si="13"/>
        <v>HeatTax</v>
      </c>
      <c r="M120" s="10">
        <f>VLOOKUP(L120,Input!$C$2:$D$6,2,FALSE)</f>
        <v>63</v>
      </c>
      <c r="N120" s="10">
        <f t="shared" si="14"/>
        <v>11</v>
      </c>
      <c r="O120" s="10">
        <f>MATCH(F120,Input!$C$15:$U$15,0)</f>
        <v>14</v>
      </c>
    </row>
    <row r="121" spans="2:15">
      <c r="C121" t="s">
        <v>11</v>
      </c>
      <c r="D121" s="18">
        <v>2020</v>
      </c>
      <c r="E121" t="str">
        <f t="shared" si="11"/>
        <v>INDU*</v>
      </c>
      <c r="F121" t="str">
        <f t="shared" si="16"/>
        <v>INDWPE</v>
      </c>
      <c r="G121" t="str">
        <f t="shared" si="16"/>
        <v>IUDRH</v>
      </c>
      <c r="H121" t="str">
        <f t="shared" si="16"/>
        <v>INDWPE</v>
      </c>
      <c r="I121" s="10" t="s">
        <v>209</v>
      </c>
      <c r="J121" s="51">
        <f ca="1">OFFSET(Input!$A$1,M121+N121+2,O121+1)</f>
        <v>0</v>
      </c>
      <c r="L121" s="10" t="str">
        <f t="shared" si="13"/>
        <v>HeatTax</v>
      </c>
      <c r="M121" s="10">
        <f>VLOOKUP(L121,Input!$C$2:$D$6,2,FALSE)</f>
        <v>63</v>
      </c>
      <c r="N121" s="10">
        <f t="shared" si="14"/>
        <v>11</v>
      </c>
      <c r="O121" s="10">
        <f>MATCH(F121,Input!$C$15:$U$15,0)</f>
        <v>4</v>
      </c>
    </row>
    <row r="122" spans="2:15">
      <c r="C122" t="s">
        <v>11</v>
      </c>
      <c r="D122" s="18">
        <v>2020</v>
      </c>
      <c r="E122" t="str">
        <f t="shared" si="11"/>
        <v>INDU*</v>
      </c>
      <c r="F122" t="str">
        <f t="shared" si="16"/>
        <v>INDWCH</v>
      </c>
      <c r="G122" t="str">
        <f t="shared" si="16"/>
        <v>IUDRH</v>
      </c>
      <c r="H122" t="str">
        <f t="shared" si="16"/>
        <v>INDWCH</v>
      </c>
      <c r="I122" s="10" t="s">
        <v>209</v>
      </c>
      <c r="J122" s="51">
        <f ca="1">OFFSET(Input!$A$1,M122+N122+2,O122+1)</f>
        <v>0</v>
      </c>
      <c r="L122" s="10" t="str">
        <f t="shared" si="13"/>
        <v>HeatTax</v>
      </c>
      <c r="M122" s="10">
        <f>VLOOKUP(L122,Input!$C$2:$D$6,2,FALSE)</f>
        <v>63</v>
      </c>
      <c r="N122" s="10">
        <f t="shared" si="14"/>
        <v>11</v>
      </c>
      <c r="O122" s="10">
        <f>MATCH(F122,Input!$C$15:$U$15,0)</f>
        <v>5</v>
      </c>
    </row>
    <row r="123" spans="2:15">
      <c r="C123" t="s">
        <v>11</v>
      </c>
      <c r="D123" s="18">
        <v>2020</v>
      </c>
      <c r="E123" t="str">
        <f t="shared" si="11"/>
        <v>INDU*</v>
      </c>
      <c r="F123" t="str">
        <f t="shared" si="16"/>
        <v>INDBGA</v>
      </c>
      <c r="G123" t="str">
        <f t="shared" si="16"/>
        <v>IUDRH</v>
      </c>
      <c r="H123" t="str">
        <f t="shared" si="16"/>
        <v>INDBGA</v>
      </c>
      <c r="I123" s="10" t="s">
        <v>209</v>
      </c>
      <c r="J123" s="51">
        <f ca="1">OFFSET(Input!$A$1,M123+N123+2,O123+1)</f>
        <v>0</v>
      </c>
      <c r="L123" s="10" t="str">
        <f t="shared" si="13"/>
        <v>HeatTax</v>
      </c>
      <c r="M123" s="10">
        <f>VLOOKUP(L123,Input!$C$2:$D$6,2,FALSE)</f>
        <v>63</v>
      </c>
      <c r="N123" s="10">
        <f t="shared" si="14"/>
        <v>11</v>
      </c>
      <c r="O123" s="10">
        <f>MATCH(F123,Input!$C$15:$U$15,0)</f>
        <v>6</v>
      </c>
    </row>
    <row r="124" spans="2:15">
      <c r="C124" t="s">
        <v>11</v>
      </c>
      <c r="D124" s="18">
        <v>2020</v>
      </c>
      <c r="E124" t="str">
        <f t="shared" ref="E124:E179" si="17">$U$3&amp;"*"</f>
        <v>INDU*</v>
      </c>
      <c r="F124" t="str">
        <f t="shared" si="16"/>
        <v>INDHFO</v>
      </c>
      <c r="G124" t="str">
        <f t="shared" si="16"/>
        <v>IUDRH</v>
      </c>
      <c r="H124" t="str">
        <f t="shared" si="16"/>
        <v>INDHFO</v>
      </c>
      <c r="I124" s="10" t="s">
        <v>209</v>
      </c>
      <c r="J124" s="51">
        <f ca="1">OFFSET(Input!$A$1,M124+N124+2,O124+1)</f>
        <v>70.840902704037745</v>
      </c>
      <c r="L124" s="10" t="str">
        <f t="shared" si="13"/>
        <v>HeatTax</v>
      </c>
      <c r="M124" s="10">
        <f>VLOOKUP(L124,Input!$C$2:$D$6,2,FALSE)</f>
        <v>63</v>
      </c>
      <c r="N124" s="10">
        <f t="shared" si="14"/>
        <v>11</v>
      </c>
      <c r="O124" s="10">
        <f>MATCH(F124,Input!$C$15:$U$15,0)</f>
        <v>7</v>
      </c>
    </row>
    <row r="125" spans="2:15">
      <c r="C125" t="s">
        <v>11</v>
      </c>
      <c r="D125" s="18">
        <v>2020</v>
      </c>
      <c r="E125" t="str">
        <f t="shared" si="17"/>
        <v>INDU*</v>
      </c>
      <c r="F125" t="str">
        <f t="shared" si="16"/>
        <v>INDLPG</v>
      </c>
      <c r="G125" t="str">
        <f t="shared" si="16"/>
        <v>IUDRH</v>
      </c>
      <c r="H125" t="str">
        <f t="shared" si="16"/>
        <v>INDLPG</v>
      </c>
      <c r="I125" s="10" t="s">
        <v>209</v>
      </c>
      <c r="J125" s="51">
        <f ca="1">OFFSET(Input!$A$1,M125+N125+2,O125+1)</f>
        <v>50.283318770351023</v>
      </c>
      <c r="L125" s="10" t="str">
        <f t="shared" si="13"/>
        <v>HeatTax</v>
      </c>
      <c r="M125" s="10">
        <f>VLOOKUP(L125,Input!$C$2:$D$6,2,FALSE)</f>
        <v>63</v>
      </c>
      <c r="N125" s="10">
        <f t="shared" si="14"/>
        <v>11</v>
      </c>
      <c r="O125" s="10">
        <f>MATCH(F125,Input!$C$15:$U$15,0)</f>
        <v>8</v>
      </c>
    </row>
    <row r="126" spans="2:15">
      <c r="C126" t="s">
        <v>11</v>
      </c>
      <c r="D126" s="18">
        <v>2020</v>
      </c>
      <c r="E126" t="str">
        <f t="shared" si="17"/>
        <v>INDU*</v>
      </c>
      <c r="F126" t="str">
        <f t="shared" si="16"/>
        <v>INDWST</v>
      </c>
      <c r="G126" t="str">
        <f t="shared" si="16"/>
        <v>IUDRH</v>
      </c>
      <c r="H126" t="str">
        <f t="shared" si="16"/>
        <v>INDWST</v>
      </c>
      <c r="I126" s="10" t="s">
        <v>209</v>
      </c>
      <c r="J126" s="51">
        <f ca="1">OFFSET(Input!$A$1,M126+N126+2,O126+1)</f>
        <v>0</v>
      </c>
      <c r="L126" s="10" t="str">
        <f t="shared" si="13"/>
        <v>HeatTax</v>
      </c>
      <c r="M126" s="10">
        <f>VLOOKUP(L126,Input!$C$2:$D$6,2,FALSE)</f>
        <v>63</v>
      </c>
      <c r="N126" s="10">
        <f t="shared" si="14"/>
        <v>11</v>
      </c>
      <c r="O126" s="10">
        <f>MATCH(F126,Input!$C$15:$U$15,0)</f>
        <v>9</v>
      </c>
    </row>
    <row r="127" spans="2:15">
      <c r="C127" t="s">
        <v>11</v>
      </c>
      <c r="D127" s="18">
        <v>2020</v>
      </c>
      <c r="E127" t="str">
        <f t="shared" si="17"/>
        <v>INDU*</v>
      </c>
      <c r="F127" t="str">
        <f t="shared" si="16"/>
        <v>INDHCE</v>
      </c>
      <c r="G127" t="str">
        <f t="shared" si="16"/>
        <v>IUDRH</v>
      </c>
      <c r="H127" t="str">
        <f t="shared" si="16"/>
        <v>INDHCE</v>
      </c>
      <c r="I127" s="10" t="s">
        <v>209</v>
      </c>
      <c r="J127" s="51">
        <f ca="1">OFFSET(Input!$A$1,M127+N127+2,O127+1)</f>
        <v>30.170076892571945</v>
      </c>
      <c r="L127" s="10" t="str">
        <f t="shared" si="13"/>
        <v>HeatTax</v>
      </c>
      <c r="M127" s="10">
        <f>VLOOKUP(L127,Input!$C$2:$D$6,2,FALSE)</f>
        <v>63</v>
      </c>
      <c r="N127" s="10">
        <f t="shared" si="14"/>
        <v>11</v>
      </c>
      <c r="O127" s="10">
        <f>MATCH(F127,Input!$C$15:$U$15,0)</f>
        <v>10</v>
      </c>
    </row>
    <row r="128" spans="2:15">
      <c r="C128" t="s">
        <v>11</v>
      </c>
      <c r="D128" s="18">
        <v>2020</v>
      </c>
      <c r="E128" t="str">
        <f t="shared" si="17"/>
        <v>INDU*</v>
      </c>
      <c r="F128" t="str">
        <f t="shared" si="16"/>
        <v>INDHDE</v>
      </c>
      <c r="G128" t="str">
        <f t="shared" si="16"/>
        <v>IUDRH</v>
      </c>
      <c r="H128" t="str">
        <f t="shared" si="16"/>
        <v>INDHDE</v>
      </c>
      <c r="I128" s="10" t="s">
        <v>209</v>
      </c>
      <c r="J128" s="51">
        <f ca="1">OFFSET(Input!$A$1,M128+N128+2,O128+1)</f>
        <v>30.170076892571945</v>
      </c>
      <c r="L128" s="10" t="str">
        <f t="shared" si="13"/>
        <v>HeatTax</v>
      </c>
      <c r="M128" s="10">
        <f>VLOOKUP(L128,Input!$C$2:$D$6,2,FALSE)</f>
        <v>63</v>
      </c>
      <c r="N128" s="10">
        <f t="shared" si="14"/>
        <v>11</v>
      </c>
      <c r="O128" s="10">
        <f>MATCH(F128,Input!$C$15:$U$15,0)</f>
        <v>11</v>
      </c>
    </row>
    <row r="129" spans="2:15">
      <c r="B129" s="9"/>
      <c r="C129" s="9" t="s">
        <v>11</v>
      </c>
      <c r="D129" s="12">
        <v>2020</v>
      </c>
      <c r="E129" s="9" t="str">
        <f t="shared" si="17"/>
        <v>INDU*</v>
      </c>
      <c r="F129" s="9" t="str">
        <f t="shared" si="16"/>
        <v>INDELC</v>
      </c>
      <c r="G129" s="9" t="str">
        <f t="shared" si="16"/>
        <v>IUDRH</v>
      </c>
      <c r="H129" s="9" t="str">
        <f t="shared" si="16"/>
        <v>INDELC</v>
      </c>
      <c r="I129" s="13" t="s">
        <v>209</v>
      </c>
      <c r="J129" s="52">
        <f ca="1">OFFSET(Input!$A$1,M129+N129+2,O129+1)</f>
        <v>40.322872058088471</v>
      </c>
      <c r="L129" s="13" t="str">
        <f t="shared" si="13"/>
        <v>HeatTax</v>
      </c>
      <c r="M129" s="13">
        <f>VLOOKUP(L129,Input!$C$2:$D$6,2,FALSE)</f>
        <v>63</v>
      </c>
      <c r="N129" s="13">
        <f t="shared" si="14"/>
        <v>11</v>
      </c>
      <c r="O129" s="13">
        <f>MATCH(F129,Input!$C$15:$U$15,0)</f>
        <v>12</v>
      </c>
    </row>
    <row r="130" spans="2:15">
      <c r="B130" s="26"/>
      <c r="C130" s="26" t="s">
        <v>11</v>
      </c>
      <c r="D130" s="27">
        <v>2020</v>
      </c>
      <c r="E130" s="26" t="str">
        <f t="shared" si="17"/>
        <v>INDU*</v>
      </c>
      <c r="F130" s="26" t="str">
        <f t="shared" ref="F130:H149" si="18">F86</f>
        <v>INDELC</v>
      </c>
      <c r="G130" s="26" t="str">
        <f t="shared" si="18"/>
        <v>IUDLA</v>
      </c>
      <c r="H130" s="26" t="str">
        <f t="shared" si="18"/>
        <v>INDELC</v>
      </c>
      <c r="I130" s="28" t="s">
        <v>209</v>
      </c>
      <c r="J130" s="53">
        <f ca="1">OFFSET(Input!$A$1,M130+N130+2,O130+1)</f>
        <v>40.322872058088471</v>
      </c>
      <c r="L130" s="28" t="str">
        <f t="shared" si="13"/>
        <v>FullTax</v>
      </c>
      <c r="M130" s="28">
        <f>VLOOKUP(L130,Input!$C$2:$D$6,2,FALSE)</f>
        <v>113</v>
      </c>
      <c r="N130" s="28">
        <f t="shared" si="14"/>
        <v>11</v>
      </c>
      <c r="O130" s="28">
        <f>MATCH(F130,Input!$C$15:$U$15,0)</f>
        <v>12</v>
      </c>
    </row>
    <row r="131" spans="2:15">
      <c r="B131" s="9"/>
      <c r="C131" s="9" t="s">
        <v>11</v>
      </c>
      <c r="D131" s="12">
        <v>2020</v>
      </c>
      <c r="E131" s="9" t="str">
        <f t="shared" si="17"/>
        <v>INDU*</v>
      </c>
      <c r="F131" s="9" t="str">
        <f t="shared" si="18"/>
        <v>INDELC</v>
      </c>
      <c r="G131" s="9" t="str">
        <f t="shared" si="18"/>
        <v>IUDEM</v>
      </c>
      <c r="H131" s="9" t="str">
        <f t="shared" si="18"/>
        <v>INDELC</v>
      </c>
      <c r="I131" s="13" t="s">
        <v>209</v>
      </c>
      <c r="J131" s="52">
        <f ca="1">OFFSET(Input!$A$1,M131+N131+2,O131+1)</f>
        <v>40.322872058088471</v>
      </c>
      <c r="L131" s="13" t="str">
        <f t="shared" si="13"/>
        <v>FullTax</v>
      </c>
      <c r="M131" s="13">
        <f>VLOOKUP(L131,Input!$C$2:$D$6,2,FALSE)</f>
        <v>113</v>
      </c>
      <c r="N131" s="13">
        <f t="shared" si="14"/>
        <v>11</v>
      </c>
      <c r="O131" s="13">
        <f>MATCH(F131,Input!$C$15:$U$15,0)</f>
        <v>12</v>
      </c>
    </row>
    <row r="132" spans="2:15">
      <c r="C132" t="s">
        <v>11</v>
      </c>
      <c r="D132" s="18">
        <v>2020</v>
      </c>
      <c r="E132" t="str">
        <f t="shared" si="17"/>
        <v>INDU*</v>
      </c>
      <c r="F132" t="str">
        <f t="shared" si="18"/>
        <v>INDDSB1</v>
      </c>
      <c r="G132" t="str">
        <f t="shared" si="18"/>
        <v>IUDTF</v>
      </c>
      <c r="H132" t="str">
        <f t="shared" si="18"/>
        <v>INDDSB1</v>
      </c>
      <c r="I132" s="10" t="s">
        <v>209</v>
      </c>
      <c r="J132" s="51">
        <f ca="1">OFFSET(Input!$A$1,M132+N132+2,O132+1)</f>
        <v>40.322872058088471</v>
      </c>
      <c r="L132" s="10" t="str">
        <f t="shared" si="13"/>
        <v>FullTax</v>
      </c>
      <c r="M132" s="10">
        <f>VLOOKUP(L132,Input!$C$2:$D$6,2,FALSE)</f>
        <v>113</v>
      </c>
      <c r="N132" s="10">
        <f t="shared" si="14"/>
        <v>11</v>
      </c>
      <c r="O132" s="10">
        <f>MATCH(F132,Input!$C$15:$U$15,0)</f>
        <v>13</v>
      </c>
    </row>
    <row r="133" spans="2:15">
      <c r="C133" t="s">
        <v>11</v>
      </c>
      <c r="D133" s="18">
        <v>2020</v>
      </c>
      <c r="E133" t="str">
        <f t="shared" si="17"/>
        <v>INDU*</v>
      </c>
      <c r="F133" t="str">
        <f t="shared" si="18"/>
        <v>INDDSB2</v>
      </c>
      <c r="G133" t="str">
        <f t="shared" si="18"/>
        <v>IUDTF</v>
      </c>
      <c r="H133" t="str">
        <f t="shared" si="18"/>
        <v>INDDSB2</v>
      </c>
      <c r="I133" s="10" t="s">
        <v>209</v>
      </c>
      <c r="J133" s="51">
        <f ca="1">OFFSET(Input!$A$1,M133+N133+2,O133+1)</f>
        <v>121.84069514307899</v>
      </c>
      <c r="L133" s="10" t="str">
        <f t="shared" si="13"/>
        <v>FullTax</v>
      </c>
      <c r="M133" s="10">
        <f>VLOOKUP(L133,Input!$C$2:$D$6,2,FALSE)</f>
        <v>113</v>
      </c>
      <c r="N133" s="10">
        <f t="shared" si="14"/>
        <v>11</v>
      </c>
      <c r="O133" s="10">
        <f>MATCH(F133,Input!$C$15:$U$15,0)</f>
        <v>14</v>
      </c>
    </row>
    <row r="134" spans="2:15">
      <c r="C134" t="s">
        <v>11</v>
      </c>
      <c r="D134" s="18">
        <v>2020</v>
      </c>
      <c r="E134" t="str">
        <f t="shared" si="17"/>
        <v>INDU*</v>
      </c>
      <c r="F134" t="str">
        <f t="shared" si="18"/>
        <v>INDDSL</v>
      </c>
      <c r="G134" t="str">
        <f t="shared" si="18"/>
        <v>IUDTF</v>
      </c>
      <c r="H134" t="str">
        <f t="shared" si="18"/>
        <v>INDDSL</v>
      </c>
      <c r="I134" s="10" t="s">
        <v>209</v>
      </c>
      <c r="J134" s="51">
        <f ca="1">OFFSET(Input!$A$1,M134+N134+2,O134+1)</f>
        <v>154.26271326684906</v>
      </c>
      <c r="L134" s="10" t="str">
        <f t="shared" si="13"/>
        <v>FullTax</v>
      </c>
      <c r="M134" s="10">
        <f>VLOOKUP(L134,Input!$C$2:$D$6,2,FALSE)</f>
        <v>113</v>
      </c>
      <c r="N134" s="10">
        <f t="shared" si="14"/>
        <v>11</v>
      </c>
      <c r="O134" s="10">
        <f>MATCH(F134,Input!$C$15:$U$15,0)</f>
        <v>3</v>
      </c>
    </row>
    <row r="135" spans="2:15">
      <c r="C135" t="s">
        <v>11</v>
      </c>
      <c r="D135" s="18">
        <v>2020</v>
      </c>
      <c r="E135" t="str">
        <f t="shared" si="17"/>
        <v>INDU*</v>
      </c>
      <c r="F135" t="str">
        <f t="shared" si="18"/>
        <v>INDLPG</v>
      </c>
      <c r="G135" t="str">
        <f t="shared" si="18"/>
        <v>IUDFL</v>
      </c>
      <c r="H135" t="str">
        <f t="shared" si="18"/>
        <v>INDLPG</v>
      </c>
      <c r="I135" s="10" t="s">
        <v>209</v>
      </c>
      <c r="J135" s="51">
        <f ca="1">OFFSET(Input!$A$1,M135+N135+2,O135+1)</f>
        <v>50.283318770351023</v>
      </c>
      <c r="L135" s="10" t="str">
        <f t="shared" ref="L135:L198" si="19">VLOOKUP(RIGHT(G135,3),$T$6:$V$12,3,FALSE)</f>
        <v>FullTax</v>
      </c>
      <c r="M135" s="10">
        <f>VLOOKUP(L135,Input!$C$2:$D$6,2,FALSE)</f>
        <v>113</v>
      </c>
      <c r="N135" s="10">
        <f t="shared" ref="N135:N198" si="20">D135-2009</f>
        <v>11</v>
      </c>
      <c r="O135" s="10">
        <f>MATCH(F135,Input!$C$15:$U$15,0)</f>
        <v>8</v>
      </c>
    </row>
    <row r="136" spans="2:15">
      <c r="C136" t="s">
        <v>11</v>
      </c>
      <c r="D136" s="18">
        <v>2020</v>
      </c>
      <c r="E136" t="str">
        <f t="shared" si="17"/>
        <v>INDU*</v>
      </c>
      <c r="F136" t="str">
        <f t="shared" si="18"/>
        <v>INDSNG1</v>
      </c>
      <c r="G136" t="str">
        <f t="shared" si="18"/>
        <v>IUDFL</v>
      </c>
      <c r="H136" t="str">
        <f t="shared" si="18"/>
        <v>INDSNG1</v>
      </c>
      <c r="I136" s="10" t="s">
        <v>209</v>
      </c>
      <c r="J136" s="51">
        <f ca="1">OFFSET(Input!$A$1,M136+N136+2,O136+1)</f>
        <v>121.84069514307899</v>
      </c>
      <c r="L136" s="10" t="str">
        <f t="shared" si="19"/>
        <v>FullTax</v>
      </c>
      <c r="M136" s="10">
        <f>VLOOKUP(L136,Input!$C$2:$D$6,2,FALSE)</f>
        <v>113</v>
      </c>
      <c r="N136" s="10">
        <f t="shared" si="20"/>
        <v>11</v>
      </c>
      <c r="O136" s="10">
        <f>MATCH(F136,Input!$C$15:$U$15,0)</f>
        <v>15</v>
      </c>
    </row>
    <row r="137" spans="2:15" ht="15.75" thickBot="1">
      <c r="B137" s="9"/>
      <c r="C137" s="9" t="s">
        <v>11</v>
      </c>
      <c r="D137" s="12">
        <v>2020</v>
      </c>
      <c r="E137" s="9" t="str">
        <f t="shared" si="17"/>
        <v>INDU*</v>
      </c>
      <c r="F137" s="9" t="str">
        <f t="shared" si="18"/>
        <v>INDSNG2</v>
      </c>
      <c r="G137" s="9" t="str">
        <f t="shared" si="18"/>
        <v>IUDFL</v>
      </c>
      <c r="H137" s="9" t="str">
        <f t="shared" si="18"/>
        <v>INDSNG2</v>
      </c>
      <c r="I137" s="13" t="s">
        <v>209</v>
      </c>
      <c r="J137" s="52">
        <f ca="1">OFFSET(Input!$A$1,M137+N137+2,O137+1)</f>
        <v>0</v>
      </c>
      <c r="L137" s="13" t="str">
        <f t="shared" si="19"/>
        <v>FullTax</v>
      </c>
      <c r="M137" s="13">
        <f>VLOOKUP(L137,Input!$C$2:$D$6,2,FALSE)</f>
        <v>113</v>
      </c>
      <c r="N137" s="13">
        <f t="shared" si="20"/>
        <v>11</v>
      </c>
      <c r="O137" s="13">
        <f>MATCH(F137,Input!$C$15:$U$15,0)</f>
        <v>16</v>
      </c>
    </row>
    <row r="138" spans="2:15">
      <c r="B138" s="8"/>
      <c r="C138" s="8" t="s">
        <v>11</v>
      </c>
      <c r="D138" s="19">
        <v>2025</v>
      </c>
      <c r="E138" s="8" t="str">
        <f t="shared" si="17"/>
        <v>INDU*</v>
      </c>
      <c r="F138" s="8" t="str">
        <f t="shared" si="18"/>
        <v>INDNGA</v>
      </c>
      <c r="G138" s="8" t="str">
        <f t="shared" si="18"/>
        <v>IUDMT</v>
      </c>
      <c r="H138" s="8" t="str">
        <f t="shared" si="18"/>
        <v>INDNGA</v>
      </c>
      <c r="I138" s="20" t="s">
        <v>209</v>
      </c>
      <c r="J138" s="50">
        <f ca="1">OFFSET(Input!$A$1,M138+N138+2,O138+1)</f>
        <v>2.5015331882971479</v>
      </c>
      <c r="L138" s="20" t="str">
        <f t="shared" si="19"/>
        <v>ProcesTax</v>
      </c>
      <c r="M138" s="20">
        <f>VLOOKUP(L138,Input!$C$2:$D$6,2,FALSE)</f>
        <v>13</v>
      </c>
      <c r="N138" s="20">
        <f t="shared" si="20"/>
        <v>16</v>
      </c>
      <c r="O138" s="20">
        <f>MATCH(F138,Input!$C$15:$U$15,0)</f>
        <v>1</v>
      </c>
    </row>
    <row r="139" spans="2:15">
      <c r="C139" t="s">
        <v>11</v>
      </c>
      <c r="D139" s="18">
        <v>2025</v>
      </c>
      <c r="E139" t="str">
        <f t="shared" si="17"/>
        <v>INDU*</v>
      </c>
      <c r="F139" t="str">
        <f t="shared" si="18"/>
        <v>INDSNG1</v>
      </c>
      <c r="G139" t="str">
        <f t="shared" si="18"/>
        <v>IUDMT</v>
      </c>
      <c r="H139" t="str">
        <f t="shared" si="18"/>
        <v>INDSNG1</v>
      </c>
      <c r="I139" s="10" t="s">
        <v>209</v>
      </c>
      <c r="J139" s="51">
        <f ca="1">OFFSET(Input!$A$1,M139+N139+2,O139+1)</f>
        <v>0</v>
      </c>
      <c r="L139" s="10" t="str">
        <f t="shared" si="19"/>
        <v>ProcesTax</v>
      </c>
      <c r="M139" s="10">
        <f>VLOOKUP(L139,Input!$C$2:$D$6,2,FALSE)</f>
        <v>13</v>
      </c>
      <c r="N139" s="10">
        <f t="shared" si="20"/>
        <v>16</v>
      </c>
      <c r="O139" s="10">
        <f>MATCH(F139,Input!$C$15:$U$15,0)</f>
        <v>15</v>
      </c>
    </row>
    <row r="140" spans="2:15">
      <c r="C140" t="s">
        <v>11</v>
      </c>
      <c r="D140" s="18">
        <v>2025</v>
      </c>
      <c r="E140" t="str">
        <f t="shared" si="17"/>
        <v>INDU*</v>
      </c>
      <c r="F140" t="str">
        <f t="shared" si="18"/>
        <v>INDSNG2</v>
      </c>
      <c r="G140" t="str">
        <f t="shared" si="18"/>
        <v>IUDMT</v>
      </c>
      <c r="H140" t="str">
        <f t="shared" si="18"/>
        <v>INDSNG2</v>
      </c>
      <c r="I140" s="10" t="s">
        <v>209</v>
      </c>
      <c r="J140" s="51">
        <f ca="1">OFFSET(Input!$A$1,M140+N140+2,O140+1)</f>
        <v>0</v>
      </c>
      <c r="L140" s="10" t="str">
        <f t="shared" si="19"/>
        <v>ProcesTax</v>
      </c>
      <c r="M140" s="10">
        <f>VLOOKUP(L140,Input!$C$2:$D$6,2,FALSE)</f>
        <v>13</v>
      </c>
      <c r="N140" s="10">
        <f t="shared" si="20"/>
        <v>16</v>
      </c>
      <c r="O140" s="10">
        <f>MATCH(F140,Input!$C$15:$U$15,0)</f>
        <v>16</v>
      </c>
    </row>
    <row r="141" spans="2:15">
      <c r="C141" t="s">
        <v>11</v>
      </c>
      <c r="D141" s="18">
        <v>2025</v>
      </c>
      <c r="E141" t="str">
        <f t="shared" si="17"/>
        <v>INDU*</v>
      </c>
      <c r="F141" t="str">
        <f t="shared" si="18"/>
        <v>INDCOA</v>
      </c>
      <c r="G141" t="str">
        <f t="shared" si="18"/>
        <v>IUDMT</v>
      </c>
      <c r="H141" t="str">
        <f t="shared" si="18"/>
        <v>INDCOA</v>
      </c>
      <c r="I141" s="10" t="s">
        <v>209</v>
      </c>
      <c r="J141" s="51">
        <f ca="1">OFFSET(Input!$A$1,M141+N141+2,O141+1)</f>
        <v>0</v>
      </c>
      <c r="L141" s="10" t="str">
        <f t="shared" si="19"/>
        <v>ProcesTax</v>
      </c>
      <c r="M141" s="10">
        <f>VLOOKUP(L141,Input!$C$2:$D$6,2,FALSE)</f>
        <v>13</v>
      </c>
      <c r="N141" s="10">
        <f t="shared" si="20"/>
        <v>16</v>
      </c>
      <c r="O141" s="10">
        <f>MATCH(F141,Input!$C$15:$U$15,0)</f>
        <v>2</v>
      </c>
    </row>
    <row r="142" spans="2:15">
      <c r="C142" t="s">
        <v>11</v>
      </c>
      <c r="D142" s="18">
        <v>2025</v>
      </c>
      <c r="E142" t="str">
        <f t="shared" si="17"/>
        <v>INDU*</v>
      </c>
      <c r="F142" t="str">
        <f t="shared" si="18"/>
        <v>INDDSL</v>
      </c>
      <c r="G142" t="str">
        <f t="shared" si="18"/>
        <v>IUDMT</v>
      </c>
      <c r="H142" t="str">
        <f t="shared" si="18"/>
        <v>INDDSL</v>
      </c>
      <c r="I142" s="10" t="s">
        <v>209</v>
      </c>
      <c r="J142" s="51">
        <f ca="1">OFFSET(Input!$A$1,M142+N142+2,O142+1)</f>
        <v>154.26271326684906</v>
      </c>
      <c r="L142" s="10" t="str">
        <f t="shared" si="19"/>
        <v>ProcesTax</v>
      </c>
      <c r="M142" s="10">
        <f>VLOOKUP(L142,Input!$C$2:$D$6,2,FALSE)</f>
        <v>13</v>
      </c>
      <c r="N142" s="10">
        <f t="shared" si="20"/>
        <v>16</v>
      </c>
      <c r="O142" s="10">
        <f>MATCH(F142,Input!$C$15:$U$15,0)</f>
        <v>3</v>
      </c>
    </row>
    <row r="143" spans="2:15">
      <c r="C143" t="s">
        <v>11</v>
      </c>
      <c r="D143" s="18">
        <v>2025</v>
      </c>
      <c r="E143" t="str">
        <f t="shared" si="17"/>
        <v>INDU*</v>
      </c>
      <c r="F143" t="str">
        <f t="shared" si="18"/>
        <v>INDDSB1</v>
      </c>
      <c r="G143" t="str">
        <f t="shared" si="18"/>
        <v>IUDMT</v>
      </c>
      <c r="H143" t="str">
        <f t="shared" si="18"/>
        <v>INDDSB1</v>
      </c>
      <c r="I143" s="10" t="s">
        <v>209</v>
      </c>
      <c r="J143" s="51">
        <f ca="1">OFFSET(Input!$A$1,M143+N143+2,O143+1)</f>
        <v>121.84069514307899</v>
      </c>
      <c r="L143" s="10" t="str">
        <f t="shared" si="19"/>
        <v>ProcesTax</v>
      </c>
      <c r="M143" s="10">
        <f>VLOOKUP(L143,Input!$C$2:$D$6,2,FALSE)</f>
        <v>13</v>
      </c>
      <c r="N143" s="10">
        <f t="shared" si="20"/>
        <v>16</v>
      </c>
      <c r="O143" s="10">
        <f>MATCH(F143,Input!$C$15:$U$15,0)</f>
        <v>13</v>
      </c>
    </row>
    <row r="144" spans="2:15">
      <c r="C144" t="s">
        <v>11</v>
      </c>
      <c r="D144" s="18">
        <v>2025</v>
      </c>
      <c r="E144" t="str">
        <f t="shared" si="17"/>
        <v>INDU*</v>
      </c>
      <c r="F144" t="str">
        <f t="shared" si="18"/>
        <v>INDDSB2</v>
      </c>
      <c r="G144" t="str">
        <f t="shared" si="18"/>
        <v>IUDMT</v>
      </c>
      <c r="H144" t="str">
        <f t="shared" si="18"/>
        <v>INDDSB2</v>
      </c>
      <c r="I144" s="10" t="s">
        <v>209</v>
      </c>
      <c r="J144" s="51">
        <f ca="1">OFFSET(Input!$A$1,M144+N144+2,O144+1)</f>
        <v>121.84069514307899</v>
      </c>
      <c r="L144" s="10" t="str">
        <f t="shared" si="19"/>
        <v>ProcesTax</v>
      </c>
      <c r="M144" s="10">
        <f>VLOOKUP(L144,Input!$C$2:$D$6,2,FALSE)</f>
        <v>13</v>
      </c>
      <c r="N144" s="10">
        <f t="shared" si="20"/>
        <v>16</v>
      </c>
      <c r="O144" s="10">
        <f>MATCH(F144,Input!$C$15:$U$15,0)</f>
        <v>14</v>
      </c>
    </row>
    <row r="145" spans="2:15">
      <c r="C145" t="s">
        <v>11</v>
      </c>
      <c r="D145" s="18">
        <v>2025</v>
      </c>
      <c r="E145" t="str">
        <f t="shared" si="17"/>
        <v>INDU*</v>
      </c>
      <c r="F145" t="str">
        <f t="shared" si="18"/>
        <v>INDWPE</v>
      </c>
      <c r="G145" t="str">
        <f t="shared" si="18"/>
        <v>IUDMT</v>
      </c>
      <c r="H145" t="str">
        <f t="shared" si="18"/>
        <v>INDWPE</v>
      </c>
      <c r="I145" s="10" t="s">
        <v>209</v>
      </c>
      <c r="J145" s="51">
        <f ca="1">OFFSET(Input!$A$1,M145+N145+2,O145+1)</f>
        <v>0</v>
      </c>
      <c r="L145" s="10" t="str">
        <f t="shared" si="19"/>
        <v>ProcesTax</v>
      </c>
      <c r="M145" s="10">
        <f>VLOOKUP(L145,Input!$C$2:$D$6,2,FALSE)</f>
        <v>13</v>
      </c>
      <c r="N145" s="10">
        <f t="shared" si="20"/>
        <v>16</v>
      </c>
      <c r="O145" s="10">
        <f>MATCH(F145,Input!$C$15:$U$15,0)</f>
        <v>4</v>
      </c>
    </row>
    <row r="146" spans="2:15">
      <c r="C146" t="s">
        <v>11</v>
      </c>
      <c r="D146" s="18">
        <v>2025</v>
      </c>
      <c r="E146" t="str">
        <f t="shared" si="17"/>
        <v>INDU*</v>
      </c>
      <c r="F146" t="str">
        <f t="shared" si="18"/>
        <v>INDWCH</v>
      </c>
      <c r="G146" t="str">
        <f t="shared" si="18"/>
        <v>IUDMT</v>
      </c>
      <c r="H146" t="str">
        <f t="shared" si="18"/>
        <v>INDWCH</v>
      </c>
      <c r="I146" s="10" t="s">
        <v>209</v>
      </c>
      <c r="J146" s="51">
        <f ca="1">OFFSET(Input!$A$1,M146+N146+2,O146+1)</f>
        <v>0</v>
      </c>
      <c r="L146" s="10" t="str">
        <f t="shared" si="19"/>
        <v>ProcesTax</v>
      </c>
      <c r="M146" s="10">
        <f>VLOOKUP(L146,Input!$C$2:$D$6,2,FALSE)</f>
        <v>13</v>
      </c>
      <c r="N146" s="10">
        <f t="shared" si="20"/>
        <v>16</v>
      </c>
      <c r="O146" s="10">
        <f>MATCH(F146,Input!$C$15:$U$15,0)</f>
        <v>5</v>
      </c>
    </row>
    <row r="147" spans="2:15">
      <c r="C147" t="s">
        <v>11</v>
      </c>
      <c r="D147" s="18">
        <v>2025</v>
      </c>
      <c r="E147" t="str">
        <f t="shared" si="17"/>
        <v>INDU*</v>
      </c>
      <c r="F147" t="str">
        <f t="shared" si="18"/>
        <v>INDBGA</v>
      </c>
      <c r="G147" t="str">
        <f t="shared" si="18"/>
        <v>IUDMT</v>
      </c>
      <c r="H147" t="str">
        <f t="shared" si="18"/>
        <v>INDBGA</v>
      </c>
      <c r="I147" s="10" t="s">
        <v>209</v>
      </c>
      <c r="J147" s="51">
        <f ca="1">OFFSET(Input!$A$1,M147+N147+2,O147+1)</f>
        <v>0</v>
      </c>
      <c r="L147" s="10" t="str">
        <f t="shared" si="19"/>
        <v>ProcesTax</v>
      </c>
      <c r="M147" s="10">
        <f>VLOOKUP(L147,Input!$C$2:$D$6,2,FALSE)</f>
        <v>13</v>
      </c>
      <c r="N147" s="10">
        <f t="shared" si="20"/>
        <v>16</v>
      </c>
      <c r="O147" s="10">
        <f>MATCH(F147,Input!$C$15:$U$15,0)</f>
        <v>6</v>
      </c>
    </row>
    <row r="148" spans="2:15">
      <c r="C148" t="s">
        <v>11</v>
      </c>
      <c r="D148" s="18">
        <v>2025</v>
      </c>
      <c r="E148" t="str">
        <f t="shared" si="17"/>
        <v>INDU*</v>
      </c>
      <c r="F148" t="str">
        <f t="shared" si="18"/>
        <v>INDHFO</v>
      </c>
      <c r="G148" t="str">
        <f t="shared" si="18"/>
        <v>IUDMT</v>
      </c>
      <c r="H148" t="str">
        <f t="shared" si="18"/>
        <v>INDHFO</v>
      </c>
      <c r="I148" s="10" t="s">
        <v>209</v>
      </c>
      <c r="J148" s="51">
        <f ca="1">OFFSET(Input!$A$1,M148+N148+2,O148+1)</f>
        <v>49.119350191937215</v>
      </c>
      <c r="L148" s="10" t="str">
        <f t="shared" si="19"/>
        <v>ProcesTax</v>
      </c>
      <c r="M148" s="10">
        <f>VLOOKUP(L148,Input!$C$2:$D$6,2,FALSE)</f>
        <v>13</v>
      </c>
      <c r="N148" s="10">
        <f t="shared" si="20"/>
        <v>16</v>
      </c>
      <c r="O148" s="10">
        <f>MATCH(F148,Input!$C$15:$U$15,0)</f>
        <v>7</v>
      </c>
    </row>
    <row r="149" spans="2:15">
      <c r="C149" t="s">
        <v>11</v>
      </c>
      <c r="D149" s="18">
        <v>2025</v>
      </c>
      <c r="E149" t="str">
        <f t="shared" si="17"/>
        <v>INDU*</v>
      </c>
      <c r="F149" t="str">
        <f t="shared" si="18"/>
        <v>INDLPG</v>
      </c>
      <c r="G149" t="str">
        <f t="shared" si="18"/>
        <v>IUDMT</v>
      </c>
      <c r="H149" t="str">
        <f t="shared" si="18"/>
        <v>INDLPG</v>
      </c>
      <c r="I149" s="10" t="s">
        <v>209</v>
      </c>
      <c r="J149" s="51">
        <f ca="1">OFFSET(Input!$A$1,M149+N149+2,O149+1)</f>
        <v>50.283318770351023</v>
      </c>
      <c r="L149" s="10" t="str">
        <f t="shared" si="19"/>
        <v>ProcesTax</v>
      </c>
      <c r="M149" s="10">
        <f>VLOOKUP(L149,Input!$C$2:$D$6,2,FALSE)</f>
        <v>13</v>
      </c>
      <c r="N149" s="10">
        <f t="shared" si="20"/>
        <v>16</v>
      </c>
      <c r="O149" s="10">
        <f>MATCH(F149,Input!$C$15:$U$15,0)</f>
        <v>8</v>
      </c>
    </row>
    <row r="150" spans="2:15">
      <c r="C150" t="s">
        <v>11</v>
      </c>
      <c r="D150" s="18">
        <v>2025</v>
      </c>
      <c r="E150" t="str">
        <f t="shared" si="17"/>
        <v>INDU*</v>
      </c>
      <c r="F150" t="str">
        <f t="shared" ref="F150:H169" si="21">F106</f>
        <v>INDWST</v>
      </c>
      <c r="G150" t="str">
        <f t="shared" si="21"/>
        <v>IUDMT</v>
      </c>
      <c r="H150" t="str">
        <f t="shared" si="21"/>
        <v>INDWST</v>
      </c>
      <c r="I150" s="10" t="s">
        <v>209</v>
      </c>
      <c r="J150" s="51">
        <f ca="1">OFFSET(Input!$A$1,M150+N150+2,O150+1)</f>
        <v>0</v>
      </c>
      <c r="L150" s="10" t="str">
        <f t="shared" si="19"/>
        <v>ProcesTax</v>
      </c>
      <c r="M150" s="10">
        <f>VLOOKUP(L150,Input!$C$2:$D$6,2,FALSE)</f>
        <v>13</v>
      </c>
      <c r="N150" s="10">
        <f t="shared" si="20"/>
        <v>16</v>
      </c>
      <c r="O150" s="10">
        <f>MATCH(F150,Input!$C$15:$U$15,0)</f>
        <v>9</v>
      </c>
    </row>
    <row r="151" spans="2:15">
      <c r="C151" t="s">
        <v>11</v>
      </c>
      <c r="D151" s="18">
        <v>2025</v>
      </c>
      <c r="E151" t="str">
        <f t="shared" si="17"/>
        <v>INDU*</v>
      </c>
      <c r="F151" t="str">
        <f t="shared" si="21"/>
        <v>INDHCE</v>
      </c>
      <c r="G151" t="str">
        <f t="shared" si="21"/>
        <v>IUDMT</v>
      </c>
      <c r="H151" t="str">
        <f t="shared" si="21"/>
        <v>INDHCE</v>
      </c>
      <c r="I151" s="10" t="s">
        <v>209</v>
      </c>
      <c r="J151" s="51">
        <f ca="1">OFFSET(Input!$A$1,M151+N151+2,O151+1)</f>
        <v>30.170076892571945</v>
      </c>
      <c r="L151" s="10" t="str">
        <f t="shared" si="19"/>
        <v>ProcesTax</v>
      </c>
      <c r="M151" s="10">
        <f>VLOOKUP(L151,Input!$C$2:$D$6,2,FALSE)</f>
        <v>13</v>
      </c>
      <c r="N151" s="10">
        <f t="shared" si="20"/>
        <v>16</v>
      </c>
      <c r="O151" s="10">
        <f>MATCH(F151,Input!$C$15:$U$15,0)</f>
        <v>10</v>
      </c>
    </row>
    <row r="152" spans="2:15">
      <c r="C152" t="s">
        <v>11</v>
      </c>
      <c r="D152" s="18">
        <v>2025</v>
      </c>
      <c r="E152" t="str">
        <f t="shared" si="17"/>
        <v>INDU*</v>
      </c>
      <c r="F152" t="str">
        <f t="shared" si="21"/>
        <v>INDHDE</v>
      </c>
      <c r="G152" t="str">
        <f t="shared" si="21"/>
        <v>IUDMT</v>
      </c>
      <c r="H152" t="str">
        <f t="shared" si="21"/>
        <v>INDHDE</v>
      </c>
      <c r="I152" s="10" t="s">
        <v>209</v>
      </c>
      <c r="J152" s="51">
        <f ca="1">OFFSET(Input!$A$1,M152+N152+2,O152+1)</f>
        <v>30.170076892571945</v>
      </c>
      <c r="L152" s="10" t="str">
        <f t="shared" si="19"/>
        <v>ProcesTax</v>
      </c>
      <c r="M152" s="10">
        <f>VLOOKUP(L152,Input!$C$2:$D$6,2,FALSE)</f>
        <v>13</v>
      </c>
      <c r="N152" s="10">
        <f t="shared" si="20"/>
        <v>16</v>
      </c>
      <c r="O152" s="10">
        <f>MATCH(F152,Input!$C$15:$U$15,0)</f>
        <v>11</v>
      </c>
    </row>
    <row r="153" spans="2:15">
      <c r="B153" s="9"/>
      <c r="C153" s="9" t="s">
        <v>11</v>
      </c>
      <c r="D153" s="12">
        <v>2025</v>
      </c>
      <c r="E153" s="9" t="str">
        <f t="shared" si="17"/>
        <v>INDU*</v>
      </c>
      <c r="F153" s="9" t="str">
        <f t="shared" si="21"/>
        <v>INDELC</v>
      </c>
      <c r="G153" s="9" t="str">
        <f t="shared" si="21"/>
        <v>IUDMT</v>
      </c>
      <c r="H153" s="9" t="str">
        <f t="shared" si="21"/>
        <v>INDELC</v>
      </c>
      <c r="I153" s="13" t="s">
        <v>209</v>
      </c>
      <c r="J153" s="52">
        <f ca="1">OFFSET(Input!$A$1,M153+N153+2,O153+1)</f>
        <v>1.2736219854102486</v>
      </c>
      <c r="L153" s="13" t="str">
        <f t="shared" si="19"/>
        <v>ProcesTax</v>
      </c>
      <c r="M153" s="13">
        <f>VLOOKUP(L153,Input!$C$2:$D$6,2,FALSE)</f>
        <v>13</v>
      </c>
      <c r="N153" s="13">
        <f t="shared" si="20"/>
        <v>16</v>
      </c>
      <c r="O153" s="13">
        <f>MATCH(F153,Input!$C$15:$U$15,0)</f>
        <v>12</v>
      </c>
    </row>
    <row r="154" spans="2:15">
      <c r="C154" t="s">
        <v>11</v>
      </c>
      <c r="D154" s="18">
        <v>2025</v>
      </c>
      <c r="E154" t="str">
        <f t="shared" si="17"/>
        <v>INDU*</v>
      </c>
      <c r="F154" t="str">
        <f t="shared" si="21"/>
        <v>INDNGA</v>
      </c>
      <c r="G154" t="str">
        <f t="shared" si="21"/>
        <v>IUDHT</v>
      </c>
      <c r="H154" t="str">
        <f t="shared" si="21"/>
        <v>INDNGA</v>
      </c>
      <c r="I154" s="10" t="s">
        <v>209</v>
      </c>
      <c r="J154" s="51">
        <f ca="1">OFFSET(Input!$A$1,M154+N154+2,O154+1)</f>
        <v>2.5015331882971479</v>
      </c>
      <c r="L154" s="10" t="str">
        <f t="shared" si="19"/>
        <v>ProcesTax</v>
      </c>
      <c r="M154" s="10">
        <f>VLOOKUP(L154,Input!$C$2:$D$6,2,FALSE)</f>
        <v>13</v>
      </c>
      <c r="N154" s="10">
        <f t="shared" si="20"/>
        <v>16</v>
      </c>
      <c r="O154" s="10">
        <f>MATCH(F154,Input!$C$15:$U$15,0)</f>
        <v>1</v>
      </c>
    </row>
    <row r="155" spans="2:15">
      <c r="C155" t="s">
        <v>11</v>
      </c>
      <c r="D155" s="18">
        <v>2025</v>
      </c>
      <c r="E155" t="str">
        <f t="shared" si="17"/>
        <v>INDU*</v>
      </c>
      <c r="F155" t="str">
        <f t="shared" si="21"/>
        <v>INDSNG2</v>
      </c>
      <c r="G155" t="str">
        <f t="shared" si="21"/>
        <v>IUDHT</v>
      </c>
      <c r="H155" t="str">
        <f t="shared" si="21"/>
        <v>INDSNG2</v>
      </c>
      <c r="I155" s="10" t="s">
        <v>209</v>
      </c>
      <c r="J155" s="51">
        <f ca="1">OFFSET(Input!$A$1,M155+N155+2,O155+1)</f>
        <v>0</v>
      </c>
      <c r="L155" s="10" t="str">
        <f t="shared" si="19"/>
        <v>ProcesTax</v>
      </c>
      <c r="M155" s="10">
        <f>VLOOKUP(L155,Input!$C$2:$D$6,2,FALSE)</f>
        <v>13</v>
      </c>
      <c r="N155" s="10">
        <f t="shared" si="20"/>
        <v>16</v>
      </c>
      <c r="O155" s="10">
        <f>MATCH(F155,Input!$C$15:$U$15,0)</f>
        <v>16</v>
      </c>
    </row>
    <row r="156" spans="2:15">
      <c r="C156" t="s">
        <v>11</v>
      </c>
      <c r="D156" s="18">
        <v>2025</v>
      </c>
      <c r="E156" t="str">
        <f t="shared" si="17"/>
        <v>INDU*</v>
      </c>
      <c r="F156" t="str">
        <f t="shared" si="21"/>
        <v>INDSNG1</v>
      </c>
      <c r="G156" t="str">
        <f t="shared" si="21"/>
        <v>IUDHT</v>
      </c>
      <c r="H156" t="str">
        <f t="shared" si="21"/>
        <v>INDSNG1</v>
      </c>
      <c r="I156" s="10" t="s">
        <v>209</v>
      </c>
      <c r="J156" s="51">
        <f ca="1">OFFSET(Input!$A$1,M156+N156+2,O156+1)</f>
        <v>0</v>
      </c>
      <c r="L156" s="10" t="str">
        <f t="shared" si="19"/>
        <v>ProcesTax</v>
      </c>
      <c r="M156" s="10">
        <f>VLOOKUP(L156,Input!$C$2:$D$6,2,FALSE)</f>
        <v>13</v>
      </c>
      <c r="N156" s="10">
        <f t="shared" si="20"/>
        <v>16</v>
      </c>
      <c r="O156" s="10">
        <f>MATCH(F156,Input!$C$15:$U$15,0)</f>
        <v>15</v>
      </c>
    </row>
    <row r="157" spans="2:15">
      <c r="B157" s="9"/>
      <c r="C157" s="9" t="s">
        <v>11</v>
      </c>
      <c r="D157" s="12">
        <v>2025</v>
      </c>
      <c r="E157" s="9" t="str">
        <f t="shared" si="17"/>
        <v>INDU*</v>
      </c>
      <c r="F157" s="9" t="str">
        <f t="shared" si="21"/>
        <v>INDLPG</v>
      </c>
      <c r="G157" s="9" t="str">
        <f t="shared" si="21"/>
        <v>IUDHT</v>
      </c>
      <c r="H157" s="9" t="str">
        <f t="shared" si="21"/>
        <v>INDLPG</v>
      </c>
      <c r="I157" s="13" t="s">
        <v>209</v>
      </c>
      <c r="J157" s="52">
        <f ca="1">OFFSET(Input!$A$1,M157+N157+2,O157+1)</f>
        <v>50.283318770351023</v>
      </c>
      <c r="L157" s="13" t="str">
        <f t="shared" si="19"/>
        <v>ProcesTax</v>
      </c>
      <c r="M157" s="13">
        <f>VLOOKUP(L157,Input!$C$2:$D$6,2,FALSE)</f>
        <v>13</v>
      </c>
      <c r="N157" s="13">
        <f t="shared" si="20"/>
        <v>16</v>
      </c>
      <c r="O157" s="13">
        <f>MATCH(F157,Input!$C$15:$U$15,0)</f>
        <v>8</v>
      </c>
    </row>
    <row r="158" spans="2:15">
      <c r="C158" t="s">
        <v>11</v>
      </c>
      <c r="D158" s="18">
        <v>2025</v>
      </c>
      <c r="E158" t="str">
        <f t="shared" si="17"/>
        <v>INDU*</v>
      </c>
      <c r="F158" t="str">
        <f t="shared" si="21"/>
        <v>INDNGA</v>
      </c>
      <c r="G158" t="str">
        <f t="shared" si="21"/>
        <v>IUDRH</v>
      </c>
      <c r="H158" t="str">
        <f t="shared" si="21"/>
        <v>INDNGA</v>
      </c>
      <c r="I158" s="10" t="s">
        <v>209</v>
      </c>
      <c r="J158" s="51">
        <f ca="1">OFFSET(Input!$A$1,M158+N158+2,O158+1)</f>
        <v>78.90688938861561</v>
      </c>
      <c r="L158" s="10" t="str">
        <f t="shared" si="19"/>
        <v>HeatTax</v>
      </c>
      <c r="M158" s="10">
        <f>VLOOKUP(L158,Input!$C$2:$D$6,2,FALSE)</f>
        <v>63</v>
      </c>
      <c r="N158" s="10">
        <f t="shared" si="20"/>
        <v>16</v>
      </c>
      <c r="O158" s="10">
        <f>MATCH(F158,Input!$C$15:$U$15,0)</f>
        <v>1</v>
      </c>
    </row>
    <row r="159" spans="2:15">
      <c r="C159" t="s">
        <v>11</v>
      </c>
      <c r="D159" s="18">
        <v>2025</v>
      </c>
      <c r="E159" t="str">
        <f t="shared" si="17"/>
        <v>INDU*</v>
      </c>
      <c r="F159" t="str">
        <f t="shared" si="21"/>
        <v>INDSNG2</v>
      </c>
      <c r="G159" t="str">
        <f t="shared" si="21"/>
        <v>IUDRH</v>
      </c>
      <c r="H159" t="str">
        <f t="shared" si="21"/>
        <v>INDSNG2</v>
      </c>
      <c r="I159" s="10" t="s">
        <v>209</v>
      </c>
      <c r="J159" s="51">
        <f ca="1">OFFSET(Input!$A$1,M159+N159+2,O159+1)</f>
        <v>0</v>
      </c>
      <c r="L159" s="10" t="str">
        <f t="shared" si="19"/>
        <v>HeatTax</v>
      </c>
      <c r="M159" s="10">
        <f>VLOOKUP(L159,Input!$C$2:$D$6,2,FALSE)</f>
        <v>63</v>
      </c>
      <c r="N159" s="10">
        <f t="shared" si="20"/>
        <v>16</v>
      </c>
      <c r="O159" s="10">
        <f>MATCH(F159,Input!$C$15:$U$15,0)</f>
        <v>16</v>
      </c>
    </row>
    <row r="160" spans="2:15">
      <c r="C160" t="s">
        <v>11</v>
      </c>
      <c r="D160" s="18">
        <v>2025</v>
      </c>
      <c r="E160" t="str">
        <f t="shared" si="17"/>
        <v>INDU*</v>
      </c>
      <c r="F160" t="str">
        <f t="shared" si="21"/>
        <v>INDSNG1</v>
      </c>
      <c r="G160" t="str">
        <f t="shared" si="21"/>
        <v>IUDRH</v>
      </c>
      <c r="H160" t="str">
        <f t="shared" si="21"/>
        <v>INDSNG1</v>
      </c>
      <c r="I160" s="10" t="s">
        <v>209</v>
      </c>
      <c r="J160" s="51">
        <f ca="1">OFFSET(Input!$A$1,M160+N160+2,O160+1)</f>
        <v>121.84069514307899</v>
      </c>
      <c r="L160" s="10" t="str">
        <f t="shared" si="19"/>
        <v>HeatTax</v>
      </c>
      <c r="M160" s="10">
        <f>VLOOKUP(L160,Input!$C$2:$D$6,2,FALSE)</f>
        <v>63</v>
      </c>
      <c r="N160" s="10">
        <f t="shared" si="20"/>
        <v>16</v>
      </c>
      <c r="O160" s="10">
        <f>MATCH(F160,Input!$C$15:$U$15,0)</f>
        <v>15</v>
      </c>
    </row>
    <row r="161" spans="2:15">
      <c r="C161" t="s">
        <v>11</v>
      </c>
      <c r="D161" s="18">
        <v>2025</v>
      </c>
      <c r="E161" t="str">
        <f t="shared" si="17"/>
        <v>INDU*</v>
      </c>
      <c r="F161" t="str">
        <f t="shared" si="21"/>
        <v>INDCOA</v>
      </c>
      <c r="G161" t="str">
        <f t="shared" si="21"/>
        <v>IUDRH</v>
      </c>
      <c r="H161" t="str">
        <f t="shared" si="21"/>
        <v>INDCOA</v>
      </c>
      <c r="I161" s="10" t="s">
        <v>209</v>
      </c>
      <c r="J161" s="51">
        <f ca="1">OFFSET(Input!$A$1,M161+N161+2,O161+1)</f>
        <v>0</v>
      </c>
      <c r="L161" s="10" t="str">
        <f t="shared" si="19"/>
        <v>HeatTax</v>
      </c>
      <c r="M161" s="10">
        <f>VLOOKUP(L161,Input!$C$2:$D$6,2,FALSE)</f>
        <v>63</v>
      </c>
      <c r="N161" s="10">
        <f t="shared" si="20"/>
        <v>16</v>
      </c>
      <c r="O161" s="10">
        <f>MATCH(F161,Input!$C$15:$U$15,0)</f>
        <v>2</v>
      </c>
    </row>
    <row r="162" spans="2:15">
      <c r="C162" t="s">
        <v>11</v>
      </c>
      <c r="D162" s="18">
        <v>2025</v>
      </c>
      <c r="E162" t="str">
        <f t="shared" si="17"/>
        <v>INDU*</v>
      </c>
      <c r="F162" t="str">
        <f t="shared" si="21"/>
        <v>INDDSL</v>
      </c>
      <c r="G162" t="str">
        <f t="shared" si="21"/>
        <v>IUDRH</v>
      </c>
      <c r="H162" t="str">
        <f t="shared" si="21"/>
        <v>INDDSL</v>
      </c>
      <c r="I162" s="10" t="s">
        <v>209</v>
      </c>
      <c r="J162" s="51">
        <f ca="1">OFFSET(Input!$A$1,M162+N162+2,O162+1)</f>
        <v>154.26271326684906</v>
      </c>
      <c r="L162" s="10" t="str">
        <f t="shared" si="19"/>
        <v>HeatTax</v>
      </c>
      <c r="M162" s="10">
        <f>VLOOKUP(L162,Input!$C$2:$D$6,2,FALSE)</f>
        <v>63</v>
      </c>
      <c r="N162" s="10">
        <f t="shared" si="20"/>
        <v>16</v>
      </c>
      <c r="O162" s="10">
        <f>MATCH(F162,Input!$C$15:$U$15,0)</f>
        <v>3</v>
      </c>
    </row>
    <row r="163" spans="2:15">
      <c r="C163" t="s">
        <v>11</v>
      </c>
      <c r="D163" s="18">
        <v>2025</v>
      </c>
      <c r="E163" t="str">
        <f t="shared" si="17"/>
        <v>INDU*</v>
      </c>
      <c r="F163" t="str">
        <f t="shared" si="21"/>
        <v>INDDSB1</v>
      </c>
      <c r="G163" t="str">
        <f t="shared" si="21"/>
        <v>IUDRH</v>
      </c>
      <c r="H163" t="str">
        <f t="shared" si="21"/>
        <v>INDDSB1</v>
      </c>
      <c r="I163" s="10" t="s">
        <v>209</v>
      </c>
      <c r="J163" s="51">
        <f ca="1">OFFSET(Input!$A$1,M163+N163+2,O163+1)</f>
        <v>40.322872058088471</v>
      </c>
      <c r="L163" s="10" t="str">
        <f t="shared" si="19"/>
        <v>HeatTax</v>
      </c>
      <c r="M163" s="10">
        <f>VLOOKUP(L163,Input!$C$2:$D$6,2,FALSE)</f>
        <v>63</v>
      </c>
      <c r="N163" s="10">
        <f t="shared" si="20"/>
        <v>16</v>
      </c>
      <c r="O163" s="10">
        <f>MATCH(F163,Input!$C$15:$U$15,0)</f>
        <v>13</v>
      </c>
    </row>
    <row r="164" spans="2:15" ht="15.75" thickBot="1">
      <c r="B164" s="80"/>
      <c r="C164" s="80" t="s">
        <v>11</v>
      </c>
      <c r="D164" s="81">
        <v>2025</v>
      </c>
      <c r="E164" s="80" t="str">
        <f t="shared" si="17"/>
        <v>INDU*</v>
      </c>
      <c r="F164" s="80" t="str">
        <f t="shared" si="21"/>
        <v>INDDSB2</v>
      </c>
      <c r="G164" s="80" t="str">
        <f t="shared" si="21"/>
        <v>IUDRH</v>
      </c>
      <c r="H164" s="80" t="str">
        <f t="shared" si="21"/>
        <v>INDDSB2</v>
      </c>
      <c r="I164" s="82" t="s">
        <v>209</v>
      </c>
      <c r="J164" s="83">
        <f ca="1">OFFSET(Input!$A$1,M164+N164+2,O164+1)</f>
        <v>121.84069514307899</v>
      </c>
      <c r="L164" s="10" t="str">
        <f t="shared" si="19"/>
        <v>HeatTax</v>
      </c>
      <c r="M164" s="10">
        <f>VLOOKUP(L164,Input!$C$2:$D$6,2,FALSE)</f>
        <v>63</v>
      </c>
      <c r="N164" s="10">
        <f t="shared" si="20"/>
        <v>16</v>
      </c>
      <c r="O164" s="10">
        <f>MATCH(F164,Input!$C$15:$U$15,0)</f>
        <v>14</v>
      </c>
    </row>
    <row r="165" spans="2:15">
      <c r="C165" t="s">
        <v>11</v>
      </c>
      <c r="D165" s="18">
        <v>2025</v>
      </c>
      <c r="E165" t="str">
        <f t="shared" si="17"/>
        <v>INDU*</v>
      </c>
      <c r="F165" t="str">
        <f t="shared" si="21"/>
        <v>INDWPE</v>
      </c>
      <c r="G165" t="str">
        <f t="shared" si="21"/>
        <v>IUDRH</v>
      </c>
      <c r="H165" t="str">
        <f t="shared" si="21"/>
        <v>INDWPE</v>
      </c>
      <c r="I165" s="10" t="s">
        <v>209</v>
      </c>
      <c r="J165" s="51">
        <f ca="1">OFFSET(Input!$A$1,M165+N165+2,O165+1)</f>
        <v>0</v>
      </c>
      <c r="L165" s="10" t="str">
        <f t="shared" si="19"/>
        <v>HeatTax</v>
      </c>
      <c r="M165" s="10">
        <f>VLOOKUP(L165,Input!$C$2:$D$6,2,FALSE)</f>
        <v>63</v>
      </c>
      <c r="N165" s="10">
        <f t="shared" si="20"/>
        <v>16</v>
      </c>
      <c r="O165" s="10">
        <f>MATCH(F165,Input!$C$15:$U$15,0)</f>
        <v>4</v>
      </c>
    </row>
    <row r="166" spans="2:15">
      <c r="C166" t="s">
        <v>11</v>
      </c>
      <c r="D166" s="18">
        <v>2025</v>
      </c>
      <c r="E166" t="str">
        <f t="shared" si="17"/>
        <v>INDU*</v>
      </c>
      <c r="F166" t="str">
        <f t="shared" si="21"/>
        <v>INDWCH</v>
      </c>
      <c r="G166" t="str">
        <f t="shared" si="21"/>
        <v>IUDRH</v>
      </c>
      <c r="H166" t="str">
        <f t="shared" si="21"/>
        <v>INDWCH</v>
      </c>
      <c r="I166" s="10" t="s">
        <v>209</v>
      </c>
      <c r="J166" s="51">
        <f ca="1">OFFSET(Input!$A$1,M166+N166+2,O166+1)</f>
        <v>0</v>
      </c>
      <c r="L166" s="10" t="str">
        <f t="shared" si="19"/>
        <v>HeatTax</v>
      </c>
      <c r="M166" s="10">
        <f>VLOOKUP(L166,Input!$C$2:$D$6,2,FALSE)</f>
        <v>63</v>
      </c>
      <c r="N166" s="10">
        <f t="shared" si="20"/>
        <v>16</v>
      </c>
      <c r="O166" s="10">
        <f>MATCH(F166,Input!$C$15:$U$15,0)</f>
        <v>5</v>
      </c>
    </row>
    <row r="167" spans="2:15">
      <c r="C167" t="s">
        <v>11</v>
      </c>
      <c r="D167" s="18">
        <v>2025</v>
      </c>
      <c r="E167" t="str">
        <f t="shared" si="17"/>
        <v>INDU*</v>
      </c>
      <c r="F167" t="str">
        <f t="shared" si="21"/>
        <v>INDBGA</v>
      </c>
      <c r="G167" t="str">
        <f t="shared" si="21"/>
        <v>IUDRH</v>
      </c>
      <c r="H167" t="str">
        <f t="shared" si="21"/>
        <v>INDBGA</v>
      </c>
      <c r="I167" s="10" t="s">
        <v>209</v>
      </c>
      <c r="J167" s="51">
        <f ca="1">OFFSET(Input!$A$1,M167+N167+2,O167+1)</f>
        <v>0</v>
      </c>
      <c r="L167" s="10" t="str">
        <f t="shared" si="19"/>
        <v>HeatTax</v>
      </c>
      <c r="M167" s="10">
        <f>VLOOKUP(L167,Input!$C$2:$D$6,2,FALSE)</f>
        <v>63</v>
      </c>
      <c r="N167" s="10">
        <f t="shared" si="20"/>
        <v>16</v>
      </c>
      <c r="O167" s="10">
        <f>MATCH(F167,Input!$C$15:$U$15,0)</f>
        <v>6</v>
      </c>
    </row>
    <row r="168" spans="2:15">
      <c r="C168" t="s">
        <v>11</v>
      </c>
      <c r="D168" s="18">
        <v>2025</v>
      </c>
      <c r="E168" t="str">
        <f t="shared" si="17"/>
        <v>INDU*</v>
      </c>
      <c r="F168" t="str">
        <f t="shared" si="21"/>
        <v>INDHFO</v>
      </c>
      <c r="G168" t="str">
        <f t="shared" si="21"/>
        <v>IUDRH</v>
      </c>
      <c r="H168" t="str">
        <f t="shared" si="21"/>
        <v>INDHFO</v>
      </c>
      <c r="I168" s="10" t="s">
        <v>209</v>
      </c>
      <c r="J168" s="51">
        <f ca="1">OFFSET(Input!$A$1,M168+N168+2,O168+1)</f>
        <v>70.840902704037745</v>
      </c>
      <c r="L168" s="10" t="str">
        <f t="shared" si="19"/>
        <v>HeatTax</v>
      </c>
      <c r="M168" s="10">
        <f>VLOOKUP(L168,Input!$C$2:$D$6,2,FALSE)</f>
        <v>63</v>
      </c>
      <c r="N168" s="10">
        <f t="shared" si="20"/>
        <v>16</v>
      </c>
      <c r="O168" s="10">
        <f>MATCH(F168,Input!$C$15:$U$15,0)</f>
        <v>7</v>
      </c>
    </row>
    <row r="169" spans="2:15">
      <c r="C169" t="s">
        <v>11</v>
      </c>
      <c r="D169" s="18">
        <v>2025</v>
      </c>
      <c r="E169" t="str">
        <f t="shared" si="17"/>
        <v>INDU*</v>
      </c>
      <c r="F169" t="str">
        <f t="shared" si="21"/>
        <v>INDLPG</v>
      </c>
      <c r="G169" t="str">
        <f t="shared" si="21"/>
        <v>IUDRH</v>
      </c>
      <c r="H169" t="str">
        <f t="shared" si="21"/>
        <v>INDLPG</v>
      </c>
      <c r="I169" s="10" t="s">
        <v>209</v>
      </c>
      <c r="J169" s="51">
        <f ca="1">OFFSET(Input!$A$1,M169+N169+2,O169+1)</f>
        <v>50.283318770351023</v>
      </c>
      <c r="L169" s="10" t="str">
        <f t="shared" si="19"/>
        <v>HeatTax</v>
      </c>
      <c r="M169" s="10">
        <f>VLOOKUP(L169,Input!$C$2:$D$6,2,FALSE)</f>
        <v>63</v>
      </c>
      <c r="N169" s="10">
        <f t="shared" si="20"/>
        <v>16</v>
      </c>
      <c r="O169" s="10">
        <f>MATCH(F169,Input!$C$15:$U$15,0)</f>
        <v>8</v>
      </c>
    </row>
    <row r="170" spans="2:15">
      <c r="C170" t="s">
        <v>11</v>
      </c>
      <c r="D170" s="18">
        <v>2025</v>
      </c>
      <c r="E170" t="str">
        <f t="shared" si="17"/>
        <v>INDU*</v>
      </c>
      <c r="F170" t="str">
        <f t="shared" ref="F170:H189" si="22">F126</f>
        <v>INDWST</v>
      </c>
      <c r="G170" t="str">
        <f t="shared" si="22"/>
        <v>IUDRH</v>
      </c>
      <c r="H170" t="str">
        <f t="shared" si="22"/>
        <v>INDWST</v>
      </c>
      <c r="I170" s="10" t="s">
        <v>209</v>
      </c>
      <c r="J170" s="51">
        <f ca="1">OFFSET(Input!$A$1,M170+N170+2,O170+1)</f>
        <v>0</v>
      </c>
      <c r="L170" s="10" t="str">
        <f t="shared" si="19"/>
        <v>HeatTax</v>
      </c>
      <c r="M170" s="10">
        <f>VLOOKUP(L170,Input!$C$2:$D$6,2,FALSE)</f>
        <v>63</v>
      </c>
      <c r="N170" s="10">
        <f t="shared" si="20"/>
        <v>16</v>
      </c>
      <c r="O170" s="10">
        <f>MATCH(F170,Input!$C$15:$U$15,0)</f>
        <v>9</v>
      </c>
    </row>
    <row r="171" spans="2:15">
      <c r="C171" t="s">
        <v>11</v>
      </c>
      <c r="D171" s="18">
        <v>2025</v>
      </c>
      <c r="E171" t="str">
        <f t="shared" si="17"/>
        <v>INDU*</v>
      </c>
      <c r="F171" t="str">
        <f t="shared" si="22"/>
        <v>INDHCE</v>
      </c>
      <c r="G171" t="str">
        <f t="shared" si="22"/>
        <v>IUDRH</v>
      </c>
      <c r="H171" t="str">
        <f t="shared" si="22"/>
        <v>INDHCE</v>
      </c>
      <c r="I171" s="10" t="s">
        <v>209</v>
      </c>
      <c r="J171" s="51">
        <f ca="1">OFFSET(Input!$A$1,M171+N171+2,O171+1)</f>
        <v>30.170076892571945</v>
      </c>
      <c r="L171" s="10" t="str">
        <f t="shared" si="19"/>
        <v>HeatTax</v>
      </c>
      <c r="M171" s="10">
        <f>VLOOKUP(L171,Input!$C$2:$D$6,2,FALSE)</f>
        <v>63</v>
      </c>
      <c r="N171" s="10">
        <f t="shared" si="20"/>
        <v>16</v>
      </c>
      <c r="O171" s="10">
        <f>MATCH(F171,Input!$C$15:$U$15,0)</f>
        <v>10</v>
      </c>
    </row>
    <row r="172" spans="2:15">
      <c r="C172" t="s">
        <v>11</v>
      </c>
      <c r="D172" s="18">
        <v>2025</v>
      </c>
      <c r="E172" t="str">
        <f t="shared" si="17"/>
        <v>INDU*</v>
      </c>
      <c r="F172" t="str">
        <f t="shared" si="22"/>
        <v>INDHDE</v>
      </c>
      <c r="G172" t="str">
        <f t="shared" si="22"/>
        <v>IUDRH</v>
      </c>
      <c r="H172" t="str">
        <f t="shared" si="22"/>
        <v>INDHDE</v>
      </c>
      <c r="I172" s="10" t="s">
        <v>209</v>
      </c>
      <c r="J172" s="51">
        <f ca="1">OFFSET(Input!$A$1,M172+N172+2,O172+1)</f>
        <v>30.170076892571945</v>
      </c>
      <c r="L172" s="10" t="str">
        <f t="shared" si="19"/>
        <v>HeatTax</v>
      </c>
      <c r="M172" s="10">
        <f>VLOOKUP(L172,Input!$C$2:$D$6,2,FALSE)</f>
        <v>63</v>
      </c>
      <c r="N172" s="10">
        <f t="shared" si="20"/>
        <v>16</v>
      </c>
      <c r="O172" s="10">
        <f>MATCH(F172,Input!$C$15:$U$15,0)</f>
        <v>11</v>
      </c>
    </row>
    <row r="173" spans="2:15">
      <c r="B173" s="9"/>
      <c r="C173" s="9" t="s">
        <v>11</v>
      </c>
      <c r="D173" s="12">
        <v>2025</v>
      </c>
      <c r="E173" s="9" t="str">
        <f t="shared" si="17"/>
        <v>INDU*</v>
      </c>
      <c r="F173" s="9" t="str">
        <f t="shared" si="22"/>
        <v>INDELC</v>
      </c>
      <c r="G173" s="9" t="str">
        <f t="shared" si="22"/>
        <v>IUDRH</v>
      </c>
      <c r="H173" s="9" t="str">
        <f t="shared" si="22"/>
        <v>INDELC</v>
      </c>
      <c r="I173" s="13" t="s">
        <v>209</v>
      </c>
      <c r="J173" s="52">
        <f ca="1">OFFSET(Input!$A$1,M173+N173+2,O173+1)</f>
        <v>40.322872058088471</v>
      </c>
      <c r="L173" s="13" t="str">
        <f t="shared" si="19"/>
        <v>HeatTax</v>
      </c>
      <c r="M173" s="13">
        <f>VLOOKUP(L173,Input!$C$2:$D$6,2,FALSE)</f>
        <v>63</v>
      </c>
      <c r="N173" s="13">
        <f t="shared" si="20"/>
        <v>16</v>
      </c>
      <c r="O173" s="13">
        <f>MATCH(F173,Input!$C$15:$U$15,0)</f>
        <v>12</v>
      </c>
    </row>
    <row r="174" spans="2:15">
      <c r="B174" s="26"/>
      <c r="C174" s="26" t="s">
        <v>11</v>
      </c>
      <c r="D174" s="27">
        <v>2025</v>
      </c>
      <c r="E174" s="26" t="str">
        <f t="shared" si="17"/>
        <v>INDU*</v>
      </c>
      <c r="F174" s="26" t="str">
        <f t="shared" si="22"/>
        <v>INDELC</v>
      </c>
      <c r="G174" s="26" t="str">
        <f t="shared" si="22"/>
        <v>IUDLA</v>
      </c>
      <c r="H174" s="26" t="str">
        <f t="shared" si="22"/>
        <v>INDELC</v>
      </c>
      <c r="I174" s="28" t="s">
        <v>209</v>
      </c>
      <c r="J174" s="53">
        <f ca="1">OFFSET(Input!$A$1,M174+N174+2,O174+1)</f>
        <v>40.322872058088471</v>
      </c>
      <c r="L174" s="28" t="str">
        <f t="shared" si="19"/>
        <v>FullTax</v>
      </c>
      <c r="M174" s="28">
        <f>VLOOKUP(L174,Input!$C$2:$D$6,2,FALSE)</f>
        <v>113</v>
      </c>
      <c r="N174" s="28">
        <f t="shared" si="20"/>
        <v>16</v>
      </c>
      <c r="O174" s="28">
        <f>MATCH(F174,Input!$C$15:$U$15,0)</f>
        <v>12</v>
      </c>
    </row>
    <row r="175" spans="2:15">
      <c r="B175" s="9"/>
      <c r="C175" s="9" t="s">
        <v>11</v>
      </c>
      <c r="D175" s="12">
        <v>2025</v>
      </c>
      <c r="E175" s="9" t="str">
        <f t="shared" si="17"/>
        <v>INDU*</v>
      </c>
      <c r="F175" s="9" t="str">
        <f t="shared" si="22"/>
        <v>INDELC</v>
      </c>
      <c r="G175" s="9" t="str">
        <f t="shared" si="22"/>
        <v>IUDEM</v>
      </c>
      <c r="H175" s="9" t="str">
        <f t="shared" si="22"/>
        <v>INDELC</v>
      </c>
      <c r="I175" s="13" t="s">
        <v>209</v>
      </c>
      <c r="J175" s="52">
        <f ca="1">OFFSET(Input!$A$1,M175+N175+2,O175+1)</f>
        <v>40.322872058088471</v>
      </c>
      <c r="L175" s="13" t="str">
        <f t="shared" si="19"/>
        <v>FullTax</v>
      </c>
      <c r="M175" s="13">
        <f>VLOOKUP(L175,Input!$C$2:$D$6,2,FALSE)</f>
        <v>113</v>
      </c>
      <c r="N175" s="13">
        <f t="shared" si="20"/>
        <v>16</v>
      </c>
      <c r="O175" s="13">
        <f>MATCH(F175,Input!$C$15:$U$15,0)</f>
        <v>12</v>
      </c>
    </row>
    <row r="176" spans="2:15">
      <c r="C176" t="s">
        <v>11</v>
      </c>
      <c r="D176" s="18">
        <v>2025</v>
      </c>
      <c r="E176" t="str">
        <f t="shared" si="17"/>
        <v>INDU*</v>
      </c>
      <c r="F176" t="str">
        <f t="shared" si="22"/>
        <v>INDDSB1</v>
      </c>
      <c r="G176" t="str">
        <f t="shared" si="22"/>
        <v>IUDTF</v>
      </c>
      <c r="H176" t="str">
        <f t="shared" si="22"/>
        <v>INDDSB1</v>
      </c>
      <c r="I176" s="10" t="s">
        <v>209</v>
      </c>
      <c r="J176" s="51">
        <f ca="1">OFFSET(Input!$A$1,M176+N176+2,O176+1)</f>
        <v>40.322872058088471</v>
      </c>
      <c r="L176" s="10" t="str">
        <f t="shared" si="19"/>
        <v>FullTax</v>
      </c>
      <c r="M176" s="10">
        <f>VLOOKUP(L176,Input!$C$2:$D$6,2,FALSE)</f>
        <v>113</v>
      </c>
      <c r="N176" s="10">
        <f t="shared" si="20"/>
        <v>16</v>
      </c>
      <c r="O176" s="10">
        <f>MATCH(F176,Input!$C$15:$U$15,0)</f>
        <v>13</v>
      </c>
    </row>
    <row r="177" spans="2:15">
      <c r="C177" t="s">
        <v>11</v>
      </c>
      <c r="D177" s="18">
        <v>2025</v>
      </c>
      <c r="E177" t="str">
        <f t="shared" si="17"/>
        <v>INDU*</v>
      </c>
      <c r="F177" t="str">
        <f t="shared" si="22"/>
        <v>INDDSB2</v>
      </c>
      <c r="G177" t="str">
        <f t="shared" si="22"/>
        <v>IUDTF</v>
      </c>
      <c r="H177" t="str">
        <f t="shared" si="22"/>
        <v>INDDSB2</v>
      </c>
      <c r="I177" s="10" t="s">
        <v>209</v>
      </c>
      <c r="J177" s="51">
        <f ca="1">OFFSET(Input!$A$1,M177+N177+2,O177+1)</f>
        <v>121.84069514307899</v>
      </c>
      <c r="L177" s="10" t="str">
        <f t="shared" si="19"/>
        <v>FullTax</v>
      </c>
      <c r="M177" s="10">
        <f>VLOOKUP(L177,Input!$C$2:$D$6,2,FALSE)</f>
        <v>113</v>
      </c>
      <c r="N177" s="10">
        <f t="shared" si="20"/>
        <v>16</v>
      </c>
      <c r="O177" s="10">
        <f>MATCH(F177,Input!$C$15:$U$15,0)</f>
        <v>14</v>
      </c>
    </row>
    <row r="178" spans="2:15">
      <c r="C178" t="s">
        <v>11</v>
      </c>
      <c r="D178" s="18">
        <v>2025</v>
      </c>
      <c r="E178" t="str">
        <f t="shared" si="17"/>
        <v>INDU*</v>
      </c>
      <c r="F178" t="str">
        <f t="shared" si="22"/>
        <v>INDDSL</v>
      </c>
      <c r="G178" t="str">
        <f t="shared" si="22"/>
        <v>IUDTF</v>
      </c>
      <c r="H178" t="str">
        <f t="shared" si="22"/>
        <v>INDDSL</v>
      </c>
      <c r="I178" s="10" t="s">
        <v>209</v>
      </c>
      <c r="J178" s="51">
        <f ca="1">OFFSET(Input!$A$1,M178+N178+2,O178+1)</f>
        <v>154.26271326684906</v>
      </c>
      <c r="L178" s="10" t="str">
        <f t="shared" si="19"/>
        <v>FullTax</v>
      </c>
      <c r="M178" s="10">
        <f>VLOOKUP(L178,Input!$C$2:$D$6,2,FALSE)</f>
        <v>113</v>
      </c>
      <c r="N178" s="10">
        <f t="shared" si="20"/>
        <v>16</v>
      </c>
      <c r="O178" s="10">
        <f>MATCH(F178,Input!$C$15:$U$15,0)</f>
        <v>3</v>
      </c>
    </row>
    <row r="179" spans="2:15">
      <c r="C179" t="s">
        <v>11</v>
      </c>
      <c r="D179" s="18">
        <v>2025</v>
      </c>
      <c r="E179" t="str">
        <f t="shared" si="17"/>
        <v>INDU*</v>
      </c>
      <c r="F179" t="str">
        <f t="shared" si="22"/>
        <v>INDLPG</v>
      </c>
      <c r="G179" t="str">
        <f t="shared" si="22"/>
        <v>IUDFL</v>
      </c>
      <c r="H179" t="str">
        <f t="shared" si="22"/>
        <v>INDLPG</v>
      </c>
      <c r="I179" s="10" t="s">
        <v>209</v>
      </c>
      <c r="J179" s="51">
        <f ca="1">OFFSET(Input!$A$1,M179+N179+2,O179+1)</f>
        <v>50.283318770351023</v>
      </c>
      <c r="L179" s="10" t="str">
        <f t="shared" si="19"/>
        <v>FullTax</v>
      </c>
      <c r="M179" s="10">
        <f>VLOOKUP(L179,Input!$C$2:$D$6,2,FALSE)</f>
        <v>113</v>
      </c>
      <c r="N179" s="10">
        <f t="shared" si="20"/>
        <v>16</v>
      </c>
      <c r="O179" s="10">
        <f>MATCH(F179,Input!$C$15:$U$15,0)</f>
        <v>8</v>
      </c>
    </row>
    <row r="180" spans="2:15">
      <c r="C180" t="s">
        <v>11</v>
      </c>
      <c r="D180" s="18">
        <v>2025</v>
      </c>
      <c r="E180" t="str">
        <f t="shared" ref="E180:E236" si="23">$U$3&amp;"*"</f>
        <v>INDU*</v>
      </c>
      <c r="F180" t="str">
        <f t="shared" si="22"/>
        <v>INDSNG1</v>
      </c>
      <c r="G180" t="str">
        <f t="shared" si="22"/>
        <v>IUDFL</v>
      </c>
      <c r="H180" t="str">
        <f t="shared" si="22"/>
        <v>INDSNG1</v>
      </c>
      <c r="I180" s="10" t="s">
        <v>209</v>
      </c>
      <c r="J180" s="51">
        <f ca="1">OFFSET(Input!$A$1,M180+N180+2,O180+1)</f>
        <v>121.84069514307899</v>
      </c>
      <c r="L180" s="10" t="str">
        <f t="shared" si="19"/>
        <v>FullTax</v>
      </c>
      <c r="M180" s="10">
        <f>VLOOKUP(L180,Input!$C$2:$D$6,2,FALSE)</f>
        <v>113</v>
      </c>
      <c r="N180" s="10">
        <f t="shared" si="20"/>
        <v>16</v>
      </c>
      <c r="O180" s="10">
        <f>MATCH(F180,Input!$C$15:$U$15,0)</f>
        <v>15</v>
      </c>
    </row>
    <row r="181" spans="2:15" ht="15.75" thickBot="1">
      <c r="B181" s="9"/>
      <c r="C181" s="9" t="s">
        <v>11</v>
      </c>
      <c r="D181" s="12">
        <v>2025</v>
      </c>
      <c r="E181" s="9" t="str">
        <f t="shared" si="23"/>
        <v>INDU*</v>
      </c>
      <c r="F181" s="9" t="str">
        <f t="shared" si="22"/>
        <v>INDSNG2</v>
      </c>
      <c r="G181" s="9" t="str">
        <f t="shared" si="22"/>
        <v>IUDFL</v>
      </c>
      <c r="H181" s="9" t="str">
        <f t="shared" si="22"/>
        <v>INDSNG2</v>
      </c>
      <c r="I181" s="13" t="s">
        <v>209</v>
      </c>
      <c r="J181" s="52">
        <f ca="1">OFFSET(Input!$A$1,M181+N181+2,O181+1)</f>
        <v>0</v>
      </c>
      <c r="L181" s="13" t="str">
        <f t="shared" si="19"/>
        <v>FullTax</v>
      </c>
      <c r="M181" s="13">
        <f>VLOOKUP(L181,Input!$C$2:$D$6,2,FALSE)</f>
        <v>113</v>
      </c>
      <c r="N181" s="13">
        <f t="shared" si="20"/>
        <v>16</v>
      </c>
      <c r="O181" s="13">
        <f>MATCH(F181,Input!$C$15:$U$15,0)</f>
        <v>16</v>
      </c>
    </row>
    <row r="182" spans="2:15">
      <c r="B182" s="8"/>
      <c r="C182" s="8" t="s">
        <v>11</v>
      </c>
      <c r="D182" s="19">
        <v>2030</v>
      </c>
      <c r="E182" s="8" t="str">
        <f t="shared" si="23"/>
        <v>INDU*</v>
      </c>
      <c r="F182" s="8" t="str">
        <f t="shared" si="22"/>
        <v>INDNGA</v>
      </c>
      <c r="G182" s="8" t="str">
        <f t="shared" si="22"/>
        <v>IUDMT</v>
      </c>
      <c r="H182" s="8" t="str">
        <f t="shared" si="22"/>
        <v>INDNGA</v>
      </c>
      <c r="I182" s="20" t="s">
        <v>209</v>
      </c>
      <c r="J182" s="50">
        <f ca="1">OFFSET(Input!$A$1,M182+N182+2,O182+1)</f>
        <v>2.5015331882971479</v>
      </c>
      <c r="L182" s="20" t="str">
        <f t="shared" si="19"/>
        <v>ProcesTax</v>
      </c>
      <c r="M182" s="20">
        <f>VLOOKUP(L182,Input!$C$2:$D$6,2,FALSE)</f>
        <v>13</v>
      </c>
      <c r="N182" s="20">
        <f t="shared" si="20"/>
        <v>21</v>
      </c>
      <c r="O182" s="20">
        <f>MATCH(F182,Input!$C$15:$U$15,0)</f>
        <v>1</v>
      </c>
    </row>
    <row r="183" spans="2:15">
      <c r="C183" t="s">
        <v>11</v>
      </c>
      <c r="D183" s="18">
        <v>2030</v>
      </c>
      <c r="E183" t="str">
        <f t="shared" si="23"/>
        <v>INDU*</v>
      </c>
      <c r="F183" t="str">
        <f t="shared" si="22"/>
        <v>INDSNG1</v>
      </c>
      <c r="G183" t="str">
        <f t="shared" si="22"/>
        <v>IUDMT</v>
      </c>
      <c r="H183" t="str">
        <f t="shared" si="22"/>
        <v>INDSNG1</v>
      </c>
      <c r="I183" s="10" t="s">
        <v>209</v>
      </c>
      <c r="J183" s="51">
        <f ca="1">OFFSET(Input!$A$1,M183+N183+2,O183+1)</f>
        <v>0</v>
      </c>
      <c r="L183" s="10" t="str">
        <f t="shared" si="19"/>
        <v>ProcesTax</v>
      </c>
      <c r="M183" s="10">
        <f>VLOOKUP(L183,Input!$C$2:$D$6,2,FALSE)</f>
        <v>13</v>
      </c>
      <c r="N183" s="10">
        <f t="shared" si="20"/>
        <v>21</v>
      </c>
      <c r="O183" s="10">
        <f>MATCH(F183,Input!$C$15:$U$15,0)</f>
        <v>15</v>
      </c>
    </row>
    <row r="184" spans="2:15">
      <c r="C184" t="s">
        <v>11</v>
      </c>
      <c r="D184" s="18">
        <v>2030</v>
      </c>
      <c r="E184" t="str">
        <f t="shared" si="23"/>
        <v>INDU*</v>
      </c>
      <c r="F184" t="str">
        <f t="shared" si="22"/>
        <v>INDSNG2</v>
      </c>
      <c r="G184" t="str">
        <f t="shared" si="22"/>
        <v>IUDMT</v>
      </c>
      <c r="H184" t="str">
        <f t="shared" si="22"/>
        <v>INDSNG2</v>
      </c>
      <c r="I184" s="10" t="s">
        <v>209</v>
      </c>
      <c r="J184" s="51">
        <f ca="1">OFFSET(Input!$A$1,M184+N184+2,O184+1)</f>
        <v>0</v>
      </c>
      <c r="L184" s="10" t="str">
        <f t="shared" si="19"/>
        <v>ProcesTax</v>
      </c>
      <c r="M184" s="10">
        <f>VLOOKUP(L184,Input!$C$2:$D$6,2,FALSE)</f>
        <v>13</v>
      </c>
      <c r="N184" s="10">
        <f t="shared" si="20"/>
        <v>21</v>
      </c>
      <c r="O184" s="10">
        <f>MATCH(F184,Input!$C$15:$U$15,0)</f>
        <v>16</v>
      </c>
    </row>
    <row r="185" spans="2:15">
      <c r="C185" t="s">
        <v>11</v>
      </c>
      <c r="D185" s="18">
        <v>2030</v>
      </c>
      <c r="E185" t="str">
        <f t="shared" si="23"/>
        <v>INDU*</v>
      </c>
      <c r="F185" t="str">
        <f t="shared" si="22"/>
        <v>INDCOA</v>
      </c>
      <c r="G185" t="str">
        <f t="shared" si="22"/>
        <v>IUDMT</v>
      </c>
      <c r="H185" t="str">
        <f t="shared" si="22"/>
        <v>INDCOA</v>
      </c>
      <c r="I185" s="10" t="s">
        <v>209</v>
      </c>
      <c r="J185" s="51">
        <f ca="1">OFFSET(Input!$A$1,M185+N185+2,O185+1)</f>
        <v>0</v>
      </c>
      <c r="L185" s="10" t="str">
        <f t="shared" si="19"/>
        <v>ProcesTax</v>
      </c>
      <c r="M185" s="10">
        <f>VLOOKUP(L185,Input!$C$2:$D$6,2,FALSE)</f>
        <v>13</v>
      </c>
      <c r="N185" s="10">
        <f t="shared" si="20"/>
        <v>21</v>
      </c>
      <c r="O185" s="10">
        <f>MATCH(F185,Input!$C$15:$U$15,0)</f>
        <v>2</v>
      </c>
    </row>
    <row r="186" spans="2:15">
      <c r="C186" t="s">
        <v>11</v>
      </c>
      <c r="D186" s="18">
        <v>2030</v>
      </c>
      <c r="E186" t="str">
        <f t="shared" si="23"/>
        <v>INDU*</v>
      </c>
      <c r="F186" t="str">
        <f t="shared" si="22"/>
        <v>INDDSL</v>
      </c>
      <c r="G186" t="str">
        <f t="shared" si="22"/>
        <v>IUDMT</v>
      </c>
      <c r="H186" t="str">
        <f t="shared" si="22"/>
        <v>INDDSL</v>
      </c>
      <c r="I186" s="10" t="s">
        <v>209</v>
      </c>
      <c r="J186" s="51">
        <f ca="1">OFFSET(Input!$A$1,M186+N186+2,O186+1)</f>
        <v>154.26271326684906</v>
      </c>
      <c r="L186" s="10" t="str">
        <f t="shared" si="19"/>
        <v>ProcesTax</v>
      </c>
      <c r="M186" s="10">
        <f>VLOOKUP(L186,Input!$C$2:$D$6,2,FALSE)</f>
        <v>13</v>
      </c>
      <c r="N186" s="10">
        <f t="shared" si="20"/>
        <v>21</v>
      </c>
      <c r="O186" s="10">
        <f>MATCH(F186,Input!$C$15:$U$15,0)</f>
        <v>3</v>
      </c>
    </row>
    <row r="187" spans="2:15">
      <c r="C187" t="s">
        <v>11</v>
      </c>
      <c r="D187" s="18">
        <v>2030</v>
      </c>
      <c r="E187" t="str">
        <f t="shared" si="23"/>
        <v>INDU*</v>
      </c>
      <c r="F187" t="str">
        <f t="shared" si="22"/>
        <v>INDDSB1</v>
      </c>
      <c r="G187" t="str">
        <f t="shared" si="22"/>
        <v>IUDMT</v>
      </c>
      <c r="H187" t="str">
        <f t="shared" si="22"/>
        <v>INDDSB1</v>
      </c>
      <c r="I187" s="10" t="s">
        <v>209</v>
      </c>
      <c r="J187" s="51">
        <f ca="1">OFFSET(Input!$A$1,M187+N187+2,O187+1)</f>
        <v>121.84069514307899</v>
      </c>
      <c r="L187" s="10" t="str">
        <f t="shared" si="19"/>
        <v>ProcesTax</v>
      </c>
      <c r="M187" s="10">
        <f>VLOOKUP(L187,Input!$C$2:$D$6,2,FALSE)</f>
        <v>13</v>
      </c>
      <c r="N187" s="10">
        <f t="shared" si="20"/>
        <v>21</v>
      </c>
      <c r="O187" s="10">
        <f>MATCH(F187,Input!$C$15:$U$15,0)</f>
        <v>13</v>
      </c>
    </row>
    <row r="188" spans="2:15">
      <c r="C188" t="s">
        <v>11</v>
      </c>
      <c r="D188" s="18">
        <v>2030</v>
      </c>
      <c r="E188" t="str">
        <f t="shared" si="23"/>
        <v>INDU*</v>
      </c>
      <c r="F188" t="str">
        <f t="shared" si="22"/>
        <v>INDDSB2</v>
      </c>
      <c r="G188" t="str">
        <f t="shared" si="22"/>
        <v>IUDMT</v>
      </c>
      <c r="H188" t="str">
        <f t="shared" si="22"/>
        <v>INDDSB2</v>
      </c>
      <c r="I188" s="10" t="s">
        <v>209</v>
      </c>
      <c r="J188" s="51">
        <f ca="1">OFFSET(Input!$A$1,M188+N188+2,O188+1)</f>
        <v>121.84069514307899</v>
      </c>
      <c r="L188" s="10" t="str">
        <f t="shared" si="19"/>
        <v>ProcesTax</v>
      </c>
      <c r="M188" s="10">
        <f>VLOOKUP(L188,Input!$C$2:$D$6,2,FALSE)</f>
        <v>13</v>
      </c>
      <c r="N188" s="10">
        <f t="shared" si="20"/>
        <v>21</v>
      </c>
      <c r="O188" s="10">
        <f>MATCH(F188,Input!$C$15:$U$15,0)</f>
        <v>14</v>
      </c>
    </row>
    <row r="189" spans="2:15">
      <c r="C189" t="s">
        <v>11</v>
      </c>
      <c r="D189" s="18">
        <v>2030</v>
      </c>
      <c r="E189" t="str">
        <f t="shared" si="23"/>
        <v>INDU*</v>
      </c>
      <c r="F189" t="str">
        <f t="shared" si="22"/>
        <v>INDWPE</v>
      </c>
      <c r="G189" t="str">
        <f t="shared" si="22"/>
        <v>IUDMT</v>
      </c>
      <c r="H189" t="str">
        <f t="shared" si="22"/>
        <v>INDWPE</v>
      </c>
      <c r="I189" s="10" t="s">
        <v>209</v>
      </c>
      <c r="J189" s="51">
        <f ca="1">OFFSET(Input!$A$1,M189+N189+2,O189+1)</f>
        <v>0</v>
      </c>
      <c r="L189" s="10" t="str">
        <f t="shared" si="19"/>
        <v>ProcesTax</v>
      </c>
      <c r="M189" s="10">
        <f>VLOOKUP(L189,Input!$C$2:$D$6,2,FALSE)</f>
        <v>13</v>
      </c>
      <c r="N189" s="10">
        <f t="shared" si="20"/>
        <v>21</v>
      </c>
      <c r="O189" s="10">
        <f>MATCH(F189,Input!$C$15:$U$15,0)</f>
        <v>4</v>
      </c>
    </row>
    <row r="190" spans="2:15">
      <c r="C190" t="s">
        <v>11</v>
      </c>
      <c r="D190" s="18">
        <v>2030</v>
      </c>
      <c r="E190" t="str">
        <f t="shared" si="23"/>
        <v>INDU*</v>
      </c>
      <c r="F190" t="str">
        <f t="shared" ref="F190:H209" si="24">F146</f>
        <v>INDWCH</v>
      </c>
      <c r="G190" t="str">
        <f t="shared" si="24"/>
        <v>IUDMT</v>
      </c>
      <c r="H190" t="str">
        <f t="shared" si="24"/>
        <v>INDWCH</v>
      </c>
      <c r="I190" s="10" t="s">
        <v>209</v>
      </c>
      <c r="J190" s="51">
        <f ca="1">OFFSET(Input!$A$1,M190+N190+2,O190+1)</f>
        <v>0</v>
      </c>
      <c r="L190" s="10" t="str">
        <f t="shared" si="19"/>
        <v>ProcesTax</v>
      </c>
      <c r="M190" s="10">
        <f>VLOOKUP(L190,Input!$C$2:$D$6,2,FALSE)</f>
        <v>13</v>
      </c>
      <c r="N190" s="10">
        <f t="shared" si="20"/>
        <v>21</v>
      </c>
      <c r="O190" s="10">
        <f>MATCH(F190,Input!$C$15:$U$15,0)</f>
        <v>5</v>
      </c>
    </row>
    <row r="191" spans="2:15">
      <c r="C191" t="s">
        <v>11</v>
      </c>
      <c r="D191" s="18">
        <v>2030</v>
      </c>
      <c r="E191" t="str">
        <f t="shared" si="23"/>
        <v>INDU*</v>
      </c>
      <c r="F191" t="str">
        <f t="shared" si="24"/>
        <v>INDBGA</v>
      </c>
      <c r="G191" t="str">
        <f t="shared" si="24"/>
        <v>IUDMT</v>
      </c>
      <c r="H191" t="str">
        <f t="shared" si="24"/>
        <v>INDBGA</v>
      </c>
      <c r="I191" s="10" t="s">
        <v>209</v>
      </c>
      <c r="J191" s="51">
        <f ca="1">OFFSET(Input!$A$1,M191+N191+2,O191+1)</f>
        <v>0</v>
      </c>
      <c r="L191" s="10" t="str">
        <f t="shared" si="19"/>
        <v>ProcesTax</v>
      </c>
      <c r="M191" s="10">
        <f>VLOOKUP(L191,Input!$C$2:$D$6,2,FALSE)</f>
        <v>13</v>
      </c>
      <c r="N191" s="10">
        <f t="shared" si="20"/>
        <v>21</v>
      </c>
      <c r="O191" s="10">
        <f>MATCH(F191,Input!$C$15:$U$15,0)</f>
        <v>6</v>
      </c>
    </row>
    <row r="192" spans="2:15">
      <c r="C192" t="s">
        <v>11</v>
      </c>
      <c r="D192" s="18">
        <v>2030</v>
      </c>
      <c r="E192" t="str">
        <f t="shared" si="23"/>
        <v>INDU*</v>
      </c>
      <c r="F192" t="str">
        <f t="shared" si="24"/>
        <v>INDHFO</v>
      </c>
      <c r="G192" t="str">
        <f t="shared" si="24"/>
        <v>IUDMT</v>
      </c>
      <c r="H192" t="str">
        <f t="shared" si="24"/>
        <v>INDHFO</v>
      </c>
      <c r="I192" s="10" t="s">
        <v>209</v>
      </c>
      <c r="J192" s="51">
        <f ca="1">OFFSET(Input!$A$1,M192+N192+2,O192+1)</f>
        <v>49.119350191937215</v>
      </c>
      <c r="L192" s="10" t="str">
        <f t="shared" si="19"/>
        <v>ProcesTax</v>
      </c>
      <c r="M192" s="10">
        <f>VLOOKUP(L192,Input!$C$2:$D$6,2,FALSE)</f>
        <v>13</v>
      </c>
      <c r="N192" s="10">
        <f t="shared" si="20"/>
        <v>21</v>
      </c>
      <c r="O192" s="10">
        <f>MATCH(F192,Input!$C$15:$U$15,0)</f>
        <v>7</v>
      </c>
    </row>
    <row r="193" spans="2:15">
      <c r="C193" t="s">
        <v>11</v>
      </c>
      <c r="D193" s="18">
        <v>2030</v>
      </c>
      <c r="E193" t="str">
        <f t="shared" si="23"/>
        <v>INDU*</v>
      </c>
      <c r="F193" t="str">
        <f t="shared" si="24"/>
        <v>INDLPG</v>
      </c>
      <c r="G193" t="str">
        <f t="shared" si="24"/>
        <v>IUDMT</v>
      </c>
      <c r="H193" t="str">
        <f t="shared" si="24"/>
        <v>INDLPG</v>
      </c>
      <c r="I193" s="10" t="s">
        <v>209</v>
      </c>
      <c r="J193" s="51">
        <f ca="1">OFFSET(Input!$A$1,M193+N193+2,O193+1)</f>
        <v>50.283318770351023</v>
      </c>
      <c r="L193" s="10" t="str">
        <f t="shared" si="19"/>
        <v>ProcesTax</v>
      </c>
      <c r="M193" s="10">
        <f>VLOOKUP(L193,Input!$C$2:$D$6,2,FALSE)</f>
        <v>13</v>
      </c>
      <c r="N193" s="10">
        <f t="shared" si="20"/>
        <v>21</v>
      </c>
      <c r="O193" s="10">
        <f>MATCH(F193,Input!$C$15:$U$15,0)</f>
        <v>8</v>
      </c>
    </row>
    <row r="194" spans="2:15">
      <c r="C194" t="s">
        <v>11</v>
      </c>
      <c r="D194" s="18">
        <v>2030</v>
      </c>
      <c r="E194" t="str">
        <f t="shared" si="23"/>
        <v>INDU*</v>
      </c>
      <c r="F194" t="str">
        <f t="shared" si="24"/>
        <v>INDWST</v>
      </c>
      <c r="G194" t="str">
        <f t="shared" si="24"/>
        <v>IUDMT</v>
      </c>
      <c r="H194" t="str">
        <f t="shared" si="24"/>
        <v>INDWST</v>
      </c>
      <c r="I194" s="10" t="s">
        <v>209</v>
      </c>
      <c r="J194" s="51">
        <f ca="1">OFFSET(Input!$A$1,M194+N194+2,O194+1)</f>
        <v>0</v>
      </c>
      <c r="L194" s="10" t="str">
        <f t="shared" si="19"/>
        <v>ProcesTax</v>
      </c>
      <c r="M194" s="10">
        <f>VLOOKUP(L194,Input!$C$2:$D$6,2,FALSE)</f>
        <v>13</v>
      </c>
      <c r="N194" s="10">
        <f t="shared" si="20"/>
        <v>21</v>
      </c>
      <c r="O194" s="10">
        <f>MATCH(F194,Input!$C$15:$U$15,0)</f>
        <v>9</v>
      </c>
    </row>
    <row r="195" spans="2:15">
      <c r="C195" t="s">
        <v>11</v>
      </c>
      <c r="D195" s="18">
        <v>2030</v>
      </c>
      <c r="E195" t="str">
        <f t="shared" si="23"/>
        <v>INDU*</v>
      </c>
      <c r="F195" t="str">
        <f t="shared" si="24"/>
        <v>INDHCE</v>
      </c>
      <c r="G195" t="str">
        <f t="shared" si="24"/>
        <v>IUDMT</v>
      </c>
      <c r="H195" t="str">
        <f t="shared" si="24"/>
        <v>INDHCE</v>
      </c>
      <c r="I195" s="10" t="s">
        <v>209</v>
      </c>
      <c r="J195" s="51">
        <f ca="1">OFFSET(Input!$A$1,M195+N195+2,O195+1)</f>
        <v>30.170076892571945</v>
      </c>
      <c r="L195" s="10" t="str">
        <f t="shared" si="19"/>
        <v>ProcesTax</v>
      </c>
      <c r="M195" s="10">
        <f>VLOOKUP(L195,Input!$C$2:$D$6,2,FALSE)</f>
        <v>13</v>
      </c>
      <c r="N195" s="10">
        <f t="shared" si="20"/>
        <v>21</v>
      </c>
      <c r="O195" s="10">
        <f>MATCH(F195,Input!$C$15:$U$15,0)</f>
        <v>10</v>
      </c>
    </row>
    <row r="196" spans="2:15">
      <c r="C196" t="s">
        <v>11</v>
      </c>
      <c r="D196" s="18">
        <v>2030</v>
      </c>
      <c r="E196" t="str">
        <f t="shared" si="23"/>
        <v>INDU*</v>
      </c>
      <c r="F196" t="str">
        <f t="shared" si="24"/>
        <v>INDHDE</v>
      </c>
      <c r="G196" t="str">
        <f t="shared" si="24"/>
        <v>IUDMT</v>
      </c>
      <c r="H196" t="str">
        <f t="shared" si="24"/>
        <v>INDHDE</v>
      </c>
      <c r="I196" s="10" t="s">
        <v>209</v>
      </c>
      <c r="J196" s="51">
        <f ca="1">OFFSET(Input!$A$1,M196+N196+2,O196+1)</f>
        <v>30.170076892571945</v>
      </c>
      <c r="L196" s="10" t="str">
        <f t="shared" si="19"/>
        <v>ProcesTax</v>
      </c>
      <c r="M196" s="10">
        <f>VLOOKUP(L196,Input!$C$2:$D$6,2,FALSE)</f>
        <v>13</v>
      </c>
      <c r="N196" s="10">
        <f t="shared" si="20"/>
        <v>21</v>
      </c>
      <c r="O196" s="10">
        <f>MATCH(F196,Input!$C$15:$U$15,0)</f>
        <v>11</v>
      </c>
    </row>
    <row r="197" spans="2:15">
      <c r="B197" s="9"/>
      <c r="C197" s="9" t="s">
        <v>11</v>
      </c>
      <c r="D197" s="12">
        <v>2030</v>
      </c>
      <c r="E197" s="9" t="str">
        <f t="shared" si="23"/>
        <v>INDU*</v>
      </c>
      <c r="F197" s="9" t="str">
        <f t="shared" si="24"/>
        <v>INDELC</v>
      </c>
      <c r="G197" s="9" t="str">
        <f t="shared" si="24"/>
        <v>IUDMT</v>
      </c>
      <c r="H197" s="9" t="str">
        <f t="shared" si="24"/>
        <v>INDELC</v>
      </c>
      <c r="I197" s="13" t="s">
        <v>209</v>
      </c>
      <c r="J197" s="52">
        <f ca="1">OFFSET(Input!$A$1,M197+N197+2,O197+1)</f>
        <v>1.2736219854102486</v>
      </c>
      <c r="L197" s="13" t="str">
        <f t="shared" si="19"/>
        <v>ProcesTax</v>
      </c>
      <c r="M197" s="13">
        <f>VLOOKUP(L197,Input!$C$2:$D$6,2,FALSE)</f>
        <v>13</v>
      </c>
      <c r="N197" s="13">
        <f t="shared" si="20"/>
        <v>21</v>
      </c>
      <c r="O197" s="13">
        <f>MATCH(F197,Input!$C$15:$U$15,0)</f>
        <v>12</v>
      </c>
    </row>
    <row r="198" spans="2:15">
      <c r="C198" t="s">
        <v>11</v>
      </c>
      <c r="D198" s="18">
        <v>2030</v>
      </c>
      <c r="E198" t="str">
        <f t="shared" si="23"/>
        <v>INDU*</v>
      </c>
      <c r="F198" t="str">
        <f t="shared" si="24"/>
        <v>INDNGA</v>
      </c>
      <c r="G198" t="str">
        <f t="shared" si="24"/>
        <v>IUDHT</v>
      </c>
      <c r="H198" t="str">
        <f t="shared" si="24"/>
        <v>INDNGA</v>
      </c>
      <c r="I198" s="10" t="s">
        <v>209</v>
      </c>
      <c r="J198" s="51">
        <f ca="1">OFFSET(Input!$A$1,M198+N198+2,O198+1)</f>
        <v>2.5015331882971479</v>
      </c>
      <c r="L198" s="10" t="str">
        <f t="shared" si="19"/>
        <v>ProcesTax</v>
      </c>
      <c r="M198" s="10">
        <f>VLOOKUP(L198,Input!$C$2:$D$6,2,FALSE)</f>
        <v>13</v>
      </c>
      <c r="N198" s="10">
        <f t="shared" si="20"/>
        <v>21</v>
      </c>
      <c r="O198" s="10">
        <f>MATCH(F198,Input!$C$15:$U$15,0)</f>
        <v>1</v>
      </c>
    </row>
    <row r="199" spans="2:15">
      <c r="C199" t="s">
        <v>11</v>
      </c>
      <c r="D199" s="18">
        <v>2030</v>
      </c>
      <c r="E199" t="str">
        <f t="shared" si="23"/>
        <v>INDU*</v>
      </c>
      <c r="F199" t="str">
        <f t="shared" si="24"/>
        <v>INDSNG2</v>
      </c>
      <c r="G199" t="str">
        <f t="shared" si="24"/>
        <v>IUDHT</v>
      </c>
      <c r="H199" t="str">
        <f t="shared" si="24"/>
        <v>INDSNG2</v>
      </c>
      <c r="I199" s="10" t="s">
        <v>209</v>
      </c>
      <c r="J199" s="51">
        <f ca="1">OFFSET(Input!$A$1,M199+N199+2,O199+1)</f>
        <v>0</v>
      </c>
      <c r="L199" s="10" t="str">
        <f t="shared" ref="L199:L262" si="25">VLOOKUP(RIGHT(G199,3),$T$6:$V$12,3,FALSE)</f>
        <v>ProcesTax</v>
      </c>
      <c r="M199" s="10">
        <f>VLOOKUP(L199,Input!$C$2:$D$6,2,FALSE)</f>
        <v>13</v>
      </c>
      <c r="N199" s="10">
        <f t="shared" ref="N199:N262" si="26">D199-2009</f>
        <v>21</v>
      </c>
      <c r="O199" s="10">
        <f>MATCH(F199,Input!$C$15:$U$15,0)</f>
        <v>16</v>
      </c>
    </row>
    <row r="200" spans="2:15">
      <c r="C200" t="s">
        <v>11</v>
      </c>
      <c r="D200" s="18">
        <v>2030</v>
      </c>
      <c r="E200" t="str">
        <f t="shared" si="23"/>
        <v>INDU*</v>
      </c>
      <c r="F200" t="str">
        <f t="shared" si="24"/>
        <v>INDSNG1</v>
      </c>
      <c r="G200" t="str">
        <f t="shared" si="24"/>
        <v>IUDHT</v>
      </c>
      <c r="H200" t="str">
        <f t="shared" si="24"/>
        <v>INDSNG1</v>
      </c>
      <c r="I200" s="10" t="s">
        <v>209</v>
      </c>
      <c r="J200" s="51">
        <f ca="1">OFFSET(Input!$A$1,M200+N200+2,O200+1)</f>
        <v>0</v>
      </c>
      <c r="L200" s="10" t="str">
        <f t="shared" si="25"/>
        <v>ProcesTax</v>
      </c>
      <c r="M200" s="10">
        <f>VLOOKUP(L200,Input!$C$2:$D$6,2,FALSE)</f>
        <v>13</v>
      </c>
      <c r="N200" s="10">
        <f t="shared" si="26"/>
        <v>21</v>
      </c>
      <c r="O200" s="10">
        <f>MATCH(F200,Input!$C$15:$U$15,0)</f>
        <v>15</v>
      </c>
    </row>
    <row r="201" spans="2:15">
      <c r="B201" s="9"/>
      <c r="C201" s="9" t="s">
        <v>11</v>
      </c>
      <c r="D201" s="12">
        <v>2030</v>
      </c>
      <c r="E201" s="9" t="str">
        <f t="shared" si="23"/>
        <v>INDU*</v>
      </c>
      <c r="F201" s="9" t="str">
        <f t="shared" si="24"/>
        <v>INDLPG</v>
      </c>
      <c r="G201" s="9" t="str">
        <f t="shared" si="24"/>
        <v>IUDHT</v>
      </c>
      <c r="H201" s="9" t="str">
        <f t="shared" si="24"/>
        <v>INDLPG</v>
      </c>
      <c r="I201" s="13" t="s">
        <v>209</v>
      </c>
      <c r="J201" s="52">
        <f ca="1">OFFSET(Input!$A$1,M201+N201+2,O201+1)</f>
        <v>50.283318770351023</v>
      </c>
      <c r="L201" s="13" t="str">
        <f t="shared" si="25"/>
        <v>ProcesTax</v>
      </c>
      <c r="M201" s="13">
        <f>VLOOKUP(L201,Input!$C$2:$D$6,2,FALSE)</f>
        <v>13</v>
      </c>
      <c r="N201" s="13">
        <f t="shared" si="26"/>
        <v>21</v>
      </c>
      <c r="O201" s="13">
        <f>MATCH(F201,Input!$C$15:$U$15,0)</f>
        <v>8</v>
      </c>
    </row>
    <row r="202" spans="2:15">
      <c r="C202" t="s">
        <v>11</v>
      </c>
      <c r="D202" s="18">
        <v>2030</v>
      </c>
      <c r="E202" t="str">
        <f t="shared" si="23"/>
        <v>INDU*</v>
      </c>
      <c r="F202" t="str">
        <f t="shared" si="24"/>
        <v>INDNGA</v>
      </c>
      <c r="G202" t="str">
        <f t="shared" si="24"/>
        <v>IUDRH</v>
      </c>
      <c r="H202" t="str">
        <f t="shared" si="24"/>
        <v>INDNGA</v>
      </c>
      <c r="I202" s="10" t="s">
        <v>209</v>
      </c>
      <c r="J202" s="51">
        <f ca="1">OFFSET(Input!$A$1,M202+N202+2,O202+1)</f>
        <v>78.90688938861561</v>
      </c>
      <c r="L202" s="10" t="str">
        <f t="shared" si="25"/>
        <v>HeatTax</v>
      </c>
      <c r="M202" s="10">
        <f>VLOOKUP(L202,Input!$C$2:$D$6,2,FALSE)</f>
        <v>63</v>
      </c>
      <c r="N202" s="10">
        <f t="shared" si="26"/>
        <v>21</v>
      </c>
      <c r="O202" s="10">
        <f>MATCH(F202,Input!$C$15:$U$15,0)</f>
        <v>1</v>
      </c>
    </row>
    <row r="203" spans="2:15">
      <c r="C203" t="s">
        <v>11</v>
      </c>
      <c r="D203" s="18">
        <v>2030</v>
      </c>
      <c r="E203" t="str">
        <f t="shared" si="23"/>
        <v>INDU*</v>
      </c>
      <c r="F203" t="str">
        <f t="shared" si="24"/>
        <v>INDSNG2</v>
      </c>
      <c r="G203" t="str">
        <f t="shared" si="24"/>
        <v>IUDRH</v>
      </c>
      <c r="H203" t="str">
        <f t="shared" si="24"/>
        <v>INDSNG2</v>
      </c>
      <c r="I203" s="10" t="s">
        <v>209</v>
      </c>
      <c r="J203" s="51">
        <f ca="1">OFFSET(Input!$A$1,M203+N203+2,O203+1)</f>
        <v>0</v>
      </c>
      <c r="L203" s="10" t="str">
        <f t="shared" si="25"/>
        <v>HeatTax</v>
      </c>
      <c r="M203" s="10">
        <f>VLOOKUP(L203,Input!$C$2:$D$6,2,FALSE)</f>
        <v>63</v>
      </c>
      <c r="N203" s="10">
        <f t="shared" si="26"/>
        <v>21</v>
      </c>
      <c r="O203" s="10">
        <f>MATCH(F203,Input!$C$15:$U$15,0)</f>
        <v>16</v>
      </c>
    </row>
    <row r="204" spans="2:15">
      <c r="C204" t="s">
        <v>11</v>
      </c>
      <c r="D204" s="18">
        <v>2030</v>
      </c>
      <c r="E204" t="str">
        <f t="shared" si="23"/>
        <v>INDU*</v>
      </c>
      <c r="F204" t="str">
        <f t="shared" si="24"/>
        <v>INDSNG1</v>
      </c>
      <c r="G204" t="str">
        <f t="shared" si="24"/>
        <v>IUDRH</v>
      </c>
      <c r="H204" t="str">
        <f t="shared" si="24"/>
        <v>INDSNG1</v>
      </c>
      <c r="I204" s="10" t="s">
        <v>209</v>
      </c>
      <c r="J204" s="51">
        <f ca="1">OFFSET(Input!$A$1,M204+N204+2,O204+1)</f>
        <v>121.84069514307899</v>
      </c>
      <c r="L204" s="10" t="str">
        <f t="shared" si="25"/>
        <v>HeatTax</v>
      </c>
      <c r="M204" s="10">
        <f>VLOOKUP(L204,Input!$C$2:$D$6,2,FALSE)</f>
        <v>63</v>
      </c>
      <c r="N204" s="10">
        <f t="shared" si="26"/>
        <v>21</v>
      </c>
      <c r="O204" s="10">
        <f>MATCH(F204,Input!$C$15:$U$15,0)</f>
        <v>15</v>
      </c>
    </row>
    <row r="205" spans="2:15">
      <c r="C205" t="s">
        <v>11</v>
      </c>
      <c r="D205" s="18">
        <v>2030</v>
      </c>
      <c r="E205" t="str">
        <f t="shared" si="23"/>
        <v>INDU*</v>
      </c>
      <c r="F205" t="str">
        <f t="shared" si="24"/>
        <v>INDCOA</v>
      </c>
      <c r="G205" t="str">
        <f t="shared" si="24"/>
        <v>IUDRH</v>
      </c>
      <c r="H205" t="str">
        <f t="shared" si="24"/>
        <v>INDCOA</v>
      </c>
      <c r="I205" s="10" t="s">
        <v>209</v>
      </c>
      <c r="J205" s="51">
        <f ca="1">OFFSET(Input!$A$1,M205+N205+2,O205+1)</f>
        <v>0</v>
      </c>
      <c r="L205" s="10" t="str">
        <f t="shared" si="25"/>
        <v>HeatTax</v>
      </c>
      <c r="M205" s="10">
        <f>VLOOKUP(L205,Input!$C$2:$D$6,2,FALSE)</f>
        <v>63</v>
      </c>
      <c r="N205" s="10">
        <f t="shared" si="26"/>
        <v>21</v>
      </c>
      <c r="O205" s="10">
        <f>MATCH(F205,Input!$C$15:$U$15,0)</f>
        <v>2</v>
      </c>
    </row>
    <row r="206" spans="2:15">
      <c r="C206" t="s">
        <v>11</v>
      </c>
      <c r="D206" s="18">
        <v>2030</v>
      </c>
      <c r="E206" t="str">
        <f t="shared" si="23"/>
        <v>INDU*</v>
      </c>
      <c r="F206" t="str">
        <f t="shared" si="24"/>
        <v>INDDSL</v>
      </c>
      <c r="G206" t="str">
        <f t="shared" si="24"/>
        <v>IUDRH</v>
      </c>
      <c r="H206" t="str">
        <f t="shared" si="24"/>
        <v>INDDSL</v>
      </c>
      <c r="I206" s="10" t="s">
        <v>209</v>
      </c>
      <c r="J206" s="51">
        <f ca="1">OFFSET(Input!$A$1,M206+N206+2,O206+1)</f>
        <v>154.26271326684906</v>
      </c>
      <c r="L206" s="10" t="str">
        <f t="shared" si="25"/>
        <v>HeatTax</v>
      </c>
      <c r="M206" s="10">
        <f>VLOOKUP(L206,Input!$C$2:$D$6,2,FALSE)</f>
        <v>63</v>
      </c>
      <c r="N206" s="10">
        <f t="shared" si="26"/>
        <v>21</v>
      </c>
      <c r="O206" s="10">
        <f>MATCH(F206,Input!$C$15:$U$15,0)</f>
        <v>3</v>
      </c>
    </row>
    <row r="207" spans="2:15">
      <c r="C207" t="s">
        <v>11</v>
      </c>
      <c r="D207" s="18">
        <v>2030</v>
      </c>
      <c r="E207" t="str">
        <f t="shared" si="23"/>
        <v>INDU*</v>
      </c>
      <c r="F207" t="str">
        <f t="shared" si="24"/>
        <v>INDDSB1</v>
      </c>
      <c r="G207" t="str">
        <f t="shared" si="24"/>
        <v>IUDRH</v>
      </c>
      <c r="H207" t="str">
        <f t="shared" si="24"/>
        <v>INDDSB1</v>
      </c>
      <c r="I207" s="10" t="s">
        <v>209</v>
      </c>
      <c r="J207" s="51">
        <f ca="1">OFFSET(Input!$A$1,M207+N207+2,O207+1)</f>
        <v>40.322872058088471</v>
      </c>
      <c r="L207" s="10" t="str">
        <f t="shared" si="25"/>
        <v>HeatTax</v>
      </c>
      <c r="M207" s="10">
        <f>VLOOKUP(L207,Input!$C$2:$D$6,2,FALSE)</f>
        <v>63</v>
      </c>
      <c r="N207" s="10">
        <f t="shared" si="26"/>
        <v>21</v>
      </c>
      <c r="O207" s="10">
        <f>MATCH(F207,Input!$C$15:$U$15,0)</f>
        <v>13</v>
      </c>
    </row>
    <row r="208" spans="2:15">
      <c r="C208" t="s">
        <v>11</v>
      </c>
      <c r="D208" s="18">
        <v>2030</v>
      </c>
      <c r="E208" t="str">
        <f t="shared" si="23"/>
        <v>INDU*</v>
      </c>
      <c r="F208" t="str">
        <f t="shared" si="24"/>
        <v>INDDSB2</v>
      </c>
      <c r="G208" t="str">
        <f t="shared" si="24"/>
        <v>IUDRH</v>
      </c>
      <c r="H208" t="str">
        <f t="shared" si="24"/>
        <v>INDDSB2</v>
      </c>
      <c r="I208" s="10" t="s">
        <v>209</v>
      </c>
      <c r="J208" s="51">
        <f ca="1">OFFSET(Input!$A$1,M208+N208+2,O208+1)</f>
        <v>121.84069514307899</v>
      </c>
      <c r="L208" s="10" t="str">
        <f t="shared" si="25"/>
        <v>HeatTax</v>
      </c>
      <c r="M208" s="10">
        <f>VLOOKUP(L208,Input!$C$2:$D$6,2,FALSE)</f>
        <v>63</v>
      </c>
      <c r="N208" s="10">
        <f t="shared" si="26"/>
        <v>21</v>
      </c>
      <c r="O208" s="10">
        <f>MATCH(F208,Input!$C$15:$U$15,0)</f>
        <v>14</v>
      </c>
    </row>
    <row r="209" spans="2:15">
      <c r="C209" t="s">
        <v>11</v>
      </c>
      <c r="D209" s="18">
        <v>2030</v>
      </c>
      <c r="E209" t="str">
        <f t="shared" si="23"/>
        <v>INDU*</v>
      </c>
      <c r="F209" t="str">
        <f t="shared" si="24"/>
        <v>INDWPE</v>
      </c>
      <c r="G209" t="str">
        <f t="shared" si="24"/>
        <v>IUDRH</v>
      </c>
      <c r="H209" t="str">
        <f t="shared" si="24"/>
        <v>INDWPE</v>
      </c>
      <c r="I209" s="10" t="s">
        <v>209</v>
      </c>
      <c r="J209" s="51">
        <f ca="1">OFFSET(Input!$A$1,M209+N209+2,O209+1)</f>
        <v>0</v>
      </c>
      <c r="L209" s="10" t="str">
        <f t="shared" si="25"/>
        <v>HeatTax</v>
      </c>
      <c r="M209" s="10">
        <f>VLOOKUP(L209,Input!$C$2:$D$6,2,FALSE)</f>
        <v>63</v>
      </c>
      <c r="N209" s="10">
        <f t="shared" si="26"/>
        <v>21</v>
      </c>
      <c r="O209" s="10">
        <f>MATCH(F209,Input!$C$15:$U$15,0)</f>
        <v>4</v>
      </c>
    </row>
    <row r="210" spans="2:15">
      <c r="C210" t="s">
        <v>11</v>
      </c>
      <c r="D210" s="18">
        <v>2030</v>
      </c>
      <c r="E210" t="str">
        <f t="shared" si="23"/>
        <v>INDU*</v>
      </c>
      <c r="F210" t="str">
        <f t="shared" ref="F210:H229" si="27">F166</f>
        <v>INDWCH</v>
      </c>
      <c r="G210" t="str">
        <f t="shared" si="27"/>
        <v>IUDRH</v>
      </c>
      <c r="H210" t="str">
        <f t="shared" si="27"/>
        <v>INDWCH</v>
      </c>
      <c r="I210" s="10" t="s">
        <v>209</v>
      </c>
      <c r="J210" s="51">
        <f ca="1">OFFSET(Input!$A$1,M210+N210+2,O210+1)</f>
        <v>0</v>
      </c>
      <c r="L210" s="10" t="str">
        <f t="shared" si="25"/>
        <v>HeatTax</v>
      </c>
      <c r="M210" s="10">
        <f>VLOOKUP(L210,Input!$C$2:$D$6,2,FALSE)</f>
        <v>63</v>
      </c>
      <c r="N210" s="10">
        <f t="shared" si="26"/>
        <v>21</v>
      </c>
      <c r="O210" s="10">
        <f>MATCH(F210,Input!$C$15:$U$15,0)</f>
        <v>5</v>
      </c>
    </row>
    <row r="211" spans="2:15">
      <c r="C211" t="s">
        <v>11</v>
      </c>
      <c r="D211" s="18">
        <v>2030</v>
      </c>
      <c r="E211" t="str">
        <f t="shared" si="23"/>
        <v>INDU*</v>
      </c>
      <c r="F211" t="str">
        <f t="shared" si="27"/>
        <v>INDBGA</v>
      </c>
      <c r="G211" t="str">
        <f t="shared" si="27"/>
        <v>IUDRH</v>
      </c>
      <c r="H211" t="str">
        <f t="shared" si="27"/>
        <v>INDBGA</v>
      </c>
      <c r="I211" s="10" t="s">
        <v>209</v>
      </c>
      <c r="J211" s="51">
        <f ca="1">OFFSET(Input!$A$1,M211+N211+2,O211+1)</f>
        <v>0</v>
      </c>
      <c r="L211" s="10" t="str">
        <f t="shared" si="25"/>
        <v>HeatTax</v>
      </c>
      <c r="M211" s="10">
        <f>VLOOKUP(L211,Input!$C$2:$D$6,2,FALSE)</f>
        <v>63</v>
      </c>
      <c r="N211" s="10">
        <f t="shared" si="26"/>
        <v>21</v>
      </c>
      <c r="O211" s="10">
        <f>MATCH(F211,Input!$C$15:$U$15,0)</f>
        <v>6</v>
      </c>
    </row>
    <row r="212" spans="2:15">
      <c r="C212" t="s">
        <v>11</v>
      </c>
      <c r="D212" s="18">
        <v>2030</v>
      </c>
      <c r="E212" t="str">
        <f t="shared" si="23"/>
        <v>INDU*</v>
      </c>
      <c r="F212" t="str">
        <f t="shared" si="27"/>
        <v>INDHFO</v>
      </c>
      <c r="G212" t="str">
        <f t="shared" si="27"/>
        <v>IUDRH</v>
      </c>
      <c r="H212" t="str">
        <f t="shared" si="27"/>
        <v>INDHFO</v>
      </c>
      <c r="I212" s="10" t="s">
        <v>209</v>
      </c>
      <c r="J212" s="51">
        <f ca="1">OFFSET(Input!$A$1,M212+N212+2,O212+1)</f>
        <v>70.840902704037745</v>
      </c>
      <c r="L212" s="10" t="str">
        <f t="shared" si="25"/>
        <v>HeatTax</v>
      </c>
      <c r="M212" s="10">
        <f>VLOOKUP(L212,Input!$C$2:$D$6,2,FALSE)</f>
        <v>63</v>
      </c>
      <c r="N212" s="10">
        <f t="shared" si="26"/>
        <v>21</v>
      </c>
      <c r="O212" s="10">
        <f>MATCH(F212,Input!$C$15:$U$15,0)</f>
        <v>7</v>
      </c>
    </row>
    <row r="213" spans="2:15">
      <c r="C213" t="s">
        <v>11</v>
      </c>
      <c r="D213" s="18">
        <v>2030</v>
      </c>
      <c r="E213" t="str">
        <f t="shared" si="23"/>
        <v>INDU*</v>
      </c>
      <c r="F213" t="str">
        <f t="shared" si="27"/>
        <v>INDLPG</v>
      </c>
      <c r="G213" t="str">
        <f t="shared" si="27"/>
        <v>IUDRH</v>
      </c>
      <c r="H213" t="str">
        <f t="shared" si="27"/>
        <v>INDLPG</v>
      </c>
      <c r="I213" s="10" t="s">
        <v>209</v>
      </c>
      <c r="J213" s="51">
        <f ca="1">OFFSET(Input!$A$1,M213+N213+2,O213+1)</f>
        <v>50.283318770351023</v>
      </c>
      <c r="L213" s="10" t="str">
        <f t="shared" si="25"/>
        <v>HeatTax</v>
      </c>
      <c r="M213" s="10">
        <f>VLOOKUP(L213,Input!$C$2:$D$6,2,FALSE)</f>
        <v>63</v>
      </c>
      <c r="N213" s="10">
        <f t="shared" si="26"/>
        <v>21</v>
      </c>
      <c r="O213" s="10">
        <f>MATCH(F213,Input!$C$15:$U$15,0)</f>
        <v>8</v>
      </c>
    </row>
    <row r="214" spans="2:15">
      <c r="C214" t="s">
        <v>11</v>
      </c>
      <c r="D214" s="18">
        <v>2030</v>
      </c>
      <c r="E214" t="str">
        <f t="shared" si="23"/>
        <v>INDU*</v>
      </c>
      <c r="F214" t="str">
        <f t="shared" si="27"/>
        <v>INDWST</v>
      </c>
      <c r="G214" t="str">
        <f t="shared" si="27"/>
        <v>IUDRH</v>
      </c>
      <c r="H214" t="str">
        <f t="shared" si="27"/>
        <v>INDWST</v>
      </c>
      <c r="I214" s="10" t="s">
        <v>209</v>
      </c>
      <c r="J214" s="51">
        <f ca="1">OFFSET(Input!$A$1,M214+N214+2,O214+1)</f>
        <v>0</v>
      </c>
      <c r="L214" s="10" t="str">
        <f t="shared" si="25"/>
        <v>HeatTax</v>
      </c>
      <c r="M214" s="10">
        <f>VLOOKUP(L214,Input!$C$2:$D$6,2,FALSE)</f>
        <v>63</v>
      </c>
      <c r="N214" s="10">
        <f t="shared" si="26"/>
        <v>21</v>
      </c>
      <c r="O214" s="10">
        <f>MATCH(F214,Input!$C$15:$U$15,0)</f>
        <v>9</v>
      </c>
    </row>
    <row r="215" spans="2:15">
      <c r="C215" t="s">
        <v>11</v>
      </c>
      <c r="D215" s="18">
        <v>2030</v>
      </c>
      <c r="E215" t="str">
        <f t="shared" si="23"/>
        <v>INDU*</v>
      </c>
      <c r="F215" t="str">
        <f t="shared" si="27"/>
        <v>INDHCE</v>
      </c>
      <c r="G215" t="str">
        <f t="shared" si="27"/>
        <v>IUDRH</v>
      </c>
      <c r="H215" t="str">
        <f t="shared" si="27"/>
        <v>INDHCE</v>
      </c>
      <c r="I215" s="10" t="s">
        <v>209</v>
      </c>
      <c r="J215" s="51">
        <f ca="1">OFFSET(Input!$A$1,M215+N215+2,O215+1)</f>
        <v>30.170076892571945</v>
      </c>
      <c r="L215" s="10" t="str">
        <f t="shared" si="25"/>
        <v>HeatTax</v>
      </c>
      <c r="M215" s="10">
        <f>VLOOKUP(L215,Input!$C$2:$D$6,2,FALSE)</f>
        <v>63</v>
      </c>
      <c r="N215" s="10">
        <f t="shared" si="26"/>
        <v>21</v>
      </c>
      <c r="O215" s="10">
        <f>MATCH(F215,Input!$C$15:$U$15,0)</f>
        <v>10</v>
      </c>
    </row>
    <row r="216" spans="2:15">
      <c r="C216" t="s">
        <v>11</v>
      </c>
      <c r="D216" s="18">
        <v>2030</v>
      </c>
      <c r="E216" t="str">
        <f t="shared" si="23"/>
        <v>INDU*</v>
      </c>
      <c r="F216" t="str">
        <f t="shared" si="27"/>
        <v>INDHDE</v>
      </c>
      <c r="G216" t="str">
        <f t="shared" si="27"/>
        <v>IUDRH</v>
      </c>
      <c r="H216" t="str">
        <f t="shared" si="27"/>
        <v>INDHDE</v>
      </c>
      <c r="I216" s="10" t="s">
        <v>209</v>
      </c>
      <c r="J216" s="51">
        <f ca="1">OFFSET(Input!$A$1,M216+N216+2,O216+1)</f>
        <v>30.170076892571945</v>
      </c>
      <c r="L216" s="10" t="str">
        <f t="shared" si="25"/>
        <v>HeatTax</v>
      </c>
      <c r="M216" s="10">
        <f>VLOOKUP(L216,Input!$C$2:$D$6,2,FALSE)</f>
        <v>63</v>
      </c>
      <c r="N216" s="10">
        <f t="shared" si="26"/>
        <v>21</v>
      </c>
      <c r="O216" s="10">
        <f>MATCH(F216,Input!$C$15:$U$15,0)</f>
        <v>11</v>
      </c>
    </row>
    <row r="217" spans="2:15" ht="15.75" thickBot="1">
      <c r="B217" s="80"/>
      <c r="C217" s="80" t="s">
        <v>11</v>
      </c>
      <c r="D217" s="81">
        <v>2030</v>
      </c>
      <c r="E217" s="80" t="str">
        <f t="shared" si="23"/>
        <v>INDU*</v>
      </c>
      <c r="F217" s="80" t="str">
        <f t="shared" si="27"/>
        <v>INDELC</v>
      </c>
      <c r="G217" s="80" t="str">
        <f t="shared" si="27"/>
        <v>IUDRH</v>
      </c>
      <c r="H217" s="80" t="str">
        <f t="shared" si="27"/>
        <v>INDELC</v>
      </c>
      <c r="I217" s="82" t="s">
        <v>209</v>
      </c>
      <c r="J217" s="83">
        <f ca="1">OFFSET(Input!$A$1,M217+N217+2,O217+1)</f>
        <v>40.322872058088471</v>
      </c>
      <c r="L217" s="13" t="str">
        <f t="shared" si="25"/>
        <v>HeatTax</v>
      </c>
      <c r="M217" s="13">
        <f>VLOOKUP(L217,Input!$C$2:$D$6,2,FALSE)</f>
        <v>63</v>
      </c>
      <c r="N217" s="13">
        <f t="shared" si="26"/>
        <v>21</v>
      </c>
      <c r="O217" s="13">
        <f>MATCH(F217,Input!$C$15:$U$15,0)</f>
        <v>12</v>
      </c>
    </row>
    <row r="218" spans="2:15">
      <c r="B218" s="9"/>
      <c r="C218" s="9" t="s">
        <v>11</v>
      </c>
      <c r="D218" s="12">
        <v>2030</v>
      </c>
      <c r="E218" s="9" t="str">
        <f t="shared" si="23"/>
        <v>INDU*</v>
      </c>
      <c r="F218" s="9" t="str">
        <f t="shared" si="27"/>
        <v>INDELC</v>
      </c>
      <c r="G218" s="9" t="str">
        <f t="shared" si="27"/>
        <v>IUDLA</v>
      </c>
      <c r="H218" s="9" t="str">
        <f t="shared" si="27"/>
        <v>INDELC</v>
      </c>
      <c r="I218" s="13" t="s">
        <v>209</v>
      </c>
      <c r="J218" s="52">
        <f ca="1">OFFSET(Input!$A$1,M218+N218+2,O218+1)</f>
        <v>40.322872058088471</v>
      </c>
      <c r="L218" s="28" t="str">
        <f t="shared" si="25"/>
        <v>FullTax</v>
      </c>
      <c r="M218" s="28">
        <f>VLOOKUP(L218,Input!$C$2:$D$6,2,FALSE)</f>
        <v>113</v>
      </c>
      <c r="N218" s="28">
        <f t="shared" si="26"/>
        <v>21</v>
      </c>
      <c r="O218" s="28">
        <f>MATCH(F218,Input!$C$15:$U$15,0)</f>
        <v>12</v>
      </c>
    </row>
    <row r="219" spans="2:15">
      <c r="B219" s="9"/>
      <c r="C219" s="9" t="s">
        <v>11</v>
      </c>
      <c r="D219" s="12">
        <v>2030</v>
      </c>
      <c r="E219" s="9" t="str">
        <f t="shared" si="23"/>
        <v>INDU*</v>
      </c>
      <c r="F219" s="9" t="str">
        <f t="shared" si="27"/>
        <v>INDELC</v>
      </c>
      <c r="G219" s="9" t="str">
        <f t="shared" si="27"/>
        <v>IUDEM</v>
      </c>
      <c r="H219" s="9" t="str">
        <f t="shared" si="27"/>
        <v>INDELC</v>
      </c>
      <c r="I219" s="13" t="s">
        <v>209</v>
      </c>
      <c r="J219" s="52">
        <f ca="1">OFFSET(Input!$A$1,M219+N219+2,O219+1)</f>
        <v>40.322872058088471</v>
      </c>
      <c r="L219" s="13" t="str">
        <f t="shared" si="25"/>
        <v>FullTax</v>
      </c>
      <c r="M219" s="13">
        <f>VLOOKUP(L219,Input!$C$2:$D$6,2,FALSE)</f>
        <v>113</v>
      </c>
      <c r="N219" s="13">
        <f t="shared" si="26"/>
        <v>21</v>
      </c>
      <c r="O219" s="13">
        <f>MATCH(F219,Input!$C$15:$U$15,0)</f>
        <v>12</v>
      </c>
    </row>
    <row r="220" spans="2:15">
      <c r="C220" t="s">
        <v>11</v>
      </c>
      <c r="D220" s="18">
        <v>2030</v>
      </c>
      <c r="E220" t="str">
        <f t="shared" si="23"/>
        <v>INDU*</v>
      </c>
      <c r="F220" t="str">
        <f t="shared" si="27"/>
        <v>INDDSB1</v>
      </c>
      <c r="G220" t="str">
        <f t="shared" si="27"/>
        <v>IUDTF</v>
      </c>
      <c r="H220" t="str">
        <f t="shared" si="27"/>
        <v>INDDSB1</v>
      </c>
      <c r="I220" s="10" t="s">
        <v>209</v>
      </c>
      <c r="J220" s="51">
        <f ca="1">OFFSET(Input!$A$1,M220+N220+2,O220+1)</f>
        <v>40.322872058088471</v>
      </c>
      <c r="L220" s="10" t="str">
        <f t="shared" si="25"/>
        <v>FullTax</v>
      </c>
      <c r="M220" s="10">
        <f>VLOOKUP(L220,Input!$C$2:$D$6,2,FALSE)</f>
        <v>113</v>
      </c>
      <c r="N220" s="10">
        <f t="shared" si="26"/>
        <v>21</v>
      </c>
      <c r="O220" s="10">
        <f>MATCH(F220,Input!$C$15:$U$15,0)</f>
        <v>13</v>
      </c>
    </row>
    <row r="221" spans="2:15">
      <c r="C221" t="s">
        <v>11</v>
      </c>
      <c r="D221" s="18">
        <v>2030</v>
      </c>
      <c r="E221" t="str">
        <f t="shared" si="23"/>
        <v>INDU*</v>
      </c>
      <c r="F221" t="str">
        <f t="shared" si="27"/>
        <v>INDDSB2</v>
      </c>
      <c r="G221" t="str">
        <f t="shared" si="27"/>
        <v>IUDTF</v>
      </c>
      <c r="H221" t="str">
        <f t="shared" si="27"/>
        <v>INDDSB2</v>
      </c>
      <c r="I221" s="10" t="s">
        <v>209</v>
      </c>
      <c r="J221" s="51">
        <f ca="1">OFFSET(Input!$A$1,M221+N221+2,O221+1)</f>
        <v>121.84069514307899</v>
      </c>
      <c r="L221" s="10" t="str">
        <f t="shared" si="25"/>
        <v>FullTax</v>
      </c>
      <c r="M221" s="10">
        <f>VLOOKUP(L221,Input!$C$2:$D$6,2,FALSE)</f>
        <v>113</v>
      </c>
      <c r="N221" s="10">
        <f t="shared" si="26"/>
        <v>21</v>
      </c>
      <c r="O221" s="10">
        <f>MATCH(F221,Input!$C$15:$U$15,0)</f>
        <v>14</v>
      </c>
    </row>
    <row r="222" spans="2:15">
      <c r="C222" t="s">
        <v>11</v>
      </c>
      <c r="D222" s="18">
        <v>2030</v>
      </c>
      <c r="E222" t="str">
        <f t="shared" si="23"/>
        <v>INDU*</v>
      </c>
      <c r="F222" t="str">
        <f t="shared" si="27"/>
        <v>INDDSL</v>
      </c>
      <c r="G222" t="str">
        <f t="shared" si="27"/>
        <v>IUDTF</v>
      </c>
      <c r="H222" t="str">
        <f t="shared" si="27"/>
        <v>INDDSL</v>
      </c>
      <c r="I222" s="10" t="s">
        <v>209</v>
      </c>
      <c r="J222" s="51">
        <f ca="1">OFFSET(Input!$A$1,M222+N222+2,O222+1)</f>
        <v>154.26271326684906</v>
      </c>
      <c r="L222" s="10" t="str">
        <f t="shared" si="25"/>
        <v>FullTax</v>
      </c>
      <c r="M222" s="10">
        <f>VLOOKUP(L222,Input!$C$2:$D$6,2,FALSE)</f>
        <v>113</v>
      </c>
      <c r="N222" s="10">
        <f t="shared" si="26"/>
        <v>21</v>
      </c>
      <c r="O222" s="10">
        <f>MATCH(F222,Input!$C$15:$U$15,0)</f>
        <v>3</v>
      </c>
    </row>
    <row r="223" spans="2:15">
      <c r="C223" t="s">
        <v>11</v>
      </c>
      <c r="D223" s="18">
        <v>2030</v>
      </c>
      <c r="E223" t="str">
        <f t="shared" si="23"/>
        <v>INDU*</v>
      </c>
      <c r="F223" t="str">
        <f t="shared" si="27"/>
        <v>INDLPG</v>
      </c>
      <c r="G223" t="str">
        <f t="shared" si="27"/>
        <v>IUDFL</v>
      </c>
      <c r="H223" t="str">
        <f t="shared" si="27"/>
        <v>INDLPG</v>
      </c>
      <c r="I223" s="10" t="s">
        <v>209</v>
      </c>
      <c r="J223" s="51">
        <f ca="1">OFFSET(Input!$A$1,M223+N223+2,O223+1)</f>
        <v>50.283318770351023</v>
      </c>
      <c r="L223" s="10" t="str">
        <f t="shared" si="25"/>
        <v>FullTax</v>
      </c>
      <c r="M223" s="10">
        <f>VLOOKUP(L223,Input!$C$2:$D$6,2,FALSE)</f>
        <v>113</v>
      </c>
      <c r="N223" s="10">
        <f t="shared" si="26"/>
        <v>21</v>
      </c>
      <c r="O223" s="10">
        <f>MATCH(F223,Input!$C$15:$U$15,0)</f>
        <v>8</v>
      </c>
    </row>
    <row r="224" spans="2:15">
      <c r="C224" t="s">
        <v>11</v>
      </c>
      <c r="D224" s="18">
        <v>2030</v>
      </c>
      <c r="E224" t="str">
        <f t="shared" si="23"/>
        <v>INDU*</v>
      </c>
      <c r="F224" t="str">
        <f t="shared" si="27"/>
        <v>INDSNG1</v>
      </c>
      <c r="G224" t="str">
        <f t="shared" si="27"/>
        <v>IUDFL</v>
      </c>
      <c r="H224" t="str">
        <f t="shared" si="27"/>
        <v>INDSNG1</v>
      </c>
      <c r="I224" s="10" t="s">
        <v>209</v>
      </c>
      <c r="J224" s="51">
        <f ca="1">OFFSET(Input!$A$1,M224+N224+2,O224+1)</f>
        <v>121.84069514307899</v>
      </c>
      <c r="L224" s="10" t="str">
        <f t="shared" si="25"/>
        <v>FullTax</v>
      </c>
      <c r="M224" s="10">
        <f>VLOOKUP(L224,Input!$C$2:$D$6,2,FALSE)</f>
        <v>113</v>
      </c>
      <c r="N224" s="10">
        <f t="shared" si="26"/>
        <v>21</v>
      </c>
      <c r="O224" s="10">
        <f>MATCH(F224,Input!$C$15:$U$15,0)</f>
        <v>15</v>
      </c>
    </row>
    <row r="225" spans="2:15" ht="15.75" thickBot="1">
      <c r="B225" s="9"/>
      <c r="C225" s="9" t="s">
        <v>11</v>
      </c>
      <c r="D225" s="12">
        <v>2030</v>
      </c>
      <c r="E225" s="9" t="str">
        <f t="shared" si="23"/>
        <v>INDU*</v>
      </c>
      <c r="F225" s="9" t="str">
        <f t="shared" si="27"/>
        <v>INDSNG2</v>
      </c>
      <c r="G225" s="9" t="str">
        <f t="shared" si="27"/>
        <v>IUDFL</v>
      </c>
      <c r="H225" s="9" t="str">
        <f t="shared" si="27"/>
        <v>INDSNG2</v>
      </c>
      <c r="I225" s="13" t="s">
        <v>209</v>
      </c>
      <c r="J225" s="52">
        <f ca="1">OFFSET(Input!$A$1,M225+N225+2,O225+1)</f>
        <v>0</v>
      </c>
      <c r="L225" s="13" t="str">
        <f t="shared" si="25"/>
        <v>FullTax</v>
      </c>
      <c r="M225" s="13">
        <f>VLOOKUP(L225,Input!$C$2:$D$6,2,FALSE)</f>
        <v>113</v>
      </c>
      <c r="N225" s="13">
        <f t="shared" si="26"/>
        <v>21</v>
      </c>
      <c r="O225" s="13">
        <f>MATCH(F225,Input!$C$15:$U$15,0)</f>
        <v>16</v>
      </c>
    </row>
    <row r="226" spans="2:15" ht="18" customHeight="1">
      <c r="B226" s="8"/>
      <c r="C226" s="8" t="s">
        <v>11</v>
      </c>
      <c r="D226" s="19">
        <v>2035</v>
      </c>
      <c r="E226" s="8" t="str">
        <f t="shared" si="23"/>
        <v>INDU*</v>
      </c>
      <c r="F226" s="8" t="str">
        <f t="shared" si="27"/>
        <v>INDNGA</v>
      </c>
      <c r="G226" s="8" t="str">
        <f t="shared" si="27"/>
        <v>IUDMT</v>
      </c>
      <c r="H226" s="8" t="str">
        <f t="shared" si="27"/>
        <v>INDNGA</v>
      </c>
      <c r="I226" s="20" t="s">
        <v>209</v>
      </c>
      <c r="J226" s="50">
        <f ca="1">OFFSET(Input!$A$1,M226+N226+2,O226+1)</f>
        <v>2.5015331882971479</v>
      </c>
      <c r="L226" s="20" t="str">
        <f t="shared" si="25"/>
        <v>ProcesTax</v>
      </c>
      <c r="M226" s="20">
        <f>VLOOKUP(L226,Input!$C$2:$D$6,2,FALSE)</f>
        <v>13</v>
      </c>
      <c r="N226" s="20">
        <f t="shared" si="26"/>
        <v>26</v>
      </c>
      <c r="O226" s="20">
        <f>MATCH(F226,Input!$C$15:$U$15,0)</f>
        <v>1</v>
      </c>
    </row>
    <row r="227" spans="2:15">
      <c r="C227" t="s">
        <v>11</v>
      </c>
      <c r="D227" s="18">
        <v>2035</v>
      </c>
      <c r="E227" t="str">
        <f t="shared" si="23"/>
        <v>INDU*</v>
      </c>
      <c r="F227" t="str">
        <f t="shared" si="27"/>
        <v>INDSNG1</v>
      </c>
      <c r="G227" t="str">
        <f t="shared" si="27"/>
        <v>IUDMT</v>
      </c>
      <c r="H227" t="str">
        <f t="shared" si="27"/>
        <v>INDSNG1</v>
      </c>
      <c r="I227" s="10" t="s">
        <v>209</v>
      </c>
      <c r="J227" s="51">
        <f ca="1">OFFSET(Input!$A$1,M227+N227+2,O227+1)</f>
        <v>0</v>
      </c>
      <c r="L227" s="10" t="str">
        <f t="shared" si="25"/>
        <v>ProcesTax</v>
      </c>
      <c r="M227" s="10">
        <f>VLOOKUP(L227,Input!$C$2:$D$6,2,FALSE)</f>
        <v>13</v>
      </c>
      <c r="N227" s="10">
        <f t="shared" si="26"/>
        <v>26</v>
      </c>
      <c r="O227" s="10">
        <f>MATCH(F227,Input!$C$15:$U$15,0)</f>
        <v>15</v>
      </c>
    </row>
    <row r="228" spans="2:15">
      <c r="C228" t="s">
        <v>11</v>
      </c>
      <c r="D228" s="18">
        <v>2035</v>
      </c>
      <c r="E228" t="str">
        <f t="shared" si="23"/>
        <v>INDU*</v>
      </c>
      <c r="F228" t="str">
        <f t="shared" si="27"/>
        <v>INDSNG2</v>
      </c>
      <c r="G228" t="str">
        <f t="shared" si="27"/>
        <v>IUDMT</v>
      </c>
      <c r="H228" t="str">
        <f t="shared" si="27"/>
        <v>INDSNG2</v>
      </c>
      <c r="I228" s="10" t="s">
        <v>209</v>
      </c>
      <c r="J228" s="51">
        <f ca="1">OFFSET(Input!$A$1,M228+N228+2,O228+1)</f>
        <v>0</v>
      </c>
      <c r="L228" s="10" t="str">
        <f t="shared" si="25"/>
        <v>ProcesTax</v>
      </c>
      <c r="M228" s="10">
        <f>VLOOKUP(L228,Input!$C$2:$D$6,2,FALSE)</f>
        <v>13</v>
      </c>
      <c r="N228" s="10">
        <f t="shared" si="26"/>
        <v>26</v>
      </c>
      <c r="O228" s="10">
        <f>MATCH(F228,Input!$C$15:$U$15,0)</f>
        <v>16</v>
      </c>
    </row>
    <row r="229" spans="2:15">
      <c r="C229" t="s">
        <v>11</v>
      </c>
      <c r="D229" s="18">
        <v>2035</v>
      </c>
      <c r="E229" t="str">
        <f t="shared" si="23"/>
        <v>INDU*</v>
      </c>
      <c r="F229" t="str">
        <f t="shared" si="27"/>
        <v>INDCOA</v>
      </c>
      <c r="G229" t="str">
        <f t="shared" si="27"/>
        <v>IUDMT</v>
      </c>
      <c r="H229" t="str">
        <f t="shared" si="27"/>
        <v>INDCOA</v>
      </c>
      <c r="I229" s="10" t="s">
        <v>209</v>
      </c>
      <c r="J229" s="51">
        <f ca="1">OFFSET(Input!$A$1,M229+N229+2,O229+1)</f>
        <v>0</v>
      </c>
      <c r="L229" s="10" t="str">
        <f t="shared" si="25"/>
        <v>ProcesTax</v>
      </c>
      <c r="M229" s="10">
        <f>VLOOKUP(L229,Input!$C$2:$D$6,2,FALSE)</f>
        <v>13</v>
      </c>
      <c r="N229" s="10">
        <f t="shared" si="26"/>
        <v>26</v>
      </c>
      <c r="O229" s="10">
        <f>MATCH(F229,Input!$C$15:$U$15,0)</f>
        <v>2</v>
      </c>
    </row>
    <row r="230" spans="2:15">
      <c r="C230" t="s">
        <v>11</v>
      </c>
      <c r="D230" s="18">
        <v>2035</v>
      </c>
      <c r="E230" t="str">
        <f t="shared" si="23"/>
        <v>INDU*</v>
      </c>
      <c r="F230" t="str">
        <f t="shared" ref="F230:H249" si="28">F186</f>
        <v>INDDSL</v>
      </c>
      <c r="G230" t="str">
        <f t="shared" si="28"/>
        <v>IUDMT</v>
      </c>
      <c r="H230" t="str">
        <f t="shared" si="28"/>
        <v>INDDSL</v>
      </c>
      <c r="I230" s="10" t="s">
        <v>209</v>
      </c>
      <c r="J230" s="51">
        <f ca="1">OFFSET(Input!$A$1,M230+N230+2,O230+1)</f>
        <v>154.26271326684906</v>
      </c>
      <c r="L230" s="10" t="str">
        <f t="shared" si="25"/>
        <v>ProcesTax</v>
      </c>
      <c r="M230" s="10">
        <f>VLOOKUP(L230,Input!$C$2:$D$6,2,FALSE)</f>
        <v>13</v>
      </c>
      <c r="N230" s="10">
        <f t="shared" si="26"/>
        <v>26</v>
      </c>
      <c r="O230" s="10">
        <f>MATCH(F230,Input!$C$15:$U$15,0)</f>
        <v>3</v>
      </c>
    </row>
    <row r="231" spans="2:15">
      <c r="C231" t="s">
        <v>11</v>
      </c>
      <c r="D231" s="18">
        <v>2035</v>
      </c>
      <c r="E231" t="str">
        <f t="shared" si="23"/>
        <v>INDU*</v>
      </c>
      <c r="F231" t="str">
        <f t="shared" si="28"/>
        <v>INDDSB1</v>
      </c>
      <c r="G231" t="str">
        <f t="shared" si="28"/>
        <v>IUDMT</v>
      </c>
      <c r="H231" t="str">
        <f t="shared" si="28"/>
        <v>INDDSB1</v>
      </c>
      <c r="I231" s="10" t="s">
        <v>209</v>
      </c>
      <c r="J231" s="51">
        <f ca="1">OFFSET(Input!$A$1,M231+N231+2,O231+1)</f>
        <v>121.84069514307899</v>
      </c>
      <c r="L231" s="10" t="str">
        <f t="shared" si="25"/>
        <v>ProcesTax</v>
      </c>
      <c r="M231" s="10">
        <f>VLOOKUP(L231,Input!$C$2:$D$6,2,FALSE)</f>
        <v>13</v>
      </c>
      <c r="N231" s="10">
        <f t="shared" si="26"/>
        <v>26</v>
      </c>
      <c r="O231" s="10">
        <f>MATCH(F231,Input!$C$15:$U$15,0)</f>
        <v>13</v>
      </c>
    </row>
    <row r="232" spans="2:15">
      <c r="C232" t="s">
        <v>11</v>
      </c>
      <c r="D232" s="18">
        <v>2035</v>
      </c>
      <c r="E232" t="str">
        <f t="shared" si="23"/>
        <v>INDU*</v>
      </c>
      <c r="F232" t="str">
        <f t="shared" si="28"/>
        <v>INDDSB2</v>
      </c>
      <c r="G232" t="str">
        <f t="shared" si="28"/>
        <v>IUDMT</v>
      </c>
      <c r="H232" t="str">
        <f t="shared" si="28"/>
        <v>INDDSB2</v>
      </c>
      <c r="I232" s="10" t="s">
        <v>209</v>
      </c>
      <c r="J232" s="51">
        <f ca="1">OFFSET(Input!$A$1,M232+N232+2,O232+1)</f>
        <v>121.84069514307899</v>
      </c>
      <c r="L232" s="10" t="str">
        <f t="shared" si="25"/>
        <v>ProcesTax</v>
      </c>
      <c r="M232" s="10">
        <f>VLOOKUP(L232,Input!$C$2:$D$6,2,FALSE)</f>
        <v>13</v>
      </c>
      <c r="N232" s="10">
        <f t="shared" si="26"/>
        <v>26</v>
      </c>
      <c r="O232" s="10">
        <f>MATCH(F232,Input!$C$15:$U$15,0)</f>
        <v>14</v>
      </c>
    </row>
    <row r="233" spans="2:15">
      <c r="C233" t="s">
        <v>11</v>
      </c>
      <c r="D233" s="18">
        <v>2035</v>
      </c>
      <c r="E233" t="str">
        <f t="shared" si="23"/>
        <v>INDU*</v>
      </c>
      <c r="F233" t="str">
        <f t="shared" si="28"/>
        <v>INDWPE</v>
      </c>
      <c r="G233" t="str">
        <f t="shared" si="28"/>
        <v>IUDMT</v>
      </c>
      <c r="H233" t="str">
        <f t="shared" si="28"/>
        <v>INDWPE</v>
      </c>
      <c r="I233" s="10" t="s">
        <v>209</v>
      </c>
      <c r="J233" s="51">
        <f ca="1">OFFSET(Input!$A$1,M233+N233+2,O233+1)</f>
        <v>0</v>
      </c>
      <c r="L233" s="10" t="str">
        <f t="shared" si="25"/>
        <v>ProcesTax</v>
      </c>
      <c r="M233" s="10">
        <f>VLOOKUP(L233,Input!$C$2:$D$6,2,FALSE)</f>
        <v>13</v>
      </c>
      <c r="N233" s="10">
        <f t="shared" si="26"/>
        <v>26</v>
      </c>
      <c r="O233" s="10">
        <f>MATCH(F233,Input!$C$15:$U$15,0)</f>
        <v>4</v>
      </c>
    </row>
    <row r="234" spans="2:15">
      <c r="C234" t="s">
        <v>11</v>
      </c>
      <c r="D234" s="18">
        <v>2035</v>
      </c>
      <c r="E234" t="str">
        <f t="shared" si="23"/>
        <v>INDU*</v>
      </c>
      <c r="F234" t="str">
        <f t="shared" si="28"/>
        <v>INDWCH</v>
      </c>
      <c r="G234" t="str">
        <f t="shared" si="28"/>
        <v>IUDMT</v>
      </c>
      <c r="H234" t="str">
        <f t="shared" si="28"/>
        <v>INDWCH</v>
      </c>
      <c r="I234" s="10" t="s">
        <v>209</v>
      </c>
      <c r="J234" s="51">
        <f ca="1">OFFSET(Input!$A$1,M234+N234+2,O234+1)</f>
        <v>0</v>
      </c>
      <c r="L234" s="10" t="str">
        <f t="shared" si="25"/>
        <v>ProcesTax</v>
      </c>
      <c r="M234" s="10">
        <f>VLOOKUP(L234,Input!$C$2:$D$6,2,FALSE)</f>
        <v>13</v>
      </c>
      <c r="N234" s="10">
        <f t="shared" si="26"/>
        <v>26</v>
      </c>
      <c r="O234" s="10">
        <f>MATCH(F234,Input!$C$15:$U$15,0)</f>
        <v>5</v>
      </c>
    </row>
    <row r="235" spans="2:15">
      <c r="C235" t="s">
        <v>11</v>
      </c>
      <c r="D235" s="18">
        <v>2035</v>
      </c>
      <c r="E235" t="str">
        <f t="shared" si="23"/>
        <v>INDU*</v>
      </c>
      <c r="F235" t="str">
        <f t="shared" si="28"/>
        <v>INDBGA</v>
      </c>
      <c r="G235" t="str">
        <f t="shared" si="28"/>
        <v>IUDMT</v>
      </c>
      <c r="H235" t="str">
        <f t="shared" si="28"/>
        <v>INDBGA</v>
      </c>
      <c r="I235" s="10" t="s">
        <v>209</v>
      </c>
      <c r="J235" s="51">
        <f ca="1">OFFSET(Input!$A$1,M235+N235+2,O235+1)</f>
        <v>0</v>
      </c>
      <c r="L235" s="10" t="str">
        <f t="shared" si="25"/>
        <v>ProcesTax</v>
      </c>
      <c r="M235" s="10">
        <f>VLOOKUP(L235,Input!$C$2:$D$6,2,FALSE)</f>
        <v>13</v>
      </c>
      <c r="N235" s="10">
        <f t="shared" si="26"/>
        <v>26</v>
      </c>
      <c r="O235" s="10">
        <f>MATCH(F235,Input!$C$15:$U$15,0)</f>
        <v>6</v>
      </c>
    </row>
    <row r="236" spans="2:15">
      <c r="C236" t="s">
        <v>11</v>
      </c>
      <c r="D236" s="18">
        <v>2035</v>
      </c>
      <c r="E236" t="str">
        <f t="shared" si="23"/>
        <v>INDU*</v>
      </c>
      <c r="F236" t="str">
        <f t="shared" si="28"/>
        <v>INDHFO</v>
      </c>
      <c r="G236" t="str">
        <f t="shared" si="28"/>
        <v>IUDMT</v>
      </c>
      <c r="H236" t="str">
        <f t="shared" si="28"/>
        <v>INDHFO</v>
      </c>
      <c r="I236" s="10" t="s">
        <v>209</v>
      </c>
      <c r="J236" s="51">
        <f ca="1">OFFSET(Input!$A$1,M236+N236+2,O236+1)</f>
        <v>49.119350191937215</v>
      </c>
      <c r="L236" s="10" t="str">
        <f t="shared" si="25"/>
        <v>ProcesTax</v>
      </c>
      <c r="M236" s="10">
        <f>VLOOKUP(L236,Input!$C$2:$D$6,2,FALSE)</f>
        <v>13</v>
      </c>
      <c r="N236" s="10">
        <f t="shared" si="26"/>
        <v>26</v>
      </c>
      <c r="O236" s="10">
        <f>MATCH(F236,Input!$C$15:$U$15,0)</f>
        <v>7</v>
      </c>
    </row>
    <row r="237" spans="2:15">
      <c r="C237" t="s">
        <v>11</v>
      </c>
      <c r="D237" s="18">
        <v>2035</v>
      </c>
      <c r="E237" t="str">
        <f t="shared" ref="E237:E269" si="29">$U$3&amp;"*"</f>
        <v>INDU*</v>
      </c>
      <c r="F237" t="str">
        <f t="shared" si="28"/>
        <v>INDLPG</v>
      </c>
      <c r="G237" t="str">
        <f t="shared" si="28"/>
        <v>IUDMT</v>
      </c>
      <c r="H237" t="str">
        <f t="shared" si="28"/>
        <v>INDLPG</v>
      </c>
      <c r="I237" s="10" t="s">
        <v>209</v>
      </c>
      <c r="J237" s="51">
        <f ca="1">OFFSET(Input!$A$1,M237+N237+2,O237+1)</f>
        <v>50.283318770351023</v>
      </c>
      <c r="L237" s="10" t="str">
        <f t="shared" si="25"/>
        <v>ProcesTax</v>
      </c>
      <c r="M237" s="10">
        <f>VLOOKUP(L237,Input!$C$2:$D$6,2,FALSE)</f>
        <v>13</v>
      </c>
      <c r="N237" s="10">
        <f t="shared" si="26"/>
        <v>26</v>
      </c>
      <c r="O237" s="10">
        <f>MATCH(F237,Input!$C$15:$U$15,0)</f>
        <v>8</v>
      </c>
    </row>
    <row r="238" spans="2:15">
      <c r="C238" t="s">
        <v>11</v>
      </c>
      <c r="D238" s="18">
        <v>2035</v>
      </c>
      <c r="E238" t="str">
        <f t="shared" si="29"/>
        <v>INDU*</v>
      </c>
      <c r="F238" t="str">
        <f t="shared" si="28"/>
        <v>INDWST</v>
      </c>
      <c r="G238" t="str">
        <f t="shared" si="28"/>
        <v>IUDMT</v>
      </c>
      <c r="H238" t="str">
        <f t="shared" si="28"/>
        <v>INDWST</v>
      </c>
      <c r="I238" s="10" t="s">
        <v>209</v>
      </c>
      <c r="J238" s="51">
        <f ca="1">OFFSET(Input!$A$1,M238+N238+2,O238+1)</f>
        <v>0</v>
      </c>
      <c r="L238" s="10" t="str">
        <f t="shared" si="25"/>
        <v>ProcesTax</v>
      </c>
      <c r="M238" s="10">
        <f>VLOOKUP(L238,Input!$C$2:$D$6,2,FALSE)</f>
        <v>13</v>
      </c>
      <c r="N238" s="10">
        <f t="shared" si="26"/>
        <v>26</v>
      </c>
      <c r="O238" s="10">
        <f>MATCH(F238,Input!$C$15:$U$15,0)</f>
        <v>9</v>
      </c>
    </row>
    <row r="239" spans="2:15">
      <c r="C239" t="s">
        <v>11</v>
      </c>
      <c r="D239" s="18">
        <v>2035</v>
      </c>
      <c r="E239" t="str">
        <f t="shared" si="29"/>
        <v>INDU*</v>
      </c>
      <c r="F239" t="str">
        <f t="shared" si="28"/>
        <v>INDHCE</v>
      </c>
      <c r="G239" t="str">
        <f t="shared" si="28"/>
        <v>IUDMT</v>
      </c>
      <c r="H239" t="str">
        <f t="shared" si="28"/>
        <v>INDHCE</v>
      </c>
      <c r="I239" s="10" t="s">
        <v>209</v>
      </c>
      <c r="J239" s="51">
        <f ca="1">OFFSET(Input!$A$1,M239+N239+2,O239+1)</f>
        <v>30.170076892571945</v>
      </c>
      <c r="L239" s="10" t="str">
        <f t="shared" si="25"/>
        <v>ProcesTax</v>
      </c>
      <c r="M239" s="10">
        <f>VLOOKUP(L239,Input!$C$2:$D$6,2,FALSE)</f>
        <v>13</v>
      </c>
      <c r="N239" s="10">
        <f t="shared" si="26"/>
        <v>26</v>
      </c>
      <c r="O239" s="10">
        <f>MATCH(F239,Input!$C$15:$U$15,0)</f>
        <v>10</v>
      </c>
    </row>
    <row r="240" spans="2:15">
      <c r="C240" t="s">
        <v>11</v>
      </c>
      <c r="D240" s="18">
        <v>2035</v>
      </c>
      <c r="E240" t="str">
        <f t="shared" si="29"/>
        <v>INDU*</v>
      </c>
      <c r="F240" t="str">
        <f t="shared" si="28"/>
        <v>INDHDE</v>
      </c>
      <c r="G240" t="str">
        <f t="shared" si="28"/>
        <v>IUDMT</v>
      </c>
      <c r="H240" t="str">
        <f t="shared" si="28"/>
        <v>INDHDE</v>
      </c>
      <c r="I240" s="10" t="s">
        <v>209</v>
      </c>
      <c r="J240" s="51">
        <f ca="1">OFFSET(Input!$A$1,M240+N240+2,O240+1)</f>
        <v>30.170076892571945</v>
      </c>
      <c r="L240" s="10" t="str">
        <f t="shared" si="25"/>
        <v>ProcesTax</v>
      </c>
      <c r="M240" s="10">
        <f>VLOOKUP(L240,Input!$C$2:$D$6,2,FALSE)</f>
        <v>13</v>
      </c>
      <c r="N240" s="10">
        <f t="shared" si="26"/>
        <v>26</v>
      </c>
      <c r="O240" s="10">
        <f>MATCH(F240,Input!$C$15:$U$15,0)</f>
        <v>11</v>
      </c>
    </row>
    <row r="241" spans="2:15">
      <c r="B241" s="9"/>
      <c r="C241" s="9" t="s">
        <v>11</v>
      </c>
      <c r="D241" s="12">
        <v>2035</v>
      </c>
      <c r="E241" s="9" t="str">
        <f t="shared" si="29"/>
        <v>INDU*</v>
      </c>
      <c r="F241" s="9" t="str">
        <f t="shared" si="28"/>
        <v>INDELC</v>
      </c>
      <c r="G241" s="9" t="str">
        <f t="shared" si="28"/>
        <v>IUDMT</v>
      </c>
      <c r="H241" s="9" t="str">
        <f t="shared" si="28"/>
        <v>INDELC</v>
      </c>
      <c r="I241" s="13" t="s">
        <v>209</v>
      </c>
      <c r="J241" s="52">
        <f ca="1">OFFSET(Input!$A$1,M241+N241+2,O241+1)</f>
        <v>1.2736219854102486</v>
      </c>
      <c r="L241" s="13" t="str">
        <f t="shared" si="25"/>
        <v>ProcesTax</v>
      </c>
      <c r="M241" s="13">
        <f>VLOOKUP(L241,Input!$C$2:$D$6,2,FALSE)</f>
        <v>13</v>
      </c>
      <c r="N241" s="13">
        <f t="shared" si="26"/>
        <v>26</v>
      </c>
      <c r="O241" s="13">
        <f>MATCH(F241,Input!$C$15:$U$15,0)</f>
        <v>12</v>
      </c>
    </row>
    <row r="242" spans="2:15">
      <c r="C242" t="s">
        <v>11</v>
      </c>
      <c r="D242" s="18">
        <v>2035</v>
      </c>
      <c r="E242" t="str">
        <f t="shared" si="29"/>
        <v>INDU*</v>
      </c>
      <c r="F242" t="str">
        <f t="shared" si="28"/>
        <v>INDNGA</v>
      </c>
      <c r="G242" t="str">
        <f t="shared" si="28"/>
        <v>IUDHT</v>
      </c>
      <c r="H242" t="str">
        <f t="shared" si="28"/>
        <v>INDNGA</v>
      </c>
      <c r="I242" s="10" t="s">
        <v>209</v>
      </c>
      <c r="J242" s="51">
        <f ca="1">OFFSET(Input!$A$1,M242+N242+2,O242+1)</f>
        <v>2.5015331882971479</v>
      </c>
      <c r="L242" s="10" t="str">
        <f t="shared" si="25"/>
        <v>ProcesTax</v>
      </c>
      <c r="M242" s="10">
        <f>VLOOKUP(L242,Input!$C$2:$D$6,2,FALSE)</f>
        <v>13</v>
      </c>
      <c r="N242" s="10">
        <f t="shared" si="26"/>
        <v>26</v>
      </c>
      <c r="O242" s="10">
        <f>MATCH(F242,Input!$C$15:$U$15,0)</f>
        <v>1</v>
      </c>
    </row>
    <row r="243" spans="2:15">
      <c r="C243" t="s">
        <v>11</v>
      </c>
      <c r="D243" s="18">
        <v>2035</v>
      </c>
      <c r="E243" t="str">
        <f t="shared" si="29"/>
        <v>INDU*</v>
      </c>
      <c r="F243" t="str">
        <f t="shared" si="28"/>
        <v>INDSNG2</v>
      </c>
      <c r="G243" t="str">
        <f t="shared" si="28"/>
        <v>IUDHT</v>
      </c>
      <c r="H243" t="str">
        <f t="shared" si="28"/>
        <v>INDSNG2</v>
      </c>
      <c r="I243" s="10" t="s">
        <v>209</v>
      </c>
      <c r="J243" s="51">
        <f ca="1">OFFSET(Input!$A$1,M243+N243+2,O243+1)</f>
        <v>0</v>
      </c>
      <c r="L243" s="10" t="str">
        <f t="shared" si="25"/>
        <v>ProcesTax</v>
      </c>
      <c r="M243" s="10">
        <f>VLOOKUP(L243,Input!$C$2:$D$6,2,FALSE)</f>
        <v>13</v>
      </c>
      <c r="N243" s="10">
        <f t="shared" si="26"/>
        <v>26</v>
      </c>
      <c r="O243" s="10">
        <f>MATCH(F243,Input!$C$15:$U$15,0)</f>
        <v>16</v>
      </c>
    </row>
    <row r="244" spans="2:15">
      <c r="C244" t="s">
        <v>11</v>
      </c>
      <c r="D244" s="18">
        <v>2035</v>
      </c>
      <c r="E244" t="str">
        <f t="shared" si="29"/>
        <v>INDU*</v>
      </c>
      <c r="F244" t="str">
        <f t="shared" si="28"/>
        <v>INDSNG1</v>
      </c>
      <c r="G244" t="str">
        <f t="shared" si="28"/>
        <v>IUDHT</v>
      </c>
      <c r="H244" t="str">
        <f t="shared" si="28"/>
        <v>INDSNG1</v>
      </c>
      <c r="I244" s="10" t="s">
        <v>209</v>
      </c>
      <c r="J244" s="51">
        <f ca="1">OFFSET(Input!$A$1,M244+N244+2,O244+1)</f>
        <v>0</v>
      </c>
      <c r="L244" s="10" t="str">
        <f t="shared" si="25"/>
        <v>ProcesTax</v>
      </c>
      <c r="M244" s="10">
        <f>VLOOKUP(L244,Input!$C$2:$D$6,2,FALSE)</f>
        <v>13</v>
      </c>
      <c r="N244" s="10">
        <f t="shared" si="26"/>
        <v>26</v>
      </c>
      <c r="O244" s="10">
        <f>MATCH(F244,Input!$C$15:$U$15,0)</f>
        <v>15</v>
      </c>
    </row>
    <row r="245" spans="2:15">
      <c r="B245" s="9"/>
      <c r="C245" s="9" t="s">
        <v>11</v>
      </c>
      <c r="D245" s="12">
        <v>2035</v>
      </c>
      <c r="E245" s="9" t="str">
        <f t="shared" si="29"/>
        <v>INDU*</v>
      </c>
      <c r="F245" s="9" t="str">
        <f t="shared" si="28"/>
        <v>INDLPG</v>
      </c>
      <c r="G245" s="9" t="str">
        <f t="shared" si="28"/>
        <v>IUDHT</v>
      </c>
      <c r="H245" s="9" t="str">
        <f t="shared" si="28"/>
        <v>INDLPG</v>
      </c>
      <c r="I245" s="13" t="s">
        <v>209</v>
      </c>
      <c r="J245" s="52">
        <f ca="1">OFFSET(Input!$A$1,M245+N245+2,O245+1)</f>
        <v>50.283318770351023</v>
      </c>
      <c r="L245" s="13" t="str">
        <f t="shared" si="25"/>
        <v>ProcesTax</v>
      </c>
      <c r="M245" s="13">
        <f>VLOOKUP(L245,Input!$C$2:$D$6,2,FALSE)</f>
        <v>13</v>
      </c>
      <c r="N245" s="13">
        <f t="shared" si="26"/>
        <v>26</v>
      </c>
      <c r="O245" s="13">
        <f>MATCH(F245,Input!$C$15:$U$15,0)</f>
        <v>8</v>
      </c>
    </row>
    <row r="246" spans="2:15">
      <c r="C246" t="s">
        <v>11</v>
      </c>
      <c r="D246" s="18">
        <v>2035</v>
      </c>
      <c r="E246" t="str">
        <f t="shared" si="29"/>
        <v>INDU*</v>
      </c>
      <c r="F246" t="str">
        <f t="shared" si="28"/>
        <v>INDNGA</v>
      </c>
      <c r="G246" t="str">
        <f t="shared" si="28"/>
        <v>IUDRH</v>
      </c>
      <c r="H246" t="str">
        <f t="shared" si="28"/>
        <v>INDNGA</v>
      </c>
      <c r="I246" s="10" t="s">
        <v>209</v>
      </c>
      <c r="J246" s="51">
        <f ca="1">OFFSET(Input!$A$1,M246+N246+2,O246+1)</f>
        <v>78.90688938861561</v>
      </c>
      <c r="L246" s="10" t="str">
        <f t="shared" si="25"/>
        <v>HeatTax</v>
      </c>
      <c r="M246" s="10">
        <f>VLOOKUP(L246,Input!$C$2:$D$6,2,FALSE)</f>
        <v>63</v>
      </c>
      <c r="N246" s="10">
        <f t="shared" si="26"/>
        <v>26</v>
      </c>
      <c r="O246" s="10">
        <f>MATCH(F246,Input!$C$15:$U$15,0)</f>
        <v>1</v>
      </c>
    </row>
    <row r="247" spans="2:15">
      <c r="C247" t="s">
        <v>11</v>
      </c>
      <c r="D247" s="18">
        <v>2035</v>
      </c>
      <c r="E247" t="str">
        <f t="shared" si="29"/>
        <v>INDU*</v>
      </c>
      <c r="F247" t="str">
        <f t="shared" si="28"/>
        <v>INDSNG2</v>
      </c>
      <c r="G247" t="str">
        <f t="shared" si="28"/>
        <v>IUDRH</v>
      </c>
      <c r="H247" t="str">
        <f t="shared" si="28"/>
        <v>INDSNG2</v>
      </c>
      <c r="I247" s="10" t="s">
        <v>209</v>
      </c>
      <c r="J247" s="51">
        <f ca="1">OFFSET(Input!$A$1,M247+N247+2,O247+1)</f>
        <v>0</v>
      </c>
      <c r="L247" s="10" t="str">
        <f t="shared" si="25"/>
        <v>HeatTax</v>
      </c>
      <c r="M247" s="10">
        <f>VLOOKUP(L247,Input!$C$2:$D$6,2,FALSE)</f>
        <v>63</v>
      </c>
      <c r="N247" s="10">
        <f t="shared" si="26"/>
        <v>26</v>
      </c>
      <c r="O247" s="10">
        <f>MATCH(F247,Input!$C$15:$U$15,0)</f>
        <v>16</v>
      </c>
    </row>
    <row r="248" spans="2:15">
      <c r="C248" t="s">
        <v>11</v>
      </c>
      <c r="D248" s="18">
        <v>2035</v>
      </c>
      <c r="E248" t="str">
        <f t="shared" si="29"/>
        <v>INDU*</v>
      </c>
      <c r="F248" t="str">
        <f t="shared" si="28"/>
        <v>INDSNG1</v>
      </c>
      <c r="G248" t="str">
        <f t="shared" si="28"/>
        <v>IUDRH</v>
      </c>
      <c r="H248" t="str">
        <f t="shared" si="28"/>
        <v>INDSNG1</v>
      </c>
      <c r="I248" s="10" t="s">
        <v>209</v>
      </c>
      <c r="J248" s="51">
        <f ca="1">OFFSET(Input!$A$1,M248+N248+2,O248+1)</f>
        <v>121.84069514307899</v>
      </c>
      <c r="L248" s="10" t="str">
        <f t="shared" si="25"/>
        <v>HeatTax</v>
      </c>
      <c r="M248" s="10">
        <f>VLOOKUP(L248,Input!$C$2:$D$6,2,FALSE)</f>
        <v>63</v>
      </c>
      <c r="N248" s="10">
        <f t="shared" si="26"/>
        <v>26</v>
      </c>
      <c r="O248" s="10">
        <f>MATCH(F248,Input!$C$15:$U$15,0)</f>
        <v>15</v>
      </c>
    </row>
    <row r="249" spans="2:15">
      <c r="C249" t="s">
        <v>11</v>
      </c>
      <c r="D249" s="18">
        <v>2035</v>
      </c>
      <c r="E249" t="str">
        <f t="shared" si="29"/>
        <v>INDU*</v>
      </c>
      <c r="F249" t="str">
        <f t="shared" si="28"/>
        <v>INDCOA</v>
      </c>
      <c r="G249" t="str">
        <f t="shared" si="28"/>
        <v>IUDRH</v>
      </c>
      <c r="H249" t="str">
        <f t="shared" si="28"/>
        <v>INDCOA</v>
      </c>
      <c r="I249" s="10" t="s">
        <v>209</v>
      </c>
      <c r="J249" s="51">
        <f ca="1">OFFSET(Input!$A$1,M249+N249+2,O249+1)</f>
        <v>0</v>
      </c>
      <c r="L249" s="10" t="str">
        <f t="shared" si="25"/>
        <v>HeatTax</v>
      </c>
      <c r="M249" s="10">
        <f>VLOOKUP(L249,Input!$C$2:$D$6,2,FALSE)</f>
        <v>63</v>
      </c>
      <c r="N249" s="10">
        <f t="shared" si="26"/>
        <v>26</v>
      </c>
      <c r="O249" s="10">
        <f>MATCH(F249,Input!$C$15:$U$15,0)</f>
        <v>2</v>
      </c>
    </row>
    <row r="250" spans="2:15">
      <c r="C250" t="s">
        <v>11</v>
      </c>
      <c r="D250" s="18">
        <v>2035</v>
      </c>
      <c r="E250" t="str">
        <f t="shared" si="29"/>
        <v>INDU*</v>
      </c>
      <c r="F250" t="str">
        <f t="shared" ref="F250:H269" si="30">F206</f>
        <v>INDDSL</v>
      </c>
      <c r="G250" t="str">
        <f t="shared" si="30"/>
        <v>IUDRH</v>
      </c>
      <c r="H250" t="str">
        <f t="shared" si="30"/>
        <v>INDDSL</v>
      </c>
      <c r="I250" s="10" t="s">
        <v>209</v>
      </c>
      <c r="J250" s="51">
        <f ca="1">OFFSET(Input!$A$1,M250+N250+2,O250+1)</f>
        <v>154.26271326684906</v>
      </c>
      <c r="L250" s="10" t="str">
        <f t="shared" si="25"/>
        <v>HeatTax</v>
      </c>
      <c r="M250" s="10">
        <f>VLOOKUP(L250,Input!$C$2:$D$6,2,FALSE)</f>
        <v>63</v>
      </c>
      <c r="N250" s="10">
        <f t="shared" si="26"/>
        <v>26</v>
      </c>
      <c r="O250" s="10">
        <f>MATCH(F250,Input!$C$15:$U$15,0)</f>
        <v>3</v>
      </c>
    </row>
    <row r="251" spans="2:15">
      <c r="C251" t="s">
        <v>11</v>
      </c>
      <c r="D251" s="18">
        <v>2035</v>
      </c>
      <c r="E251" t="str">
        <f t="shared" si="29"/>
        <v>INDU*</v>
      </c>
      <c r="F251" t="str">
        <f t="shared" si="30"/>
        <v>INDDSB1</v>
      </c>
      <c r="G251" t="str">
        <f t="shared" si="30"/>
        <v>IUDRH</v>
      </c>
      <c r="H251" t="str">
        <f t="shared" si="30"/>
        <v>INDDSB1</v>
      </c>
      <c r="I251" s="10" t="s">
        <v>209</v>
      </c>
      <c r="J251" s="51">
        <f ca="1">OFFSET(Input!$A$1,M251+N251+2,O251+1)</f>
        <v>40.322872058088471</v>
      </c>
      <c r="L251" s="10" t="str">
        <f t="shared" si="25"/>
        <v>HeatTax</v>
      </c>
      <c r="M251" s="10">
        <f>VLOOKUP(L251,Input!$C$2:$D$6,2,FALSE)</f>
        <v>63</v>
      </c>
      <c r="N251" s="10">
        <f t="shared" si="26"/>
        <v>26</v>
      </c>
      <c r="O251" s="10">
        <f>MATCH(F251,Input!$C$15:$U$15,0)</f>
        <v>13</v>
      </c>
    </row>
    <row r="252" spans="2:15">
      <c r="C252" t="s">
        <v>11</v>
      </c>
      <c r="D252" s="18">
        <v>2035</v>
      </c>
      <c r="E252" t="str">
        <f t="shared" si="29"/>
        <v>INDU*</v>
      </c>
      <c r="F252" t="str">
        <f t="shared" si="30"/>
        <v>INDDSB2</v>
      </c>
      <c r="G252" t="str">
        <f t="shared" si="30"/>
        <v>IUDRH</v>
      </c>
      <c r="H252" t="str">
        <f t="shared" si="30"/>
        <v>INDDSB2</v>
      </c>
      <c r="I252" s="10" t="s">
        <v>209</v>
      </c>
      <c r="J252" s="51">
        <f ca="1">OFFSET(Input!$A$1,M252+N252+2,O252+1)</f>
        <v>121.84069514307899</v>
      </c>
      <c r="L252" s="10" t="str">
        <f t="shared" si="25"/>
        <v>HeatTax</v>
      </c>
      <c r="M252" s="10">
        <f>VLOOKUP(L252,Input!$C$2:$D$6,2,FALSE)</f>
        <v>63</v>
      </c>
      <c r="N252" s="10">
        <f t="shared" si="26"/>
        <v>26</v>
      </c>
      <c r="O252" s="10">
        <f>MATCH(F252,Input!$C$15:$U$15,0)</f>
        <v>14</v>
      </c>
    </row>
    <row r="253" spans="2:15">
      <c r="C253" t="s">
        <v>11</v>
      </c>
      <c r="D253" s="18">
        <v>2035</v>
      </c>
      <c r="E253" t="str">
        <f t="shared" si="29"/>
        <v>INDU*</v>
      </c>
      <c r="F253" t="str">
        <f t="shared" si="30"/>
        <v>INDWPE</v>
      </c>
      <c r="G253" t="str">
        <f t="shared" si="30"/>
        <v>IUDRH</v>
      </c>
      <c r="H253" t="str">
        <f t="shared" si="30"/>
        <v>INDWPE</v>
      </c>
      <c r="I253" s="10" t="s">
        <v>209</v>
      </c>
      <c r="J253" s="51">
        <f ca="1">OFFSET(Input!$A$1,M253+N253+2,O253+1)</f>
        <v>0</v>
      </c>
      <c r="L253" s="10" t="str">
        <f t="shared" si="25"/>
        <v>HeatTax</v>
      </c>
      <c r="M253" s="10">
        <f>VLOOKUP(L253,Input!$C$2:$D$6,2,FALSE)</f>
        <v>63</v>
      </c>
      <c r="N253" s="10">
        <f t="shared" si="26"/>
        <v>26</v>
      </c>
      <c r="O253" s="10">
        <f>MATCH(F253,Input!$C$15:$U$15,0)</f>
        <v>4</v>
      </c>
    </row>
    <row r="254" spans="2:15">
      <c r="C254" t="s">
        <v>11</v>
      </c>
      <c r="D254" s="18">
        <v>2035</v>
      </c>
      <c r="E254" t="str">
        <f t="shared" si="29"/>
        <v>INDU*</v>
      </c>
      <c r="F254" t="str">
        <f t="shared" si="30"/>
        <v>INDWCH</v>
      </c>
      <c r="G254" t="str">
        <f t="shared" si="30"/>
        <v>IUDRH</v>
      </c>
      <c r="H254" t="str">
        <f t="shared" si="30"/>
        <v>INDWCH</v>
      </c>
      <c r="I254" s="10" t="s">
        <v>209</v>
      </c>
      <c r="J254" s="51">
        <f ca="1">OFFSET(Input!$A$1,M254+N254+2,O254+1)</f>
        <v>0</v>
      </c>
      <c r="L254" s="10" t="str">
        <f t="shared" si="25"/>
        <v>HeatTax</v>
      </c>
      <c r="M254" s="10">
        <f>VLOOKUP(L254,Input!$C$2:$D$6,2,FALSE)</f>
        <v>63</v>
      </c>
      <c r="N254" s="10">
        <f t="shared" si="26"/>
        <v>26</v>
      </c>
      <c r="O254" s="10">
        <f>MATCH(F254,Input!$C$15:$U$15,0)</f>
        <v>5</v>
      </c>
    </row>
    <row r="255" spans="2:15">
      <c r="C255" t="s">
        <v>11</v>
      </c>
      <c r="D255" s="18">
        <v>2035</v>
      </c>
      <c r="E255" t="str">
        <f t="shared" si="29"/>
        <v>INDU*</v>
      </c>
      <c r="F255" t="str">
        <f t="shared" si="30"/>
        <v>INDBGA</v>
      </c>
      <c r="G255" t="str">
        <f t="shared" si="30"/>
        <v>IUDRH</v>
      </c>
      <c r="H255" t="str">
        <f t="shared" si="30"/>
        <v>INDBGA</v>
      </c>
      <c r="I255" s="10" t="s">
        <v>209</v>
      </c>
      <c r="J255" s="51">
        <f ca="1">OFFSET(Input!$A$1,M255+N255+2,O255+1)</f>
        <v>0</v>
      </c>
      <c r="L255" s="10" t="str">
        <f t="shared" si="25"/>
        <v>HeatTax</v>
      </c>
      <c r="M255" s="10">
        <f>VLOOKUP(L255,Input!$C$2:$D$6,2,FALSE)</f>
        <v>63</v>
      </c>
      <c r="N255" s="10">
        <f t="shared" si="26"/>
        <v>26</v>
      </c>
      <c r="O255" s="10">
        <f>MATCH(F255,Input!$C$15:$U$15,0)</f>
        <v>6</v>
      </c>
    </row>
    <row r="256" spans="2:15">
      <c r="C256" t="s">
        <v>11</v>
      </c>
      <c r="D256" s="18">
        <v>2035</v>
      </c>
      <c r="E256" t="str">
        <f t="shared" si="29"/>
        <v>INDU*</v>
      </c>
      <c r="F256" t="str">
        <f t="shared" si="30"/>
        <v>INDHFO</v>
      </c>
      <c r="G256" t="str">
        <f t="shared" si="30"/>
        <v>IUDRH</v>
      </c>
      <c r="H256" t="str">
        <f t="shared" si="30"/>
        <v>INDHFO</v>
      </c>
      <c r="I256" s="10" t="s">
        <v>209</v>
      </c>
      <c r="J256" s="51">
        <f ca="1">OFFSET(Input!$A$1,M256+N256+2,O256+1)</f>
        <v>70.840902704037745</v>
      </c>
      <c r="L256" s="10" t="str">
        <f t="shared" si="25"/>
        <v>HeatTax</v>
      </c>
      <c r="M256" s="10">
        <f>VLOOKUP(L256,Input!$C$2:$D$6,2,FALSE)</f>
        <v>63</v>
      </c>
      <c r="N256" s="10">
        <f t="shared" si="26"/>
        <v>26</v>
      </c>
      <c r="O256" s="10">
        <f>MATCH(F256,Input!$C$15:$U$15,0)</f>
        <v>7</v>
      </c>
    </row>
    <row r="257" spans="2:15">
      <c r="C257" t="s">
        <v>11</v>
      </c>
      <c r="D257" s="18">
        <v>2035</v>
      </c>
      <c r="E257" t="str">
        <f t="shared" si="29"/>
        <v>INDU*</v>
      </c>
      <c r="F257" t="str">
        <f t="shared" si="30"/>
        <v>INDLPG</v>
      </c>
      <c r="G257" t="str">
        <f t="shared" si="30"/>
        <v>IUDRH</v>
      </c>
      <c r="H257" t="str">
        <f t="shared" si="30"/>
        <v>INDLPG</v>
      </c>
      <c r="I257" s="10" t="s">
        <v>209</v>
      </c>
      <c r="J257" s="51">
        <f ca="1">OFFSET(Input!$A$1,M257+N257+2,O257+1)</f>
        <v>50.283318770351023</v>
      </c>
      <c r="L257" s="10" t="str">
        <f t="shared" si="25"/>
        <v>HeatTax</v>
      </c>
      <c r="M257" s="10">
        <f>VLOOKUP(L257,Input!$C$2:$D$6,2,FALSE)</f>
        <v>63</v>
      </c>
      <c r="N257" s="10">
        <f t="shared" si="26"/>
        <v>26</v>
      </c>
      <c r="O257" s="10">
        <f>MATCH(F257,Input!$C$15:$U$15,0)</f>
        <v>8</v>
      </c>
    </row>
    <row r="258" spans="2:15">
      <c r="C258" t="s">
        <v>11</v>
      </c>
      <c r="D258" s="18">
        <v>2035</v>
      </c>
      <c r="E258" t="str">
        <f t="shared" si="29"/>
        <v>INDU*</v>
      </c>
      <c r="F258" t="str">
        <f t="shared" si="30"/>
        <v>INDWST</v>
      </c>
      <c r="G258" t="str">
        <f t="shared" si="30"/>
        <v>IUDRH</v>
      </c>
      <c r="H258" t="str">
        <f t="shared" si="30"/>
        <v>INDWST</v>
      </c>
      <c r="I258" s="10" t="s">
        <v>209</v>
      </c>
      <c r="J258" s="51">
        <f ca="1">OFFSET(Input!$A$1,M258+N258+2,O258+1)</f>
        <v>0</v>
      </c>
      <c r="L258" s="10" t="str">
        <f t="shared" si="25"/>
        <v>HeatTax</v>
      </c>
      <c r="M258" s="10">
        <f>VLOOKUP(L258,Input!$C$2:$D$6,2,FALSE)</f>
        <v>63</v>
      </c>
      <c r="N258" s="10">
        <f t="shared" si="26"/>
        <v>26</v>
      </c>
      <c r="O258" s="10">
        <f>MATCH(F258,Input!$C$15:$U$15,0)</f>
        <v>9</v>
      </c>
    </row>
    <row r="259" spans="2:15">
      <c r="C259" t="s">
        <v>11</v>
      </c>
      <c r="D259" s="18">
        <v>2035</v>
      </c>
      <c r="E259" t="str">
        <f t="shared" si="29"/>
        <v>INDU*</v>
      </c>
      <c r="F259" t="str">
        <f t="shared" si="30"/>
        <v>INDHCE</v>
      </c>
      <c r="G259" t="str">
        <f t="shared" si="30"/>
        <v>IUDRH</v>
      </c>
      <c r="H259" t="str">
        <f t="shared" si="30"/>
        <v>INDHCE</v>
      </c>
      <c r="I259" s="10" t="s">
        <v>209</v>
      </c>
      <c r="J259" s="51">
        <f ca="1">OFFSET(Input!$A$1,M259+N259+2,O259+1)</f>
        <v>30.170076892571945</v>
      </c>
      <c r="L259" s="10" t="str">
        <f t="shared" si="25"/>
        <v>HeatTax</v>
      </c>
      <c r="M259" s="10">
        <f>VLOOKUP(L259,Input!$C$2:$D$6,2,FALSE)</f>
        <v>63</v>
      </c>
      <c r="N259" s="10">
        <f t="shared" si="26"/>
        <v>26</v>
      </c>
      <c r="O259" s="10">
        <f>MATCH(F259,Input!$C$15:$U$15,0)</f>
        <v>10</v>
      </c>
    </row>
    <row r="260" spans="2:15">
      <c r="C260" t="s">
        <v>11</v>
      </c>
      <c r="D260" s="18">
        <v>2035</v>
      </c>
      <c r="E260" t="str">
        <f t="shared" si="29"/>
        <v>INDU*</v>
      </c>
      <c r="F260" t="str">
        <f t="shared" si="30"/>
        <v>INDHDE</v>
      </c>
      <c r="G260" t="str">
        <f t="shared" si="30"/>
        <v>IUDRH</v>
      </c>
      <c r="H260" t="str">
        <f t="shared" si="30"/>
        <v>INDHDE</v>
      </c>
      <c r="I260" s="10" t="s">
        <v>209</v>
      </c>
      <c r="J260" s="51">
        <f ca="1">OFFSET(Input!$A$1,M260+N260+2,O260+1)</f>
        <v>30.170076892571945</v>
      </c>
      <c r="L260" s="10" t="str">
        <f t="shared" si="25"/>
        <v>HeatTax</v>
      </c>
      <c r="M260" s="10">
        <f>VLOOKUP(L260,Input!$C$2:$D$6,2,FALSE)</f>
        <v>63</v>
      </c>
      <c r="N260" s="10">
        <f t="shared" si="26"/>
        <v>26</v>
      </c>
      <c r="O260" s="10">
        <f>MATCH(F260,Input!$C$15:$U$15,0)</f>
        <v>11</v>
      </c>
    </row>
    <row r="261" spans="2:15">
      <c r="B261" s="9"/>
      <c r="C261" s="9" t="s">
        <v>11</v>
      </c>
      <c r="D261" s="12">
        <v>2035</v>
      </c>
      <c r="E261" s="9" t="str">
        <f t="shared" si="29"/>
        <v>INDU*</v>
      </c>
      <c r="F261" s="9" t="str">
        <f t="shared" si="30"/>
        <v>INDELC</v>
      </c>
      <c r="G261" s="9" t="str">
        <f t="shared" si="30"/>
        <v>IUDRH</v>
      </c>
      <c r="H261" s="9" t="str">
        <f t="shared" si="30"/>
        <v>INDELC</v>
      </c>
      <c r="I261" s="13" t="s">
        <v>209</v>
      </c>
      <c r="J261" s="52">
        <f ca="1">OFFSET(Input!$A$1,M261+N261+2,O261+1)</f>
        <v>40.322872058088471</v>
      </c>
      <c r="L261" s="13" t="str">
        <f t="shared" si="25"/>
        <v>HeatTax</v>
      </c>
      <c r="M261" s="13">
        <f>VLOOKUP(L261,Input!$C$2:$D$6,2,FALSE)</f>
        <v>63</v>
      </c>
      <c r="N261" s="13">
        <f t="shared" si="26"/>
        <v>26</v>
      </c>
      <c r="O261" s="13">
        <f>MATCH(F261,Input!$C$15:$U$15,0)</f>
        <v>12</v>
      </c>
    </row>
    <row r="262" spans="2:15">
      <c r="B262" s="26"/>
      <c r="C262" s="26" t="s">
        <v>11</v>
      </c>
      <c r="D262" s="27">
        <v>2035</v>
      </c>
      <c r="E262" s="26" t="str">
        <f t="shared" si="29"/>
        <v>INDU*</v>
      </c>
      <c r="F262" s="26" t="str">
        <f t="shared" si="30"/>
        <v>INDELC</v>
      </c>
      <c r="G262" s="26" t="str">
        <f t="shared" si="30"/>
        <v>IUDLA</v>
      </c>
      <c r="H262" s="26" t="str">
        <f t="shared" si="30"/>
        <v>INDELC</v>
      </c>
      <c r="I262" s="28" t="s">
        <v>209</v>
      </c>
      <c r="J262" s="53">
        <f ca="1">OFFSET(Input!$A$1,M262+N262+2,O262+1)</f>
        <v>40.322872058088471</v>
      </c>
      <c r="L262" s="28" t="str">
        <f t="shared" si="25"/>
        <v>FullTax</v>
      </c>
      <c r="M262" s="28">
        <f>VLOOKUP(L262,Input!$C$2:$D$6,2,FALSE)</f>
        <v>113</v>
      </c>
      <c r="N262" s="28">
        <f t="shared" si="26"/>
        <v>26</v>
      </c>
      <c r="O262" s="28">
        <f>MATCH(F262,Input!$C$15:$U$15,0)</f>
        <v>12</v>
      </c>
    </row>
    <row r="263" spans="2:15">
      <c r="B263" s="9"/>
      <c r="C263" s="9" t="s">
        <v>11</v>
      </c>
      <c r="D263" s="12">
        <v>2035</v>
      </c>
      <c r="E263" s="9" t="str">
        <f t="shared" si="29"/>
        <v>INDU*</v>
      </c>
      <c r="F263" s="9" t="str">
        <f t="shared" si="30"/>
        <v>INDELC</v>
      </c>
      <c r="G263" s="9" t="str">
        <f t="shared" si="30"/>
        <v>IUDEM</v>
      </c>
      <c r="H263" s="9" t="str">
        <f t="shared" si="30"/>
        <v>INDELC</v>
      </c>
      <c r="I263" s="13" t="s">
        <v>209</v>
      </c>
      <c r="J263" s="52">
        <f ca="1">OFFSET(Input!$A$1,M263+N263+2,O263+1)</f>
        <v>40.322872058088471</v>
      </c>
      <c r="L263" s="13" t="str">
        <f t="shared" ref="L263:L269" si="31">VLOOKUP(RIGHT(G263,3),$T$6:$V$12,3,FALSE)</f>
        <v>FullTax</v>
      </c>
      <c r="M263" s="13">
        <f>VLOOKUP(L263,Input!$C$2:$D$6,2,FALSE)</f>
        <v>113</v>
      </c>
      <c r="N263" s="13">
        <f t="shared" ref="N263:N269" si="32">D263-2009</f>
        <v>26</v>
      </c>
      <c r="O263" s="13">
        <f>MATCH(F263,Input!$C$15:$U$15,0)</f>
        <v>12</v>
      </c>
    </row>
    <row r="264" spans="2:15">
      <c r="C264" t="s">
        <v>11</v>
      </c>
      <c r="D264" s="18">
        <v>2035</v>
      </c>
      <c r="E264" t="str">
        <f t="shared" si="29"/>
        <v>INDU*</v>
      </c>
      <c r="F264" t="str">
        <f t="shared" si="30"/>
        <v>INDDSB1</v>
      </c>
      <c r="G264" t="str">
        <f t="shared" si="30"/>
        <v>IUDTF</v>
      </c>
      <c r="H264" t="str">
        <f t="shared" si="30"/>
        <v>INDDSB1</v>
      </c>
      <c r="I264" s="10" t="s">
        <v>209</v>
      </c>
      <c r="J264" s="51">
        <f ca="1">OFFSET(Input!$A$1,M264+N264+2,O264+1)</f>
        <v>40.322872058088471</v>
      </c>
      <c r="L264" s="10" t="str">
        <f t="shared" si="31"/>
        <v>FullTax</v>
      </c>
      <c r="M264" s="10">
        <f>VLOOKUP(L264,Input!$C$2:$D$6,2,FALSE)</f>
        <v>113</v>
      </c>
      <c r="N264" s="10">
        <f t="shared" si="32"/>
        <v>26</v>
      </c>
      <c r="O264" s="10">
        <f>MATCH(F264,Input!$C$15:$U$15,0)</f>
        <v>13</v>
      </c>
    </row>
    <row r="265" spans="2:15">
      <c r="C265" t="s">
        <v>11</v>
      </c>
      <c r="D265" s="18">
        <v>2035</v>
      </c>
      <c r="E265" t="str">
        <f t="shared" si="29"/>
        <v>INDU*</v>
      </c>
      <c r="F265" t="str">
        <f t="shared" si="30"/>
        <v>INDDSB2</v>
      </c>
      <c r="G265" t="str">
        <f t="shared" si="30"/>
        <v>IUDTF</v>
      </c>
      <c r="H265" t="str">
        <f t="shared" si="30"/>
        <v>INDDSB2</v>
      </c>
      <c r="I265" s="10" t="s">
        <v>209</v>
      </c>
      <c r="J265" s="51">
        <f ca="1">OFFSET(Input!$A$1,M265+N265+2,O265+1)</f>
        <v>121.84069514307899</v>
      </c>
      <c r="L265" s="10" t="str">
        <f t="shared" si="31"/>
        <v>FullTax</v>
      </c>
      <c r="M265" s="10">
        <f>VLOOKUP(L265,Input!$C$2:$D$6,2,FALSE)</f>
        <v>113</v>
      </c>
      <c r="N265" s="10">
        <f t="shared" si="32"/>
        <v>26</v>
      </c>
      <c r="O265" s="10">
        <f>MATCH(F265,Input!$C$15:$U$15,0)</f>
        <v>14</v>
      </c>
    </row>
    <row r="266" spans="2:15">
      <c r="C266" t="s">
        <v>11</v>
      </c>
      <c r="D266" s="18">
        <v>2035</v>
      </c>
      <c r="E266" t="str">
        <f t="shared" si="29"/>
        <v>INDU*</v>
      </c>
      <c r="F266" t="str">
        <f t="shared" si="30"/>
        <v>INDDSL</v>
      </c>
      <c r="G266" t="str">
        <f t="shared" si="30"/>
        <v>IUDTF</v>
      </c>
      <c r="H266" t="str">
        <f t="shared" si="30"/>
        <v>INDDSL</v>
      </c>
      <c r="I266" s="10" t="s">
        <v>209</v>
      </c>
      <c r="J266" s="51">
        <f ca="1">OFFSET(Input!$A$1,M266+N266+2,O266+1)</f>
        <v>154.26271326684906</v>
      </c>
      <c r="L266" s="10" t="str">
        <f t="shared" si="31"/>
        <v>FullTax</v>
      </c>
      <c r="M266" s="10">
        <f>VLOOKUP(L266,Input!$C$2:$D$6,2,FALSE)</f>
        <v>113</v>
      </c>
      <c r="N266" s="10">
        <f t="shared" si="32"/>
        <v>26</v>
      </c>
      <c r="O266" s="10">
        <f>MATCH(F266,Input!$C$15:$U$15,0)</f>
        <v>3</v>
      </c>
    </row>
    <row r="267" spans="2:15">
      <c r="C267" t="s">
        <v>11</v>
      </c>
      <c r="D267" s="18">
        <v>2035</v>
      </c>
      <c r="E267" t="str">
        <f t="shared" si="29"/>
        <v>INDU*</v>
      </c>
      <c r="F267" t="str">
        <f t="shared" si="30"/>
        <v>INDLPG</v>
      </c>
      <c r="G267" t="str">
        <f t="shared" si="30"/>
        <v>IUDFL</v>
      </c>
      <c r="H267" t="str">
        <f t="shared" si="30"/>
        <v>INDLPG</v>
      </c>
      <c r="I267" s="10" t="s">
        <v>209</v>
      </c>
      <c r="J267" s="51">
        <f ca="1">OFFSET(Input!$A$1,M267+N267+2,O267+1)</f>
        <v>50.283318770351023</v>
      </c>
      <c r="L267" s="10" t="str">
        <f t="shared" si="31"/>
        <v>FullTax</v>
      </c>
      <c r="M267" s="10">
        <f>VLOOKUP(L267,Input!$C$2:$D$6,2,FALSE)</f>
        <v>113</v>
      </c>
      <c r="N267" s="10">
        <f t="shared" si="32"/>
        <v>26</v>
      </c>
      <c r="O267" s="10">
        <f>MATCH(F267,Input!$C$15:$U$15,0)</f>
        <v>8</v>
      </c>
    </row>
    <row r="268" spans="2:15">
      <c r="C268" t="s">
        <v>11</v>
      </c>
      <c r="D268" s="18">
        <v>2035</v>
      </c>
      <c r="E268" t="str">
        <f t="shared" si="29"/>
        <v>INDU*</v>
      </c>
      <c r="F268" t="str">
        <f t="shared" si="30"/>
        <v>INDSNG1</v>
      </c>
      <c r="G268" t="str">
        <f t="shared" si="30"/>
        <v>IUDFL</v>
      </c>
      <c r="H268" t="str">
        <f t="shared" si="30"/>
        <v>INDSNG1</v>
      </c>
      <c r="I268" s="10" t="s">
        <v>209</v>
      </c>
      <c r="J268" s="51">
        <f ca="1">OFFSET(Input!$A$1,M268+N268+2,O268+1)</f>
        <v>121.84069514307899</v>
      </c>
      <c r="L268" s="10" t="str">
        <f t="shared" si="31"/>
        <v>FullTax</v>
      </c>
      <c r="M268" s="10">
        <f>VLOOKUP(L268,Input!$C$2:$D$6,2,FALSE)</f>
        <v>113</v>
      </c>
      <c r="N268" s="10">
        <f t="shared" si="32"/>
        <v>26</v>
      </c>
      <c r="O268" s="10">
        <f>MATCH(F268,Input!$C$15:$U$15,0)</f>
        <v>15</v>
      </c>
    </row>
    <row r="269" spans="2:15">
      <c r="B269" s="9"/>
      <c r="C269" s="9" t="s">
        <v>11</v>
      </c>
      <c r="D269" s="12">
        <v>2035</v>
      </c>
      <c r="E269" s="9" t="str">
        <f t="shared" si="29"/>
        <v>INDU*</v>
      </c>
      <c r="F269" s="9" t="str">
        <f t="shared" si="30"/>
        <v>INDSNG2</v>
      </c>
      <c r="G269" s="9" t="str">
        <f t="shared" si="30"/>
        <v>IUDFL</v>
      </c>
      <c r="H269" s="9" t="str">
        <f t="shared" si="30"/>
        <v>INDSNG2</v>
      </c>
      <c r="I269" s="13" t="s">
        <v>209</v>
      </c>
      <c r="J269" s="52">
        <f ca="1">OFFSET(Input!$A$1,M269+N269+2,O269+1)</f>
        <v>0</v>
      </c>
      <c r="L269" s="13" t="str">
        <f t="shared" si="31"/>
        <v>FullTax</v>
      </c>
      <c r="M269" s="13">
        <f>VLOOKUP(L269,Input!$C$2:$D$6,2,FALSE)</f>
        <v>113</v>
      </c>
      <c r="N269" s="13">
        <f t="shared" si="32"/>
        <v>26</v>
      </c>
      <c r="O269" s="13">
        <f>MATCH(F269,Input!$C$15:$U$15,0)</f>
        <v>16</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B1:C31"/>
  <sheetViews>
    <sheetView topLeftCell="A3" workbookViewId="0">
      <selection activeCell="B22" sqref="B22"/>
    </sheetView>
  </sheetViews>
  <sheetFormatPr defaultRowHeight="15"/>
  <cols>
    <col min="2" max="2" width="28.7109375" bestFit="1" customWidth="1"/>
    <col min="3" max="3" width="178.85546875" bestFit="1" customWidth="1"/>
  </cols>
  <sheetData>
    <row r="1" spans="2:3" ht="18.75">
      <c r="B1" s="60" t="s">
        <v>103</v>
      </c>
      <c r="C1" s="61"/>
    </row>
    <row r="2" spans="2:3">
      <c r="B2" s="61"/>
      <c r="C2" s="61"/>
    </row>
    <row r="3" spans="2:3">
      <c r="B3" s="62" t="s">
        <v>163</v>
      </c>
      <c r="C3" s="63" t="s">
        <v>167</v>
      </c>
    </row>
    <row r="4" spans="2:3">
      <c r="B4" s="62" t="s">
        <v>164</v>
      </c>
      <c r="C4" t="s">
        <v>144</v>
      </c>
    </row>
    <row r="5" spans="2:3">
      <c r="B5" s="62"/>
      <c r="C5" s="61"/>
    </row>
    <row r="6" spans="2:3">
      <c r="B6" s="62" t="s">
        <v>165</v>
      </c>
      <c r="C6" s="61" t="s">
        <v>138</v>
      </c>
    </row>
    <row r="7" spans="2:3">
      <c r="B7" s="62"/>
      <c r="C7" s="61"/>
    </row>
    <row r="8" spans="2:3">
      <c r="B8" s="64" t="s">
        <v>166</v>
      </c>
      <c r="C8" s="61"/>
    </row>
    <row r="9" spans="2:3">
      <c r="B9" s="62"/>
      <c r="C9" s="61"/>
    </row>
    <row r="10" spans="2:3">
      <c r="B10" s="65" t="s">
        <v>129</v>
      </c>
      <c r="C10" s="63" t="s">
        <v>168</v>
      </c>
    </row>
    <row r="12" spans="2:3">
      <c r="B12" s="68" t="s">
        <v>136</v>
      </c>
      <c r="C12" s="63" t="s">
        <v>169</v>
      </c>
    </row>
    <row r="13" spans="2:3">
      <c r="C13" s="66"/>
    </row>
    <row r="14" spans="2:3">
      <c r="B14" s="70" t="s">
        <v>170</v>
      </c>
      <c r="C14" s="63" t="s">
        <v>172</v>
      </c>
    </row>
    <row r="15" spans="2:3">
      <c r="B15" s="70" t="s">
        <v>171</v>
      </c>
      <c r="C15" s="63" t="s">
        <v>173</v>
      </c>
    </row>
    <row r="16" spans="2:3">
      <c r="B16" s="67"/>
      <c r="C16" s="63"/>
    </row>
    <row r="17" spans="2:3">
      <c r="B17" s="69" t="s">
        <v>174</v>
      </c>
      <c r="C17" s="63" t="s">
        <v>183</v>
      </c>
    </row>
    <row r="18" spans="2:3">
      <c r="B18" s="69" t="s">
        <v>175</v>
      </c>
      <c r="C18" s="63" t="s">
        <v>183</v>
      </c>
    </row>
    <row r="19" spans="2:3">
      <c r="B19" s="69" t="s">
        <v>176</v>
      </c>
      <c r="C19" s="63" t="s">
        <v>183</v>
      </c>
    </row>
    <row r="20" spans="2:3">
      <c r="B20" s="69" t="s">
        <v>177</v>
      </c>
      <c r="C20" s="63" t="s">
        <v>183</v>
      </c>
    </row>
    <row r="21" spans="2:3">
      <c r="B21" s="69" t="s">
        <v>178</v>
      </c>
      <c r="C21" s="63" t="s">
        <v>183</v>
      </c>
    </row>
    <row r="22" spans="2:3">
      <c r="B22" s="69" t="s">
        <v>179</v>
      </c>
      <c r="C22" s="63" t="s">
        <v>183</v>
      </c>
    </row>
    <row r="23" spans="2:3">
      <c r="B23" s="69" t="s">
        <v>180</v>
      </c>
      <c r="C23" s="63" t="s">
        <v>183</v>
      </c>
    </row>
    <row r="24" spans="2:3">
      <c r="B24" s="69" t="s">
        <v>181</v>
      </c>
      <c r="C24" s="63" t="s">
        <v>183</v>
      </c>
    </row>
    <row r="25" spans="2:3">
      <c r="B25" s="69" t="s">
        <v>182</v>
      </c>
      <c r="C25" s="63" t="s">
        <v>183</v>
      </c>
    </row>
    <row r="26" spans="2:3">
      <c r="B26" s="61"/>
    </row>
    <row r="27" spans="2:3">
      <c r="B27" s="61"/>
    </row>
    <row r="28" spans="2:3">
      <c r="B28" s="61"/>
    </row>
    <row r="29" spans="2:3">
      <c r="B29" s="61"/>
    </row>
    <row r="30" spans="2:3">
      <c r="B30" s="61"/>
    </row>
    <row r="31" spans="2:3">
      <c r="B31" t="s">
        <v>184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B1:AG259"/>
  <sheetViews>
    <sheetView zoomScale="85" zoomScaleNormal="85" workbookViewId="0">
      <selection activeCell="C2" sqref="C2"/>
    </sheetView>
  </sheetViews>
  <sheetFormatPr defaultColWidth="8.85546875" defaultRowHeight="15"/>
  <cols>
    <col min="2" max="2" width="13.42578125" bestFit="1" customWidth="1"/>
    <col min="3" max="21" width="16.140625" customWidth="1"/>
  </cols>
  <sheetData>
    <row r="1" spans="2:33">
      <c r="C1" s="29" t="s">
        <v>188</v>
      </c>
      <c r="D1" s="29" t="s">
        <v>195</v>
      </c>
      <c r="E1" t="s">
        <v>103</v>
      </c>
    </row>
    <row r="2" spans="2:33">
      <c r="C2" s="75" t="s">
        <v>81</v>
      </c>
      <c r="D2" s="75">
        <f>ROW(B13)</f>
        <v>13</v>
      </c>
      <c r="E2" t="s">
        <v>141</v>
      </c>
    </row>
    <row r="3" spans="2:33">
      <c r="B3" s="29"/>
      <c r="C3" s="75" t="s">
        <v>122</v>
      </c>
      <c r="D3" s="75">
        <f>ROW(B63)</f>
        <v>63</v>
      </c>
      <c r="E3" t="s">
        <v>143</v>
      </c>
    </row>
    <row r="4" spans="2:33">
      <c r="B4" s="29"/>
      <c r="C4" s="75" t="s">
        <v>102</v>
      </c>
      <c r="D4" s="75">
        <f>ROW(B113)</f>
        <v>113</v>
      </c>
      <c r="E4" t="s">
        <v>142</v>
      </c>
    </row>
    <row r="5" spans="2:33">
      <c r="B5" s="29"/>
      <c r="C5" s="75" t="s">
        <v>214</v>
      </c>
      <c r="D5" s="75">
        <f>ROW(B213)</f>
        <v>213</v>
      </c>
      <c r="E5" t="s">
        <v>216</v>
      </c>
    </row>
    <row r="6" spans="2:33">
      <c r="B6" s="29"/>
      <c r="C6" s="75" t="s">
        <v>82</v>
      </c>
      <c r="D6" s="75">
        <f>ROW(B213)</f>
        <v>213</v>
      </c>
      <c r="E6" t="s">
        <v>80</v>
      </c>
      <c r="N6" s="45"/>
    </row>
    <row r="7" spans="2:33">
      <c r="N7" s="45"/>
    </row>
    <row r="8" spans="2:33">
      <c r="N8" s="45"/>
    </row>
    <row r="9" spans="2:33">
      <c r="J9" s="90"/>
      <c r="N9" s="45"/>
    </row>
    <row r="10" spans="2:33" ht="18.75">
      <c r="B10" s="47" t="s">
        <v>234</v>
      </c>
      <c r="C10" s="47" t="s">
        <v>235</v>
      </c>
      <c r="N10" s="45"/>
    </row>
    <row r="11" spans="2:33" ht="18.75">
      <c r="B11" s="47" t="s">
        <v>120</v>
      </c>
      <c r="C11" s="48" t="s">
        <v>237</v>
      </c>
    </row>
    <row r="12" spans="2:33" ht="18.75">
      <c r="B12" s="47" t="s">
        <v>121</v>
      </c>
      <c r="C12" s="49">
        <v>43524</v>
      </c>
    </row>
    <row r="13" spans="2:33" ht="86.25" customHeight="1">
      <c r="B13" s="31" t="s">
        <v>104</v>
      </c>
      <c r="C13" s="91" t="s">
        <v>105</v>
      </c>
      <c r="D13" s="91" t="s">
        <v>106</v>
      </c>
      <c r="E13" s="91" t="s">
        <v>107</v>
      </c>
      <c r="F13" s="91" t="s">
        <v>108</v>
      </c>
      <c r="G13" s="91" t="s">
        <v>109</v>
      </c>
      <c r="H13" s="91" t="s">
        <v>110</v>
      </c>
      <c r="I13" s="91" t="s">
        <v>111</v>
      </c>
      <c r="J13" s="91" t="s">
        <v>112</v>
      </c>
      <c r="K13" s="91" t="s">
        <v>113</v>
      </c>
      <c r="L13" s="91" t="s">
        <v>114</v>
      </c>
      <c r="M13" s="91" t="s">
        <v>114</v>
      </c>
      <c r="N13" s="91" t="s">
        <v>115</v>
      </c>
      <c r="O13" s="91" t="s">
        <v>116</v>
      </c>
      <c r="P13" s="91" t="s">
        <v>116</v>
      </c>
      <c r="Q13" s="91" t="s">
        <v>110</v>
      </c>
      <c r="R13" s="91" t="s">
        <v>110</v>
      </c>
      <c r="S13" s="91" t="s">
        <v>117</v>
      </c>
      <c r="T13" s="91" t="s">
        <v>118</v>
      </c>
      <c r="U13" s="91" t="s">
        <v>118</v>
      </c>
      <c r="V13" s="91" t="s">
        <v>114</v>
      </c>
      <c r="W13" s="91" t="s">
        <v>114</v>
      </c>
      <c r="X13" s="91" t="s">
        <v>114</v>
      </c>
      <c r="Y13" s="91" t="s">
        <v>114</v>
      </c>
      <c r="Z13" s="91" t="s">
        <v>114</v>
      </c>
      <c r="AA13" s="91" t="s">
        <v>114</v>
      </c>
      <c r="AB13" s="91" t="s">
        <v>114</v>
      </c>
      <c r="AC13" s="91" t="s">
        <v>114</v>
      </c>
      <c r="AD13" s="91" t="s">
        <v>114</v>
      </c>
      <c r="AE13" s="91" t="s">
        <v>114</v>
      </c>
      <c r="AF13" s="91" t="s">
        <v>114</v>
      </c>
      <c r="AG13" s="91" t="s">
        <v>114</v>
      </c>
    </row>
    <row r="14" spans="2:33" ht="45">
      <c r="B14" s="31" t="s">
        <v>243</v>
      </c>
      <c r="C14" s="32" t="s">
        <v>83</v>
      </c>
      <c r="D14" s="32" t="s">
        <v>84</v>
      </c>
      <c r="E14" s="33" t="s">
        <v>85</v>
      </c>
      <c r="F14" s="33" t="s">
        <v>86</v>
      </c>
      <c r="G14" s="33" t="s">
        <v>87</v>
      </c>
      <c r="H14" s="33" t="s">
        <v>88</v>
      </c>
      <c r="I14" s="33" t="s">
        <v>89</v>
      </c>
      <c r="J14" s="34" t="s">
        <v>90</v>
      </c>
      <c r="K14" s="33" t="s">
        <v>91</v>
      </c>
      <c r="L14" s="33" t="s">
        <v>92</v>
      </c>
      <c r="M14" s="33" t="s">
        <v>93</v>
      </c>
      <c r="N14" s="33" t="s">
        <v>94</v>
      </c>
      <c r="O14" s="33" t="s">
        <v>95</v>
      </c>
      <c r="P14" s="33" t="s">
        <v>96</v>
      </c>
      <c r="Q14" s="33" t="s">
        <v>97</v>
      </c>
      <c r="R14" s="33" t="s">
        <v>98</v>
      </c>
      <c r="S14" s="33" t="s">
        <v>99</v>
      </c>
      <c r="T14" s="33" t="s">
        <v>100</v>
      </c>
      <c r="U14" s="34" t="s">
        <v>101</v>
      </c>
      <c r="V14" s="33"/>
      <c r="W14" s="33"/>
      <c r="X14" s="33"/>
      <c r="Y14" s="35"/>
      <c r="Z14" s="35"/>
      <c r="AA14" s="35"/>
      <c r="AB14" s="36"/>
      <c r="AC14" s="32"/>
      <c r="AD14" s="32"/>
      <c r="AE14" s="32"/>
      <c r="AF14" s="32"/>
      <c r="AG14" s="32"/>
    </row>
    <row r="15" spans="2:33" ht="45">
      <c r="B15" s="31" t="s">
        <v>244</v>
      </c>
      <c r="C15" s="37" t="s">
        <v>27</v>
      </c>
      <c r="D15" s="37" t="s">
        <v>16</v>
      </c>
      <c r="E15" s="38" t="s">
        <v>29</v>
      </c>
      <c r="F15" s="38" t="s">
        <v>17</v>
      </c>
      <c r="G15" s="38" t="s">
        <v>18</v>
      </c>
      <c r="H15" s="38" t="s">
        <v>19</v>
      </c>
      <c r="I15" s="38" t="s">
        <v>20</v>
      </c>
      <c r="J15" s="39" t="s">
        <v>21</v>
      </c>
      <c r="K15" s="38" t="s">
        <v>22</v>
      </c>
      <c r="L15" s="38" t="s">
        <v>23</v>
      </c>
      <c r="M15" s="38" t="s">
        <v>24</v>
      </c>
      <c r="N15" s="38" t="s">
        <v>127</v>
      </c>
      <c r="O15" s="38" t="s">
        <v>28</v>
      </c>
      <c r="P15" s="38" t="s">
        <v>30</v>
      </c>
      <c r="Q15" s="38" t="s">
        <v>25</v>
      </c>
      <c r="R15" s="38" t="s">
        <v>26</v>
      </c>
      <c r="S15" s="38" t="s">
        <v>33</v>
      </c>
      <c r="T15" s="38" t="s">
        <v>32</v>
      </c>
      <c r="U15" s="39" t="s">
        <v>31</v>
      </c>
      <c r="V15" s="38"/>
      <c r="W15" s="38"/>
      <c r="X15" s="38"/>
      <c r="Y15" s="40"/>
      <c r="Z15" s="40"/>
      <c r="AA15" s="40"/>
      <c r="AB15" s="41"/>
      <c r="AC15" s="32"/>
      <c r="AD15" s="32"/>
      <c r="AE15" s="32"/>
      <c r="AF15" s="32"/>
      <c r="AG15" s="32"/>
    </row>
    <row r="16" spans="2:33">
      <c r="B16" s="42"/>
      <c r="C16" s="43" t="s">
        <v>245</v>
      </c>
      <c r="D16" s="43" t="s">
        <v>245</v>
      </c>
      <c r="E16" s="43" t="s">
        <v>245</v>
      </c>
      <c r="F16" s="43" t="s">
        <v>245</v>
      </c>
      <c r="G16" s="43" t="s">
        <v>245</v>
      </c>
      <c r="H16" s="43" t="s">
        <v>245</v>
      </c>
      <c r="I16" s="43" t="s">
        <v>245</v>
      </c>
      <c r="J16" s="43" t="s">
        <v>245</v>
      </c>
      <c r="K16" s="43" t="s">
        <v>245</v>
      </c>
      <c r="L16" s="43" t="s">
        <v>245</v>
      </c>
      <c r="M16" s="43" t="s">
        <v>245</v>
      </c>
      <c r="N16" s="43" t="s">
        <v>245</v>
      </c>
      <c r="O16" s="43" t="s">
        <v>245</v>
      </c>
      <c r="P16" s="43" t="s">
        <v>245</v>
      </c>
      <c r="Q16" s="43" t="s">
        <v>245</v>
      </c>
      <c r="R16" s="43" t="s">
        <v>245</v>
      </c>
      <c r="S16" s="43" t="s">
        <v>245</v>
      </c>
      <c r="T16" s="43" t="s">
        <v>245</v>
      </c>
      <c r="U16" s="43" t="s">
        <v>245</v>
      </c>
      <c r="V16" s="43" t="s">
        <v>245</v>
      </c>
      <c r="W16" s="43" t="s">
        <v>245</v>
      </c>
      <c r="X16" s="43" t="s">
        <v>245</v>
      </c>
      <c r="Y16" s="43" t="s">
        <v>245</v>
      </c>
      <c r="Z16" s="43" t="s">
        <v>245</v>
      </c>
      <c r="AA16" s="43" t="s">
        <v>245</v>
      </c>
      <c r="AB16" s="43" t="s">
        <v>245</v>
      </c>
      <c r="AC16" s="43" t="s">
        <v>245</v>
      </c>
      <c r="AD16" s="43" t="s">
        <v>245</v>
      </c>
      <c r="AE16" s="43" t="s">
        <v>245</v>
      </c>
      <c r="AF16" s="43" t="s">
        <v>245</v>
      </c>
      <c r="AG16" s="43" t="s">
        <v>245</v>
      </c>
    </row>
    <row r="17" spans="2:33">
      <c r="B17" s="44">
        <v>2010</v>
      </c>
      <c r="C17" s="46">
        <v>2.4405977753815513</v>
      </c>
      <c r="D17" s="46">
        <v>0</v>
      </c>
      <c r="E17" s="46">
        <v>138.56082516920716</v>
      </c>
      <c r="F17" s="46">
        <v>0</v>
      </c>
      <c r="G17" s="46">
        <v>0</v>
      </c>
      <c r="H17" s="46">
        <v>0</v>
      </c>
      <c r="I17" s="46">
        <v>35.720705191668699</v>
      </c>
      <c r="J17" s="46">
        <v>32.490852038154401</v>
      </c>
      <c r="K17" s="46">
        <v>31.108262589722298</v>
      </c>
      <c r="L17" s="45">
        <v>30.170076892571945</v>
      </c>
      <c r="M17" s="45">
        <v>30.170076892571945</v>
      </c>
      <c r="N17" s="46">
        <v>1.3054360193901322</v>
      </c>
      <c r="O17" s="46">
        <v>121.84069514307899</v>
      </c>
      <c r="P17" s="46">
        <v>121.84069514307899</v>
      </c>
      <c r="Q17" s="46">
        <v>0</v>
      </c>
      <c r="R17" s="46">
        <v>0</v>
      </c>
      <c r="S17" s="46">
        <v>203.42903223361657</v>
      </c>
      <c r="T17" s="46">
        <v>67.012382328693448</v>
      </c>
      <c r="U17" s="46">
        <v>67.012382328693448</v>
      </c>
      <c r="V17" s="45">
        <v>67.012382328693448</v>
      </c>
      <c r="W17" s="45">
        <v>0</v>
      </c>
      <c r="X17" s="45">
        <v>0</v>
      </c>
      <c r="Y17" s="45">
        <v>0</v>
      </c>
      <c r="Z17" s="45">
        <v>0</v>
      </c>
      <c r="AA17" s="45">
        <v>0</v>
      </c>
      <c r="AB17" s="45">
        <v>0</v>
      </c>
      <c r="AC17" s="45">
        <v>0</v>
      </c>
      <c r="AD17" s="45">
        <v>0</v>
      </c>
      <c r="AE17" s="45">
        <v>0</v>
      </c>
      <c r="AF17" s="45">
        <v>0</v>
      </c>
      <c r="AG17" s="45">
        <v>0</v>
      </c>
    </row>
    <row r="18" spans="2:33">
      <c r="B18" s="44">
        <v>2011</v>
      </c>
      <c r="C18" s="46">
        <v>2.4405977753815513</v>
      </c>
      <c r="D18" s="46">
        <v>0</v>
      </c>
      <c r="E18" s="46">
        <v>138.56082516920716</v>
      </c>
      <c r="F18" s="46">
        <v>0</v>
      </c>
      <c r="G18" s="46">
        <v>0</v>
      </c>
      <c r="H18" s="46">
        <v>0</v>
      </c>
      <c r="I18" s="46">
        <v>35.720705191668699</v>
      </c>
      <c r="J18" s="46">
        <v>32.490852038154401</v>
      </c>
      <c r="K18" s="46">
        <v>31.108262589722298</v>
      </c>
      <c r="L18" s="45">
        <v>30.170076892571945</v>
      </c>
      <c r="M18" s="45">
        <v>30.170076892571945</v>
      </c>
      <c r="N18" s="46">
        <v>1.3054360193901322</v>
      </c>
      <c r="O18" s="46">
        <v>121.84069514307899</v>
      </c>
      <c r="P18" s="46">
        <v>121.84069514307899</v>
      </c>
      <c r="Q18" s="46">
        <v>0</v>
      </c>
      <c r="R18" s="46">
        <v>0</v>
      </c>
      <c r="S18" s="46">
        <v>203.42903223361657</v>
      </c>
      <c r="T18" s="46">
        <v>67.012382328693448</v>
      </c>
      <c r="U18" s="46">
        <v>67.012382328693448</v>
      </c>
      <c r="V18" s="45">
        <v>67.012382328693448</v>
      </c>
      <c r="W18" s="45">
        <v>0</v>
      </c>
      <c r="X18" s="45">
        <v>0</v>
      </c>
      <c r="Y18" s="45">
        <v>0</v>
      </c>
      <c r="Z18" s="45">
        <v>0</v>
      </c>
      <c r="AA18" s="45">
        <v>0</v>
      </c>
      <c r="AB18" s="45">
        <v>0</v>
      </c>
      <c r="AC18" s="45">
        <v>0</v>
      </c>
      <c r="AD18" s="45">
        <v>0</v>
      </c>
      <c r="AE18" s="45">
        <v>0</v>
      </c>
      <c r="AF18" s="45">
        <v>0</v>
      </c>
      <c r="AG18" s="45">
        <v>0</v>
      </c>
    </row>
    <row r="19" spans="2:33">
      <c r="B19" s="44">
        <v>2012</v>
      </c>
      <c r="C19" s="46">
        <v>2.4405977753815513</v>
      </c>
      <c r="D19" s="46">
        <v>0</v>
      </c>
      <c r="E19" s="46">
        <v>138.82454961756881</v>
      </c>
      <c r="F19" s="46">
        <v>0</v>
      </c>
      <c r="G19" s="46">
        <v>0</v>
      </c>
      <c r="H19" s="46">
        <v>0</v>
      </c>
      <c r="I19" s="46">
        <v>36.011610154206892</v>
      </c>
      <c r="J19" s="46">
        <v>32.754576486516044</v>
      </c>
      <c r="K19" s="46">
        <v>31.552666341004041</v>
      </c>
      <c r="L19" s="45">
        <v>30.170076892571945</v>
      </c>
      <c r="M19" s="45">
        <v>30.170076892571945</v>
      </c>
      <c r="N19" s="46">
        <v>1.3054360193901322</v>
      </c>
      <c r="O19" s="46">
        <v>121.84069514307899</v>
      </c>
      <c r="P19" s="46">
        <v>121.84069514307899</v>
      </c>
      <c r="Q19" s="46">
        <v>0</v>
      </c>
      <c r="R19" s="46">
        <v>0</v>
      </c>
      <c r="S19" s="46">
        <v>203.71993719615477</v>
      </c>
      <c r="T19" s="46">
        <v>67.012382328693448</v>
      </c>
      <c r="U19" s="46">
        <v>67.012382328693448</v>
      </c>
      <c r="V19" s="45">
        <v>67.012382328693448</v>
      </c>
      <c r="W19" s="45">
        <v>0</v>
      </c>
      <c r="X19" s="45">
        <v>0</v>
      </c>
      <c r="Y19" s="45">
        <v>0</v>
      </c>
      <c r="Z19" s="45">
        <v>0</v>
      </c>
      <c r="AA19" s="45">
        <v>0</v>
      </c>
      <c r="AB19" s="45">
        <v>0</v>
      </c>
      <c r="AC19" s="45">
        <v>0</v>
      </c>
      <c r="AD19" s="45">
        <v>0</v>
      </c>
      <c r="AE19" s="45">
        <v>0</v>
      </c>
      <c r="AF19" s="45">
        <v>0</v>
      </c>
      <c r="AG19" s="45">
        <v>0</v>
      </c>
    </row>
    <row r="20" spans="2:33">
      <c r="B20" s="44">
        <v>2013</v>
      </c>
      <c r="C20" s="46">
        <v>2.4134447061782365</v>
      </c>
      <c r="D20" s="46">
        <v>0</v>
      </c>
      <c r="E20" s="46">
        <v>138.70346844883699</v>
      </c>
      <c r="F20" s="46">
        <v>0</v>
      </c>
      <c r="G20" s="46">
        <v>0</v>
      </c>
      <c r="H20" s="46">
        <v>0</v>
      </c>
      <c r="I20" s="46">
        <v>49.016132509926173</v>
      </c>
      <c r="J20" s="46">
        <v>32.589337296150575</v>
      </c>
      <c r="K20" s="46">
        <v>31.882360596004947</v>
      </c>
      <c r="L20" s="45">
        <v>30.170076892571945</v>
      </c>
      <c r="M20" s="45">
        <v>30.170076892571945</v>
      </c>
      <c r="N20" s="46">
        <v>1.2742099898063202</v>
      </c>
      <c r="O20" s="46">
        <v>121.84069514307899</v>
      </c>
      <c r="P20" s="46">
        <v>121.84069514307899</v>
      </c>
      <c r="Q20" s="46">
        <v>0</v>
      </c>
      <c r="R20" s="46">
        <v>0</v>
      </c>
      <c r="S20" s="46">
        <v>203.66852847117502</v>
      </c>
      <c r="T20" s="46">
        <v>67.012382328693448</v>
      </c>
      <c r="U20" s="46">
        <v>67.012382328693448</v>
      </c>
      <c r="V20" s="45">
        <v>67.012382328693448</v>
      </c>
      <c r="W20" s="45">
        <v>0</v>
      </c>
      <c r="X20" s="45">
        <v>0</v>
      </c>
      <c r="Y20" s="45">
        <v>0</v>
      </c>
      <c r="Z20" s="45">
        <v>0</v>
      </c>
      <c r="AA20" s="45">
        <v>0</v>
      </c>
      <c r="AB20" s="45">
        <v>0</v>
      </c>
      <c r="AC20" s="45">
        <v>0</v>
      </c>
      <c r="AD20" s="45">
        <v>0</v>
      </c>
      <c r="AE20" s="45">
        <v>0</v>
      </c>
      <c r="AF20" s="45">
        <v>0</v>
      </c>
      <c r="AG20" s="45">
        <v>0</v>
      </c>
    </row>
    <row r="21" spans="2:33">
      <c r="B21" s="42">
        <v>2014</v>
      </c>
      <c r="C21" s="46">
        <v>2.3923925411292624</v>
      </c>
      <c r="D21" s="46">
        <v>0</v>
      </c>
      <c r="E21" s="46">
        <v>145.22330493809244</v>
      </c>
      <c r="F21" s="46">
        <v>0</v>
      </c>
      <c r="G21" s="46">
        <v>0</v>
      </c>
      <c r="H21" s="46">
        <v>0</v>
      </c>
      <c r="I21" s="46">
        <v>49.055317129111302</v>
      </c>
      <c r="J21" s="46">
        <v>40.085038446285964</v>
      </c>
      <c r="K21" s="46">
        <v>31.276595744680851</v>
      </c>
      <c r="L21" s="45">
        <v>30.170076892571945</v>
      </c>
      <c r="M21" s="45">
        <v>30.170076892571945</v>
      </c>
      <c r="N21" s="46">
        <v>1.25</v>
      </c>
      <c r="O21" s="46">
        <v>121.84069514307899</v>
      </c>
      <c r="P21" s="46">
        <v>121.84069514307899</v>
      </c>
      <c r="Q21" s="46">
        <v>0</v>
      </c>
      <c r="R21" s="46">
        <v>0</v>
      </c>
      <c r="S21" s="46">
        <v>203.73468800936439</v>
      </c>
      <c r="T21" s="46">
        <v>67.012382328693448</v>
      </c>
      <c r="U21" s="46">
        <v>67.012382328693448</v>
      </c>
      <c r="V21" s="45">
        <v>67.012382328693448</v>
      </c>
      <c r="W21" s="45">
        <v>0</v>
      </c>
      <c r="X21" s="45">
        <v>0</v>
      </c>
      <c r="Y21" s="45">
        <v>0</v>
      </c>
      <c r="Z21" s="45">
        <v>0</v>
      </c>
      <c r="AA21" s="45">
        <v>0</v>
      </c>
      <c r="AB21" s="45">
        <v>0</v>
      </c>
      <c r="AC21" s="45">
        <v>0</v>
      </c>
      <c r="AD21" s="45">
        <v>0</v>
      </c>
      <c r="AE21" s="45">
        <v>0</v>
      </c>
      <c r="AF21" s="45">
        <v>0</v>
      </c>
      <c r="AG21" s="45">
        <v>0</v>
      </c>
    </row>
    <row r="22" spans="2:33">
      <c r="B22" s="42">
        <v>2015</v>
      </c>
      <c r="C22" s="46">
        <v>2.3923925411292624</v>
      </c>
      <c r="D22" s="46">
        <v>0</v>
      </c>
      <c r="E22" s="46">
        <v>145.72835544314296</v>
      </c>
      <c r="F22" s="46">
        <v>0</v>
      </c>
      <c r="G22" s="46">
        <v>0</v>
      </c>
      <c r="H22" s="46">
        <v>0</v>
      </c>
      <c r="I22" s="46">
        <v>49.612420193178153</v>
      </c>
      <c r="J22" s="46">
        <v>40.590088951336469</v>
      </c>
      <c r="K22" s="46">
        <v>0</v>
      </c>
      <c r="L22" s="45">
        <v>30.170076892571945</v>
      </c>
      <c r="M22" s="45">
        <v>30.170076892571945</v>
      </c>
      <c r="N22" s="46">
        <v>1.25</v>
      </c>
      <c r="O22" s="46">
        <v>121.84069514307899</v>
      </c>
      <c r="P22" s="46">
        <v>121.84069514307899</v>
      </c>
      <c r="Q22" s="46">
        <v>0</v>
      </c>
      <c r="R22" s="46">
        <v>0</v>
      </c>
      <c r="S22" s="46">
        <v>204.29179107343126</v>
      </c>
      <c r="T22" s="46">
        <v>67.012382328693448</v>
      </c>
      <c r="U22" s="46">
        <v>67.012382328693448</v>
      </c>
      <c r="V22" s="45">
        <v>67.012382328693448</v>
      </c>
      <c r="W22" s="45">
        <v>0</v>
      </c>
      <c r="X22" s="45">
        <v>0</v>
      </c>
      <c r="Y22" s="45">
        <v>0</v>
      </c>
      <c r="Z22" s="45">
        <v>0</v>
      </c>
      <c r="AA22" s="45">
        <v>0</v>
      </c>
      <c r="AB22" s="45">
        <v>0</v>
      </c>
      <c r="AC22" s="45">
        <v>0</v>
      </c>
      <c r="AD22" s="45">
        <v>0</v>
      </c>
      <c r="AE22" s="45">
        <v>0</v>
      </c>
      <c r="AF22" s="45">
        <v>0</v>
      </c>
      <c r="AG22" s="45">
        <v>0</v>
      </c>
    </row>
    <row r="23" spans="2:33">
      <c r="B23" s="42">
        <v>2016</v>
      </c>
      <c r="C23" s="46">
        <v>2.4758170991656474</v>
      </c>
      <c r="D23" s="46">
        <v>0</v>
      </c>
      <c r="E23" s="46">
        <v>144.94443168632026</v>
      </c>
      <c r="F23" s="46">
        <v>0</v>
      </c>
      <c r="G23" s="46">
        <v>0</v>
      </c>
      <c r="H23" s="46">
        <v>0</v>
      </c>
      <c r="I23" s="46">
        <v>48.593156284204483</v>
      </c>
      <c r="J23" s="46">
        <v>45.137885949293619</v>
      </c>
      <c r="K23" s="46">
        <v>0</v>
      </c>
      <c r="L23" s="45">
        <v>30.170076892571945</v>
      </c>
      <c r="M23" s="45">
        <v>30.170076892571945</v>
      </c>
      <c r="N23" s="46">
        <v>1.2593574191736538</v>
      </c>
      <c r="O23" s="46">
        <v>121.84069514307899</v>
      </c>
      <c r="P23" s="46">
        <v>121.84069514307899</v>
      </c>
      <c r="Q23" s="46">
        <v>0</v>
      </c>
      <c r="R23" s="46">
        <v>0</v>
      </c>
      <c r="S23" s="46">
        <v>203.34980005529292</v>
      </c>
      <c r="T23" s="46">
        <v>67.012382328693448</v>
      </c>
      <c r="U23" s="46">
        <v>67.012382328693448</v>
      </c>
      <c r="V23" s="45">
        <v>67.012382328693448</v>
      </c>
      <c r="W23" s="45">
        <v>0</v>
      </c>
      <c r="X23" s="45">
        <v>0</v>
      </c>
      <c r="Y23" s="45">
        <v>0</v>
      </c>
      <c r="Z23" s="45">
        <v>0</v>
      </c>
      <c r="AA23" s="45">
        <v>0</v>
      </c>
      <c r="AB23" s="45">
        <v>0</v>
      </c>
      <c r="AC23" s="45">
        <v>0</v>
      </c>
      <c r="AD23" s="45">
        <v>0</v>
      </c>
      <c r="AE23" s="45">
        <v>0</v>
      </c>
      <c r="AF23" s="45">
        <v>0</v>
      </c>
      <c r="AG23" s="45">
        <v>0</v>
      </c>
    </row>
    <row r="24" spans="2:33">
      <c r="B24" s="42">
        <v>2017</v>
      </c>
      <c r="C24" s="46">
        <v>2.4758170991656474</v>
      </c>
      <c r="D24" s="46">
        <v>0</v>
      </c>
      <c r="E24" s="46">
        <v>151.62284224254418</v>
      </c>
      <c r="F24" s="46">
        <v>0</v>
      </c>
      <c r="G24" s="46">
        <v>0</v>
      </c>
      <c r="H24" s="46">
        <v>0</v>
      </c>
      <c r="I24" s="46">
        <v>49.119350191937215</v>
      </c>
      <c r="J24" s="46">
        <v>47.284517913794168</v>
      </c>
      <c r="K24" s="46">
        <v>0</v>
      </c>
      <c r="L24" s="45">
        <v>30.170076892571945</v>
      </c>
      <c r="M24" s="45">
        <v>30.170076892571945</v>
      </c>
      <c r="N24" s="46">
        <v>1.2593574191736538</v>
      </c>
      <c r="O24" s="46">
        <v>121.84069514307899</v>
      </c>
      <c r="P24" s="46">
        <v>121.84069514307899</v>
      </c>
      <c r="Q24" s="46">
        <v>0</v>
      </c>
      <c r="R24" s="46">
        <v>0</v>
      </c>
      <c r="S24" s="46">
        <v>205.19147873235744</v>
      </c>
      <c r="T24" s="46">
        <v>67.012382328693448</v>
      </c>
      <c r="U24" s="46">
        <v>67.012382328693448</v>
      </c>
      <c r="V24" s="45">
        <v>67.012382328693448</v>
      </c>
      <c r="W24" s="45">
        <v>0</v>
      </c>
      <c r="X24" s="45">
        <v>0</v>
      </c>
      <c r="Y24" s="45">
        <v>0</v>
      </c>
      <c r="Z24" s="45">
        <v>0</v>
      </c>
      <c r="AA24" s="45">
        <v>0</v>
      </c>
      <c r="AB24" s="45">
        <v>0</v>
      </c>
      <c r="AC24" s="45">
        <v>0</v>
      </c>
      <c r="AD24" s="45">
        <v>0</v>
      </c>
      <c r="AE24" s="45">
        <v>0</v>
      </c>
      <c r="AF24" s="45">
        <v>0</v>
      </c>
      <c r="AG24" s="45">
        <v>0</v>
      </c>
    </row>
    <row r="25" spans="2:33">
      <c r="B25" s="42">
        <v>2018</v>
      </c>
      <c r="C25" s="46">
        <v>2.4417283298517973</v>
      </c>
      <c r="D25" s="46">
        <v>0</v>
      </c>
      <c r="E25" s="46">
        <v>153.79957799942716</v>
      </c>
      <c r="F25" s="46">
        <v>0</v>
      </c>
      <c r="G25" s="46">
        <v>0</v>
      </c>
      <c r="H25" s="46">
        <v>0</v>
      </c>
      <c r="I25" s="46">
        <v>49.119350191937215</v>
      </c>
      <c r="J25" s="46">
        <v>49.820183502929112</v>
      </c>
      <c r="K25" s="46">
        <v>0</v>
      </c>
      <c r="L25" s="45">
        <v>30.170076892571945</v>
      </c>
      <c r="M25" s="45">
        <v>30.170076892571945</v>
      </c>
      <c r="N25" s="46">
        <v>1.2226771059938386</v>
      </c>
      <c r="O25" s="46">
        <v>121.84069514307899</v>
      </c>
      <c r="P25" s="46">
        <v>121.84069514307899</v>
      </c>
      <c r="Q25" s="46">
        <v>0</v>
      </c>
      <c r="R25" s="46">
        <v>0</v>
      </c>
      <c r="S25" s="46">
        <v>207.45973208219559</v>
      </c>
      <c r="T25" s="46">
        <v>67.012382328693448</v>
      </c>
      <c r="U25" s="46">
        <v>67.012382328693448</v>
      </c>
      <c r="V25" s="45">
        <v>67.012382328693448</v>
      </c>
      <c r="W25" s="45">
        <v>0</v>
      </c>
      <c r="X25" s="45">
        <v>0</v>
      </c>
      <c r="Y25" s="45">
        <v>0</v>
      </c>
      <c r="Z25" s="45">
        <v>0</v>
      </c>
      <c r="AA25" s="45">
        <v>0</v>
      </c>
      <c r="AB25" s="45">
        <v>0</v>
      </c>
      <c r="AC25" s="45">
        <v>0</v>
      </c>
      <c r="AD25" s="45">
        <v>0</v>
      </c>
      <c r="AE25" s="45">
        <v>0</v>
      </c>
      <c r="AF25" s="45">
        <v>0</v>
      </c>
      <c r="AG25" s="45">
        <v>0</v>
      </c>
    </row>
    <row r="26" spans="2:33">
      <c r="B26" s="42">
        <v>2019</v>
      </c>
      <c r="C26" s="46">
        <v>2.5015331882971479</v>
      </c>
      <c r="D26" s="46">
        <v>0</v>
      </c>
      <c r="E26" s="46">
        <v>154.26271326684906</v>
      </c>
      <c r="F26" s="46">
        <v>0</v>
      </c>
      <c r="G26" s="46">
        <v>0</v>
      </c>
      <c r="H26" s="46">
        <v>0</v>
      </c>
      <c r="I26" s="46">
        <v>49.119350191937215</v>
      </c>
      <c r="J26" s="46">
        <v>50.283318770351023</v>
      </c>
      <c r="K26" s="46">
        <v>0</v>
      </c>
      <c r="L26" s="45">
        <v>30.170076892571945</v>
      </c>
      <c r="M26" s="45">
        <v>30.170076892571945</v>
      </c>
      <c r="N26" s="46">
        <v>1.2736219854102486</v>
      </c>
      <c r="O26" s="46">
        <v>121.84069514307899</v>
      </c>
      <c r="P26" s="46">
        <v>121.84069514307899</v>
      </c>
      <c r="Q26" s="46">
        <v>0</v>
      </c>
      <c r="R26" s="46">
        <v>0</v>
      </c>
      <c r="S26" s="46">
        <v>207.97059995378075</v>
      </c>
      <c r="T26" s="46">
        <v>67.012382328693448</v>
      </c>
      <c r="U26" s="46">
        <v>67.012382328693448</v>
      </c>
      <c r="V26" s="45">
        <v>67.012382328693448</v>
      </c>
      <c r="W26" s="45">
        <v>0</v>
      </c>
      <c r="X26" s="45">
        <v>0</v>
      </c>
      <c r="Y26" s="45">
        <v>0</v>
      </c>
      <c r="Z26" s="45">
        <v>0</v>
      </c>
      <c r="AA26" s="45">
        <v>0</v>
      </c>
      <c r="AB26" s="45">
        <v>0</v>
      </c>
      <c r="AC26" s="45">
        <v>0</v>
      </c>
      <c r="AD26" s="45">
        <v>0</v>
      </c>
      <c r="AE26" s="45">
        <v>0</v>
      </c>
      <c r="AF26" s="45">
        <v>0</v>
      </c>
      <c r="AG26" s="45">
        <v>0</v>
      </c>
    </row>
    <row r="27" spans="2:33">
      <c r="B27" s="42">
        <v>2020</v>
      </c>
      <c r="C27" s="46">
        <v>2.5015331882971479</v>
      </c>
      <c r="D27" s="46">
        <v>0</v>
      </c>
      <c r="E27" s="46">
        <v>154.26271326684906</v>
      </c>
      <c r="F27" s="46">
        <v>0</v>
      </c>
      <c r="G27" s="46">
        <v>0</v>
      </c>
      <c r="H27" s="46">
        <v>0</v>
      </c>
      <c r="I27" s="46">
        <v>49.119350191937215</v>
      </c>
      <c r="J27" s="46">
        <v>50.283318770351023</v>
      </c>
      <c r="K27" s="46">
        <v>0</v>
      </c>
      <c r="L27" s="45">
        <v>30.170076892571945</v>
      </c>
      <c r="M27" s="45">
        <v>30.170076892571945</v>
      </c>
      <c r="N27" s="46">
        <v>1.2736219854102486</v>
      </c>
      <c r="O27" s="46">
        <v>121.84069514307899</v>
      </c>
      <c r="P27" s="46">
        <v>121.84069514307899</v>
      </c>
      <c r="Q27" s="46">
        <v>0</v>
      </c>
      <c r="R27" s="46">
        <v>0</v>
      </c>
      <c r="S27" s="46">
        <v>207.97059995378075</v>
      </c>
      <c r="T27" s="46">
        <v>67.012382328693448</v>
      </c>
      <c r="U27" s="46">
        <v>67.012382328693448</v>
      </c>
      <c r="V27" s="45">
        <v>67.012382328693448</v>
      </c>
      <c r="W27" s="45">
        <v>0</v>
      </c>
      <c r="X27" s="45">
        <v>0</v>
      </c>
      <c r="Y27" s="45">
        <v>0</v>
      </c>
      <c r="Z27" s="45">
        <v>0</v>
      </c>
      <c r="AA27" s="45">
        <v>0</v>
      </c>
      <c r="AB27" s="45">
        <v>0</v>
      </c>
      <c r="AC27" s="45">
        <v>0</v>
      </c>
      <c r="AD27" s="45">
        <v>0</v>
      </c>
      <c r="AE27" s="45">
        <v>0</v>
      </c>
      <c r="AF27" s="45">
        <v>0</v>
      </c>
      <c r="AG27" s="45">
        <v>0</v>
      </c>
    </row>
    <row r="28" spans="2:33">
      <c r="B28" s="42">
        <v>2021</v>
      </c>
      <c r="C28" s="46">
        <v>2.5015331882971479</v>
      </c>
      <c r="D28" s="46">
        <v>0</v>
      </c>
      <c r="E28" s="46">
        <v>154.26271326684906</v>
      </c>
      <c r="F28" s="46">
        <v>0</v>
      </c>
      <c r="G28" s="46">
        <v>0</v>
      </c>
      <c r="H28" s="46">
        <v>0</v>
      </c>
      <c r="I28" s="46">
        <v>49.119350191937215</v>
      </c>
      <c r="J28" s="46">
        <v>50.283318770351023</v>
      </c>
      <c r="K28" s="46">
        <v>0</v>
      </c>
      <c r="L28" s="45">
        <v>30.170076892571945</v>
      </c>
      <c r="M28" s="45">
        <v>30.170076892571945</v>
      </c>
      <c r="N28" s="46">
        <v>1.2736219854102486</v>
      </c>
      <c r="O28" s="46">
        <v>121.84069514307899</v>
      </c>
      <c r="P28" s="46">
        <v>121.84069514307899</v>
      </c>
      <c r="Q28" s="46">
        <v>0</v>
      </c>
      <c r="R28" s="46">
        <v>0</v>
      </c>
      <c r="S28" s="46">
        <v>207.97059995378075</v>
      </c>
      <c r="T28" s="46">
        <v>67.012382328693448</v>
      </c>
      <c r="U28" s="46">
        <v>67.012382328693448</v>
      </c>
      <c r="V28" s="45">
        <v>67.012382328693448</v>
      </c>
      <c r="W28" s="45">
        <v>0</v>
      </c>
      <c r="X28" s="45">
        <v>0</v>
      </c>
      <c r="Y28" s="45">
        <v>0</v>
      </c>
      <c r="Z28" s="45">
        <v>0</v>
      </c>
      <c r="AA28" s="45">
        <v>0</v>
      </c>
      <c r="AB28" s="45">
        <v>0</v>
      </c>
      <c r="AC28" s="45">
        <v>0</v>
      </c>
      <c r="AD28" s="45">
        <v>0</v>
      </c>
      <c r="AE28" s="45">
        <v>0</v>
      </c>
      <c r="AF28" s="45">
        <v>0</v>
      </c>
      <c r="AG28" s="45">
        <v>0</v>
      </c>
    </row>
    <row r="29" spans="2:33">
      <c r="B29" s="42">
        <v>2022</v>
      </c>
      <c r="C29" s="46">
        <v>2.5015331882971479</v>
      </c>
      <c r="D29" s="46">
        <v>0</v>
      </c>
      <c r="E29" s="46">
        <v>154.26271326684906</v>
      </c>
      <c r="F29" s="46">
        <v>0</v>
      </c>
      <c r="G29" s="46">
        <v>0</v>
      </c>
      <c r="H29" s="46">
        <v>0</v>
      </c>
      <c r="I29" s="46">
        <v>49.119350191937215</v>
      </c>
      <c r="J29" s="46">
        <v>50.283318770351023</v>
      </c>
      <c r="K29" s="46">
        <v>0</v>
      </c>
      <c r="L29" s="45">
        <v>30.170076892571945</v>
      </c>
      <c r="M29" s="45">
        <v>30.170076892571945</v>
      </c>
      <c r="N29" s="46">
        <v>1.2736219854102486</v>
      </c>
      <c r="O29" s="46">
        <v>121.84069514307899</v>
      </c>
      <c r="P29" s="46">
        <v>121.84069514307899</v>
      </c>
      <c r="Q29" s="46">
        <v>0</v>
      </c>
      <c r="R29" s="46">
        <v>0</v>
      </c>
      <c r="S29" s="46">
        <v>207.97059995378075</v>
      </c>
      <c r="T29" s="46">
        <v>67.012382328693448</v>
      </c>
      <c r="U29" s="46">
        <v>67.012382328693448</v>
      </c>
      <c r="V29" s="45">
        <v>67.012382328693448</v>
      </c>
      <c r="W29" s="45">
        <v>0</v>
      </c>
      <c r="X29" s="45">
        <v>0</v>
      </c>
      <c r="Y29" s="45">
        <v>0</v>
      </c>
      <c r="Z29" s="45">
        <v>0</v>
      </c>
      <c r="AA29" s="45">
        <v>0</v>
      </c>
      <c r="AB29" s="45">
        <v>0</v>
      </c>
      <c r="AC29" s="45">
        <v>0</v>
      </c>
      <c r="AD29" s="45">
        <v>0</v>
      </c>
      <c r="AE29" s="45">
        <v>0</v>
      </c>
      <c r="AF29" s="45">
        <v>0</v>
      </c>
      <c r="AG29" s="45">
        <v>0</v>
      </c>
    </row>
    <row r="30" spans="2:33">
      <c r="B30" s="42">
        <v>2023</v>
      </c>
      <c r="C30" s="46">
        <v>2.5015331882971479</v>
      </c>
      <c r="D30" s="46">
        <v>0</v>
      </c>
      <c r="E30" s="46">
        <v>154.26271326684906</v>
      </c>
      <c r="F30" s="46">
        <v>0</v>
      </c>
      <c r="G30" s="46">
        <v>0</v>
      </c>
      <c r="H30" s="46">
        <v>0</v>
      </c>
      <c r="I30" s="46">
        <v>49.119350191937215</v>
      </c>
      <c r="J30" s="46">
        <v>50.283318770351023</v>
      </c>
      <c r="K30" s="46">
        <v>0</v>
      </c>
      <c r="L30" s="45">
        <v>30.170076892571945</v>
      </c>
      <c r="M30" s="45">
        <v>30.170076892571945</v>
      </c>
      <c r="N30" s="46">
        <v>1.2736219854102486</v>
      </c>
      <c r="O30" s="46">
        <v>121.84069514307899</v>
      </c>
      <c r="P30" s="46">
        <v>121.84069514307899</v>
      </c>
      <c r="Q30" s="46">
        <v>0</v>
      </c>
      <c r="R30" s="46">
        <v>0</v>
      </c>
      <c r="S30" s="46">
        <v>207.97059995378075</v>
      </c>
      <c r="T30" s="46">
        <v>67.012382328693448</v>
      </c>
      <c r="U30" s="46">
        <v>67.012382328693448</v>
      </c>
      <c r="V30" s="45">
        <v>67.012382328693448</v>
      </c>
      <c r="W30" s="45">
        <v>0</v>
      </c>
      <c r="X30" s="45">
        <v>0</v>
      </c>
      <c r="Y30" s="45">
        <v>0</v>
      </c>
      <c r="Z30" s="45">
        <v>0</v>
      </c>
      <c r="AA30" s="45">
        <v>0</v>
      </c>
      <c r="AB30" s="45">
        <v>0</v>
      </c>
      <c r="AC30" s="45">
        <v>0</v>
      </c>
      <c r="AD30" s="45">
        <v>0</v>
      </c>
      <c r="AE30" s="45">
        <v>0</v>
      </c>
      <c r="AF30" s="45">
        <v>0</v>
      </c>
      <c r="AG30" s="45">
        <v>0</v>
      </c>
    </row>
    <row r="31" spans="2:33">
      <c r="B31" s="42">
        <v>2024</v>
      </c>
      <c r="C31" s="46">
        <v>2.5015331882971479</v>
      </c>
      <c r="D31" s="46">
        <v>0</v>
      </c>
      <c r="E31" s="46">
        <v>154.26271326684906</v>
      </c>
      <c r="F31" s="46">
        <v>0</v>
      </c>
      <c r="G31" s="46">
        <v>0</v>
      </c>
      <c r="H31" s="46">
        <v>0</v>
      </c>
      <c r="I31" s="46">
        <v>49.119350191937215</v>
      </c>
      <c r="J31" s="46">
        <v>50.283318770351023</v>
      </c>
      <c r="K31" s="46">
        <v>0</v>
      </c>
      <c r="L31" s="45">
        <v>30.170076892571945</v>
      </c>
      <c r="M31" s="45">
        <v>30.170076892571945</v>
      </c>
      <c r="N31" s="46">
        <v>1.2736219854102486</v>
      </c>
      <c r="O31" s="46">
        <v>121.84069514307899</v>
      </c>
      <c r="P31" s="46">
        <v>121.84069514307899</v>
      </c>
      <c r="Q31" s="46">
        <v>0</v>
      </c>
      <c r="R31" s="46">
        <v>0</v>
      </c>
      <c r="S31" s="46">
        <v>207.97059995378075</v>
      </c>
      <c r="T31" s="46">
        <v>67.012382328693448</v>
      </c>
      <c r="U31" s="46">
        <v>67.012382328693448</v>
      </c>
      <c r="V31" s="45">
        <v>67.012382328693448</v>
      </c>
      <c r="W31" s="45">
        <v>0</v>
      </c>
      <c r="X31" s="45">
        <v>0</v>
      </c>
      <c r="Y31" s="45">
        <v>0</v>
      </c>
      <c r="Z31" s="45">
        <v>0</v>
      </c>
      <c r="AA31" s="45">
        <v>0</v>
      </c>
      <c r="AB31" s="45">
        <v>0</v>
      </c>
      <c r="AC31" s="45">
        <v>0</v>
      </c>
      <c r="AD31" s="45">
        <v>0</v>
      </c>
      <c r="AE31" s="45">
        <v>0</v>
      </c>
      <c r="AF31" s="45">
        <v>0</v>
      </c>
      <c r="AG31" s="45">
        <v>0</v>
      </c>
    </row>
    <row r="32" spans="2:33">
      <c r="B32" s="42">
        <v>2025</v>
      </c>
      <c r="C32" s="46">
        <v>2.5015331882971479</v>
      </c>
      <c r="D32" s="46">
        <v>0</v>
      </c>
      <c r="E32" s="46">
        <v>154.26271326684906</v>
      </c>
      <c r="F32" s="46">
        <v>0</v>
      </c>
      <c r="G32" s="46">
        <v>0</v>
      </c>
      <c r="H32" s="46">
        <v>0</v>
      </c>
      <c r="I32" s="46">
        <v>49.119350191937215</v>
      </c>
      <c r="J32" s="46">
        <v>50.283318770351023</v>
      </c>
      <c r="K32" s="46">
        <v>0</v>
      </c>
      <c r="L32" s="45">
        <v>30.170076892571945</v>
      </c>
      <c r="M32" s="45">
        <v>30.170076892571945</v>
      </c>
      <c r="N32" s="46">
        <v>1.2736219854102486</v>
      </c>
      <c r="O32" s="46">
        <v>121.84069514307899</v>
      </c>
      <c r="P32" s="46">
        <v>121.84069514307899</v>
      </c>
      <c r="Q32" s="46">
        <v>0</v>
      </c>
      <c r="R32" s="46">
        <v>0</v>
      </c>
      <c r="S32" s="46">
        <v>207.97059995378075</v>
      </c>
      <c r="T32" s="46">
        <v>67.012382328693448</v>
      </c>
      <c r="U32" s="46">
        <v>67.012382328693448</v>
      </c>
      <c r="V32" s="45">
        <v>67.012382328693448</v>
      </c>
      <c r="W32" s="45">
        <v>0</v>
      </c>
      <c r="X32" s="45">
        <v>0</v>
      </c>
      <c r="Y32" s="45">
        <v>0</v>
      </c>
      <c r="Z32" s="45">
        <v>0</v>
      </c>
      <c r="AA32" s="45">
        <v>0</v>
      </c>
      <c r="AB32" s="45">
        <v>0</v>
      </c>
      <c r="AC32" s="45">
        <v>0</v>
      </c>
      <c r="AD32" s="45">
        <v>0</v>
      </c>
      <c r="AE32" s="45">
        <v>0</v>
      </c>
      <c r="AF32" s="45">
        <v>0</v>
      </c>
      <c r="AG32" s="45">
        <v>0</v>
      </c>
    </row>
    <row r="33" spans="2:33">
      <c r="B33" s="42">
        <v>2026</v>
      </c>
      <c r="C33" s="46">
        <v>2.5015331882971479</v>
      </c>
      <c r="D33" s="46">
        <v>0</v>
      </c>
      <c r="E33" s="46">
        <v>154.26271326684906</v>
      </c>
      <c r="F33" s="46">
        <v>0</v>
      </c>
      <c r="G33" s="46">
        <v>0</v>
      </c>
      <c r="H33" s="46">
        <v>0</v>
      </c>
      <c r="I33" s="46">
        <v>49.119350191937215</v>
      </c>
      <c r="J33" s="46">
        <v>50.283318770351023</v>
      </c>
      <c r="K33" s="46">
        <v>0</v>
      </c>
      <c r="L33" s="45">
        <v>30.170076892571945</v>
      </c>
      <c r="M33" s="45">
        <v>30.170076892571945</v>
      </c>
      <c r="N33" s="46">
        <v>1.2736219854102486</v>
      </c>
      <c r="O33" s="46">
        <v>121.84069514307899</v>
      </c>
      <c r="P33" s="46">
        <v>121.84069514307899</v>
      </c>
      <c r="Q33" s="46">
        <v>0</v>
      </c>
      <c r="R33" s="46">
        <v>0</v>
      </c>
      <c r="S33" s="46">
        <v>207.97059995378075</v>
      </c>
      <c r="T33" s="46">
        <v>67.012382328693448</v>
      </c>
      <c r="U33" s="46">
        <v>67.012382328693448</v>
      </c>
      <c r="V33" s="45">
        <v>67.012382328693448</v>
      </c>
      <c r="W33" s="45">
        <v>0</v>
      </c>
      <c r="X33" s="45">
        <v>0</v>
      </c>
      <c r="Y33" s="45">
        <v>0</v>
      </c>
      <c r="Z33" s="45">
        <v>0</v>
      </c>
      <c r="AA33" s="45">
        <v>0</v>
      </c>
      <c r="AB33" s="45">
        <v>0</v>
      </c>
      <c r="AC33" s="45">
        <v>0</v>
      </c>
      <c r="AD33" s="45">
        <v>0</v>
      </c>
      <c r="AE33" s="45">
        <v>0</v>
      </c>
      <c r="AF33" s="45">
        <v>0</v>
      </c>
      <c r="AG33" s="45">
        <v>0</v>
      </c>
    </row>
    <row r="34" spans="2:33">
      <c r="B34" s="42">
        <v>2027</v>
      </c>
      <c r="C34" s="46">
        <v>2.5015331882971479</v>
      </c>
      <c r="D34" s="46">
        <v>0</v>
      </c>
      <c r="E34" s="46">
        <v>154.26271326684906</v>
      </c>
      <c r="F34" s="46">
        <v>0</v>
      </c>
      <c r="G34" s="46">
        <v>0</v>
      </c>
      <c r="H34" s="46">
        <v>0</v>
      </c>
      <c r="I34" s="46">
        <v>49.119350191937215</v>
      </c>
      <c r="J34" s="46">
        <v>50.283318770351023</v>
      </c>
      <c r="K34" s="46">
        <v>0</v>
      </c>
      <c r="L34" s="45">
        <v>30.170076892571945</v>
      </c>
      <c r="M34" s="45">
        <v>30.170076892571945</v>
      </c>
      <c r="N34" s="46">
        <v>1.2736219854102486</v>
      </c>
      <c r="O34" s="46">
        <v>121.84069514307899</v>
      </c>
      <c r="P34" s="46">
        <v>121.84069514307899</v>
      </c>
      <c r="Q34" s="46">
        <v>0</v>
      </c>
      <c r="R34" s="46">
        <v>0</v>
      </c>
      <c r="S34" s="46">
        <v>207.97059995378075</v>
      </c>
      <c r="T34" s="46">
        <v>67.012382328693448</v>
      </c>
      <c r="U34" s="46">
        <v>67.012382328693448</v>
      </c>
      <c r="V34" s="45">
        <v>67.012382328693448</v>
      </c>
      <c r="W34" s="45">
        <v>0</v>
      </c>
      <c r="X34" s="45">
        <v>0</v>
      </c>
      <c r="Y34" s="45">
        <v>0</v>
      </c>
      <c r="Z34" s="45">
        <v>0</v>
      </c>
      <c r="AA34" s="45">
        <v>0</v>
      </c>
      <c r="AB34" s="45">
        <v>0</v>
      </c>
      <c r="AC34" s="45">
        <v>0</v>
      </c>
      <c r="AD34" s="45">
        <v>0</v>
      </c>
      <c r="AE34" s="45">
        <v>0</v>
      </c>
      <c r="AF34" s="45">
        <v>0</v>
      </c>
      <c r="AG34" s="45">
        <v>0</v>
      </c>
    </row>
    <row r="35" spans="2:33">
      <c r="B35" s="42">
        <v>2028</v>
      </c>
      <c r="C35" s="46">
        <v>2.5015331882971479</v>
      </c>
      <c r="D35" s="46">
        <v>0</v>
      </c>
      <c r="E35" s="46">
        <v>154.26271326684906</v>
      </c>
      <c r="F35" s="46">
        <v>0</v>
      </c>
      <c r="G35" s="46">
        <v>0</v>
      </c>
      <c r="H35" s="46">
        <v>0</v>
      </c>
      <c r="I35" s="46">
        <v>49.119350191937215</v>
      </c>
      <c r="J35" s="46">
        <v>50.283318770351023</v>
      </c>
      <c r="K35" s="46">
        <v>0</v>
      </c>
      <c r="L35" s="45">
        <v>30.170076892571945</v>
      </c>
      <c r="M35" s="45">
        <v>30.170076892571945</v>
      </c>
      <c r="N35" s="46">
        <v>1.2736219854102486</v>
      </c>
      <c r="O35" s="46">
        <v>121.84069514307899</v>
      </c>
      <c r="P35" s="46">
        <v>121.84069514307899</v>
      </c>
      <c r="Q35" s="46">
        <v>0</v>
      </c>
      <c r="R35" s="46">
        <v>0</v>
      </c>
      <c r="S35" s="46">
        <v>207.97059995378075</v>
      </c>
      <c r="T35" s="46">
        <v>67.012382328693448</v>
      </c>
      <c r="U35" s="46">
        <v>67.012382328693448</v>
      </c>
      <c r="V35" s="45">
        <v>67.012382328693448</v>
      </c>
      <c r="W35" s="45">
        <v>0</v>
      </c>
      <c r="X35" s="45">
        <v>0</v>
      </c>
      <c r="Y35" s="45">
        <v>0</v>
      </c>
      <c r="Z35" s="45">
        <v>0</v>
      </c>
      <c r="AA35" s="45">
        <v>0</v>
      </c>
      <c r="AB35" s="45">
        <v>0</v>
      </c>
      <c r="AC35" s="45">
        <v>0</v>
      </c>
      <c r="AD35" s="45">
        <v>0</v>
      </c>
      <c r="AE35" s="45">
        <v>0</v>
      </c>
      <c r="AF35" s="45">
        <v>0</v>
      </c>
      <c r="AG35" s="45">
        <v>0</v>
      </c>
    </row>
    <row r="36" spans="2:33">
      <c r="B36" s="42">
        <v>2029</v>
      </c>
      <c r="C36" s="46">
        <v>2.5015331882971479</v>
      </c>
      <c r="D36" s="46">
        <v>0</v>
      </c>
      <c r="E36" s="46">
        <v>154.26271326684906</v>
      </c>
      <c r="F36" s="46">
        <v>0</v>
      </c>
      <c r="G36" s="46">
        <v>0</v>
      </c>
      <c r="H36" s="46">
        <v>0</v>
      </c>
      <c r="I36" s="46">
        <v>49.119350191937215</v>
      </c>
      <c r="J36" s="46">
        <v>50.283318770351023</v>
      </c>
      <c r="K36" s="46">
        <v>0</v>
      </c>
      <c r="L36" s="45">
        <v>30.170076892571945</v>
      </c>
      <c r="M36" s="45">
        <v>30.170076892571945</v>
      </c>
      <c r="N36" s="46">
        <v>1.2736219854102486</v>
      </c>
      <c r="O36" s="46">
        <v>121.84069514307899</v>
      </c>
      <c r="P36" s="46">
        <v>121.84069514307899</v>
      </c>
      <c r="Q36" s="46">
        <v>0</v>
      </c>
      <c r="R36" s="46">
        <v>0</v>
      </c>
      <c r="S36" s="46">
        <v>207.97059995378075</v>
      </c>
      <c r="T36" s="46">
        <v>67.012382328693448</v>
      </c>
      <c r="U36" s="46">
        <v>67.012382328693448</v>
      </c>
      <c r="V36" s="45">
        <v>67.012382328693448</v>
      </c>
      <c r="W36" s="45">
        <v>0</v>
      </c>
      <c r="X36" s="45">
        <v>0</v>
      </c>
      <c r="Y36" s="45">
        <v>0</v>
      </c>
      <c r="Z36" s="45">
        <v>0</v>
      </c>
      <c r="AA36" s="45">
        <v>0</v>
      </c>
      <c r="AB36" s="45">
        <v>0</v>
      </c>
      <c r="AC36" s="45">
        <v>0</v>
      </c>
      <c r="AD36" s="45">
        <v>0</v>
      </c>
      <c r="AE36" s="45">
        <v>0</v>
      </c>
      <c r="AF36" s="45">
        <v>0</v>
      </c>
      <c r="AG36" s="45">
        <v>0</v>
      </c>
    </row>
    <row r="37" spans="2:33">
      <c r="B37" s="42">
        <v>2030</v>
      </c>
      <c r="C37" s="46">
        <v>2.5015331882971479</v>
      </c>
      <c r="D37" s="46">
        <v>0</v>
      </c>
      <c r="E37" s="46">
        <v>154.26271326684906</v>
      </c>
      <c r="F37" s="46">
        <v>0</v>
      </c>
      <c r="G37" s="46">
        <v>0</v>
      </c>
      <c r="H37" s="46">
        <v>0</v>
      </c>
      <c r="I37" s="46">
        <v>49.119350191937215</v>
      </c>
      <c r="J37" s="46">
        <v>50.283318770351023</v>
      </c>
      <c r="K37" s="46">
        <v>0</v>
      </c>
      <c r="L37" s="45">
        <v>30.170076892571945</v>
      </c>
      <c r="M37" s="45">
        <v>30.170076892571945</v>
      </c>
      <c r="N37" s="46">
        <v>1.2736219854102486</v>
      </c>
      <c r="O37" s="46">
        <v>121.84069514307899</v>
      </c>
      <c r="P37" s="46">
        <v>121.84069514307899</v>
      </c>
      <c r="Q37" s="46">
        <v>0</v>
      </c>
      <c r="R37" s="46">
        <v>0</v>
      </c>
      <c r="S37" s="46">
        <v>207.97059995378075</v>
      </c>
      <c r="T37" s="46">
        <v>67.012382328693448</v>
      </c>
      <c r="U37" s="46">
        <v>67.012382328693448</v>
      </c>
      <c r="V37" s="45">
        <v>67.012382328693448</v>
      </c>
      <c r="W37" s="45">
        <v>0</v>
      </c>
      <c r="X37" s="45">
        <v>0</v>
      </c>
      <c r="Y37" s="45">
        <v>0</v>
      </c>
      <c r="Z37" s="45">
        <v>0</v>
      </c>
      <c r="AA37" s="45">
        <v>0</v>
      </c>
      <c r="AB37" s="45">
        <v>0</v>
      </c>
      <c r="AC37" s="45">
        <v>0</v>
      </c>
      <c r="AD37" s="45">
        <v>0</v>
      </c>
      <c r="AE37" s="45">
        <v>0</v>
      </c>
      <c r="AF37" s="45">
        <v>0</v>
      </c>
      <c r="AG37" s="45">
        <v>0</v>
      </c>
    </row>
    <row r="38" spans="2:33">
      <c r="B38" s="42">
        <v>2031</v>
      </c>
      <c r="C38" s="46">
        <v>2.5015331882971479</v>
      </c>
      <c r="D38" s="46">
        <v>0</v>
      </c>
      <c r="E38" s="46">
        <v>154.26271326684906</v>
      </c>
      <c r="F38" s="46">
        <v>0</v>
      </c>
      <c r="G38" s="46">
        <v>0</v>
      </c>
      <c r="H38" s="46">
        <v>0</v>
      </c>
      <c r="I38" s="46">
        <v>49.119350191937215</v>
      </c>
      <c r="J38" s="46">
        <v>50.283318770351023</v>
      </c>
      <c r="K38" s="46">
        <v>0</v>
      </c>
      <c r="L38" s="45">
        <v>30.170076892571945</v>
      </c>
      <c r="M38" s="45">
        <v>30.170076892571945</v>
      </c>
      <c r="N38" s="46">
        <v>1.2736219854102486</v>
      </c>
      <c r="O38" s="46">
        <v>121.84069514307899</v>
      </c>
      <c r="P38" s="46">
        <v>121.84069514307899</v>
      </c>
      <c r="Q38" s="46">
        <v>0</v>
      </c>
      <c r="R38" s="46">
        <v>0</v>
      </c>
      <c r="S38" s="46">
        <v>207.97059995378075</v>
      </c>
      <c r="T38" s="46">
        <v>67.012382328693448</v>
      </c>
      <c r="U38" s="46">
        <v>67.012382328693448</v>
      </c>
      <c r="V38" s="45">
        <v>67.012382328693448</v>
      </c>
      <c r="W38" s="45">
        <v>0</v>
      </c>
      <c r="X38" s="45">
        <v>0</v>
      </c>
      <c r="Y38" s="45">
        <v>0</v>
      </c>
      <c r="Z38" s="45">
        <v>0</v>
      </c>
      <c r="AA38" s="45">
        <v>0</v>
      </c>
      <c r="AB38" s="45">
        <v>0</v>
      </c>
      <c r="AC38" s="45">
        <v>0</v>
      </c>
      <c r="AD38" s="45">
        <v>0</v>
      </c>
      <c r="AE38" s="45">
        <v>0</v>
      </c>
      <c r="AF38" s="45">
        <v>0</v>
      </c>
      <c r="AG38" s="45">
        <v>0</v>
      </c>
    </row>
    <row r="39" spans="2:33">
      <c r="B39" s="42">
        <v>2032</v>
      </c>
      <c r="C39" s="46">
        <v>2.5015331882971479</v>
      </c>
      <c r="D39" s="46">
        <v>0</v>
      </c>
      <c r="E39" s="46">
        <v>154.26271326684906</v>
      </c>
      <c r="F39" s="46">
        <v>0</v>
      </c>
      <c r="G39" s="46">
        <v>0</v>
      </c>
      <c r="H39" s="46">
        <v>0</v>
      </c>
      <c r="I39" s="46">
        <v>49.119350191937215</v>
      </c>
      <c r="J39" s="46">
        <v>50.283318770351023</v>
      </c>
      <c r="K39" s="46">
        <v>0</v>
      </c>
      <c r="L39" s="45">
        <v>30.170076892571945</v>
      </c>
      <c r="M39" s="45">
        <v>30.170076892571945</v>
      </c>
      <c r="N39" s="46">
        <v>1.2736219854102486</v>
      </c>
      <c r="O39" s="46">
        <v>121.84069514307899</v>
      </c>
      <c r="P39" s="46">
        <v>121.84069514307899</v>
      </c>
      <c r="Q39" s="46">
        <v>0</v>
      </c>
      <c r="R39" s="46">
        <v>0</v>
      </c>
      <c r="S39" s="46">
        <v>207.97059995378075</v>
      </c>
      <c r="T39" s="46">
        <v>67.012382328693448</v>
      </c>
      <c r="U39" s="46">
        <v>67.012382328693448</v>
      </c>
      <c r="V39" s="45">
        <v>67.012382328693448</v>
      </c>
      <c r="W39" s="45">
        <v>0</v>
      </c>
      <c r="X39" s="45">
        <v>0</v>
      </c>
      <c r="Y39" s="45">
        <v>0</v>
      </c>
      <c r="Z39" s="45">
        <v>0</v>
      </c>
      <c r="AA39" s="45">
        <v>0</v>
      </c>
      <c r="AB39" s="45">
        <v>0</v>
      </c>
      <c r="AC39" s="45">
        <v>0</v>
      </c>
      <c r="AD39" s="45">
        <v>0</v>
      </c>
      <c r="AE39" s="45">
        <v>0</v>
      </c>
      <c r="AF39" s="45">
        <v>0</v>
      </c>
      <c r="AG39" s="45">
        <v>0</v>
      </c>
    </row>
    <row r="40" spans="2:33">
      <c r="B40" s="42">
        <v>2033</v>
      </c>
      <c r="C40" s="46">
        <v>2.5015331882971479</v>
      </c>
      <c r="D40" s="46">
        <v>0</v>
      </c>
      <c r="E40" s="46">
        <v>154.26271326684906</v>
      </c>
      <c r="F40" s="46">
        <v>0</v>
      </c>
      <c r="G40" s="46">
        <v>0</v>
      </c>
      <c r="H40" s="46">
        <v>0</v>
      </c>
      <c r="I40" s="46">
        <v>49.119350191937215</v>
      </c>
      <c r="J40" s="46">
        <v>50.283318770351023</v>
      </c>
      <c r="K40" s="46">
        <v>0</v>
      </c>
      <c r="L40" s="45">
        <v>30.170076892571945</v>
      </c>
      <c r="M40" s="45">
        <v>30.170076892571945</v>
      </c>
      <c r="N40" s="46">
        <v>1.2736219854102486</v>
      </c>
      <c r="O40" s="46">
        <v>121.84069514307899</v>
      </c>
      <c r="P40" s="46">
        <v>121.84069514307899</v>
      </c>
      <c r="Q40" s="46">
        <v>0</v>
      </c>
      <c r="R40" s="46">
        <v>0</v>
      </c>
      <c r="S40" s="46">
        <v>207.97059995378075</v>
      </c>
      <c r="T40" s="46">
        <v>67.012382328693448</v>
      </c>
      <c r="U40" s="46">
        <v>67.012382328693448</v>
      </c>
      <c r="V40" s="45">
        <v>67.012382328693448</v>
      </c>
      <c r="W40" s="45">
        <v>0</v>
      </c>
      <c r="X40" s="45">
        <v>0</v>
      </c>
      <c r="Y40" s="45">
        <v>0</v>
      </c>
      <c r="Z40" s="45">
        <v>0</v>
      </c>
      <c r="AA40" s="45">
        <v>0</v>
      </c>
      <c r="AB40" s="45">
        <v>0</v>
      </c>
      <c r="AC40" s="45">
        <v>0</v>
      </c>
      <c r="AD40" s="45">
        <v>0</v>
      </c>
      <c r="AE40" s="45">
        <v>0</v>
      </c>
      <c r="AF40" s="45">
        <v>0</v>
      </c>
      <c r="AG40" s="45">
        <v>0</v>
      </c>
    </row>
    <row r="41" spans="2:33">
      <c r="B41" s="42">
        <v>2034</v>
      </c>
      <c r="C41" s="46">
        <v>2.5015331882971479</v>
      </c>
      <c r="D41" s="46">
        <v>0</v>
      </c>
      <c r="E41" s="46">
        <v>154.26271326684906</v>
      </c>
      <c r="F41" s="46">
        <v>0</v>
      </c>
      <c r="G41" s="46">
        <v>0</v>
      </c>
      <c r="H41" s="46">
        <v>0</v>
      </c>
      <c r="I41" s="46">
        <v>49.119350191937215</v>
      </c>
      <c r="J41" s="46">
        <v>50.283318770351023</v>
      </c>
      <c r="K41" s="46">
        <v>0</v>
      </c>
      <c r="L41" s="45">
        <v>30.170076892571945</v>
      </c>
      <c r="M41" s="45">
        <v>30.170076892571945</v>
      </c>
      <c r="N41" s="46">
        <v>1.2736219854102486</v>
      </c>
      <c r="O41" s="46">
        <v>121.84069514307899</v>
      </c>
      <c r="P41" s="46">
        <v>121.84069514307899</v>
      </c>
      <c r="Q41" s="46">
        <v>0</v>
      </c>
      <c r="R41" s="46">
        <v>0</v>
      </c>
      <c r="S41" s="46">
        <v>207.97059995378075</v>
      </c>
      <c r="T41" s="46">
        <v>67.012382328693448</v>
      </c>
      <c r="U41" s="46">
        <v>67.012382328693448</v>
      </c>
      <c r="V41" s="45">
        <v>67.012382328693448</v>
      </c>
      <c r="W41" s="45">
        <v>0</v>
      </c>
      <c r="X41" s="45">
        <v>0</v>
      </c>
      <c r="Y41" s="45">
        <v>0</v>
      </c>
      <c r="Z41" s="45">
        <v>0</v>
      </c>
      <c r="AA41" s="45">
        <v>0</v>
      </c>
      <c r="AB41" s="45">
        <v>0</v>
      </c>
      <c r="AC41" s="45">
        <v>0</v>
      </c>
      <c r="AD41" s="45">
        <v>0</v>
      </c>
      <c r="AE41" s="45">
        <v>0</v>
      </c>
      <c r="AF41" s="45">
        <v>0</v>
      </c>
      <c r="AG41" s="45">
        <v>0</v>
      </c>
    </row>
    <row r="42" spans="2:33">
      <c r="B42" s="42">
        <v>2035</v>
      </c>
      <c r="C42" s="46">
        <v>2.5015331882971479</v>
      </c>
      <c r="D42" s="46">
        <v>0</v>
      </c>
      <c r="E42" s="46">
        <v>154.26271326684906</v>
      </c>
      <c r="F42" s="46">
        <v>0</v>
      </c>
      <c r="G42" s="46">
        <v>0</v>
      </c>
      <c r="H42" s="46">
        <v>0</v>
      </c>
      <c r="I42" s="46">
        <v>49.119350191937215</v>
      </c>
      <c r="J42" s="46">
        <v>50.283318770351023</v>
      </c>
      <c r="K42" s="46">
        <v>0</v>
      </c>
      <c r="L42" s="45">
        <v>30.170076892571945</v>
      </c>
      <c r="M42" s="45">
        <v>30.170076892571945</v>
      </c>
      <c r="N42" s="46">
        <v>1.2736219854102486</v>
      </c>
      <c r="O42" s="46">
        <v>121.84069514307899</v>
      </c>
      <c r="P42" s="46">
        <v>121.84069514307899</v>
      </c>
      <c r="Q42" s="46">
        <v>0</v>
      </c>
      <c r="R42" s="46">
        <v>0</v>
      </c>
      <c r="S42" s="46">
        <v>207.97059995378075</v>
      </c>
      <c r="T42" s="46">
        <v>67.012382328693448</v>
      </c>
      <c r="U42" s="46">
        <v>67.012382328693448</v>
      </c>
      <c r="V42" s="45">
        <v>67.012382328693448</v>
      </c>
      <c r="W42" s="45">
        <v>0</v>
      </c>
      <c r="X42" s="45">
        <v>0</v>
      </c>
      <c r="Y42" s="45">
        <v>0</v>
      </c>
      <c r="Z42" s="45">
        <v>0</v>
      </c>
      <c r="AA42" s="45">
        <v>0</v>
      </c>
      <c r="AB42" s="45">
        <v>0</v>
      </c>
      <c r="AC42" s="45">
        <v>0</v>
      </c>
      <c r="AD42" s="45">
        <v>0</v>
      </c>
      <c r="AE42" s="45">
        <v>0</v>
      </c>
      <c r="AF42" s="45">
        <v>0</v>
      </c>
      <c r="AG42" s="45">
        <v>0</v>
      </c>
    </row>
    <row r="43" spans="2:33">
      <c r="B43" s="42">
        <v>2036</v>
      </c>
      <c r="C43" s="46">
        <v>2.5015331882971479</v>
      </c>
      <c r="D43" s="46">
        <v>0</v>
      </c>
      <c r="E43" s="46">
        <v>154.26271326684906</v>
      </c>
      <c r="F43" s="46">
        <v>0</v>
      </c>
      <c r="G43" s="46">
        <v>0</v>
      </c>
      <c r="H43" s="46">
        <v>0</v>
      </c>
      <c r="I43" s="46">
        <v>49.119350191937215</v>
      </c>
      <c r="J43" s="46">
        <v>50.283318770351023</v>
      </c>
      <c r="K43" s="46">
        <v>0</v>
      </c>
      <c r="L43" s="46">
        <v>30.170076892571945</v>
      </c>
      <c r="M43" s="46">
        <v>30.170076892571945</v>
      </c>
      <c r="N43" s="46">
        <v>1.2736219854102486</v>
      </c>
      <c r="O43" s="46">
        <v>121.84069514307899</v>
      </c>
      <c r="P43" s="46">
        <v>121.84069514307899</v>
      </c>
      <c r="Q43" s="46">
        <v>0</v>
      </c>
      <c r="R43" s="46">
        <v>0</v>
      </c>
      <c r="S43" s="46">
        <v>207.97059995378075</v>
      </c>
      <c r="T43" s="46">
        <v>67.012382328693448</v>
      </c>
      <c r="U43" s="46">
        <v>67.012382328693448</v>
      </c>
      <c r="V43" s="46">
        <v>67.012382328693448</v>
      </c>
      <c r="W43" s="46">
        <v>0</v>
      </c>
      <c r="X43" s="46">
        <v>0</v>
      </c>
      <c r="Y43" s="46">
        <v>0</v>
      </c>
      <c r="Z43" s="46">
        <v>0</v>
      </c>
      <c r="AA43" s="46">
        <v>0</v>
      </c>
      <c r="AB43" s="46">
        <v>0</v>
      </c>
      <c r="AC43" s="46">
        <v>0</v>
      </c>
      <c r="AD43" s="46">
        <v>0</v>
      </c>
      <c r="AE43" s="46">
        <v>0</v>
      </c>
      <c r="AF43" s="46">
        <v>0</v>
      </c>
      <c r="AG43" s="46">
        <v>0</v>
      </c>
    </row>
    <row r="44" spans="2:33">
      <c r="B44" s="42">
        <v>2037</v>
      </c>
      <c r="C44" s="46">
        <v>2.5015331882971479</v>
      </c>
      <c r="D44" s="46">
        <v>0</v>
      </c>
      <c r="E44" s="46">
        <v>154.26271326684906</v>
      </c>
      <c r="F44" s="46">
        <v>0</v>
      </c>
      <c r="G44" s="46">
        <v>0</v>
      </c>
      <c r="H44" s="46">
        <v>0</v>
      </c>
      <c r="I44" s="46">
        <v>49.119350191937215</v>
      </c>
      <c r="J44" s="46">
        <v>50.283318770351023</v>
      </c>
      <c r="K44" s="46">
        <v>0</v>
      </c>
      <c r="L44" s="46">
        <v>30.170076892571945</v>
      </c>
      <c r="M44" s="46">
        <v>30.170076892571945</v>
      </c>
      <c r="N44" s="46">
        <v>1.2736219854102486</v>
      </c>
      <c r="O44" s="46">
        <v>121.84069514307899</v>
      </c>
      <c r="P44" s="46">
        <v>121.84069514307899</v>
      </c>
      <c r="Q44" s="46">
        <v>0</v>
      </c>
      <c r="R44" s="46">
        <v>0</v>
      </c>
      <c r="S44" s="46">
        <v>207.97059995378075</v>
      </c>
      <c r="T44" s="46">
        <v>67.012382328693448</v>
      </c>
      <c r="U44" s="46">
        <v>67.012382328693448</v>
      </c>
      <c r="V44" s="46">
        <v>67.012382328693448</v>
      </c>
      <c r="W44" s="46">
        <v>0</v>
      </c>
      <c r="X44" s="46">
        <v>0</v>
      </c>
      <c r="Y44" s="46">
        <v>0</v>
      </c>
      <c r="Z44" s="46">
        <v>0</v>
      </c>
      <c r="AA44" s="46">
        <v>0</v>
      </c>
      <c r="AB44" s="46">
        <v>0</v>
      </c>
      <c r="AC44" s="46">
        <v>0</v>
      </c>
      <c r="AD44" s="46">
        <v>0</v>
      </c>
      <c r="AE44" s="46">
        <v>0</v>
      </c>
      <c r="AF44" s="46">
        <v>0</v>
      </c>
      <c r="AG44" s="46">
        <v>0</v>
      </c>
    </row>
    <row r="45" spans="2:33">
      <c r="B45" s="42">
        <v>2038</v>
      </c>
      <c r="C45" s="46">
        <v>2.5015331882971479</v>
      </c>
      <c r="D45" s="46">
        <v>0</v>
      </c>
      <c r="E45" s="46">
        <v>154.26271326684906</v>
      </c>
      <c r="F45" s="46">
        <v>0</v>
      </c>
      <c r="G45" s="46">
        <v>0</v>
      </c>
      <c r="H45" s="46">
        <v>0</v>
      </c>
      <c r="I45" s="46">
        <v>49.119350191937215</v>
      </c>
      <c r="J45" s="46">
        <v>50.283318770351023</v>
      </c>
      <c r="K45" s="46">
        <v>0</v>
      </c>
      <c r="L45" s="46">
        <v>30.170076892571945</v>
      </c>
      <c r="M45" s="46">
        <v>30.170076892571945</v>
      </c>
      <c r="N45" s="46">
        <v>1.2736219854102486</v>
      </c>
      <c r="O45" s="46">
        <v>121.84069514307899</v>
      </c>
      <c r="P45" s="46">
        <v>121.84069514307899</v>
      </c>
      <c r="Q45" s="46">
        <v>0</v>
      </c>
      <c r="R45" s="46">
        <v>0</v>
      </c>
      <c r="S45" s="46">
        <v>207.97059995378075</v>
      </c>
      <c r="T45" s="46">
        <v>67.012382328693448</v>
      </c>
      <c r="U45" s="46">
        <v>67.012382328693448</v>
      </c>
      <c r="V45" s="46">
        <v>67.012382328693448</v>
      </c>
      <c r="W45" s="46">
        <v>0</v>
      </c>
      <c r="X45" s="46">
        <v>0</v>
      </c>
      <c r="Y45" s="46">
        <v>0</v>
      </c>
      <c r="Z45" s="46">
        <v>0</v>
      </c>
      <c r="AA45" s="46">
        <v>0</v>
      </c>
      <c r="AB45" s="46">
        <v>0</v>
      </c>
      <c r="AC45" s="46">
        <v>0</v>
      </c>
      <c r="AD45" s="46">
        <v>0</v>
      </c>
      <c r="AE45" s="46">
        <v>0</v>
      </c>
      <c r="AF45" s="46">
        <v>0</v>
      </c>
      <c r="AG45" s="46">
        <v>0</v>
      </c>
    </row>
    <row r="46" spans="2:33">
      <c r="B46" s="42">
        <v>2039</v>
      </c>
      <c r="C46" s="46">
        <v>2.5015331882971479</v>
      </c>
      <c r="D46" s="46">
        <v>0</v>
      </c>
      <c r="E46" s="46">
        <v>154.26271326684906</v>
      </c>
      <c r="F46" s="46">
        <v>0</v>
      </c>
      <c r="G46" s="46">
        <v>0</v>
      </c>
      <c r="H46" s="46">
        <v>0</v>
      </c>
      <c r="I46" s="46">
        <v>49.119350191937215</v>
      </c>
      <c r="J46" s="46">
        <v>50.283318770351023</v>
      </c>
      <c r="K46" s="46">
        <v>0</v>
      </c>
      <c r="L46" s="46">
        <v>30.170076892571945</v>
      </c>
      <c r="M46" s="46">
        <v>30.170076892571945</v>
      </c>
      <c r="N46" s="46">
        <v>1.2736219854102486</v>
      </c>
      <c r="O46" s="46">
        <v>121.84069514307899</v>
      </c>
      <c r="P46" s="46">
        <v>121.84069514307899</v>
      </c>
      <c r="Q46" s="46">
        <v>0</v>
      </c>
      <c r="R46" s="46">
        <v>0</v>
      </c>
      <c r="S46" s="46">
        <v>207.97059995378075</v>
      </c>
      <c r="T46" s="46">
        <v>67.012382328693448</v>
      </c>
      <c r="U46" s="46">
        <v>67.012382328693448</v>
      </c>
      <c r="V46" s="46">
        <v>67.012382328693448</v>
      </c>
      <c r="W46" s="46">
        <v>0</v>
      </c>
      <c r="X46" s="46">
        <v>0</v>
      </c>
      <c r="Y46" s="46">
        <v>0</v>
      </c>
      <c r="Z46" s="46">
        <v>0</v>
      </c>
      <c r="AA46" s="46">
        <v>0</v>
      </c>
      <c r="AB46" s="46">
        <v>0</v>
      </c>
      <c r="AC46" s="46">
        <v>0</v>
      </c>
      <c r="AD46" s="46">
        <v>0</v>
      </c>
      <c r="AE46" s="46">
        <v>0</v>
      </c>
      <c r="AF46" s="46">
        <v>0</v>
      </c>
      <c r="AG46" s="46">
        <v>0</v>
      </c>
    </row>
    <row r="47" spans="2:33">
      <c r="B47" s="42">
        <v>2040</v>
      </c>
      <c r="C47" s="46">
        <v>2.5015331882971479</v>
      </c>
      <c r="D47" s="46">
        <v>0</v>
      </c>
      <c r="E47" s="46">
        <v>154.26271326684906</v>
      </c>
      <c r="F47" s="46">
        <v>0</v>
      </c>
      <c r="G47" s="46">
        <v>0</v>
      </c>
      <c r="H47" s="46">
        <v>0</v>
      </c>
      <c r="I47" s="46">
        <v>49.119350191937215</v>
      </c>
      <c r="J47" s="46">
        <v>50.283318770351023</v>
      </c>
      <c r="K47" s="46">
        <v>0</v>
      </c>
      <c r="L47" s="46">
        <v>30.170076892571945</v>
      </c>
      <c r="M47" s="46">
        <v>30.170076892571945</v>
      </c>
      <c r="N47" s="46">
        <v>1.2736219854102486</v>
      </c>
      <c r="O47" s="46">
        <v>121.84069514307899</v>
      </c>
      <c r="P47" s="46">
        <v>121.84069514307899</v>
      </c>
      <c r="Q47" s="46">
        <v>0</v>
      </c>
      <c r="R47" s="46">
        <v>0</v>
      </c>
      <c r="S47" s="46">
        <v>207.97059995378075</v>
      </c>
      <c r="T47" s="46">
        <v>67.012382328693448</v>
      </c>
      <c r="U47" s="46">
        <v>67.012382328693448</v>
      </c>
      <c r="V47" s="46">
        <v>67.012382328693448</v>
      </c>
      <c r="W47" s="46">
        <v>0</v>
      </c>
      <c r="X47" s="46">
        <v>0</v>
      </c>
      <c r="Y47" s="46">
        <v>0</v>
      </c>
      <c r="Z47" s="46">
        <v>0</v>
      </c>
      <c r="AA47" s="46">
        <v>0</v>
      </c>
      <c r="AB47" s="46">
        <v>0</v>
      </c>
      <c r="AC47" s="46">
        <v>0</v>
      </c>
      <c r="AD47" s="46">
        <v>0</v>
      </c>
      <c r="AE47" s="46">
        <v>0</v>
      </c>
      <c r="AF47" s="46">
        <v>0</v>
      </c>
      <c r="AG47" s="46">
        <v>0</v>
      </c>
    </row>
    <row r="48" spans="2:33">
      <c r="B48" s="42">
        <v>2041</v>
      </c>
      <c r="C48" s="46">
        <v>2.5015331882971479</v>
      </c>
      <c r="D48" s="46">
        <v>0</v>
      </c>
      <c r="E48" s="46">
        <v>154.26271326684906</v>
      </c>
      <c r="F48" s="46">
        <v>0</v>
      </c>
      <c r="G48" s="46">
        <v>0</v>
      </c>
      <c r="H48" s="46">
        <v>0</v>
      </c>
      <c r="I48" s="46">
        <v>49.119350191937215</v>
      </c>
      <c r="J48" s="46">
        <v>50.283318770351023</v>
      </c>
      <c r="K48" s="46">
        <v>0</v>
      </c>
      <c r="L48" s="46">
        <v>30.170076892571945</v>
      </c>
      <c r="M48" s="46">
        <v>30.170076892571945</v>
      </c>
      <c r="N48" s="46">
        <v>1.2736219854102486</v>
      </c>
      <c r="O48" s="46">
        <v>121.84069514307899</v>
      </c>
      <c r="P48" s="46">
        <v>121.84069514307899</v>
      </c>
      <c r="Q48" s="46">
        <v>0</v>
      </c>
      <c r="R48" s="46">
        <v>0</v>
      </c>
      <c r="S48" s="46">
        <v>207.97059995378075</v>
      </c>
      <c r="T48" s="46">
        <v>67.012382328693448</v>
      </c>
      <c r="U48" s="46">
        <v>67.012382328693448</v>
      </c>
      <c r="V48" s="46">
        <v>67.012382328693448</v>
      </c>
      <c r="W48" s="46">
        <v>0</v>
      </c>
      <c r="X48" s="46">
        <v>0</v>
      </c>
      <c r="Y48" s="46">
        <v>0</v>
      </c>
      <c r="Z48" s="46">
        <v>0</v>
      </c>
      <c r="AA48" s="46">
        <v>0</v>
      </c>
      <c r="AB48" s="46">
        <v>0</v>
      </c>
      <c r="AC48" s="46">
        <v>0</v>
      </c>
      <c r="AD48" s="46">
        <v>0</v>
      </c>
      <c r="AE48" s="46">
        <v>0</v>
      </c>
      <c r="AF48" s="46">
        <v>0</v>
      </c>
      <c r="AG48" s="46">
        <v>0</v>
      </c>
    </row>
    <row r="49" spans="2:33">
      <c r="B49" s="42">
        <v>2042</v>
      </c>
      <c r="C49" s="46">
        <v>2.5015331882971479</v>
      </c>
      <c r="D49" s="46">
        <v>0</v>
      </c>
      <c r="E49" s="46">
        <v>154.26271326684906</v>
      </c>
      <c r="F49" s="46">
        <v>0</v>
      </c>
      <c r="G49" s="46">
        <v>0</v>
      </c>
      <c r="H49" s="46">
        <v>0</v>
      </c>
      <c r="I49" s="46">
        <v>49.119350191937215</v>
      </c>
      <c r="J49" s="46">
        <v>50.283318770351023</v>
      </c>
      <c r="K49" s="46">
        <v>0</v>
      </c>
      <c r="L49" s="46">
        <v>30.170076892571945</v>
      </c>
      <c r="M49" s="46">
        <v>30.170076892571945</v>
      </c>
      <c r="N49" s="46">
        <v>1.2736219854102486</v>
      </c>
      <c r="O49" s="46">
        <v>121.84069514307899</v>
      </c>
      <c r="P49" s="46">
        <v>121.84069514307899</v>
      </c>
      <c r="Q49" s="46">
        <v>0</v>
      </c>
      <c r="R49" s="46">
        <v>0</v>
      </c>
      <c r="S49" s="46">
        <v>207.97059995378075</v>
      </c>
      <c r="T49" s="46">
        <v>67.012382328693448</v>
      </c>
      <c r="U49" s="46">
        <v>67.012382328693448</v>
      </c>
      <c r="V49" s="46">
        <v>67.012382328693448</v>
      </c>
      <c r="W49" s="46">
        <v>0</v>
      </c>
      <c r="X49" s="46">
        <v>0</v>
      </c>
      <c r="Y49" s="46">
        <v>0</v>
      </c>
      <c r="Z49" s="46">
        <v>0</v>
      </c>
      <c r="AA49" s="46">
        <v>0</v>
      </c>
      <c r="AB49" s="46">
        <v>0</v>
      </c>
      <c r="AC49" s="46">
        <v>0</v>
      </c>
      <c r="AD49" s="46">
        <v>0</v>
      </c>
      <c r="AE49" s="46">
        <v>0</v>
      </c>
      <c r="AF49" s="46">
        <v>0</v>
      </c>
      <c r="AG49" s="46">
        <v>0</v>
      </c>
    </row>
    <row r="50" spans="2:33">
      <c r="B50" s="42">
        <v>2043</v>
      </c>
      <c r="C50" s="46">
        <v>2.5015331882971479</v>
      </c>
      <c r="D50" s="46">
        <v>0</v>
      </c>
      <c r="E50" s="46">
        <v>154.26271326684906</v>
      </c>
      <c r="F50" s="46">
        <v>0</v>
      </c>
      <c r="G50" s="46">
        <v>0</v>
      </c>
      <c r="H50" s="46">
        <v>0</v>
      </c>
      <c r="I50" s="46">
        <v>49.119350191937215</v>
      </c>
      <c r="J50" s="46">
        <v>50.283318770351023</v>
      </c>
      <c r="K50" s="46">
        <v>0</v>
      </c>
      <c r="L50" s="46">
        <v>30.170076892571945</v>
      </c>
      <c r="M50" s="46">
        <v>30.170076892571945</v>
      </c>
      <c r="N50" s="46">
        <v>1.2736219854102486</v>
      </c>
      <c r="O50" s="46">
        <v>121.84069514307899</v>
      </c>
      <c r="P50" s="46">
        <v>121.84069514307899</v>
      </c>
      <c r="Q50" s="46">
        <v>0</v>
      </c>
      <c r="R50" s="46">
        <v>0</v>
      </c>
      <c r="S50" s="46">
        <v>207.97059995378075</v>
      </c>
      <c r="T50" s="46">
        <v>67.012382328693448</v>
      </c>
      <c r="U50" s="46">
        <v>67.012382328693448</v>
      </c>
      <c r="V50" s="46">
        <v>67.012382328693448</v>
      </c>
      <c r="W50" s="46">
        <v>0</v>
      </c>
      <c r="X50" s="46">
        <v>0</v>
      </c>
      <c r="Y50" s="46">
        <v>0</v>
      </c>
      <c r="Z50" s="46">
        <v>0</v>
      </c>
      <c r="AA50" s="46">
        <v>0</v>
      </c>
      <c r="AB50" s="46">
        <v>0</v>
      </c>
      <c r="AC50" s="46">
        <v>0</v>
      </c>
      <c r="AD50" s="46">
        <v>0</v>
      </c>
      <c r="AE50" s="46">
        <v>0</v>
      </c>
      <c r="AF50" s="46">
        <v>0</v>
      </c>
      <c r="AG50" s="46">
        <v>0</v>
      </c>
    </row>
    <row r="51" spans="2:33">
      <c r="B51" s="42">
        <v>2044</v>
      </c>
      <c r="C51" s="46">
        <v>2.5015331882971479</v>
      </c>
      <c r="D51" s="46">
        <v>0</v>
      </c>
      <c r="E51" s="46">
        <v>154.26271326684906</v>
      </c>
      <c r="F51" s="46">
        <v>0</v>
      </c>
      <c r="G51" s="46">
        <v>0</v>
      </c>
      <c r="H51" s="46">
        <v>0</v>
      </c>
      <c r="I51" s="46">
        <v>49.119350191937215</v>
      </c>
      <c r="J51" s="46">
        <v>50.283318770351023</v>
      </c>
      <c r="K51" s="46">
        <v>0</v>
      </c>
      <c r="L51" s="46">
        <v>30.170076892571945</v>
      </c>
      <c r="M51" s="46">
        <v>30.170076892571945</v>
      </c>
      <c r="N51" s="46">
        <v>1.2736219854102486</v>
      </c>
      <c r="O51" s="46">
        <v>121.84069514307899</v>
      </c>
      <c r="P51" s="46">
        <v>121.84069514307899</v>
      </c>
      <c r="Q51" s="46">
        <v>0</v>
      </c>
      <c r="R51" s="46">
        <v>0</v>
      </c>
      <c r="S51" s="46">
        <v>207.97059995378075</v>
      </c>
      <c r="T51" s="46">
        <v>67.012382328693448</v>
      </c>
      <c r="U51" s="46">
        <v>67.012382328693448</v>
      </c>
      <c r="V51" s="46">
        <v>67.012382328693448</v>
      </c>
      <c r="W51" s="46">
        <v>0</v>
      </c>
      <c r="X51" s="46">
        <v>0</v>
      </c>
      <c r="Y51" s="46">
        <v>0</v>
      </c>
      <c r="Z51" s="46">
        <v>0</v>
      </c>
      <c r="AA51" s="46">
        <v>0</v>
      </c>
      <c r="AB51" s="46">
        <v>0</v>
      </c>
      <c r="AC51" s="46">
        <v>0</v>
      </c>
      <c r="AD51" s="46">
        <v>0</v>
      </c>
      <c r="AE51" s="46">
        <v>0</v>
      </c>
      <c r="AF51" s="46">
        <v>0</v>
      </c>
      <c r="AG51" s="46">
        <v>0</v>
      </c>
    </row>
    <row r="52" spans="2:33">
      <c r="B52" s="42">
        <v>2045</v>
      </c>
      <c r="C52" s="46">
        <v>2.5015331882971479</v>
      </c>
      <c r="D52" s="46">
        <v>0</v>
      </c>
      <c r="E52" s="46">
        <v>154.26271326684906</v>
      </c>
      <c r="F52" s="46">
        <v>0</v>
      </c>
      <c r="G52" s="46">
        <v>0</v>
      </c>
      <c r="H52" s="46">
        <v>0</v>
      </c>
      <c r="I52" s="46">
        <v>49.119350191937215</v>
      </c>
      <c r="J52" s="46">
        <v>50.283318770351023</v>
      </c>
      <c r="K52" s="46">
        <v>0</v>
      </c>
      <c r="L52" s="46">
        <v>30.170076892571945</v>
      </c>
      <c r="M52" s="46">
        <v>30.170076892571945</v>
      </c>
      <c r="N52" s="46">
        <v>1.2736219854102486</v>
      </c>
      <c r="O52" s="46">
        <v>121.84069514307899</v>
      </c>
      <c r="P52" s="46">
        <v>121.84069514307899</v>
      </c>
      <c r="Q52" s="46">
        <v>0</v>
      </c>
      <c r="R52" s="46">
        <v>0</v>
      </c>
      <c r="S52" s="46">
        <v>207.97059995378075</v>
      </c>
      <c r="T52" s="46">
        <v>67.012382328693448</v>
      </c>
      <c r="U52" s="46">
        <v>67.012382328693448</v>
      </c>
      <c r="V52" s="46">
        <v>67.012382328693448</v>
      </c>
      <c r="W52" s="46">
        <v>0</v>
      </c>
      <c r="X52" s="46">
        <v>0</v>
      </c>
      <c r="Y52" s="46">
        <v>0</v>
      </c>
      <c r="Z52" s="46">
        <v>0</v>
      </c>
      <c r="AA52" s="46">
        <v>0</v>
      </c>
      <c r="AB52" s="46">
        <v>0</v>
      </c>
      <c r="AC52" s="46">
        <v>0</v>
      </c>
      <c r="AD52" s="46">
        <v>0</v>
      </c>
      <c r="AE52" s="46">
        <v>0</v>
      </c>
      <c r="AF52" s="46">
        <v>0</v>
      </c>
      <c r="AG52" s="46">
        <v>0</v>
      </c>
    </row>
    <row r="53" spans="2:33">
      <c r="B53" s="42">
        <v>2046</v>
      </c>
      <c r="C53" s="46">
        <v>2.5015331882971479</v>
      </c>
      <c r="D53" s="46">
        <v>0</v>
      </c>
      <c r="E53" s="46">
        <v>154.26271326684906</v>
      </c>
      <c r="F53" s="46">
        <v>0</v>
      </c>
      <c r="G53" s="46">
        <v>0</v>
      </c>
      <c r="H53" s="46">
        <v>0</v>
      </c>
      <c r="I53" s="46">
        <v>49.119350191937215</v>
      </c>
      <c r="J53" s="46">
        <v>50.283318770351023</v>
      </c>
      <c r="K53" s="46">
        <v>0</v>
      </c>
      <c r="L53" s="46">
        <v>30.170076892571945</v>
      </c>
      <c r="M53" s="46">
        <v>30.170076892571945</v>
      </c>
      <c r="N53" s="46">
        <v>1.2736219854102486</v>
      </c>
      <c r="O53" s="46">
        <v>121.84069514307899</v>
      </c>
      <c r="P53" s="46">
        <v>121.84069514307899</v>
      </c>
      <c r="Q53" s="46">
        <v>0</v>
      </c>
      <c r="R53" s="46">
        <v>0</v>
      </c>
      <c r="S53" s="46">
        <v>207.97059995378075</v>
      </c>
      <c r="T53" s="46">
        <v>67.012382328693448</v>
      </c>
      <c r="U53" s="46">
        <v>67.012382328693448</v>
      </c>
      <c r="V53" s="46">
        <v>67.012382328693448</v>
      </c>
      <c r="W53" s="46">
        <v>0</v>
      </c>
      <c r="X53" s="46">
        <v>0</v>
      </c>
      <c r="Y53" s="46">
        <v>0</v>
      </c>
      <c r="Z53" s="46">
        <v>0</v>
      </c>
      <c r="AA53" s="46">
        <v>0</v>
      </c>
      <c r="AB53" s="46">
        <v>0</v>
      </c>
      <c r="AC53" s="46">
        <v>0</v>
      </c>
      <c r="AD53" s="46">
        <v>0</v>
      </c>
      <c r="AE53" s="46">
        <v>0</v>
      </c>
      <c r="AF53" s="46">
        <v>0</v>
      </c>
      <c r="AG53" s="46">
        <v>0</v>
      </c>
    </row>
    <row r="54" spans="2:33">
      <c r="B54" s="42">
        <v>2047</v>
      </c>
      <c r="C54" s="46">
        <v>2.5015331882971479</v>
      </c>
      <c r="D54" s="46">
        <v>0</v>
      </c>
      <c r="E54" s="46">
        <v>154.26271326684906</v>
      </c>
      <c r="F54" s="46">
        <v>0</v>
      </c>
      <c r="G54" s="46">
        <v>0</v>
      </c>
      <c r="H54" s="46">
        <v>0</v>
      </c>
      <c r="I54" s="46">
        <v>49.119350191937215</v>
      </c>
      <c r="J54" s="46">
        <v>50.283318770351023</v>
      </c>
      <c r="K54" s="46">
        <v>0</v>
      </c>
      <c r="L54" s="46">
        <v>30.170076892571945</v>
      </c>
      <c r="M54" s="46">
        <v>30.170076892571945</v>
      </c>
      <c r="N54" s="46">
        <v>1.2736219854102486</v>
      </c>
      <c r="O54" s="46">
        <v>121.84069514307899</v>
      </c>
      <c r="P54" s="46">
        <v>121.84069514307899</v>
      </c>
      <c r="Q54" s="46">
        <v>0</v>
      </c>
      <c r="R54" s="46">
        <v>0</v>
      </c>
      <c r="S54" s="46">
        <v>207.97059995378075</v>
      </c>
      <c r="T54" s="46">
        <v>67.012382328693448</v>
      </c>
      <c r="U54" s="46">
        <v>67.012382328693448</v>
      </c>
      <c r="V54" s="46">
        <v>67.012382328693448</v>
      </c>
      <c r="W54" s="46">
        <v>0</v>
      </c>
      <c r="X54" s="46">
        <v>0</v>
      </c>
      <c r="Y54" s="46">
        <v>0</v>
      </c>
      <c r="Z54" s="46">
        <v>0</v>
      </c>
      <c r="AA54" s="46">
        <v>0</v>
      </c>
      <c r="AB54" s="46">
        <v>0</v>
      </c>
      <c r="AC54" s="46">
        <v>0</v>
      </c>
      <c r="AD54" s="46">
        <v>0</v>
      </c>
      <c r="AE54" s="46">
        <v>0</v>
      </c>
      <c r="AF54" s="46">
        <v>0</v>
      </c>
      <c r="AG54" s="46">
        <v>0</v>
      </c>
    </row>
    <row r="55" spans="2:33">
      <c r="B55" s="42">
        <v>2048</v>
      </c>
      <c r="C55" s="46">
        <v>2.5015331882971479</v>
      </c>
      <c r="D55" s="46">
        <v>0</v>
      </c>
      <c r="E55" s="46">
        <v>154.26271326684906</v>
      </c>
      <c r="F55" s="46">
        <v>0</v>
      </c>
      <c r="G55" s="46">
        <v>0</v>
      </c>
      <c r="H55" s="46">
        <v>0</v>
      </c>
      <c r="I55" s="46">
        <v>49.119350191937215</v>
      </c>
      <c r="J55" s="46">
        <v>50.283318770351023</v>
      </c>
      <c r="K55" s="46">
        <v>0</v>
      </c>
      <c r="L55" s="46">
        <v>30.170076892571945</v>
      </c>
      <c r="M55" s="46">
        <v>30.170076892571945</v>
      </c>
      <c r="N55" s="46">
        <v>1.2736219854102486</v>
      </c>
      <c r="O55" s="46">
        <v>121.84069514307899</v>
      </c>
      <c r="P55" s="46">
        <v>121.84069514307899</v>
      </c>
      <c r="Q55" s="46">
        <v>0</v>
      </c>
      <c r="R55" s="46">
        <v>0</v>
      </c>
      <c r="S55" s="46">
        <v>207.97059995378075</v>
      </c>
      <c r="T55" s="46">
        <v>67.012382328693448</v>
      </c>
      <c r="U55" s="46">
        <v>67.012382328693448</v>
      </c>
      <c r="V55" s="46">
        <v>67.012382328693448</v>
      </c>
      <c r="W55" s="46">
        <v>0</v>
      </c>
      <c r="X55" s="46">
        <v>0</v>
      </c>
      <c r="Y55" s="46">
        <v>0</v>
      </c>
      <c r="Z55" s="46">
        <v>0</v>
      </c>
      <c r="AA55" s="46">
        <v>0</v>
      </c>
      <c r="AB55" s="46">
        <v>0</v>
      </c>
      <c r="AC55" s="46">
        <v>0</v>
      </c>
      <c r="AD55" s="46">
        <v>0</v>
      </c>
      <c r="AE55" s="46">
        <v>0</v>
      </c>
      <c r="AF55" s="46">
        <v>0</v>
      </c>
      <c r="AG55" s="46">
        <v>0</v>
      </c>
    </row>
    <row r="56" spans="2:33">
      <c r="B56" s="42">
        <v>2049</v>
      </c>
      <c r="C56" s="46">
        <v>2.5015331882971479</v>
      </c>
      <c r="D56" s="46">
        <v>0</v>
      </c>
      <c r="E56" s="46">
        <v>154.26271326684906</v>
      </c>
      <c r="F56" s="46">
        <v>0</v>
      </c>
      <c r="G56" s="46">
        <v>0</v>
      </c>
      <c r="H56" s="46">
        <v>0</v>
      </c>
      <c r="I56" s="46">
        <v>49.119350191937215</v>
      </c>
      <c r="J56" s="46">
        <v>50.283318770351023</v>
      </c>
      <c r="K56" s="46">
        <v>0</v>
      </c>
      <c r="L56" s="46">
        <v>30.170076892571945</v>
      </c>
      <c r="M56" s="46">
        <v>30.170076892571945</v>
      </c>
      <c r="N56" s="46">
        <v>1.2736219854102486</v>
      </c>
      <c r="O56" s="46">
        <v>121.84069514307899</v>
      </c>
      <c r="P56" s="46">
        <v>121.84069514307899</v>
      </c>
      <c r="Q56" s="46">
        <v>0</v>
      </c>
      <c r="R56" s="46">
        <v>0</v>
      </c>
      <c r="S56" s="46">
        <v>207.97059995378075</v>
      </c>
      <c r="T56" s="46">
        <v>67.012382328693448</v>
      </c>
      <c r="U56" s="46">
        <v>67.012382328693448</v>
      </c>
      <c r="V56" s="46">
        <v>67.012382328693448</v>
      </c>
      <c r="W56" s="46">
        <v>0</v>
      </c>
      <c r="X56" s="46">
        <v>0</v>
      </c>
      <c r="Y56" s="46">
        <v>0</v>
      </c>
      <c r="Z56" s="46">
        <v>0</v>
      </c>
      <c r="AA56" s="46">
        <v>0</v>
      </c>
      <c r="AB56" s="46">
        <v>0</v>
      </c>
      <c r="AC56" s="46">
        <v>0</v>
      </c>
      <c r="AD56" s="46">
        <v>0</v>
      </c>
      <c r="AE56" s="46">
        <v>0</v>
      </c>
      <c r="AF56" s="46">
        <v>0</v>
      </c>
      <c r="AG56" s="46">
        <v>0</v>
      </c>
    </row>
    <row r="57" spans="2:33">
      <c r="B57" s="42">
        <v>2050</v>
      </c>
      <c r="C57" s="46">
        <v>2.5015331882971479</v>
      </c>
      <c r="D57" s="46">
        <v>0</v>
      </c>
      <c r="E57" s="46">
        <v>154.26271326684906</v>
      </c>
      <c r="F57" s="46">
        <v>0</v>
      </c>
      <c r="G57" s="46">
        <v>0</v>
      </c>
      <c r="H57" s="46">
        <v>0</v>
      </c>
      <c r="I57" s="46">
        <v>49.119350191937215</v>
      </c>
      <c r="J57" s="46">
        <v>50.283318770351023</v>
      </c>
      <c r="K57" s="46">
        <v>0</v>
      </c>
      <c r="L57" s="46">
        <v>30.170076892571945</v>
      </c>
      <c r="M57" s="46">
        <v>30.170076892571945</v>
      </c>
      <c r="N57" s="46">
        <v>1.2736219854102486</v>
      </c>
      <c r="O57" s="46">
        <v>121.84069514307899</v>
      </c>
      <c r="P57" s="46">
        <v>121.84069514307899</v>
      </c>
      <c r="Q57" s="46">
        <v>0</v>
      </c>
      <c r="R57" s="46">
        <v>0</v>
      </c>
      <c r="S57" s="46">
        <v>207.97059995378075</v>
      </c>
      <c r="T57" s="46">
        <v>67.012382328693448</v>
      </c>
      <c r="U57" s="46">
        <v>67.012382328693448</v>
      </c>
      <c r="V57" s="46">
        <v>67.012382328693448</v>
      </c>
      <c r="W57" s="46">
        <v>0</v>
      </c>
      <c r="X57" s="46">
        <v>0</v>
      </c>
      <c r="Y57" s="46">
        <v>0</v>
      </c>
      <c r="Z57" s="46">
        <v>0</v>
      </c>
      <c r="AA57" s="46">
        <v>0</v>
      </c>
      <c r="AB57" s="46">
        <v>0</v>
      </c>
      <c r="AC57" s="46">
        <v>0</v>
      </c>
      <c r="AD57" s="46">
        <v>0</v>
      </c>
      <c r="AE57" s="46">
        <v>0</v>
      </c>
      <c r="AF57" s="46">
        <v>0</v>
      </c>
      <c r="AG57" s="46">
        <v>0</v>
      </c>
    </row>
    <row r="58" spans="2:33">
      <c r="S58" s="45"/>
      <c r="T58" s="45"/>
    </row>
    <row r="59" spans="2:33">
      <c r="S59" s="45"/>
      <c r="T59" s="45"/>
    </row>
    <row r="60" spans="2:33" ht="18.75">
      <c r="B60" s="47" t="s">
        <v>238</v>
      </c>
      <c r="C60" s="47" t="s">
        <v>239</v>
      </c>
    </row>
    <row r="61" spans="2:33" ht="18.75">
      <c r="B61" s="47" t="s">
        <v>120</v>
      </c>
      <c r="C61" s="48" t="s">
        <v>237</v>
      </c>
    </row>
    <row r="62" spans="2:33" ht="18.75">
      <c r="B62" s="47" t="s">
        <v>121</v>
      </c>
      <c r="C62" s="49">
        <v>43524</v>
      </c>
    </row>
    <row r="63" spans="2:33" ht="89.25" customHeight="1">
      <c r="B63" s="31" t="s">
        <v>104</v>
      </c>
      <c r="C63" s="91" t="s">
        <v>105</v>
      </c>
      <c r="D63" s="91" t="s">
        <v>106</v>
      </c>
      <c r="E63" s="91" t="s">
        <v>107</v>
      </c>
      <c r="F63" s="91" t="s">
        <v>108</v>
      </c>
      <c r="G63" s="91" t="s">
        <v>109</v>
      </c>
      <c r="H63" s="91" t="s">
        <v>110</v>
      </c>
      <c r="I63" s="91" t="s">
        <v>111</v>
      </c>
      <c r="J63" s="91" t="s">
        <v>112</v>
      </c>
      <c r="K63" s="91" t="s">
        <v>113</v>
      </c>
      <c r="L63" s="91" t="s">
        <v>114</v>
      </c>
      <c r="M63" s="91" t="s">
        <v>114</v>
      </c>
      <c r="N63" s="91" t="s">
        <v>125</v>
      </c>
      <c r="O63" s="91" t="s">
        <v>116</v>
      </c>
      <c r="P63" s="91" t="s">
        <v>116</v>
      </c>
      <c r="Q63" s="91" t="s">
        <v>110</v>
      </c>
      <c r="R63" s="91" t="s">
        <v>110</v>
      </c>
      <c r="S63" s="91" t="s">
        <v>117</v>
      </c>
      <c r="T63" s="91" t="s">
        <v>118</v>
      </c>
      <c r="U63" s="91" t="s">
        <v>118</v>
      </c>
      <c r="V63" s="91" t="s">
        <v>114</v>
      </c>
      <c r="W63" s="91" t="s">
        <v>114</v>
      </c>
      <c r="X63" s="91" t="s">
        <v>114</v>
      </c>
      <c r="Y63" s="91" t="s">
        <v>114</v>
      </c>
      <c r="Z63" s="91" t="s">
        <v>114</v>
      </c>
      <c r="AA63" s="91" t="s">
        <v>114</v>
      </c>
      <c r="AB63" s="91" t="s">
        <v>114</v>
      </c>
      <c r="AC63" s="91" t="s">
        <v>114</v>
      </c>
      <c r="AD63" s="91" t="s">
        <v>114</v>
      </c>
      <c r="AE63" s="91" t="s">
        <v>114</v>
      </c>
      <c r="AF63" s="91" t="s">
        <v>114</v>
      </c>
      <c r="AG63" s="91" t="s">
        <v>114</v>
      </c>
    </row>
    <row r="64" spans="2:33" ht="45">
      <c r="B64" s="31" t="s">
        <v>243</v>
      </c>
      <c r="C64" s="32" t="s">
        <v>83</v>
      </c>
      <c r="D64" s="32" t="s">
        <v>84</v>
      </c>
      <c r="E64" s="33" t="s">
        <v>85</v>
      </c>
      <c r="F64" s="33" t="s">
        <v>86</v>
      </c>
      <c r="G64" s="33" t="s">
        <v>87</v>
      </c>
      <c r="H64" s="33" t="s">
        <v>88</v>
      </c>
      <c r="I64" s="33" t="s">
        <v>89</v>
      </c>
      <c r="J64" s="34" t="s">
        <v>90</v>
      </c>
      <c r="K64" s="33" t="s">
        <v>91</v>
      </c>
      <c r="L64" s="33" t="s">
        <v>92</v>
      </c>
      <c r="M64" s="33" t="s">
        <v>93</v>
      </c>
      <c r="N64" s="33" t="s">
        <v>94</v>
      </c>
      <c r="O64" s="33" t="s">
        <v>95</v>
      </c>
      <c r="P64" s="33" t="s">
        <v>96</v>
      </c>
      <c r="Q64" s="33" t="s">
        <v>97</v>
      </c>
      <c r="R64" s="33" t="s">
        <v>98</v>
      </c>
      <c r="S64" s="33" t="s">
        <v>99</v>
      </c>
      <c r="T64" s="33" t="s">
        <v>100</v>
      </c>
      <c r="U64" s="34" t="s">
        <v>101</v>
      </c>
      <c r="V64" s="33"/>
      <c r="W64" s="33"/>
      <c r="X64" s="33"/>
      <c r="Y64" s="35"/>
      <c r="Z64" s="35"/>
      <c r="AA64" s="35"/>
      <c r="AB64" s="36"/>
      <c r="AC64" s="32"/>
      <c r="AD64" s="32"/>
      <c r="AE64" s="32"/>
      <c r="AF64" s="32"/>
      <c r="AG64" s="32"/>
    </row>
    <row r="65" spans="2:33" ht="45">
      <c r="B65" s="31" t="s">
        <v>244</v>
      </c>
      <c r="C65" s="37" t="s">
        <v>27</v>
      </c>
      <c r="D65" s="37" t="s">
        <v>16</v>
      </c>
      <c r="E65" s="38" t="s">
        <v>29</v>
      </c>
      <c r="F65" s="38" t="s">
        <v>17</v>
      </c>
      <c r="G65" s="38" t="s">
        <v>18</v>
      </c>
      <c r="H65" s="38" t="s">
        <v>19</v>
      </c>
      <c r="I65" s="38" t="s">
        <v>20</v>
      </c>
      <c r="J65" s="39" t="s">
        <v>21</v>
      </c>
      <c r="K65" s="38" t="s">
        <v>22</v>
      </c>
      <c r="L65" s="38" t="s">
        <v>23</v>
      </c>
      <c r="M65" s="38" t="s">
        <v>24</v>
      </c>
      <c r="N65" s="38" t="s">
        <v>127</v>
      </c>
      <c r="O65" s="38" t="s">
        <v>28</v>
      </c>
      <c r="P65" s="38" t="s">
        <v>30</v>
      </c>
      <c r="Q65" s="38" t="s">
        <v>25</v>
      </c>
      <c r="R65" s="38" t="s">
        <v>26</v>
      </c>
      <c r="S65" s="38" t="s">
        <v>33</v>
      </c>
      <c r="T65" s="38" t="s">
        <v>32</v>
      </c>
      <c r="U65" s="39" t="s">
        <v>31</v>
      </c>
      <c r="V65" s="38"/>
      <c r="W65" s="38"/>
      <c r="X65" s="38"/>
      <c r="Y65" s="40"/>
      <c r="Z65" s="40"/>
      <c r="AA65" s="40"/>
      <c r="AB65" s="41"/>
      <c r="AC65" s="32"/>
      <c r="AD65" s="32"/>
      <c r="AE65" s="32"/>
      <c r="AF65" s="32"/>
      <c r="AG65" s="32"/>
    </row>
    <row r="66" spans="2:33">
      <c r="B66" s="42"/>
      <c r="C66" s="43" t="s">
        <v>245</v>
      </c>
      <c r="D66" s="43" t="s">
        <v>245</v>
      </c>
      <c r="E66" s="43" t="s">
        <v>245</v>
      </c>
      <c r="F66" s="43" t="s">
        <v>245</v>
      </c>
      <c r="G66" s="43" t="s">
        <v>245</v>
      </c>
      <c r="H66" s="43" t="s">
        <v>245</v>
      </c>
      <c r="I66" s="43" t="s">
        <v>245</v>
      </c>
      <c r="J66" s="43" t="s">
        <v>245</v>
      </c>
      <c r="K66" s="43" t="s">
        <v>245</v>
      </c>
      <c r="L66" s="43" t="s">
        <v>245</v>
      </c>
      <c r="M66" s="43" t="s">
        <v>245</v>
      </c>
      <c r="N66" s="43" t="s">
        <v>245</v>
      </c>
      <c r="O66" s="43" t="s">
        <v>245</v>
      </c>
      <c r="P66" s="43" t="s">
        <v>245</v>
      </c>
      <c r="Q66" s="43" t="s">
        <v>245</v>
      </c>
      <c r="R66" s="43" t="s">
        <v>245</v>
      </c>
      <c r="S66" s="43" t="s">
        <v>245</v>
      </c>
      <c r="T66" s="43" t="s">
        <v>245</v>
      </c>
      <c r="U66" s="43" t="s">
        <v>245</v>
      </c>
      <c r="V66" s="43" t="s">
        <v>245</v>
      </c>
      <c r="W66" s="43" t="s">
        <v>245</v>
      </c>
      <c r="X66" s="43" t="s">
        <v>245</v>
      </c>
      <c r="Y66" s="43" t="s">
        <v>245</v>
      </c>
      <c r="Z66" s="43" t="s">
        <v>245</v>
      </c>
      <c r="AA66" s="43" t="s">
        <v>245</v>
      </c>
      <c r="AB66" s="43" t="s">
        <v>245</v>
      </c>
      <c r="AC66" s="43" t="s">
        <v>245</v>
      </c>
      <c r="AD66" s="43" t="s">
        <v>245</v>
      </c>
      <c r="AE66" s="43" t="s">
        <v>245</v>
      </c>
      <c r="AF66" s="43" t="s">
        <v>245</v>
      </c>
      <c r="AG66" s="43" t="s">
        <v>245</v>
      </c>
    </row>
    <row r="67" spans="2:33">
      <c r="B67" s="44">
        <v>2010</v>
      </c>
      <c r="C67" s="46">
        <v>64.443834456701921</v>
      </c>
      <c r="D67" s="46">
        <v>0</v>
      </c>
      <c r="E67" s="46">
        <v>138.56082516920716</v>
      </c>
      <c r="F67" s="46">
        <v>0</v>
      </c>
      <c r="G67" s="46">
        <v>0</v>
      </c>
      <c r="H67" s="46">
        <v>0</v>
      </c>
      <c r="I67" s="46">
        <v>35.720705191668699</v>
      </c>
      <c r="J67" s="46">
        <v>32.490852038154401</v>
      </c>
      <c r="K67" s="46">
        <v>31.108262589722298</v>
      </c>
      <c r="L67" s="46">
        <v>30.170076892571945</v>
      </c>
      <c r="M67" s="46">
        <v>30.170076892571945</v>
      </c>
      <c r="N67" s="46">
        <v>32.519861727474179</v>
      </c>
      <c r="O67" s="46">
        <v>32.519861727474179</v>
      </c>
      <c r="P67" s="46">
        <v>121.84069514307899</v>
      </c>
      <c r="Q67" s="46">
        <v>121.84069514307899</v>
      </c>
      <c r="R67" s="46">
        <v>0</v>
      </c>
      <c r="S67" s="46">
        <v>0</v>
      </c>
      <c r="T67" s="46">
        <v>203.42903223361657</v>
      </c>
      <c r="U67" s="46">
        <v>67.012382328693448</v>
      </c>
      <c r="V67" s="45">
        <v>67.012382328693448</v>
      </c>
      <c r="W67" s="45">
        <v>0</v>
      </c>
      <c r="X67" s="45">
        <v>0</v>
      </c>
      <c r="Y67" s="45">
        <v>0</v>
      </c>
      <c r="Z67" s="45">
        <v>0</v>
      </c>
      <c r="AA67" s="45">
        <v>0</v>
      </c>
      <c r="AB67" s="45">
        <v>0</v>
      </c>
      <c r="AC67" s="45">
        <v>0</v>
      </c>
      <c r="AD67" s="45">
        <v>0</v>
      </c>
      <c r="AE67" s="45">
        <v>0</v>
      </c>
      <c r="AF67" s="45">
        <v>0</v>
      </c>
      <c r="AG67" s="45">
        <v>0</v>
      </c>
    </row>
    <row r="68" spans="2:33">
      <c r="B68" s="44">
        <v>2011</v>
      </c>
      <c r="C68" s="46">
        <v>64.443834456701921</v>
      </c>
      <c r="D68" s="46">
        <v>0</v>
      </c>
      <c r="E68" s="46">
        <v>138.56082516920716</v>
      </c>
      <c r="F68" s="46">
        <v>0</v>
      </c>
      <c r="G68" s="46">
        <v>0</v>
      </c>
      <c r="H68" s="46">
        <v>0</v>
      </c>
      <c r="I68" s="46">
        <v>35.720705191668699</v>
      </c>
      <c r="J68" s="46">
        <v>32.490852038154401</v>
      </c>
      <c r="K68" s="46">
        <v>31.108262589722298</v>
      </c>
      <c r="L68" s="46">
        <v>30.170076892571945</v>
      </c>
      <c r="M68" s="46">
        <v>30.170076892571945</v>
      </c>
      <c r="N68" s="46">
        <v>32.519861727474179</v>
      </c>
      <c r="O68" s="46">
        <v>32.519861727474179</v>
      </c>
      <c r="P68" s="46">
        <v>121.84069514307899</v>
      </c>
      <c r="Q68" s="46">
        <v>121.84069514307899</v>
      </c>
      <c r="R68" s="46">
        <v>0</v>
      </c>
      <c r="S68" s="46">
        <v>0</v>
      </c>
      <c r="T68" s="46">
        <v>203.42903223361657</v>
      </c>
      <c r="U68" s="46">
        <v>67.012382328693448</v>
      </c>
      <c r="V68" s="45">
        <v>67.012382328693448</v>
      </c>
      <c r="W68" s="45">
        <v>0</v>
      </c>
      <c r="X68" s="45">
        <v>0</v>
      </c>
      <c r="Y68" s="45">
        <v>0</v>
      </c>
      <c r="Z68" s="45">
        <v>0</v>
      </c>
      <c r="AA68" s="45">
        <v>0</v>
      </c>
      <c r="AB68" s="45">
        <v>0</v>
      </c>
      <c r="AC68" s="45">
        <v>0</v>
      </c>
      <c r="AD68" s="45">
        <v>0</v>
      </c>
      <c r="AE68" s="45">
        <v>0</v>
      </c>
      <c r="AF68" s="45">
        <v>0</v>
      </c>
      <c r="AG68" s="45">
        <v>0</v>
      </c>
    </row>
    <row r="69" spans="2:33">
      <c r="B69" s="44">
        <v>2012</v>
      </c>
      <c r="C69" s="46">
        <v>64.761265707617454</v>
      </c>
      <c r="D69" s="46">
        <v>0</v>
      </c>
      <c r="E69" s="46">
        <v>138.82454961756881</v>
      </c>
      <c r="F69" s="46">
        <v>0</v>
      </c>
      <c r="G69" s="46">
        <v>0</v>
      </c>
      <c r="H69" s="46">
        <v>0</v>
      </c>
      <c r="I69" s="46">
        <v>36.011610154206892</v>
      </c>
      <c r="J69" s="46">
        <v>32.754576486516044</v>
      </c>
      <c r="K69" s="46">
        <v>31.552666341004041</v>
      </c>
      <c r="L69" s="46">
        <v>30.170076892571945</v>
      </c>
      <c r="M69" s="46">
        <v>30.170076892571945</v>
      </c>
      <c r="N69" s="46">
        <v>33.042036135230241</v>
      </c>
      <c r="O69" s="46">
        <v>33.042036135230241</v>
      </c>
      <c r="P69" s="46">
        <v>121.84069514307899</v>
      </c>
      <c r="Q69" s="46">
        <v>121.84069514307899</v>
      </c>
      <c r="R69" s="46">
        <v>0</v>
      </c>
      <c r="S69" s="46">
        <v>0</v>
      </c>
      <c r="T69" s="46">
        <v>203.71993719615477</v>
      </c>
      <c r="U69" s="46">
        <v>67.012382328693448</v>
      </c>
      <c r="V69" s="45">
        <v>67.012382328693448</v>
      </c>
      <c r="W69" s="45">
        <v>0</v>
      </c>
      <c r="X69" s="45">
        <v>0</v>
      </c>
      <c r="Y69" s="45">
        <v>0</v>
      </c>
      <c r="Z69" s="45">
        <v>0</v>
      </c>
      <c r="AA69" s="45">
        <v>0</v>
      </c>
      <c r="AB69" s="45">
        <v>0</v>
      </c>
      <c r="AC69" s="45">
        <v>0</v>
      </c>
      <c r="AD69" s="45">
        <v>0</v>
      </c>
      <c r="AE69" s="45">
        <v>0</v>
      </c>
      <c r="AF69" s="45">
        <v>0</v>
      </c>
      <c r="AG69" s="45">
        <v>0</v>
      </c>
    </row>
    <row r="70" spans="2:33">
      <c r="B70" s="44">
        <v>2013</v>
      </c>
      <c r="C70" s="46">
        <v>64.729421004525605</v>
      </c>
      <c r="D70" s="46">
        <v>0</v>
      </c>
      <c r="E70" s="46">
        <v>138.70346844883699</v>
      </c>
      <c r="F70" s="46">
        <v>0</v>
      </c>
      <c r="G70" s="46">
        <v>0</v>
      </c>
      <c r="H70" s="46">
        <v>0</v>
      </c>
      <c r="I70" s="46">
        <v>57.078308499925896</v>
      </c>
      <c r="J70" s="46">
        <v>32.589337296150575</v>
      </c>
      <c r="K70" s="46">
        <v>31.882360596004947</v>
      </c>
      <c r="L70" s="46">
        <v>30.170076892571945</v>
      </c>
      <c r="M70" s="46">
        <v>30.170076892571945</v>
      </c>
      <c r="N70" s="46">
        <v>32.874617737003057</v>
      </c>
      <c r="O70" s="46">
        <v>32.874617737003057</v>
      </c>
      <c r="P70" s="46">
        <v>121.84069514307899</v>
      </c>
      <c r="Q70" s="46">
        <v>121.84069514307899</v>
      </c>
      <c r="R70" s="46">
        <v>0</v>
      </c>
      <c r="S70" s="46">
        <v>0</v>
      </c>
      <c r="T70" s="46">
        <v>203.66852847117502</v>
      </c>
      <c r="U70" s="46">
        <v>67.012382328693448</v>
      </c>
      <c r="V70" s="45">
        <v>67.012382328693448</v>
      </c>
      <c r="W70" s="45">
        <v>0</v>
      </c>
      <c r="X70" s="45">
        <v>0</v>
      </c>
      <c r="Y70" s="45">
        <v>0</v>
      </c>
      <c r="Z70" s="45">
        <v>0</v>
      </c>
      <c r="AA70" s="45">
        <v>0</v>
      </c>
      <c r="AB70" s="45">
        <v>0</v>
      </c>
      <c r="AC70" s="45">
        <v>0</v>
      </c>
      <c r="AD70" s="45">
        <v>0</v>
      </c>
      <c r="AE70" s="45">
        <v>0</v>
      </c>
      <c r="AF70" s="45">
        <v>0</v>
      </c>
      <c r="AG70" s="45">
        <v>0</v>
      </c>
    </row>
    <row r="71" spans="2:33">
      <c r="B71" s="42">
        <v>2014</v>
      </c>
      <c r="C71" s="46">
        <v>70.537649689974671</v>
      </c>
      <c r="D71" s="46">
        <v>0</v>
      </c>
      <c r="E71" s="46">
        <v>145.22330493809244</v>
      </c>
      <c r="F71" s="46">
        <v>0</v>
      </c>
      <c r="G71" s="46">
        <v>0</v>
      </c>
      <c r="H71" s="46">
        <v>0</v>
      </c>
      <c r="I71" s="46">
        <v>72.039429449620599</v>
      </c>
      <c r="J71" s="46">
        <v>40.085038446285964</v>
      </c>
      <c r="K71" s="46">
        <v>31.276595744680851</v>
      </c>
      <c r="L71" s="46">
        <v>30.170076892571945</v>
      </c>
      <c r="M71" s="46">
        <v>30.170076892571945</v>
      </c>
      <c r="N71" s="46">
        <v>34.416666666666671</v>
      </c>
      <c r="O71" s="46">
        <v>34.416666666666671</v>
      </c>
      <c r="P71" s="46">
        <v>121.84069514307899</v>
      </c>
      <c r="Q71" s="46">
        <v>121.84069514307899</v>
      </c>
      <c r="R71" s="46">
        <v>0</v>
      </c>
      <c r="S71" s="46">
        <v>0</v>
      </c>
      <c r="T71" s="46">
        <v>203.73468800936439</v>
      </c>
      <c r="U71" s="46">
        <v>67.012382328693448</v>
      </c>
      <c r="V71" s="45">
        <v>67.012382328693448</v>
      </c>
      <c r="W71" s="45">
        <v>0</v>
      </c>
      <c r="X71" s="45">
        <v>0</v>
      </c>
      <c r="Y71" s="45">
        <v>0</v>
      </c>
      <c r="Z71" s="45">
        <v>0</v>
      </c>
      <c r="AA71" s="45">
        <v>0</v>
      </c>
      <c r="AB71" s="45">
        <v>0</v>
      </c>
      <c r="AC71" s="45">
        <v>0</v>
      </c>
      <c r="AD71" s="45">
        <v>0</v>
      </c>
      <c r="AE71" s="45">
        <v>0</v>
      </c>
      <c r="AF71" s="45">
        <v>0</v>
      </c>
      <c r="AG71" s="45">
        <v>0</v>
      </c>
    </row>
    <row r="72" spans="2:33">
      <c r="B72" s="42">
        <v>2015</v>
      </c>
      <c r="C72" s="46">
        <v>70.841601057755838</v>
      </c>
      <c r="D72" s="46">
        <v>0</v>
      </c>
      <c r="E72" s="46">
        <v>145.72835544314296</v>
      </c>
      <c r="F72" s="46">
        <v>0</v>
      </c>
      <c r="G72" s="46">
        <v>0</v>
      </c>
      <c r="H72" s="46">
        <v>0</v>
      </c>
      <c r="I72" s="46">
        <v>73.544808375756418</v>
      </c>
      <c r="J72" s="46">
        <v>40.590088951336469</v>
      </c>
      <c r="K72" s="46">
        <v>0</v>
      </c>
      <c r="L72" s="46">
        <v>30.170076892571945</v>
      </c>
      <c r="M72" s="46">
        <v>30.170076892571945</v>
      </c>
      <c r="N72" s="46">
        <v>37.916666666666671</v>
      </c>
      <c r="O72" s="46">
        <v>37.916666666666671</v>
      </c>
      <c r="P72" s="46">
        <v>121.84069514307899</v>
      </c>
      <c r="Q72" s="46">
        <v>121.84069514307899</v>
      </c>
      <c r="R72" s="46">
        <v>0</v>
      </c>
      <c r="S72" s="46">
        <v>0</v>
      </c>
      <c r="T72" s="46">
        <v>204.29179107343126</v>
      </c>
      <c r="U72" s="46">
        <v>67.012382328693448</v>
      </c>
      <c r="V72" s="45">
        <v>67.012382328693448</v>
      </c>
      <c r="W72" s="45">
        <v>0</v>
      </c>
      <c r="X72" s="45">
        <v>0</v>
      </c>
      <c r="Y72" s="45">
        <v>0</v>
      </c>
      <c r="Z72" s="45">
        <v>0</v>
      </c>
      <c r="AA72" s="45">
        <v>0</v>
      </c>
      <c r="AB72" s="45">
        <v>0</v>
      </c>
      <c r="AC72" s="45">
        <v>0</v>
      </c>
      <c r="AD72" s="45">
        <v>0</v>
      </c>
      <c r="AE72" s="45">
        <v>0</v>
      </c>
      <c r="AF72" s="45">
        <v>0</v>
      </c>
      <c r="AG72" s="45">
        <v>0</v>
      </c>
    </row>
    <row r="73" spans="2:33">
      <c r="B73" s="42">
        <v>2016</v>
      </c>
      <c r="C73" s="46">
        <v>74.592214251658618</v>
      </c>
      <c r="D73" s="46">
        <v>0</v>
      </c>
      <c r="E73" s="46">
        <v>144.94443168632026</v>
      </c>
      <c r="F73" s="46">
        <v>0</v>
      </c>
      <c r="G73" s="46">
        <v>0</v>
      </c>
      <c r="H73" s="46">
        <v>0</v>
      </c>
      <c r="I73" s="46">
        <v>71.07624690758135</v>
      </c>
      <c r="J73" s="46">
        <v>45.137885949293619</v>
      </c>
      <c r="K73" s="46">
        <v>0</v>
      </c>
      <c r="L73" s="46">
        <v>30.170076892571945</v>
      </c>
      <c r="M73" s="46">
        <v>30.170076892571945</v>
      </c>
      <c r="N73" s="46">
        <v>41.978580639121795</v>
      </c>
      <c r="O73" s="46">
        <v>41.978580639121795</v>
      </c>
      <c r="P73" s="46">
        <v>121.84069514307899</v>
      </c>
      <c r="Q73" s="46">
        <v>121.84069514307899</v>
      </c>
      <c r="R73" s="46">
        <v>0</v>
      </c>
      <c r="S73" s="46">
        <v>0</v>
      </c>
      <c r="T73" s="46">
        <v>203.34980005529292</v>
      </c>
      <c r="U73" s="46">
        <v>67.012382328693448</v>
      </c>
      <c r="V73" s="45">
        <v>67.012382328693448</v>
      </c>
      <c r="W73" s="45">
        <v>0</v>
      </c>
      <c r="X73" s="45">
        <v>0</v>
      </c>
      <c r="Y73" s="45">
        <v>0</v>
      </c>
      <c r="Z73" s="45">
        <v>0</v>
      </c>
      <c r="AA73" s="45">
        <v>0</v>
      </c>
      <c r="AB73" s="45">
        <v>0</v>
      </c>
      <c r="AC73" s="45">
        <v>0</v>
      </c>
      <c r="AD73" s="45">
        <v>0</v>
      </c>
      <c r="AE73" s="45">
        <v>0</v>
      </c>
      <c r="AF73" s="45">
        <v>0</v>
      </c>
      <c r="AG73" s="45">
        <v>0</v>
      </c>
    </row>
    <row r="74" spans="2:33">
      <c r="B74" s="42">
        <v>2017</v>
      </c>
      <c r="C74" s="46">
        <v>76.314739597032926</v>
      </c>
      <c r="D74" s="46">
        <v>0</v>
      </c>
      <c r="E74" s="46">
        <v>151.62284224254418</v>
      </c>
      <c r="F74" s="46">
        <v>0</v>
      </c>
      <c r="G74" s="46">
        <v>0</v>
      </c>
      <c r="H74" s="46">
        <v>0</v>
      </c>
      <c r="I74" s="46">
        <v>70.869625075708726</v>
      </c>
      <c r="J74" s="46">
        <v>47.284517913794168</v>
      </c>
      <c r="K74" s="46">
        <v>0</v>
      </c>
      <c r="L74" s="46">
        <v>30.170076892571945</v>
      </c>
      <c r="M74" s="46">
        <v>30.170076892571945</v>
      </c>
      <c r="N74" s="46">
        <v>42.818152251904237</v>
      </c>
      <c r="O74" s="46">
        <v>42.818152251904237</v>
      </c>
      <c r="P74" s="46">
        <v>121.84069514307899</v>
      </c>
      <c r="Q74" s="46">
        <v>121.84069514307899</v>
      </c>
      <c r="R74" s="46">
        <v>0</v>
      </c>
      <c r="S74" s="46">
        <v>0</v>
      </c>
      <c r="T74" s="46">
        <v>205.19147873235744</v>
      </c>
      <c r="U74" s="46">
        <v>67.012382328693448</v>
      </c>
      <c r="V74" s="45">
        <v>67.012382328693448</v>
      </c>
      <c r="W74" s="45">
        <v>0</v>
      </c>
      <c r="X74" s="45">
        <v>0</v>
      </c>
      <c r="Y74" s="45">
        <v>0</v>
      </c>
      <c r="Z74" s="45">
        <v>0</v>
      </c>
      <c r="AA74" s="45">
        <v>0</v>
      </c>
      <c r="AB74" s="45">
        <v>0</v>
      </c>
      <c r="AC74" s="45">
        <v>0</v>
      </c>
      <c r="AD74" s="45">
        <v>0</v>
      </c>
      <c r="AE74" s="45">
        <v>0</v>
      </c>
      <c r="AF74" s="45">
        <v>0</v>
      </c>
      <c r="AG74" s="45">
        <v>0</v>
      </c>
    </row>
    <row r="75" spans="2:33">
      <c r="B75" s="42">
        <v>2018</v>
      </c>
      <c r="C75" s="46">
        <v>78.349437820533296</v>
      </c>
      <c r="D75" s="46">
        <v>0</v>
      </c>
      <c r="E75" s="46">
        <v>153.79957799942716</v>
      </c>
      <c r="F75" s="46">
        <v>0</v>
      </c>
      <c r="G75" s="46">
        <v>0</v>
      </c>
      <c r="H75" s="46">
        <v>0</v>
      </c>
      <c r="I75" s="46">
        <v>70.313886710074897</v>
      </c>
      <c r="J75" s="46">
        <v>49.820183502929112</v>
      </c>
      <c r="K75" s="46">
        <v>0</v>
      </c>
      <c r="L75" s="46">
        <v>30.170076892571945</v>
      </c>
      <c r="M75" s="46">
        <v>30.170076892571945</v>
      </c>
      <c r="N75" s="46">
        <v>42.233305036203845</v>
      </c>
      <c r="O75" s="46">
        <v>42.233305036203845</v>
      </c>
      <c r="P75" s="46">
        <v>121.84069514307899</v>
      </c>
      <c r="Q75" s="46">
        <v>121.84069514307899</v>
      </c>
      <c r="R75" s="46">
        <v>0</v>
      </c>
      <c r="S75" s="46">
        <v>0</v>
      </c>
      <c r="T75" s="46">
        <v>207.45973208219559</v>
      </c>
      <c r="U75" s="46">
        <v>67.012382328693448</v>
      </c>
      <c r="V75" s="45">
        <v>67.012382328693448</v>
      </c>
      <c r="W75" s="45">
        <v>0</v>
      </c>
      <c r="X75" s="45">
        <v>0</v>
      </c>
      <c r="Y75" s="45">
        <v>0</v>
      </c>
      <c r="Z75" s="45">
        <v>0</v>
      </c>
      <c r="AA75" s="45">
        <v>0</v>
      </c>
      <c r="AB75" s="45">
        <v>0</v>
      </c>
      <c r="AC75" s="45">
        <v>0</v>
      </c>
      <c r="AD75" s="45">
        <v>0</v>
      </c>
      <c r="AE75" s="45">
        <v>0</v>
      </c>
      <c r="AF75" s="45">
        <v>0</v>
      </c>
      <c r="AG75" s="45">
        <v>0</v>
      </c>
    </row>
    <row r="76" spans="2:33">
      <c r="B76" s="42">
        <v>2019</v>
      </c>
      <c r="C76" s="46">
        <v>78.90688938861561</v>
      </c>
      <c r="D76" s="46">
        <v>0</v>
      </c>
      <c r="E76" s="46">
        <v>154.26271326684906</v>
      </c>
      <c r="F76" s="46">
        <v>0</v>
      </c>
      <c r="G76" s="46">
        <v>0</v>
      </c>
      <c r="H76" s="46">
        <v>0</v>
      </c>
      <c r="I76" s="46">
        <v>70.840902704037745</v>
      </c>
      <c r="J76" s="46">
        <v>50.283318770351023</v>
      </c>
      <c r="K76" s="46">
        <v>0</v>
      </c>
      <c r="L76" s="46">
        <v>30.170076892571945</v>
      </c>
      <c r="M76" s="46">
        <v>30.170076892571945</v>
      </c>
      <c r="N76" s="46">
        <v>40.322872058088471</v>
      </c>
      <c r="O76" s="46">
        <v>40.322872058088471</v>
      </c>
      <c r="P76" s="46">
        <v>121.84069514307899</v>
      </c>
      <c r="Q76" s="46">
        <v>121.84069514307899</v>
      </c>
      <c r="R76" s="46">
        <v>0</v>
      </c>
      <c r="S76" s="46">
        <v>0</v>
      </c>
      <c r="T76" s="46">
        <v>207.97059995378075</v>
      </c>
      <c r="U76" s="46">
        <v>67.012382328693448</v>
      </c>
      <c r="V76" s="45">
        <v>67.012382328693448</v>
      </c>
      <c r="W76" s="45">
        <v>0</v>
      </c>
      <c r="X76" s="45">
        <v>0</v>
      </c>
      <c r="Y76" s="45">
        <v>0</v>
      </c>
      <c r="Z76" s="45">
        <v>0</v>
      </c>
      <c r="AA76" s="45">
        <v>0</v>
      </c>
      <c r="AB76" s="45">
        <v>0</v>
      </c>
      <c r="AC76" s="45">
        <v>0</v>
      </c>
      <c r="AD76" s="45">
        <v>0</v>
      </c>
      <c r="AE76" s="45">
        <v>0</v>
      </c>
      <c r="AF76" s="45">
        <v>0</v>
      </c>
      <c r="AG76" s="45">
        <v>0</v>
      </c>
    </row>
    <row r="77" spans="2:33">
      <c r="B77" s="42">
        <v>2020</v>
      </c>
      <c r="C77" s="46">
        <v>78.90688938861561</v>
      </c>
      <c r="D77" s="46">
        <v>0</v>
      </c>
      <c r="E77" s="46">
        <v>154.26271326684906</v>
      </c>
      <c r="F77" s="46">
        <v>0</v>
      </c>
      <c r="G77" s="46">
        <v>0</v>
      </c>
      <c r="H77" s="46">
        <v>0</v>
      </c>
      <c r="I77" s="46">
        <v>70.840902704037745</v>
      </c>
      <c r="J77" s="46">
        <v>50.283318770351023</v>
      </c>
      <c r="K77" s="46">
        <v>0</v>
      </c>
      <c r="L77" s="46">
        <v>30.170076892571945</v>
      </c>
      <c r="M77" s="46">
        <v>30.170076892571945</v>
      </c>
      <c r="N77" s="46">
        <v>40.322872058088471</v>
      </c>
      <c r="O77" s="46">
        <v>40.322872058088471</v>
      </c>
      <c r="P77" s="46">
        <v>121.84069514307899</v>
      </c>
      <c r="Q77" s="46">
        <v>121.84069514307899</v>
      </c>
      <c r="R77" s="46">
        <v>0</v>
      </c>
      <c r="S77" s="46">
        <v>0</v>
      </c>
      <c r="T77" s="46">
        <v>207.97059995378075</v>
      </c>
      <c r="U77" s="46">
        <v>67.012382328693448</v>
      </c>
      <c r="V77" s="45">
        <v>67.012382328693448</v>
      </c>
      <c r="W77" s="45">
        <v>0</v>
      </c>
      <c r="X77" s="45">
        <v>0</v>
      </c>
      <c r="Y77" s="45">
        <v>0</v>
      </c>
      <c r="Z77" s="45">
        <v>0</v>
      </c>
      <c r="AA77" s="45">
        <v>0</v>
      </c>
      <c r="AB77" s="45">
        <v>0</v>
      </c>
      <c r="AC77" s="45">
        <v>0</v>
      </c>
      <c r="AD77" s="45">
        <v>0</v>
      </c>
      <c r="AE77" s="45">
        <v>0</v>
      </c>
      <c r="AF77" s="45">
        <v>0</v>
      </c>
      <c r="AG77" s="45">
        <v>0</v>
      </c>
    </row>
    <row r="78" spans="2:33">
      <c r="B78" s="42">
        <v>2021</v>
      </c>
      <c r="C78" s="46">
        <v>78.90688938861561</v>
      </c>
      <c r="D78" s="46">
        <v>0</v>
      </c>
      <c r="E78" s="46">
        <v>154.26271326684906</v>
      </c>
      <c r="F78" s="46">
        <v>0</v>
      </c>
      <c r="G78" s="46">
        <v>0</v>
      </c>
      <c r="H78" s="46">
        <v>0</v>
      </c>
      <c r="I78" s="46">
        <v>70.840902704037745</v>
      </c>
      <c r="J78" s="46">
        <v>50.283318770351023</v>
      </c>
      <c r="K78" s="46">
        <v>0</v>
      </c>
      <c r="L78" s="46">
        <v>30.170076892571945</v>
      </c>
      <c r="M78" s="46">
        <v>30.170076892571945</v>
      </c>
      <c r="N78" s="46">
        <v>40.322872058088471</v>
      </c>
      <c r="O78" s="46">
        <v>40.322872058088471</v>
      </c>
      <c r="P78" s="46">
        <v>121.84069514307899</v>
      </c>
      <c r="Q78" s="46">
        <v>121.84069514307899</v>
      </c>
      <c r="R78" s="46">
        <v>0</v>
      </c>
      <c r="S78" s="46">
        <v>0</v>
      </c>
      <c r="T78" s="46">
        <v>207.97059995378075</v>
      </c>
      <c r="U78" s="46">
        <v>67.012382328693448</v>
      </c>
      <c r="V78" s="45">
        <v>67.012382328693448</v>
      </c>
      <c r="W78" s="45">
        <v>0</v>
      </c>
      <c r="X78" s="45">
        <v>0</v>
      </c>
      <c r="Y78" s="45">
        <v>0</v>
      </c>
      <c r="Z78" s="45">
        <v>0</v>
      </c>
      <c r="AA78" s="45">
        <v>0</v>
      </c>
      <c r="AB78" s="45">
        <v>0</v>
      </c>
      <c r="AC78" s="45">
        <v>0</v>
      </c>
      <c r="AD78" s="45">
        <v>0</v>
      </c>
      <c r="AE78" s="45">
        <v>0</v>
      </c>
      <c r="AF78" s="45">
        <v>0</v>
      </c>
      <c r="AG78" s="45">
        <v>0</v>
      </c>
    </row>
    <row r="79" spans="2:33">
      <c r="B79" s="42">
        <v>2022</v>
      </c>
      <c r="C79" s="46">
        <v>78.90688938861561</v>
      </c>
      <c r="D79" s="46">
        <v>0</v>
      </c>
      <c r="E79" s="46">
        <v>154.26271326684906</v>
      </c>
      <c r="F79" s="46">
        <v>0</v>
      </c>
      <c r="G79" s="46">
        <v>0</v>
      </c>
      <c r="H79" s="46">
        <v>0</v>
      </c>
      <c r="I79" s="46">
        <v>70.840902704037745</v>
      </c>
      <c r="J79" s="46">
        <v>50.283318770351023</v>
      </c>
      <c r="K79" s="46">
        <v>0</v>
      </c>
      <c r="L79" s="46">
        <v>30.170076892571945</v>
      </c>
      <c r="M79" s="46">
        <v>30.170076892571945</v>
      </c>
      <c r="N79" s="46">
        <v>40.322872058088471</v>
      </c>
      <c r="O79" s="46">
        <v>40.322872058088471</v>
      </c>
      <c r="P79" s="46">
        <v>121.84069514307899</v>
      </c>
      <c r="Q79" s="46">
        <v>121.84069514307899</v>
      </c>
      <c r="R79" s="46">
        <v>0</v>
      </c>
      <c r="S79" s="46">
        <v>0</v>
      </c>
      <c r="T79" s="46">
        <v>207.97059995378075</v>
      </c>
      <c r="U79" s="46">
        <v>67.012382328693448</v>
      </c>
      <c r="V79" s="45">
        <v>67.012382328693448</v>
      </c>
      <c r="W79" s="45">
        <v>0</v>
      </c>
      <c r="X79" s="45">
        <v>0</v>
      </c>
      <c r="Y79" s="45">
        <v>0</v>
      </c>
      <c r="Z79" s="45">
        <v>0</v>
      </c>
      <c r="AA79" s="45">
        <v>0</v>
      </c>
      <c r="AB79" s="45">
        <v>0</v>
      </c>
      <c r="AC79" s="45">
        <v>0</v>
      </c>
      <c r="AD79" s="45">
        <v>0</v>
      </c>
      <c r="AE79" s="45">
        <v>0</v>
      </c>
      <c r="AF79" s="45">
        <v>0</v>
      </c>
      <c r="AG79" s="45">
        <v>0</v>
      </c>
    </row>
    <row r="80" spans="2:33">
      <c r="B80" s="42">
        <v>2023</v>
      </c>
      <c r="C80" s="46">
        <v>78.90688938861561</v>
      </c>
      <c r="D80" s="46">
        <v>0</v>
      </c>
      <c r="E80" s="46">
        <v>154.26271326684906</v>
      </c>
      <c r="F80" s="46">
        <v>0</v>
      </c>
      <c r="G80" s="46">
        <v>0</v>
      </c>
      <c r="H80" s="46">
        <v>0</v>
      </c>
      <c r="I80" s="46">
        <v>70.840902704037745</v>
      </c>
      <c r="J80" s="46">
        <v>50.283318770351023</v>
      </c>
      <c r="K80" s="46">
        <v>0</v>
      </c>
      <c r="L80" s="46">
        <v>30.170076892571945</v>
      </c>
      <c r="M80" s="46">
        <v>30.170076892571945</v>
      </c>
      <c r="N80" s="46">
        <v>40.322872058088471</v>
      </c>
      <c r="O80" s="46">
        <v>40.322872058088471</v>
      </c>
      <c r="P80" s="46">
        <v>121.84069514307899</v>
      </c>
      <c r="Q80" s="46">
        <v>121.84069514307899</v>
      </c>
      <c r="R80" s="46">
        <v>0</v>
      </c>
      <c r="S80" s="46">
        <v>0</v>
      </c>
      <c r="T80" s="46">
        <v>207.97059995378075</v>
      </c>
      <c r="U80" s="46">
        <v>67.012382328693448</v>
      </c>
      <c r="V80" s="45">
        <v>67.012382328693448</v>
      </c>
      <c r="W80" s="45">
        <v>0</v>
      </c>
      <c r="X80" s="45">
        <v>0</v>
      </c>
      <c r="Y80" s="45">
        <v>0</v>
      </c>
      <c r="Z80" s="45">
        <v>0</v>
      </c>
      <c r="AA80" s="45">
        <v>0</v>
      </c>
      <c r="AB80" s="45">
        <v>0</v>
      </c>
      <c r="AC80" s="45">
        <v>0</v>
      </c>
      <c r="AD80" s="45">
        <v>0</v>
      </c>
      <c r="AE80" s="45">
        <v>0</v>
      </c>
      <c r="AF80" s="45">
        <v>0</v>
      </c>
      <c r="AG80" s="45">
        <v>0</v>
      </c>
    </row>
    <row r="81" spans="2:33">
      <c r="B81" s="42">
        <v>2024</v>
      </c>
      <c r="C81" s="46">
        <v>78.90688938861561</v>
      </c>
      <c r="D81" s="46">
        <v>0</v>
      </c>
      <c r="E81" s="46">
        <v>154.26271326684906</v>
      </c>
      <c r="F81" s="46">
        <v>0</v>
      </c>
      <c r="G81" s="46">
        <v>0</v>
      </c>
      <c r="H81" s="46">
        <v>0</v>
      </c>
      <c r="I81" s="46">
        <v>70.840902704037745</v>
      </c>
      <c r="J81" s="46">
        <v>50.283318770351023</v>
      </c>
      <c r="K81" s="46">
        <v>0</v>
      </c>
      <c r="L81" s="46">
        <v>30.170076892571945</v>
      </c>
      <c r="M81" s="46">
        <v>30.170076892571945</v>
      </c>
      <c r="N81" s="46">
        <v>40.322872058088471</v>
      </c>
      <c r="O81" s="46">
        <v>40.322872058088471</v>
      </c>
      <c r="P81" s="46">
        <v>121.84069514307899</v>
      </c>
      <c r="Q81" s="46">
        <v>121.84069514307899</v>
      </c>
      <c r="R81" s="46">
        <v>0</v>
      </c>
      <c r="S81" s="46">
        <v>0</v>
      </c>
      <c r="T81" s="46">
        <v>207.97059995378075</v>
      </c>
      <c r="U81" s="46">
        <v>67.012382328693448</v>
      </c>
      <c r="V81" s="45">
        <v>67.012382328693448</v>
      </c>
      <c r="W81" s="45">
        <v>0</v>
      </c>
      <c r="X81" s="45">
        <v>0</v>
      </c>
      <c r="Y81" s="45">
        <v>0</v>
      </c>
      <c r="Z81" s="45">
        <v>0</v>
      </c>
      <c r="AA81" s="45">
        <v>0</v>
      </c>
      <c r="AB81" s="45">
        <v>0</v>
      </c>
      <c r="AC81" s="45">
        <v>0</v>
      </c>
      <c r="AD81" s="45">
        <v>0</v>
      </c>
      <c r="AE81" s="45">
        <v>0</v>
      </c>
      <c r="AF81" s="45">
        <v>0</v>
      </c>
      <c r="AG81" s="45">
        <v>0</v>
      </c>
    </row>
    <row r="82" spans="2:33">
      <c r="B82" s="42">
        <v>2025</v>
      </c>
      <c r="C82" s="46">
        <v>78.90688938861561</v>
      </c>
      <c r="D82" s="46">
        <v>0</v>
      </c>
      <c r="E82" s="46">
        <v>154.26271326684906</v>
      </c>
      <c r="F82" s="46">
        <v>0</v>
      </c>
      <c r="G82" s="46">
        <v>0</v>
      </c>
      <c r="H82" s="46">
        <v>0</v>
      </c>
      <c r="I82" s="46">
        <v>70.840902704037745</v>
      </c>
      <c r="J82" s="46">
        <v>50.283318770351023</v>
      </c>
      <c r="K82" s="46">
        <v>0</v>
      </c>
      <c r="L82" s="46">
        <v>30.170076892571945</v>
      </c>
      <c r="M82" s="46">
        <v>30.170076892571945</v>
      </c>
      <c r="N82" s="46">
        <v>40.322872058088471</v>
      </c>
      <c r="O82" s="46">
        <v>40.322872058088471</v>
      </c>
      <c r="P82" s="46">
        <v>121.84069514307899</v>
      </c>
      <c r="Q82" s="46">
        <v>121.84069514307899</v>
      </c>
      <c r="R82" s="46">
        <v>0</v>
      </c>
      <c r="S82" s="46">
        <v>0</v>
      </c>
      <c r="T82" s="46">
        <v>207.97059995378075</v>
      </c>
      <c r="U82" s="46">
        <v>67.012382328693448</v>
      </c>
      <c r="V82" s="45">
        <v>67.012382328693448</v>
      </c>
      <c r="W82" s="45">
        <v>0</v>
      </c>
      <c r="X82" s="45">
        <v>0</v>
      </c>
      <c r="Y82" s="45">
        <v>0</v>
      </c>
      <c r="Z82" s="45">
        <v>0</v>
      </c>
      <c r="AA82" s="45">
        <v>0</v>
      </c>
      <c r="AB82" s="45">
        <v>0</v>
      </c>
      <c r="AC82" s="45">
        <v>0</v>
      </c>
      <c r="AD82" s="45">
        <v>0</v>
      </c>
      <c r="AE82" s="45">
        <v>0</v>
      </c>
      <c r="AF82" s="45">
        <v>0</v>
      </c>
      <c r="AG82" s="45">
        <v>0</v>
      </c>
    </row>
    <row r="83" spans="2:33">
      <c r="B83" s="42">
        <v>2026</v>
      </c>
      <c r="C83" s="46">
        <v>78.90688938861561</v>
      </c>
      <c r="D83" s="46">
        <v>0</v>
      </c>
      <c r="E83" s="46">
        <v>154.26271326684906</v>
      </c>
      <c r="F83" s="46">
        <v>0</v>
      </c>
      <c r="G83" s="46">
        <v>0</v>
      </c>
      <c r="H83" s="46">
        <v>0</v>
      </c>
      <c r="I83" s="46">
        <v>70.840902704037745</v>
      </c>
      <c r="J83" s="46">
        <v>50.283318770351023</v>
      </c>
      <c r="K83" s="46">
        <v>0</v>
      </c>
      <c r="L83" s="46">
        <v>30.170076892571945</v>
      </c>
      <c r="M83" s="46">
        <v>30.170076892571945</v>
      </c>
      <c r="N83" s="46">
        <v>40.322872058088471</v>
      </c>
      <c r="O83" s="46">
        <v>40.322872058088471</v>
      </c>
      <c r="P83" s="46">
        <v>121.84069514307899</v>
      </c>
      <c r="Q83" s="46">
        <v>121.84069514307899</v>
      </c>
      <c r="R83" s="46">
        <v>0</v>
      </c>
      <c r="S83" s="46">
        <v>0</v>
      </c>
      <c r="T83" s="46">
        <v>207.97059995378075</v>
      </c>
      <c r="U83" s="46">
        <v>67.012382328693448</v>
      </c>
      <c r="V83" s="45">
        <v>67.012382328693448</v>
      </c>
      <c r="W83" s="45">
        <v>0</v>
      </c>
      <c r="X83" s="45">
        <v>0</v>
      </c>
      <c r="Y83" s="45">
        <v>0</v>
      </c>
      <c r="Z83" s="45">
        <v>0</v>
      </c>
      <c r="AA83" s="45">
        <v>0</v>
      </c>
      <c r="AB83" s="45">
        <v>0</v>
      </c>
      <c r="AC83" s="45">
        <v>0</v>
      </c>
      <c r="AD83" s="45">
        <v>0</v>
      </c>
      <c r="AE83" s="45">
        <v>0</v>
      </c>
      <c r="AF83" s="45">
        <v>0</v>
      </c>
      <c r="AG83" s="45">
        <v>0</v>
      </c>
    </row>
    <row r="84" spans="2:33">
      <c r="B84" s="42">
        <v>2027</v>
      </c>
      <c r="C84" s="46">
        <v>78.90688938861561</v>
      </c>
      <c r="D84" s="46">
        <v>0</v>
      </c>
      <c r="E84" s="46">
        <v>154.26271326684906</v>
      </c>
      <c r="F84" s="46">
        <v>0</v>
      </c>
      <c r="G84" s="46">
        <v>0</v>
      </c>
      <c r="H84" s="46">
        <v>0</v>
      </c>
      <c r="I84" s="46">
        <v>70.840902704037745</v>
      </c>
      <c r="J84" s="46">
        <v>50.283318770351023</v>
      </c>
      <c r="K84" s="46">
        <v>0</v>
      </c>
      <c r="L84" s="46">
        <v>30.170076892571945</v>
      </c>
      <c r="M84" s="46">
        <v>30.170076892571945</v>
      </c>
      <c r="N84" s="46">
        <v>40.322872058088471</v>
      </c>
      <c r="O84" s="46">
        <v>40.322872058088471</v>
      </c>
      <c r="P84" s="46">
        <v>121.84069514307899</v>
      </c>
      <c r="Q84" s="46">
        <v>121.84069514307899</v>
      </c>
      <c r="R84" s="46">
        <v>0</v>
      </c>
      <c r="S84" s="46">
        <v>0</v>
      </c>
      <c r="T84" s="46">
        <v>207.97059995378075</v>
      </c>
      <c r="U84" s="46">
        <v>67.012382328693448</v>
      </c>
      <c r="V84" s="45">
        <v>67.012382328693448</v>
      </c>
      <c r="W84" s="45">
        <v>0</v>
      </c>
      <c r="X84" s="45">
        <v>0</v>
      </c>
      <c r="Y84" s="45">
        <v>0</v>
      </c>
      <c r="Z84" s="45">
        <v>0</v>
      </c>
      <c r="AA84" s="45">
        <v>0</v>
      </c>
      <c r="AB84" s="45">
        <v>0</v>
      </c>
      <c r="AC84" s="45">
        <v>0</v>
      </c>
      <c r="AD84" s="45">
        <v>0</v>
      </c>
      <c r="AE84" s="45">
        <v>0</v>
      </c>
      <c r="AF84" s="45">
        <v>0</v>
      </c>
      <c r="AG84" s="45">
        <v>0</v>
      </c>
    </row>
    <row r="85" spans="2:33">
      <c r="B85" s="42">
        <v>2028</v>
      </c>
      <c r="C85" s="46">
        <v>78.90688938861561</v>
      </c>
      <c r="D85" s="46">
        <v>0</v>
      </c>
      <c r="E85" s="46">
        <v>154.26271326684906</v>
      </c>
      <c r="F85" s="46">
        <v>0</v>
      </c>
      <c r="G85" s="46">
        <v>0</v>
      </c>
      <c r="H85" s="46">
        <v>0</v>
      </c>
      <c r="I85" s="46">
        <v>70.840902704037745</v>
      </c>
      <c r="J85" s="46">
        <v>50.283318770351023</v>
      </c>
      <c r="K85" s="46">
        <v>0</v>
      </c>
      <c r="L85" s="46">
        <v>30.170076892571945</v>
      </c>
      <c r="M85" s="46">
        <v>30.170076892571945</v>
      </c>
      <c r="N85" s="46">
        <v>40.322872058088471</v>
      </c>
      <c r="O85" s="46">
        <v>40.322872058088471</v>
      </c>
      <c r="P85" s="46">
        <v>121.84069514307899</v>
      </c>
      <c r="Q85" s="46">
        <v>121.84069514307899</v>
      </c>
      <c r="R85" s="46">
        <v>0</v>
      </c>
      <c r="S85" s="46">
        <v>0</v>
      </c>
      <c r="T85" s="46">
        <v>207.97059995378075</v>
      </c>
      <c r="U85" s="46">
        <v>67.012382328693448</v>
      </c>
      <c r="V85" s="45">
        <v>67.012382328693448</v>
      </c>
      <c r="W85" s="45">
        <v>0</v>
      </c>
      <c r="X85" s="45">
        <v>0</v>
      </c>
      <c r="Y85" s="45">
        <v>0</v>
      </c>
      <c r="Z85" s="45">
        <v>0</v>
      </c>
      <c r="AA85" s="45">
        <v>0</v>
      </c>
      <c r="AB85" s="45">
        <v>0</v>
      </c>
      <c r="AC85" s="45">
        <v>0</v>
      </c>
      <c r="AD85" s="45">
        <v>0</v>
      </c>
      <c r="AE85" s="45">
        <v>0</v>
      </c>
      <c r="AF85" s="45">
        <v>0</v>
      </c>
      <c r="AG85" s="45">
        <v>0</v>
      </c>
    </row>
    <row r="86" spans="2:33">
      <c r="B86" s="42">
        <v>2029</v>
      </c>
      <c r="C86" s="46">
        <v>78.90688938861561</v>
      </c>
      <c r="D86" s="46">
        <v>0</v>
      </c>
      <c r="E86" s="46">
        <v>154.26271326684906</v>
      </c>
      <c r="F86" s="46">
        <v>0</v>
      </c>
      <c r="G86" s="46">
        <v>0</v>
      </c>
      <c r="H86" s="46">
        <v>0</v>
      </c>
      <c r="I86" s="46">
        <v>70.840902704037745</v>
      </c>
      <c r="J86" s="46">
        <v>50.283318770351023</v>
      </c>
      <c r="K86" s="46">
        <v>0</v>
      </c>
      <c r="L86" s="46">
        <v>30.170076892571945</v>
      </c>
      <c r="M86" s="46">
        <v>30.170076892571945</v>
      </c>
      <c r="N86" s="46">
        <v>40.322872058088471</v>
      </c>
      <c r="O86" s="46">
        <v>40.322872058088471</v>
      </c>
      <c r="P86" s="46">
        <v>121.84069514307899</v>
      </c>
      <c r="Q86" s="46">
        <v>121.84069514307899</v>
      </c>
      <c r="R86" s="46">
        <v>0</v>
      </c>
      <c r="S86" s="46">
        <v>0</v>
      </c>
      <c r="T86" s="46">
        <v>207.97059995378075</v>
      </c>
      <c r="U86" s="46">
        <v>67.012382328693448</v>
      </c>
      <c r="V86" s="45">
        <v>67.012382328693448</v>
      </c>
      <c r="W86" s="45">
        <v>0</v>
      </c>
      <c r="X86" s="45">
        <v>0</v>
      </c>
      <c r="Y86" s="45">
        <v>0</v>
      </c>
      <c r="Z86" s="45">
        <v>0</v>
      </c>
      <c r="AA86" s="45">
        <v>0</v>
      </c>
      <c r="AB86" s="45">
        <v>0</v>
      </c>
      <c r="AC86" s="45">
        <v>0</v>
      </c>
      <c r="AD86" s="45">
        <v>0</v>
      </c>
      <c r="AE86" s="45">
        <v>0</v>
      </c>
      <c r="AF86" s="45">
        <v>0</v>
      </c>
      <c r="AG86" s="45">
        <v>0</v>
      </c>
    </row>
    <row r="87" spans="2:33">
      <c r="B87" s="42">
        <v>2030</v>
      </c>
      <c r="C87" s="46">
        <v>78.90688938861561</v>
      </c>
      <c r="D87" s="46">
        <v>0</v>
      </c>
      <c r="E87" s="46">
        <v>154.26271326684906</v>
      </c>
      <c r="F87" s="46">
        <v>0</v>
      </c>
      <c r="G87" s="46">
        <v>0</v>
      </c>
      <c r="H87" s="46">
        <v>0</v>
      </c>
      <c r="I87" s="46">
        <v>70.840902704037745</v>
      </c>
      <c r="J87" s="46">
        <v>50.283318770351023</v>
      </c>
      <c r="K87" s="46">
        <v>0</v>
      </c>
      <c r="L87" s="46">
        <v>30.170076892571945</v>
      </c>
      <c r="M87" s="46">
        <v>30.170076892571945</v>
      </c>
      <c r="N87" s="46">
        <v>40.322872058088471</v>
      </c>
      <c r="O87" s="46">
        <v>40.322872058088471</v>
      </c>
      <c r="P87" s="46">
        <v>121.84069514307899</v>
      </c>
      <c r="Q87" s="46">
        <v>121.84069514307899</v>
      </c>
      <c r="R87" s="46">
        <v>0</v>
      </c>
      <c r="S87" s="46">
        <v>0</v>
      </c>
      <c r="T87" s="46">
        <v>207.97059995378075</v>
      </c>
      <c r="U87" s="46">
        <v>67.012382328693448</v>
      </c>
      <c r="V87" s="45">
        <v>67.012382328693448</v>
      </c>
      <c r="W87" s="45">
        <v>0</v>
      </c>
      <c r="X87" s="45">
        <v>0</v>
      </c>
      <c r="Y87" s="45">
        <v>0</v>
      </c>
      <c r="Z87" s="45">
        <v>0</v>
      </c>
      <c r="AA87" s="45">
        <v>0</v>
      </c>
      <c r="AB87" s="45">
        <v>0</v>
      </c>
      <c r="AC87" s="45">
        <v>0</v>
      </c>
      <c r="AD87" s="45">
        <v>0</v>
      </c>
      <c r="AE87" s="45">
        <v>0</v>
      </c>
      <c r="AF87" s="45">
        <v>0</v>
      </c>
      <c r="AG87" s="45">
        <v>0</v>
      </c>
    </row>
    <row r="88" spans="2:33">
      <c r="B88" s="42">
        <v>2031</v>
      </c>
      <c r="C88" s="46">
        <v>78.90688938861561</v>
      </c>
      <c r="D88" s="46">
        <v>0</v>
      </c>
      <c r="E88" s="46">
        <v>154.26271326684906</v>
      </c>
      <c r="F88" s="46">
        <v>0</v>
      </c>
      <c r="G88" s="46">
        <v>0</v>
      </c>
      <c r="H88" s="46">
        <v>0</v>
      </c>
      <c r="I88" s="46">
        <v>70.840902704037745</v>
      </c>
      <c r="J88" s="46">
        <v>50.283318770351023</v>
      </c>
      <c r="K88" s="46">
        <v>0</v>
      </c>
      <c r="L88" s="46">
        <v>30.170076892571945</v>
      </c>
      <c r="M88" s="46">
        <v>30.170076892571945</v>
      </c>
      <c r="N88" s="46">
        <v>40.322872058088471</v>
      </c>
      <c r="O88" s="46">
        <v>40.322872058088471</v>
      </c>
      <c r="P88" s="46">
        <v>121.84069514307899</v>
      </c>
      <c r="Q88" s="46">
        <v>121.84069514307899</v>
      </c>
      <c r="R88" s="46">
        <v>0</v>
      </c>
      <c r="S88" s="46">
        <v>0</v>
      </c>
      <c r="T88" s="46">
        <v>207.97059995378075</v>
      </c>
      <c r="U88" s="46">
        <v>67.012382328693448</v>
      </c>
      <c r="V88" s="45">
        <v>67.012382328693448</v>
      </c>
      <c r="W88" s="45">
        <v>0</v>
      </c>
      <c r="X88" s="45">
        <v>0</v>
      </c>
      <c r="Y88" s="45">
        <v>0</v>
      </c>
      <c r="Z88" s="45">
        <v>0</v>
      </c>
      <c r="AA88" s="45">
        <v>0</v>
      </c>
      <c r="AB88" s="45">
        <v>0</v>
      </c>
      <c r="AC88" s="45">
        <v>0</v>
      </c>
      <c r="AD88" s="45">
        <v>0</v>
      </c>
      <c r="AE88" s="45">
        <v>0</v>
      </c>
      <c r="AF88" s="45">
        <v>0</v>
      </c>
      <c r="AG88" s="45">
        <v>0</v>
      </c>
    </row>
    <row r="89" spans="2:33">
      <c r="B89" s="42">
        <v>2032</v>
      </c>
      <c r="C89" s="46">
        <v>78.90688938861561</v>
      </c>
      <c r="D89" s="46">
        <v>0</v>
      </c>
      <c r="E89" s="46">
        <v>154.26271326684906</v>
      </c>
      <c r="F89" s="46">
        <v>0</v>
      </c>
      <c r="G89" s="46">
        <v>0</v>
      </c>
      <c r="H89" s="46">
        <v>0</v>
      </c>
      <c r="I89" s="46">
        <v>70.840902704037745</v>
      </c>
      <c r="J89" s="46">
        <v>50.283318770351023</v>
      </c>
      <c r="K89" s="46">
        <v>0</v>
      </c>
      <c r="L89" s="46">
        <v>30.170076892571945</v>
      </c>
      <c r="M89" s="46">
        <v>30.170076892571945</v>
      </c>
      <c r="N89" s="46">
        <v>40.322872058088471</v>
      </c>
      <c r="O89" s="46">
        <v>40.322872058088471</v>
      </c>
      <c r="P89" s="46">
        <v>121.84069514307899</v>
      </c>
      <c r="Q89" s="46">
        <v>121.84069514307899</v>
      </c>
      <c r="R89" s="46">
        <v>0</v>
      </c>
      <c r="S89" s="46">
        <v>0</v>
      </c>
      <c r="T89" s="46">
        <v>207.97059995378075</v>
      </c>
      <c r="U89" s="46">
        <v>67.012382328693448</v>
      </c>
      <c r="V89" s="45">
        <v>67.012382328693448</v>
      </c>
      <c r="W89" s="45">
        <v>0</v>
      </c>
      <c r="X89" s="45">
        <v>0</v>
      </c>
      <c r="Y89" s="45">
        <v>0</v>
      </c>
      <c r="Z89" s="45">
        <v>0</v>
      </c>
      <c r="AA89" s="45">
        <v>0</v>
      </c>
      <c r="AB89" s="45">
        <v>0</v>
      </c>
      <c r="AC89" s="45">
        <v>0</v>
      </c>
      <c r="AD89" s="45">
        <v>0</v>
      </c>
      <c r="AE89" s="45">
        <v>0</v>
      </c>
      <c r="AF89" s="45">
        <v>0</v>
      </c>
      <c r="AG89" s="45">
        <v>0</v>
      </c>
    </row>
    <row r="90" spans="2:33">
      <c r="B90" s="42">
        <v>2033</v>
      </c>
      <c r="C90" s="46">
        <v>78.90688938861561</v>
      </c>
      <c r="D90" s="46">
        <v>0</v>
      </c>
      <c r="E90" s="46">
        <v>154.26271326684906</v>
      </c>
      <c r="F90" s="46">
        <v>0</v>
      </c>
      <c r="G90" s="46">
        <v>0</v>
      </c>
      <c r="H90" s="46">
        <v>0</v>
      </c>
      <c r="I90" s="46">
        <v>70.840902704037745</v>
      </c>
      <c r="J90" s="46">
        <v>50.283318770351023</v>
      </c>
      <c r="K90" s="46">
        <v>0</v>
      </c>
      <c r="L90" s="46">
        <v>30.170076892571945</v>
      </c>
      <c r="M90" s="46">
        <v>30.170076892571945</v>
      </c>
      <c r="N90" s="46">
        <v>40.322872058088471</v>
      </c>
      <c r="O90" s="46">
        <v>40.322872058088471</v>
      </c>
      <c r="P90" s="46">
        <v>121.84069514307899</v>
      </c>
      <c r="Q90" s="46">
        <v>121.84069514307899</v>
      </c>
      <c r="R90" s="46">
        <v>0</v>
      </c>
      <c r="S90" s="46">
        <v>0</v>
      </c>
      <c r="T90" s="46">
        <v>207.97059995378075</v>
      </c>
      <c r="U90" s="46">
        <v>67.012382328693448</v>
      </c>
      <c r="V90" s="45">
        <v>67.012382328693448</v>
      </c>
      <c r="W90" s="45">
        <v>0</v>
      </c>
      <c r="X90" s="45">
        <v>0</v>
      </c>
      <c r="Y90" s="45">
        <v>0</v>
      </c>
      <c r="Z90" s="45">
        <v>0</v>
      </c>
      <c r="AA90" s="45">
        <v>0</v>
      </c>
      <c r="AB90" s="45">
        <v>0</v>
      </c>
      <c r="AC90" s="45">
        <v>0</v>
      </c>
      <c r="AD90" s="45">
        <v>0</v>
      </c>
      <c r="AE90" s="45">
        <v>0</v>
      </c>
      <c r="AF90" s="45">
        <v>0</v>
      </c>
      <c r="AG90" s="45">
        <v>0</v>
      </c>
    </row>
    <row r="91" spans="2:33">
      <c r="B91" s="42">
        <v>2034</v>
      </c>
      <c r="C91" s="46">
        <v>78.90688938861561</v>
      </c>
      <c r="D91" s="46">
        <v>0</v>
      </c>
      <c r="E91" s="46">
        <v>154.26271326684906</v>
      </c>
      <c r="F91" s="46">
        <v>0</v>
      </c>
      <c r="G91" s="46">
        <v>0</v>
      </c>
      <c r="H91" s="46">
        <v>0</v>
      </c>
      <c r="I91" s="46">
        <v>70.840902704037745</v>
      </c>
      <c r="J91" s="46">
        <v>50.283318770351023</v>
      </c>
      <c r="K91" s="46">
        <v>0</v>
      </c>
      <c r="L91" s="46">
        <v>30.170076892571945</v>
      </c>
      <c r="M91" s="46">
        <v>30.170076892571945</v>
      </c>
      <c r="N91" s="46">
        <v>40.322872058088471</v>
      </c>
      <c r="O91" s="46">
        <v>40.322872058088471</v>
      </c>
      <c r="P91" s="46">
        <v>121.84069514307899</v>
      </c>
      <c r="Q91" s="46">
        <v>121.84069514307899</v>
      </c>
      <c r="R91" s="46">
        <v>0</v>
      </c>
      <c r="S91" s="46">
        <v>0</v>
      </c>
      <c r="T91" s="46">
        <v>207.97059995378075</v>
      </c>
      <c r="U91" s="46">
        <v>67.012382328693448</v>
      </c>
      <c r="V91" s="45">
        <v>67.012382328693448</v>
      </c>
      <c r="W91" s="45">
        <v>0</v>
      </c>
      <c r="X91" s="45">
        <v>0</v>
      </c>
      <c r="Y91" s="45">
        <v>0</v>
      </c>
      <c r="Z91" s="45">
        <v>0</v>
      </c>
      <c r="AA91" s="45">
        <v>0</v>
      </c>
      <c r="AB91" s="45">
        <v>0</v>
      </c>
      <c r="AC91" s="45">
        <v>0</v>
      </c>
      <c r="AD91" s="45">
        <v>0</v>
      </c>
      <c r="AE91" s="45">
        <v>0</v>
      </c>
      <c r="AF91" s="45">
        <v>0</v>
      </c>
      <c r="AG91" s="45">
        <v>0</v>
      </c>
    </row>
    <row r="92" spans="2:33">
      <c r="B92" s="42">
        <v>2035</v>
      </c>
      <c r="C92" s="46">
        <v>78.90688938861561</v>
      </c>
      <c r="D92" s="46">
        <v>0</v>
      </c>
      <c r="E92" s="46">
        <v>154.26271326684906</v>
      </c>
      <c r="F92" s="46">
        <v>0</v>
      </c>
      <c r="G92" s="46">
        <v>0</v>
      </c>
      <c r="H92" s="46">
        <v>0</v>
      </c>
      <c r="I92" s="46">
        <v>70.840902704037745</v>
      </c>
      <c r="J92" s="46">
        <v>50.283318770351023</v>
      </c>
      <c r="K92" s="46">
        <v>0</v>
      </c>
      <c r="L92" s="46">
        <v>30.170076892571945</v>
      </c>
      <c r="M92" s="46">
        <v>30.170076892571945</v>
      </c>
      <c r="N92" s="46">
        <v>40.322872058088471</v>
      </c>
      <c r="O92" s="46">
        <v>40.322872058088471</v>
      </c>
      <c r="P92" s="46">
        <v>121.84069514307899</v>
      </c>
      <c r="Q92" s="46">
        <v>121.84069514307899</v>
      </c>
      <c r="R92" s="46">
        <v>0</v>
      </c>
      <c r="S92" s="46">
        <v>0</v>
      </c>
      <c r="T92" s="46">
        <v>207.97059995378075</v>
      </c>
      <c r="U92" s="46">
        <v>67.012382328693448</v>
      </c>
      <c r="V92" s="45">
        <v>67.012382328693448</v>
      </c>
      <c r="W92" s="45">
        <v>0</v>
      </c>
      <c r="X92" s="45">
        <v>0</v>
      </c>
      <c r="Y92" s="45">
        <v>0</v>
      </c>
      <c r="Z92" s="45">
        <v>0</v>
      </c>
      <c r="AA92" s="45">
        <v>0</v>
      </c>
      <c r="AB92" s="45">
        <v>0</v>
      </c>
      <c r="AC92" s="45">
        <v>0</v>
      </c>
      <c r="AD92" s="45">
        <v>0</v>
      </c>
      <c r="AE92" s="45">
        <v>0</v>
      </c>
      <c r="AF92" s="45">
        <v>0</v>
      </c>
      <c r="AG92" s="45">
        <v>0</v>
      </c>
    </row>
    <row r="93" spans="2:33">
      <c r="B93" s="42">
        <v>2036</v>
      </c>
      <c r="C93" s="46">
        <v>78.90688938861561</v>
      </c>
      <c r="D93" s="46">
        <v>0</v>
      </c>
      <c r="E93" s="46">
        <v>154.26271326684906</v>
      </c>
      <c r="F93" s="46">
        <v>0</v>
      </c>
      <c r="G93" s="46">
        <v>0</v>
      </c>
      <c r="H93" s="46">
        <v>0</v>
      </c>
      <c r="I93" s="46">
        <v>70.840902704037745</v>
      </c>
      <c r="J93" s="46">
        <v>50.283318770351023</v>
      </c>
      <c r="K93" s="46">
        <v>0</v>
      </c>
      <c r="L93" s="46">
        <v>30.170076892571945</v>
      </c>
      <c r="M93" s="46">
        <v>30.170076892571945</v>
      </c>
      <c r="N93" s="46">
        <v>40.322872058088471</v>
      </c>
      <c r="O93" s="46">
        <v>40.322872058088471</v>
      </c>
      <c r="P93" s="46">
        <v>121.84069514307899</v>
      </c>
      <c r="Q93" s="46">
        <v>121.84069514307899</v>
      </c>
      <c r="R93" s="46">
        <v>0</v>
      </c>
      <c r="S93" s="46">
        <v>0</v>
      </c>
      <c r="T93" s="46">
        <v>207.97059995378075</v>
      </c>
      <c r="U93" s="46">
        <v>67.012382328693448</v>
      </c>
      <c r="V93" s="46">
        <v>67.012382328693448</v>
      </c>
      <c r="W93" s="46">
        <v>0</v>
      </c>
      <c r="X93" s="46">
        <v>0</v>
      </c>
      <c r="Y93" s="46">
        <v>0</v>
      </c>
      <c r="Z93" s="46">
        <v>0</v>
      </c>
      <c r="AA93" s="46">
        <v>0</v>
      </c>
      <c r="AB93" s="46">
        <v>0</v>
      </c>
      <c r="AC93" s="46">
        <v>0</v>
      </c>
      <c r="AD93" s="46">
        <v>0</v>
      </c>
      <c r="AE93" s="46">
        <v>0</v>
      </c>
      <c r="AF93" s="46">
        <v>0</v>
      </c>
      <c r="AG93" s="46">
        <v>0</v>
      </c>
    </row>
    <row r="94" spans="2:33">
      <c r="B94" s="42">
        <v>2037</v>
      </c>
      <c r="C94" s="46">
        <v>78.90688938861561</v>
      </c>
      <c r="D94" s="46">
        <v>0</v>
      </c>
      <c r="E94" s="46">
        <v>154.26271326684906</v>
      </c>
      <c r="F94" s="46">
        <v>0</v>
      </c>
      <c r="G94" s="46">
        <v>0</v>
      </c>
      <c r="H94" s="46">
        <v>0</v>
      </c>
      <c r="I94" s="46">
        <v>70.840902704037745</v>
      </c>
      <c r="J94" s="46">
        <v>50.283318770351023</v>
      </c>
      <c r="K94" s="46">
        <v>0</v>
      </c>
      <c r="L94" s="46">
        <v>30.170076892571945</v>
      </c>
      <c r="M94" s="46">
        <v>30.170076892571945</v>
      </c>
      <c r="N94" s="46">
        <v>40.322872058088471</v>
      </c>
      <c r="O94" s="46">
        <v>40.322872058088471</v>
      </c>
      <c r="P94" s="46">
        <v>121.84069514307899</v>
      </c>
      <c r="Q94" s="46">
        <v>121.84069514307899</v>
      </c>
      <c r="R94" s="46">
        <v>0</v>
      </c>
      <c r="S94" s="46">
        <v>0</v>
      </c>
      <c r="T94" s="46">
        <v>207.97059995378075</v>
      </c>
      <c r="U94" s="46">
        <v>67.012382328693448</v>
      </c>
      <c r="V94" s="46">
        <v>67.012382328693448</v>
      </c>
      <c r="W94" s="46">
        <v>0</v>
      </c>
      <c r="X94" s="46">
        <v>0</v>
      </c>
      <c r="Y94" s="46">
        <v>0</v>
      </c>
      <c r="Z94" s="46">
        <v>0</v>
      </c>
      <c r="AA94" s="46">
        <v>0</v>
      </c>
      <c r="AB94" s="46">
        <v>0</v>
      </c>
      <c r="AC94" s="46">
        <v>0</v>
      </c>
      <c r="AD94" s="46">
        <v>0</v>
      </c>
      <c r="AE94" s="46">
        <v>0</v>
      </c>
      <c r="AF94" s="46">
        <v>0</v>
      </c>
      <c r="AG94" s="46">
        <v>0</v>
      </c>
    </row>
    <row r="95" spans="2:33">
      <c r="B95" s="42">
        <v>2038</v>
      </c>
      <c r="C95" s="46">
        <v>78.90688938861561</v>
      </c>
      <c r="D95" s="46">
        <v>0</v>
      </c>
      <c r="E95" s="46">
        <v>154.26271326684906</v>
      </c>
      <c r="F95" s="46">
        <v>0</v>
      </c>
      <c r="G95" s="46">
        <v>0</v>
      </c>
      <c r="H95" s="46">
        <v>0</v>
      </c>
      <c r="I95" s="46">
        <v>70.840902704037745</v>
      </c>
      <c r="J95" s="46">
        <v>50.283318770351023</v>
      </c>
      <c r="K95" s="46">
        <v>0</v>
      </c>
      <c r="L95" s="46">
        <v>30.170076892571945</v>
      </c>
      <c r="M95" s="46">
        <v>30.170076892571945</v>
      </c>
      <c r="N95" s="46">
        <v>40.322872058088471</v>
      </c>
      <c r="O95" s="46">
        <v>40.322872058088471</v>
      </c>
      <c r="P95" s="46">
        <v>121.84069514307899</v>
      </c>
      <c r="Q95" s="46">
        <v>121.84069514307899</v>
      </c>
      <c r="R95" s="46">
        <v>0</v>
      </c>
      <c r="S95" s="46">
        <v>0</v>
      </c>
      <c r="T95" s="46">
        <v>207.97059995378075</v>
      </c>
      <c r="U95" s="46">
        <v>67.012382328693448</v>
      </c>
      <c r="V95" s="46">
        <v>67.012382328693448</v>
      </c>
      <c r="W95" s="46">
        <v>0</v>
      </c>
      <c r="X95" s="46">
        <v>0</v>
      </c>
      <c r="Y95" s="46">
        <v>0</v>
      </c>
      <c r="Z95" s="46">
        <v>0</v>
      </c>
      <c r="AA95" s="46">
        <v>0</v>
      </c>
      <c r="AB95" s="46">
        <v>0</v>
      </c>
      <c r="AC95" s="46">
        <v>0</v>
      </c>
      <c r="AD95" s="46">
        <v>0</v>
      </c>
      <c r="AE95" s="46">
        <v>0</v>
      </c>
      <c r="AF95" s="46">
        <v>0</v>
      </c>
      <c r="AG95" s="46">
        <v>0</v>
      </c>
    </row>
    <row r="96" spans="2:33">
      <c r="B96" s="42">
        <v>2039</v>
      </c>
      <c r="C96" s="46">
        <v>78.90688938861561</v>
      </c>
      <c r="D96" s="46">
        <v>0</v>
      </c>
      <c r="E96" s="46">
        <v>154.26271326684906</v>
      </c>
      <c r="F96" s="46">
        <v>0</v>
      </c>
      <c r="G96" s="46">
        <v>0</v>
      </c>
      <c r="H96" s="46">
        <v>0</v>
      </c>
      <c r="I96" s="46">
        <v>70.840902704037745</v>
      </c>
      <c r="J96" s="46">
        <v>50.283318770351023</v>
      </c>
      <c r="K96" s="46">
        <v>0</v>
      </c>
      <c r="L96" s="46">
        <v>30.170076892571945</v>
      </c>
      <c r="M96" s="46">
        <v>30.170076892571945</v>
      </c>
      <c r="N96" s="46">
        <v>40.322872058088471</v>
      </c>
      <c r="O96" s="46">
        <v>40.322872058088471</v>
      </c>
      <c r="P96" s="46">
        <v>121.84069514307899</v>
      </c>
      <c r="Q96" s="46">
        <v>121.84069514307899</v>
      </c>
      <c r="R96" s="46">
        <v>0</v>
      </c>
      <c r="S96" s="46">
        <v>0</v>
      </c>
      <c r="T96" s="46">
        <v>207.97059995378075</v>
      </c>
      <c r="U96" s="46">
        <v>67.012382328693448</v>
      </c>
      <c r="V96" s="46">
        <v>67.012382328693448</v>
      </c>
      <c r="W96" s="46">
        <v>0</v>
      </c>
      <c r="X96" s="46">
        <v>0</v>
      </c>
      <c r="Y96" s="46">
        <v>0</v>
      </c>
      <c r="Z96" s="46">
        <v>0</v>
      </c>
      <c r="AA96" s="46">
        <v>0</v>
      </c>
      <c r="AB96" s="46">
        <v>0</v>
      </c>
      <c r="AC96" s="46">
        <v>0</v>
      </c>
      <c r="AD96" s="46">
        <v>0</v>
      </c>
      <c r="AE96" s="46">
        <v>0</v>
      </c>
      <c r="AF96" s="46">
        <v>0</v>
      </c>
      <c r="AG96" s="46">
        <v>0</v>
      </c>
    </row>
    <row r="97" spans="2:33">
      <c r="B97" s="42">
        <v>2040</v>
      </c>
      <c r="C97" s="46">
        <v>78.90688938861561</v>
      </c>
      <c r="D97" s="46">
        <v>0</v>
      </c>
      <c r="E97" s="46">
        <v>154.26271326684906</v>
      </c>
      <c r="F97" s="46">
        <v>0</v>
      </c>
      <c r="G97" s="46">
        <v>0</v>
      </c>
      <c r="H97" s="46">
        <v>0</v>
      </c>
      <c r="I97" s="46">
        <v>70.840902704037745</v>
      </c>
      <c r="J97" s="46">
        <v>50.283318770351023</v>
      </c>
      <c r="K97" s="46">
        <v>0</v>
      </c>
      <c r="L97" s="46">
        <v>30.170076892571945</v>
      </c>
      <c r="M97" s="46">
        <v>30.170076892571945</v>
      </c>
      <c r="N97" s="46">
        <v>40.322872058088471</v>
      </c>
      <c r="O97" s="46">
        <v>40.322872058088471</v>
      </c>
      <c r="P97" s="46">
        <v>121.84069514307899</v>
      </c>
      <c r="Q97" s="46">
        <v>121.84069514307899</v>
      </c>
      <c r="R97" s="46">
        <v>0</v>
      </c>
      <c r="S97" s="46">
        <v>0</v>
      </c>
      <c r="T97" s="46">
        <v>207.97059995378075</v>
      </c>
      <c r="U97" s="46">
        <v>67.012382328693448</v>
      </c>
      <c r="V97" s="46">
        <v>67.012382328693448</v>
      </c>
      <c r="W97" s="46">
        <v>0</v>
      </c>
      <c r="X97" s="46">
        <v>0</v>
      </c>
      <c r="Y97" s="46">
        <v>0</v>
      </c>
      <c r="Z97" s="46">
        <v>0</v>
      </c>
      <c r="AA97" s="46">
        <v>0</v>
      </c>
      <c r="AB97" s="46">
        <v>0</v>
      </c>
      <c r="AC97" s="46">
        <v>0</v>
      </c>
      <c r="AD97" s="46">
        <v>0</v>
      </c>
      <c r="AE97" s="46">
        <v>0</v>
      </c>
      <c r="AF97" s="46">
        <v>0</v>
      </c>
      <c r="AG97" s="46">
        <v>0</v>
      </c>
    </row>
    <row r="98" spans="2:33">
      <c r="B98" s="42">
        <v>2041</v>
      </c>
      <c r="C98" s="46">
        <v>78.90688938861561</v>
      </c>
      <c r="D98" s="46">
        <v>0</v>
      </c>
      <c r="E98" s="46">
        <v>154.26271326684906</v>
      </c>
      <c r="F98" s="46">
        <v>0</v>
      </c>
      <c r="G98" s="46">
        <v>0</v>
      </c>
      <c r="H98" s="46">
        <v>0</v>
      </c>
      <c r="I98" s="46">
        <v>70.840902704037745</v>
      </c>
      <c r="J98" s="46">
        <v>50.283318770351023</v>
      </c>
      <c r="K98" s="46">
        <v>0</v>
      </c>
      <c r="L98" s="46">
        <v>30.170076892571945</v>
      </c>
      <c r="M98" s="46">
        <v>30.170076892571945</v>
      </c>
      <c r="N98" s="46">
        <v>40.322872058088471</v>
      </c>
      <c r="O98" s="46">
        <v>40.322872058088471</v>
      </c>
      <c r="P98" s="46">
        <v>121.84069514307899</v>
      </c>
      <c r="Q98" s="46">
        <v>121.84069514307899</v>
      </c>
      <c r="R98" s="46">
        <v>0</v>
      </c>
      <c r="S98" s="46">
        <v>0</v>
      </c>
      <c r="T98" s="46">
        <v>207.97059995378075</v>
      </c>
      <c r="U98" s="46">
        <v>67.012382328693448</v>
      </c>
      <c r="V98" s="46">
        <v>67.012382328693448</v>
      </c>
      <c r="W98" s="46">
        <v>0</v>
      </c>
      <c r="X98" s="46">
        <v>0</v>
      </c>
      <c r="Y98" s="46">
        <v>0</v>
      </c>
      <c r="Z98" s="46">
        <v>0</v>
      </c>
      <c r="AA98" s="46">
        <v>0</v>
      </c>
      <c r="AB98" s="46">
        <v>0</v>
      </c>
      <c r="AC98" s="46">
        <v>0</v>
      </c>
      <c r="AD98" s="46">
        <v>0</v>
      </c>
      <c r="AE98" s="46">
        <v>0</v>
      </c>
      <c r="AF98" s="46">
        <v>0</v>
      </c>
      <c r="AG98" s="46">
        <v>0</v>
      </c>
    </row>
    <row r="99" spans="2:33">
      <c r="B99" s="42">
        <v>2042</v>
      </c>
      <c r="C99" s="46">
        <v>78.90688938861561</v>
      </c>
      <c r="D99" s="46">
        <v>0</v>
      </c>
      <c r="E99" s="46">
        <v>154.26271326684906</v>
      </c>
      <c r="F99" s="46">
        <v>0</v>
      </c>
      <c r="G99" s="46">
        <v>0</v>
      </c>
      <c r="H99" s="46">
        <v>0</v>
      </c>
      <c r="I99" s="46">
        <v>70.840902704037745</v>
      </c>
      <c r="J99" s="46">
        <v>50.283318770351023</v>
      </c>
      <c r="K99" s="46">
        <v>0</v>
      </c>
      <c r="L99" s="46">
        <v>30.170076892571945</v>
      </c>
      <c r="M99" s="46">
        <v>30.170076892571945</v>
      </c>
      <c r="N99" s="46">
        <v>40.322872058088471</v>
      </c>
      <c r="O99" s="46">
        <v>40.322872058088471</v>
      </c>
      <c r="P99" s="46">
        <v>121.84069514307899</v>
      </c>
      <c r="Q99" s="46">
        <v>121.84069514307899</v>
      </c>
      <c r="R99" s="46">
        <v>0</v>
      </c>
      <c r="S99" s="46">
        <v>0</v>
      </c>
      <c r="T99" s="46">
        <v>207.97059995378075</v>
      </c>
      <c r="U99" s="46">
        <v>67.012382328693448</v>
      </c>
      <c r="V99" s="46">
        <v>67.012382328693448</v>
      </c>
      <c r="W99" s="46">
        <v>0</v>
      </c>
      <c r="X99" s="46">
        <v>0</v>
      </c>
      <c r="Y99" s="46">
        <v>0</v>
      </c>
      <c r="Z99" s="46">
        <v>0</v>
      </c>
      <c r="AA99" s="46">
        <v>0</v>
      </c>
      <c r="AB99" s="46">
        <v>0</v>
      </c>
      <c r="AC99" s="46">
        <v>0</v>
      </c>
      <c r="AD99" s="46">
        <v>0</v>
      </c>
      <c r="AE99" s="46">
        <v>0</v>
      </c>
      <c r="AF99" s="46">
        <v>0</v>
      </c>
      <c r="AG99" s="46">
        <v>0</v>
      </c>
    </row>
    <row r="100" spans="2:33">
      <c r="B100" s="42">
        <v>2043</v>
      </c>
      <c r="C100" s="46">
        <v>78.90688938861561</v>
      </c>
      <c r="D100" s="46">
        <v>0</v>
      </c>
      <c r="E100" s="46">
        <v>154.26271326684906</v>
      </c>
      <c r="F100" s="46">
        <v>0</v>
      </c>
      <c r="G100" s="46">
        <v>0</v>
      </c>
      <c r="H100" s="46">
        <v>0</v>
      </c>
      <c r="I100" s="46">
        <v>70.840902704037745</v>
      </c>
      <c r="J100" s="46">
        <v>50.283318770351023</v>
      </c>
      <c r="K100" s="46">
        <v>0</v>
      </c>
      <c r="L100" s="46">
        <v>30.170076892571945</v>
      </c>
      <c r="M100" s="46">
        <v>30.170076892571945</v>
      </c>
      <c r="N100" s="46">
        <v>40.322872058088471</v>
      </c>
      <c r="O100" s="46">
        <v>40.322872058088471</v>
      </c>
      <c r="P100" s="46">
        <v>121.84069514307899</v>
      </c>
      <c r="Q100" s="46">
        <v>121.84069514307899</v>
      </c>
      <c r="R100" s="46">
        <v>0</v>
      </c>
      <c r="S100" s="46">
        <v>0</v>
      </c>
      <c r="T100" s="46">
        <v>207.97059995378075</v>
      </c>
      <c r="U100" s="46">
        <v>67.012382328693448</v>
      </c>
      <c r="V100" s="46">
        <v>67.012382328693448</v>
      </c>
      <c r="W100" s="46">
        <v>0</v>
      </c>
      <c r="X100" s="46">
        <v>0</v>
      </c>
      <c r="Y100" s="46">
        <v>0</v>
      </c>
      <c r="Z100" s="46">
        <v>0</v>
      </c>
      <c r="AA100" s="46">
        <v>0</v>
      </c>
      <c r="AB100" s="46">
        <v>0</v>
      </c>
      <c r="AC100" s="46">
        <v>0</v>
      </c>
      <c r="AD100" s="46">
        <v>0</v>
      </c>
      <c r="AE100" s="46">
        <v>0</v>
      </c>
      <c r="AF100" s="46">
        <v>0</v>
      </c>
      <c r="AG100" s="46">
        <v>0</v>
      </c>
    </row>
    <row r="101" spans="2:33">
      <c r="B101" s="42">
        <v>2044</v>
      </c>
      <c r="C101" s="46">
        <v>78.90688938861561</v>
      </c>
      <c r="D101" s="46">
        <v>0</v>
      </c>
      <c r="E101" s="46">
        <v>154.26271326684906</v>
      </c>
      <c r="F101" s="46">
        <v>0</v>
      </c>
      <c r="G101" s="46">
        <v>0</v>
      </c>
      <c r="H101" s="46">
        <v>0</v>
      </c>
      <c r="I101" s="46">
        <v>70.840902704037745</v>
      </c>
      <c r="J101" s="46">
        <v>50.283318770351023</v>
      </c>
      <c r="K101" s="46">
        <v>0</v>
      </c>
      <c r="L101" s="46">
        <v>30.170076892571945</v>
      </c>
      <c r="M101" s="46">
        <v>30.170076892571945</v>
      </c>
      <c r="N101" s="46">
        <v>40.322872058088471</v>
      </c>
      <c r="O101" s="46">
        <v>40.322872058088471</v>
      </c>
      <c r="P101" s="46">
        <v>121.84069514307899</v>
      </c>
      <c r="Q101" s="46">
        <v>121.84069514307899</v>
      </c>
      <c r="R101" s="46">
        <v>0</v>
      </c>
      <c r="S101" s="46">
        <v>0</v>
      </c>
      <c r="T101" s="46">
        <v>207.97059995378075</v>
      </c>
      <c r="U101" s="46">
        <v>67.012382328693448</v>
      </c>
      <c r="V101" s="46">
        <v>67.012382328693448</v>
      </c>
      <c r="W101" s="46">
        <v>0</v>
      </c>
      <c r="X101" s="46">
        <v>0</v>
      </c>
      <c r="Y101" s="46">
        <v>0</v>
      </c>
      <c r="Z101" s="46">
        <v>0</v>
      </c>
      <c r="AA101" s="46">
        <v>0</v>
      </c>
      <c r="AB101" s="46">
        <v>0</v>
      </c>
      <c r="AC101" s="46">
        <v>0</v>
      </c>
      <c r="AD101" s="46">
        <v>0</v>
      </c>
      <c r="AE101" s="46">
        <v>0</v>
      </c>
      <c r="AF101" s="46">
        <v>0</v>
      </c>
      <c r="AG101" s="46">
        <v>0</v>
      </c>
    </row>
    <row r="102" spans="2:33">
      <c r="B102" s="42">
        <v>2045</v>
      </c>
      <c r="C102" s="46">
        <v>78.90688938861561</v>
      </c>
      <c r="D102" s="46">
        <v>0</v>
      </c>
      <c r="E102" s="46">
        <v>154.26271326684906</v>
      </c>
      <c r="F102" s="46">
        <v>0</v>
      </c>
      <c r="G102" s="46">
        <v>0</v>
      </c>
      <c r="H102" s="46">
        <v>0</v>
      </c>
      <c r="I102" s="46">
        <v>70.840902704037745</v>
      </c>
      <c r="J102" s="46">
        <v>50.283318770351023</v>
      </c>
      <c r="K102" s="46">
        <v>0</v>
      </c>
      <c r="L102" s="46">
        <v>30.170076892571945</v>
      </c>
      <c r="M102" s="46">
        <v>30.170076892571945</v>
      </c>
      <c r="N102" s="46">
        <v>40.322872058088471</v>
      </c>
      <c r="O102" s="46">
        <v>40.322872058088471</v>
      </c>
      <c r="P102" s="46">
        <v>121.84069514307899</v>
      </c>
      <c r="Q102" s="46">
        <v>121.84069514307899</v>
      </c>
      <c r="R102" s="46">
        <v>0</v>
      </c>
      <c r="S102" s="46">
        <v>0</v>
      </c>
      <c r="T102" s="46">
        <v>207.97059995378075</v>
      </c>
      <c r="U102" s="46">
        <v>67.012382328693448</v>
      </c>
      <c r="V102" s="46">
        <v>67.012382328693448</v>
      </c>
      <c r="W102" s="46">
        <v>0</v>
      </c>
      <c r="X102" s="46">
        <v>0</v>
      </c>
      <c r="Y102" s="46">
        <v>0</v>
      </c>
      <c r="Z102" s="46">
        <v>0</v>
      </c>
      <c r="AA102" s="46">
        <v>0</v>
      </c>
      <c r="AB102" s="46">
        <v>0</v>
      </c>
      <c r="AC102" s="46">
        <v>0</v>
      </c>
      <c r="AD102" s="46">
        <v>0</v>
      </c>
      <c r="AE102" s="46">
        <v>0</v>
      </c>
      <c r="AF102" s="46">
        <v>0</v>
      </c>
      <c r="AG102" s="46">
        <v>0</v>
      </c>
    </row>
    <row r="103" spans="2:33">
      <c r="B103" s="42">
        <v>2046</v>
      </c>
      <c r="C103" s="46">
        <v>78.90688938861561</v>
      </c>
      <c r="D103" s="46">
        <v>0</v>
      </c>
      <c r="E103" s="46">
        <v>154.26271326684906</v>
      </c>
      <c r="F103" s="46">
        <v>0</v>
      </c>
      <c r="G103" s="46">
        <v>0</v>
      </c>
      <c r="H103" s="46">
        <v>0</v>
      </c>
      <c r="I103" s="46">
        <v>70.840902704037745</v>
      </c>
      <c r="J103" s="46">
        <v>50.283318770351023</v>
      </c>
      <c r="K103" s="46">
        <v>0</v>
      </c>
      <c r="L103" s="46">
        <v>30.170076892571945</v>
      </c>
      <c r="M103" s="46">
        <v>30.170076892571945</v>
      </c>
      <c r="N103" s="46">
        <v>40.322872058088471</v>
      </c>
      <c r="O103" s="46">
        <v>40.322872058088471</v>
      </c>
      <c r="P103" s="46">
        <v>121.84069514307899</v>
      </c>
      <c r="Q103" s="46">
        <v>121.84069514307899</v>
      </c>
      <c r="R103" s="46">
        <v>0</v>
      </c>
      <c r="S103" s="46">
        <v>0</v>
      </c>
      <c r="T103" s="46">
        <v>207.97059995378075</v>
      </c>
      <c r="U103" s="46">
        <v>67.012382328693448</v>
      </c>
      <c r="V103" s="46">
        <v>67.012382328693448</v>
      </c>
      <c r="W103" s="46">
        <v>0</v>
      </c>
      <c r="X103" s="46">
        <v>0</v>
      </c>
      <c r="Y103" s="46">
        <v>0</v>
      </c>
      <c r="Z103" s="46">
        <v>0</v>
      </c>
      <c r="AA103" s="46">
        <v>0</v>
      </c>
      <c r="AB103" s="46">
        <v>0</v>
      </c>
      <c r="AC103" s="46">
        <v>0</v>
      </c>
      <c r="AD103" s="46">
        <v>0</v>
      </c>
      <c r="AE103" s="46">
        <v>0</v>
      </c>
      <c r="AF103" s="46">
        <v>0</v>
      </c>
      <c r="AG103" s="46">
        <v>0</v>
      </c>
    </row>
    <row r="104" spans="2:33">
      <c r="B104" s="42">
        <v>2047</v>
      </c>
      <c r="C104" s="46">
        <v>78.90688938861561</v>
      </c>
      <c r="D104" s="46">
        <v>0</v>
      </c>
      <c r="E104" s="46">
        <v>154.26271326684906</v>
      </c>
      <c r="F104" s="46">
        <v>0</v>
      </c>
      <c r="G104" s="46">
        <v>0</v>
      </c>
      <c r="H104" s="46">
        <v>0</v>
      </c>
      <c r="I104" s="46">
        <v>70.840902704037745</v>
      </c>
      <c r="J104" s="46">
        <v>50.283318770351023</v>
      </c>
      <c r="K104" s="46">
        <v>0</v>
      </c>
      <c r="L104" s="46">
        <v>30.170076892571945</v>
      </c>
      <c r="M104" s="46">
        <v>30.170076892571945</v>
      </c>
      <c r="N104" s="46">
        <v>40.322872058088471</v>
      </c>
      <c r="O104" s="46">
        <v>40.322872058088471</v>
      </c>
      <c r="P104" s="46">
        <v>121.84069514307899</v>
      </c>
      <c r="Q104" s="46">
        <v>121.84069514307899</v>
      </c>
      <c r="R104" s="46">
        <v>0</v>
      </c>
      <c r="S104" s="46">
        <v>0</v>
      </c>
      <c r="T104" s="46">
        <v>207.97059995378075</v>
      </c>
      <c r="U104" s="46">
        <v>67.012382328693448</v>
      </c>
      <c r="V104" s="46">
        <v>67.012382328693448</v>
      </c>
      <c r="W104" s="46">
        <v>0</v>
      </c>
      <c r="X104" s="46">
        <v>0</v>
      </c>
      <c r="Y104" s="46">
        <v>0</v>
      </c>
      <c r="Z104" s="46">
        <v>0</v>
      </c>
      <c r="AA104" s="46">
        <v>0</v>
      </c>
      <c r="AB104" s="46">
        <v>0</v>
      </c>
      <c r="AC104" s="46">
        <v>0</v>
      </c>
      <c r="AD104" s="46">
        <v>0</v>
      </c>
      <c r="AE104" s="46">
        <v>0</v>
      </c>
      <c r="AF104" s="46">
        <v>0</v>
      </c>
      <c r="AG104" s="46">
        <v>0</v>
      </c>
    </row>
    <row r="105" spans="2:33">
      <c r="B105" s="42">
        <v>2048</v>
      </c>
      <c r="C105" s="46">
        <v>78.90688938861561</v>
      </c>
      <c r="D105" s="46">
        <v>0</v>
      </c>
      <c r="E105" s="46">
        <v>154.26271326684906</v>
      </c>
      <c r="F105" s="46">
        <v>0</v>
      </c>
      <c r="G105" s="46">
        <v>0</v>
      </c>
      <c r="H105" s="46">
        <v>0</v>
      </c>
      <c r="I105" s="46">
        <v>70.840902704037745</v>
      </c>
      <c r="J105" s="46">
        <v>50.283318770351023</v>
      </c>
      <c r="K105" s="46">
        <v>0</v>
      </c>
      <c r="L105" s="46">
        <v>30.170076892571945</v>
      </c>
      <c r="M105" s="46">
        <v>30.170076892571945</v>
      </c>
      <c r="N105" s="46">
        <v>40.322872058088471</v>
      </c>
      <c r="O105" s="46">
        <v>40.322872058088471</v>
      </c>
      <c r="P105" s="46">
        <v>121.84069514307899</v>
      </c>
      <c r="Q105" s="46">
        <v>121.84069514307899</v>
      </c>
      <c r="R105" s="46">
        <v>0</v>
      </c>
      <c r="S105" s="46">
        <v>0</v>
      </c>
      <c r="T105" s="46">
        <v>207.97059995378075</v>
      </c>
      <c r="U105" s="46">
        <v>67.012382328693448</v>
      </c>
      <c r="V105" s="46">
        <v>67.012382328693448</v>
      </c>
      <c r="W105" s="46">
        <v>0</v>
      </c>
      <c r="X105" s="46">
        <v>0</v>
      </c>
      <c r="Y105" s="46">
        <v>0</v>
      </c>
      <c r="Z105" s="46">
        <v>0</v>
      </c>
      <c r="AA105" s="46">
        <v>0</v>
      </c>
      <c r="AB105" s="46">
        <v>0</v>
      </c>
      <c r="AC105" s="46">
        <v>0</v>
      </c>
      <c r="AD105" s="46">
        <v>0</v>
      </c>
      <c r="AE105" s="46">
        <v>0</v>
      </c>
      <c r="AF105" s="46">
        <v>0</v>
      </c>
      <c r="AG105" s="46">
        <v>0</v>
      </c>
    </row>
    <row r="106" spans="2:33">
      <c r="B106" s="42">
        <v>2049</v>
      </c>
      <c r="C106" s="46">
        <v>78.90688938861561</v>
      </c>
      <c r="D106" s="46">
        <v>0</v>
      </c>
      <c r="E106" s="46">
        <v>154.26271326684906</v>
      </c>
      <c r="F106" s="46">
        <v>0</v>
      </c>
      <c r="G106" s="46">
        <v>0</v>
      </c>
      <c r="H106" s="46">
        <v>0</v>
      </c>
      <c r="I106" s="46">
        <v>70.840902704037745</v>
      </c>
      <c r="J106" s="46">
        <v>50.283318770351023</v>
      </c>
      <c r="K106" s="46">
        <v>0</v>
      </c>
      <c r="L106" s="46">
        <v>30.170076892571945</v>
      </c>
      <c r="M106" s="46">
        <v>30.170076892571945</v>
      </c>
      <c r="N106" s="46">
        <v>40.322872058088471</v>
      </c>
      <c r="O106" s="46">
        <v>40.322872058088471</v>
      </c>
      <c r="P106" s="46">
        <v>121.84069514307899</v>
      </c>
      <c r="Q106" s="46">
        <v>121.84069514307899</v>
      </c>
      <c r="R106" s="46">
        <v>0</v>
      </c>
      <c r="S106" s="46">
        <v>0</v>
      </c>
      <c r="T106" s="46">
        <v>207.97059995378075</v>
      </c>
      <c r="U106" s="46">
        <v>67.012382328693448</v>
      </c>
      <c r="V106" s="46">
        <v>67.012382328693448</v>
      </c>
      <c r="W106" s="46">
        <v>0</v>
      </c>
      <c r="X106" s="46">
        <v>0</v>
      </c>
      <c r="Y106" s="46">
        <v>0</v>
      </c>
      <c r="Z106" s="46">
        <v>0</v>
      </c>
      <c r="AA106" s="46">
        <v>0</v>
      </c>
      <c r="AB106" s="46">
        <v>0</v>
      </c>
      <c r="AC106" s="46">
        <v>0</v>
      </c>
      <c r="AD106" s="46">
        <v>0</v>
      </c>
      <c r="AE106" s="46">
        <v>0</v>
      </c>
      <c r="AF106" s="46">
        <v>0</v>
      </c>
      <c r="AG106" s="46">
        <v>0</v>
      </c>
    </row>
    <row r="107" spans="2:33">
      <c r="B107" s="42">
        <v>2050</v>
      </c>
      <c r="C107" s="46">
        <v>78.90688938861561</v>
      </c>
      <c r="D107" s="46">
        <v>0</v>
      </c>
      <c r="E107" s="46">
        <v>154.26271326684906</v>
      </c>
      <c r="F107" s="46">
        <v>0</v>
      </c>
      <c r="G107" s="46">
        <v>0</v>
      </c>
      <c r="H107" s="46">
        <v>0</v>
      </c>
      <c r="I107" s="46">
        <v>70.840902704037745</v>
      </c>
      <c r="J107" s="46">
        <v>50.283318770351023</v>
      </c>
      <c r="K107" s="46">
        <v>0</v>
      </c>
      <c r="L107" s="46">
        <v>30.170076892571945</v>
      </c>
      <c r="M107" s="46">
        <v>30.170076892571945</v>
      </c>
      <c r="N107" s="46">
        <v>40.322872058088471</v>
      </c>
      <c r="O107" s="46">
        <v>40.322872058088471</v>
      </c>
      <c r="P107" s="46">
        <v>121.84069514307899</v>
      </c>
      <c r="Q107" s="46">
        <v>121.84069514307899</v>
      </c>
      <c r="R107" s="46">
        <v>0</v>
      </c>
      <c r="S107" s="46">
        <v>0</v>
      </c>
      <c r="T107" s="46">
        <v>207.97059995378075</v>
      </c>
      <c r="U107" s="46">
        <v>67.012382328693448</v>
      </c>
      <c r="V107" s="46">
        <v>67.012382328693448</v>
      </c>
      <c r="W107" s="46">
        <v>0</v>
      </c>
      <c r="X107" s="46">
        <v>0</v>
      </c>
      <c r="Y107" s="46">
        <v>0</v>
      </c>
      <c r="Z107" s="46">
        <v>0</v>
      </c>
      <c r="AA107" s="46">
        <v>0</v>
      </c>
      <c r="AB107" s="46">
        <v>0</v>
      </c>
      <c r="AC107" s="46">
        <v>0</v>
      </c>
      <c r="AD107" s="46">
        <v>0</v>
      </c>
      <c r="AE107" s="46">
        <v>0</v>
      </c>
      <c r="AF107" s="46">
        <v>0</v>
      </c>
      <c r="AG107" s="46">
        <v>0</v>
      </c>
    </row>
    <row r="110" spans="2:33" ht="18.75">
      <c r="B110" s="47" t="s">
        <v>240</v>
      </c>
      <c r="C110" s="47" t="s">
        <v>241</v>
      </c>
    </row>
    <row r="111" spans="2:33" ht="18.75">
      <c r="B111" s="47" t="s">
        <v>120</v>
      </c>
      <c r="C111" s="48" t="s">
        <v>236</v>
      </c>
    </row>
    <row r="112" spans="2:33" ht="18.75">
      <c r="B112" s="47" t="s">
        <v>121</v>
      </c>
      <c r="C112" s="49">
        <v>43524</v>
      </c>
    </row>
    <row r="113" spans="2:33" ht="125.25" customHeight="1">
      <c r="B113" s="31" t="s">
        <v>104</v>
      </c>
      <c r="C113" s="91" t="s">
        <v>105</v>
      </c>
      <c r="D113" s="91" t="s">
        <v>106</v>
      </c>
      <c r="E113" s="91" t="s">
        <v>107</v>
      </c>
      <c r="F113" s="91" t="s">
        <v>108</v>
      </c>
      <c r="G113" s="91" t="s">
        <v>109</v>
      </c>
      <c r="H113" s="91" t="s">
        <v>110</v>
      </c>
      <c r="I113" s="91" t="s">
        <v>111</v>
      </c>
      <c r="J113" s="91" t="s">
        <v>112</v>
      </c>
      <c r="K113" s="91" t="s">
        <v>113</v>
      </c>
      <c r="L113" s="91" t="s">
        <v>114</v>
      </c>
      <c r="M113" s="91" t="s">
        <v>114</v>
      </c>
      <c r="N113" s="91" t="s">
        <v>126</v>
      </c>
      <c r="O113" s="91" t="s">
        <v>116</v>
      </c>
      <c r="P113" s="91" t="s">
        <v>116</v>
      </c>
      <c r="Q113" s="91" t="s">
        <v>110</v>
      </c>
      <c r="R113" s="91" t="s">
        <v>110</v>
      </c>
      <c r="S113" s="91" t="s">
        <v>117</v>
      </c>
      <c r="T113" s="91" t="s">
        <v>118</v>
      </c>
      <c r="U113" s="91" t="s">
        <v>118</v>
      </c>
      <c r="V113" s="91" t="s">
        <v>114</v>
      </c>
      <c r="W113" s="91" t="s">
        <v>114</v>
      </c>
      <c r="X113" s="91" t="s">
        <v>114</v>
      </c>
      <c r="Y113" s="91" t="s">
        <v>114</v>
      </c>
      <c r="Z113" s="91" t="s">
        <v>114</v>
      </c>
      <c r="AA113" s="91" t="s">
        <v>114</v>
      </c>
      <c r="AB113" s="91" t="s">
        <v>114</v>
      </c>
      <c r="AC113" s="91" t="s">
        <v>114</v>
      </c>
      <c r="AD113" s="91" t="s">
        <v>114</v>
      </c>
      <c r="AE113" s="91" t="s">
        <v>114</v>
      </c>
      <c r="AF113" s="91" t="s">
        <v>114</v>
      </c>
      <c r="AG113" s="91" t="s">
        <v>114</v>
      </c>
    </row>
    <row r="114" spans="2:33" ht="45">
      <c r="B114" s="31" t="s">
        <v>243</v>
      </c>
      <c r="C114" s="32" t="s">
        <v>83</v>
      </c>
      <c r="D114" s="32" t="s">
        <v>84</v>
      </c>
      <c r="E114" s="33" t="s">
        <v>85</v>
      </c>
      <c r="F114" s="33" t="s">
        <v>86</v>
      </c>
      <c r="G114" s="33" t="s">
        <v>87</v>
      </c>
      <c r="H114" s="33" t="s">
        <v>88</v>
      </c>
      <c r="I114" s="33" t="s">
        <v>89</v>
      </c>
      <c r="J114" s="34" t="s">
        <v>90</v>
      </c>
      <c r="K114" s="33" t="s">
        <v>91</v>
      </c>
      <c r="L114" s="33" t="s">
        <v>92</v>
      </c>
      <c r="M114" s="33" t="s">
        <v>93</v>
      </c>
      <c r="N114" s="33" t="s">
        <v>94</v>
      </c>
      <c r="O114" s="33" t="s">
        <v>95</v>
      </c>
      <c r="P114" s="33" t="s">
        <v>96</v>
      </c>
      <c r="Q114" s="33" t="s">
        <v>97</v>
      </c>
      <c r="R114" s="33" t="s">
        <v>98</v>
      </c>
      <c r="S114" s="33" t="s">
        <v>99</v>
      </c>
      <c r="T114" s="33" t="s">
        <v>100</v>
      </c>
      <c r="U114" s="34" t="s">
        <v>101</v>
      </c>
      <c r="V114" s="33"/>
      <c r="W114" s="33"/>
      <c r="X114" s="33"/>
      <c r="Y114" s="35"/>
      <c r="Z114" s="35"/>
      <c r="AA114" s="35"/>
      <c r="AB114" s="36"/>
      <c r="AC114" s="32"/>
      <c r="AD114" s="32"/>
      <c r="AE114" s="32"/>
      <c r="AF114" s="32"/>
      <c r="AG114" s="32"/>
    </row>
    <row r="115" spans="2:33" ht="45">
      <c r="B115" s="31" t="s">
        <v>244</v>
      </c>
      <c r="C115" s="37" t="s">
        <v>27</v>
      </c>
      <c r="D115" s="37" t="s">
        <v>16</v>
      </c>
      <c r="E115" s="38" t="s">
        <v>29</v>
      </c>
      <c r="F115" s="38" t="s">
        <v>17</v>
      </c>
      <c r="G115" s="38" t="s">
        <v>18</v>
      </c>
      <c r="H115" s="38" t="s">
        <v>19</v>
      </c>
      <c r="I115" s="38" t="s">
        <v>20</v>
      </c>
      <c r="J115" s="39" t="s">
        <v>21</v>
      </c>
      <c r="K115" s="38" t="s">
        <v>22</v>
      </c>
      <c r="L115" s="38" t="s">
        <v>23</v>
      </c>
      <c r="M115" s="38" t="s">
        <v>24</v>
      </c>
      <c r="N115" s="38" t="s">
        <v>127</v>
      </c>
      <c r="O115" s="38" t="s">
        <v>28</v>
      </c>
      <c r="P115" s="38" t="s">
        <v>30</v>
      </c>
      <c r="Q115" s="38" t="s">
        <v>25</v>
      </c>
      <c r="R115" s="38" t="s">
        <v>26</v>
      </c>
      <c r="S115" s="38" t="s">
        <v>33</v>
      </c>
      <c r="T115" s="38" t="s">
        <v>32</v>
      </c>
      <c r="U115" s="39" t="s">
        <v>31</v>
      </c>
      <c r="V115" s="38"/>
      <c r="W115" s="38"/>
      <c r="X115" s="38"/>
      <c r="Y115" s="40"/>
      <c r="Z115" s="40"/>
      <c r="AA115" s="40"/>
      <c r="AB115" s="41"/>
      <c r="AC115" s="32"/>
      <c r="AD115" s="32"/>
      <c r="AE115" s="32"/>
      <c r="AF115" s="32"/>
      <c r="AG115" s="32"/>
    </row>
    <row r="116" spans="2:33">
      <c r="B116" s="42"/>
      <c r="C116" s="43" t="s">
        <v>245</v>
      </c>
      <c r="D116" s="43" t="s">
        <v>245</v>
      </c>
      <c r="E116" s="43" t="s">
        <v>245</v>
      </c>
      <c r="F116" s="43" t="s">
        <v>245</v>
      </c>
      <c r="G116" s="43" t="s">
        <v>245</v>
      </c>
      <c r="H116" s="43" t="s">
        <v>245</v>
      </c>
      <c r="I116" s="43" t="s">
        <v>245</v>
      </c>
      <c r="J116" s="43" t="s">
        <v>245</v>
      </c>
      <c r="K116" s="43" t="s">
        <v>245</v>
      </c>
      <c r="L116" s="43" t="s">
        <v>245</v>
      </c>
      <c r="M116" s="43" t="s">
        <v>245</v>
      </c>
      <c r="N116" s="43" t="s">
        <v>245</v>
      </c>
      <c r="O116" s="43" t="s">
        <v>245</v>
      </c>
      <c r="P116" s="43" t="s">
        <v>245</v>
      </c>
      <c r="Q116" s="43" t="s">
        <v>245</v>
      </c>
      <c r="R116" s="43" t="s">
        <v>245</v>
      </c>
      <c r="S116" s="43" t="s">
        <v>245</v>
      </c>
      <c r="T116" s="43" t="s">
        <v>245</v>
      </c>
      <c r="U116" s="43" t="s">
        <v>245</v>
      </c>
      <c r="V116" s="43" t="s">
        <v>245</v>
      </c>
      <c r="W116" s="43" t="s">
        <v>245</v>
      </c>
      <c r="X116" s="43" t="s">
        <v>245</v>
      </c>
      <c r="Y116" s="43" t="s">
        <v>245</v>
      </c>
      <c r="Z116" s="43" t="s">
        <v>245</v>
      </c>
      <c r="AA116" s="43" t="s">
        <v>245</v>
      </c>
      <c r="AB116" s="43" t="s">
        <v>245</v>
      </c>
      <c r="AC116" s="43" t="s">
        <v>245</v>
      </c>
      <c r="AD116" s="43" t="s">
        <v>245</v>
      </c>
      <c r="AE116" s="43" t="s">
        <v>245</v>
      </c>
      <c r="AF116" s="43" t="s">
        <v>245</v>
      </c>
      <c r="AG116" s="43" t="s">
        <v>245</v>
      </c>
    </row>
    <row r="117" spans="2:33">
      <c r="B117" s="44">
        <v>2010</v>
      </c>
      <c r="C117" s="46">
        <f>C67</f>
        <v>64.443834456701921</v>
      </c>
      <c r="D117" s="46">
        <f t="shared" ref="D117:AG117" si="0">D67</f>
        <v>0</v>
      </c>
      <c r="E117" s="46">
        <f t="shared" si="0"/>
        <v>138.56082516920716</v>
      </c>
      <c r="F117" s="46">
        <f t="shared" si="0"/>
        <v>0</v>
      </c>
      <c r="G117" s="46">
        <f t="shared" si="0"/>
        <v>0</v>
      </c>
      <c r="H117" s="46">
        <f t="shared" si="0"/>
        <v>0</v>
      </c>
      <c r="I117" s="46">
        <f t="shared" si="0"/>
        <v>35.720705191668699</v>
      </c>
      <c r="J117" s="46">
        <f t="shared" si="0"/>
        <v>32.490852038154401</v>
      </c>
      <c r="K117" s="46">
        <f t="shared" si="0"/>
        <v>31.108262589722298</v>
      </c>
      <c r="L117" s="46">
        <f t="shared" si="0"/>
        <v>30.170076892571945</v>
      </c>
      <c r="M117" s="46">
        <f t="shared" si="0"/>
        <v>30.170076892571945</v>
      </c>
      <c r="N117" s="46">
        <f t="shared" si="0"/>
        <v>32.519861727474179</v>
      </c>
      <c r="O117" s="46">
        <f t="shared" si="0"/>
        <v>32.519861727474179</v>
      </c>
      <c r="P117" s="46">
        <f t="shared" si="0"/>
        <v>121.84069514307899</v>
      </c>
      <c r="Q117" s="46">
        <f t="shared" si="0"/>
        <v>121.84069514307899</v>
      </c>
      <c r="R117" s="46">
        <f t="shared" si="0"/>
        <v>0</v>
      </c>
      <c r="S117" s="46">
        <f t="shared" si="0"/>
        <v>0</v>
      </c>
      <c r="T117" s="46">
        <f t="shared" si="0"/>
        <v>203.42903223361657</v>
      </c>
      <c r="U117" s="46">
        <f t="shared" si="0"/>
        <v>67.012382328693448</v>
      </c>
      <c r="V117" s="46">
        <f t="shared" si="0"/>
        <v>67.012382328693448</v>
      </c>
      <c r="W117" s="46">
        <f t="shared" si="0"/>
        <v>0</v>
      </c>
      <c r="X117" s="46">
        <f t="shared" si="0"/>
        <v>0</v>
      </c>
      <c r="Y117" s="46">
        <f t="shared" si="0"/>
        <v>0</v>
      </c>
      <c r="Z117" s="46">
        <f t="shared" si="0"/>
        <v>0</v>
      </c>
      <c r="AA117" s="46">
        <f t="shared" si="0"/>
        <v>0</v>
      </c>
      <c r="AB117" s="46">
        <f t="shared" si="0"/>
        <v>0</v>
      </c>
      <c r="AC117" s="46">
        <f t="shared" si="0"/>
        <v>0</v>
      </c>
      <c r="AD117" s="46">
        <f t="shared" si="0"/>
        <v>0</v>
      </c>
      <c r="AE117" s="46">
        <f t="shared" si="0"/>
        <v>0</v>
      </c>
      <c r="AF117" s="46">
        <f t="shared" si="0"/>
        <v>0</v>
      </c>
      <c r="AG117" s="46">
        <f t="shared" si="0"/>
        <v>0</v>
      </c>
    </row>
    <row r="118" spans="2:33">
      <c r="B118" s="44">
        <v>2011</v>
      </c>
      <c r="C118" s="46">
        <f t="shared" ref="C118:AG118" si="1">C68</f>
        <v>64.443834456701921</v>
      </c>
      <c r="D118" s="46">
        <f t="shared" si="1"/>
        <v>0</v>
      </c>
      <c r="E118" s="46">
        <f t="shared" si="1"/>
        <v>138.56082516920716</v>
      </c>
      <c r="F118" s="46">
        <f t="shared" si="1"/>
        <v>0</v>
      </c>
      <c r="G118" s="46">
        <f t="shared" si="1"/>
        <v>0</v>
      </c>
      <c r="H118" s="46">
        <f t="shared" si="1"/>
        <v>0</v>
      </c>
      <c r="I118" s="46">
        <f t="shared" si="1"/>
        <v>35.720705191668699</v>
      </c>
      <c r="J118" s="46">
        <f t="shared" si="1"/>
        <v>32.490852038154401</v>
      </c>
      <c r="K118" s="46">
        <f t="shared" si="1"/>
        <v>31.108262589722298</v>
      </c>
      <c r="L118" s="46">
        <f t="shared" si="1"/>
        <v>30.170076892571945</v>
      </c>
      <c r="M118" s="46">
        <f t="shared" si="1"/>
        <v>30.170076892571945</v>
      </c>
      <c r="N118" s="46">
        <f t="shared" si="1"/>
        <v>32.519861727474179</v>
      </c>
      <c r="O118" s="46">
        <f t="shared" si="1"/>
        <v>32.519861727474179</v>
      </c>
      <c r="P118" s="46">
        <f t="shared" si="1"/>
        <v>121.84069514307899</v>
      </c>
      <c r="Q118" s="46">
        <f t="shared" si="1"/>
        <v>121.84069514307899</v>
      </c>
      <c r="R118" s="46">
        <f t="shared" si="1"/>
        <v>0</v>
      </c>
      <c r="S118" s="46">
        <f t="shared" si="1"/>
        <v>0</v>
      </c>
      <c r="T118" s="46">
        <f t="shared" si="1"/>
        <v>203.42903223361657</v>
      </c>
      <c r="U118" s="46">
        <f t="shared" si="1"/>
        <v>67.012382328693448</v>
      </c>
      <c r="V118" s="46">
        <f t="shared" si="1"/>
        <v>67.012382328693448</v>
      </c>
      <c r="W118" s="46">
        <f t="shared" si="1"/>
        <v>0</v>
      </c>
      <c r="X118" s="46">
        <f t="shared" si="1"/>
        <v>0</v>
      </c>
      <c r="Y118" s="46">
        <f t="shared" si="1"/>
        <v>0</v>
      </c>
      <c r="Z118" s="46">
        <f t="shared" si="1"/>
        <v>0</v>
      </c>
      <c r="AA118" s="46">
        <f t="shared" si="1"/>
        <v>0</v>
      </c>
      <c r="AB118" s="46">
        <f t="shared" si="1"/>
        <v>0</v>
      </c>
      <c r="AC118" s="46">
        <f t="shared" si="1"/>
        <v>0</v>
      </c>
      <c r="AD118" s="46">
        <f t="shared" si="1"/>
        <v>0</v>
      </c>
      <c r="AE118" s="46">
        <f t="shared" si="1"/>
        <v>0</v>
      </c>
      <c r="AF118" s="46">
        <f t="shared" si="1"/>
        <v>0</v>
      </c>
      <c r="AG118" s="46">
        <f t="shared" si="1"/>
        <v>0</v>
      </c>
    </row>
    <row r="119" spans="2:33">
      <c r="B119" s="44">
        <v>2012</v>
      </c>
      <c r="C119" s="46">
        <f t="shared" ref="C119:AG119" si="2">C69</f>
        <v>64.761265707617454</v>
      </c>
      <c r="D119" s="46">
        <f t="shared" si="2"/>
        <v>0</v>
      </c>
      <c r="E119" s="46">
        <f t="shared" si="2"/>
        <v>138.82454961756881</v>
      </c>
      <c r="F119" s="46">
        <f t="shared" si="2"/>
        <v>0</v>
      </c>
      <c r="G119" s="46">
        <f t="shared" si="2"/>
        <v>0</v>
      </c>
      <c r="H119" s="46">
        <f t="shared" si="2"/>
        <v>0</v>
      </c>
      <c r="I119" s="46">
        <f t="shared" si="2"/>
        <v>36.011610154206892</v>
      </c>
      <c r="J119" s="46">
        <f t="shared" si="2"/>
        <v>32.754576486516044</v>
      </c>
      <c r="K119" s="46">
        <f t="shared" si="2"/>
        <v>31.552666341004041</v>
      </c>
      <c r="L119" s="46">
        <f t="shared" si="2"/>
        <v>30.170076892571945</v>
      </c>
      <c r="M119" s="46">
        <f t="shared" si="2"/>
        <v>30.170076892571945</v>
      </c>
      <c r="N119" s="46">
        <f t="shared" si="2"/>
        <v>33.042036135230241</v>
      </c>
      <c r="O119" s="46">
        <f t="shared" si="2"/>
        <v>33.042036135230241</v>
      </c>
      <c r="P119" s="46">
        <f t="shared" si="2"/>
        <v>121.84069514307899</v>
      </c>
      <c r="Q119" s="46">
        <f t="shared" si="2"/>
        <v>121.84069514307899</v>
      </c>
      <c r="R119" s="46">
        <f t="shared" si="2"/>
        <v>0</v>
      </c>
      <c r="S119" s="46">
        <f t="shared" si="2"/>
        <v>0</v>
      </c>
      <c r="T119" s="46">
        <f t="shared" si="2"/>
        <v>203.71993719615477</v>
      </c>
      <c r="U119" s="46">
        <f t="shared" si="2"/>
        <v>67.012382328693448</v>
      </c>
      <c r="V119" s="46">
        <f t="shared" si="2"/>
        <v>67.012382328693448</v>
      </c>
      <c r="W119" s="46">
        <f t="shared" si="2"/>
        <v>0</v>
      </c>
      <c r="X119" s="46">
        <f t="shared" si="2"/>
        <v>0</v>
      </c>
      <c r="Y119" s="46">
        <f t="shared" si="2"/>
        <v>0</v>
      </c>
      <c r="Z119" s="46">
        <f t="shared" si="2"/>
        <v>0</v>
      </c>
      <c r="AA119" s="46">
        <f t="shared" si="2"/>
        <v>0</v>
      </c>
      <c r="AB119" s="46">
        <f t="shared" si="2"/>
        <v>0</v>
      </c>
      <c r="AC119" s="46">
        <f t="shared" si="2"/>
        <v>0</v>
      </c>
      <c r="AD119" s="46">
        <f t="shared" si="2"/>
        <v>0</v>
      </c>
      <c r="AE119" s="46">
        <f t="shared" si="2"/>
        <v>0</v>
      </c>
      <c r="AF119" s="46">
        <f t="shared" si="2"/>
        <v>0</v>
      </c>
      <c r="AG119" s="46">
        <f t="shared" si="2"/>
        <v>0</v>
      </c>
    </row>
    <row r="120" spans="2:33">
      <c r="B120" s="44">
        <v>2013</v>
      </c>
      <c r="C120" s="46">
        <f t="shared" ref="C120:AG120" si="3">C70</f>
        <v>64.729421004525605</v>
      </c>
      <c r="D120" s="46">
        <f t="shared" si="3"/>
        <v>0</v>
      </c>
      <c r="E120" s="46">
        <f t="shared" si="3"/>
        <v>138.70346844883699</v>
      </c>
      <c r="F120" s="46">
        <f t="shared" si="3"/>
        <v>0</v>
      </c>
      <c r="G120" s="46">
        <f t="shared" si="3"/>
        <v>0</v>
      </c>
      <c r="H120" s="46">
        <f t="shared" si="3"/>
        <v>0</v>
      </c>
      <c r="I120" s="46">
        <f t="shared" si="3"/>
        <v>57.078308499925896</v>
      </c>
      <c r="J120" s="46">
        <f t="shared" si="3"/>
        <v>32.589337296150575</v>
      </c>
      <c r="K120" s="46">
        <f t="shared" si="3"/>
        <v>31.882360596004947</v>
      </c>
      <c r="L120" s="46">
        <f t="shared" si="3"/>
        <v>30.170076892571945</v>
      </c>
      <c r="M120" s="46">
        <f t="shared" si="3"/>
        <v>30.170076892571945</v>
      </c>
      <c r="N120" s="46">
        <f t="shared" si="3"/>
        <v>32.874617737003057</v>
      </c>
      <c r="O120" s="46">
        <f t="shared" si="3"/>
        <v>32.874617737003057</v>
      </c>
      <c r="P120" s="46">
        <f t="shared" si="3"/>
        <v>121.84069514307899</v>
      </c>
      <c r="Q120" s="46">
        <f t="shared" si="3"/>
        <v>121.84069514307899</v>
      </c>
      <c r="R120" s="46">
        <f t="shared" si="3"/>
        <v>0</v>
      </c>
      <c r="S120" s="46">
        <f t="shared" si="3"/>
        <v>0</v>
      </c>
      <c r="T120" s="46">
        <f t="shared" si="3"/>
        <v>203.66852847117502</v>
      </c>
      <c r="U120" s="46">
        <f t="shared" si="3"/>
        <v>67.012382328693448</v>
      </c>
      <c r="V120" s="46">
        <f t="shared" si="3"/>
        <v>67.012382328693448</v>
      </c>
      <c r="W120" s="46">
        <f t="shared" si="3"/>
        <v>0</v>
      </c>
      <c r="X120" s="46">
        <f t="shared" si="3"/>
        <v>0</v>
      </c>
      <c r="Y120" s="46">
        <f t="shared" si="3"/>
        <v>0</v>
      </c>
      <c r="Z120" s="46">
        <f t="shared" si="3"/>
        <v>0</v>
      </c>
      <c r="AA120" s="46">
        <f t="shared" si="3"/>
        <v>0</v>
      </c>
      <c r="AB120" s="46">
        <f t="shared" si="3"/>
        <v>0</v>
      </c>
      <c r="AC120" s="46">
        <f t="shared" si="3"/>
        <v>0</v>
      </c>
      <c r="AD120" s="46">
        <f t="shared" si="3"/>
        <v>0</v>
      </c>
      <c r="AE120" s="46">
        <f t="shared" si="3"/>
        <v>0</v>
      </c>
      <c r="AF120" s="46">
        <f t="shared" si="3"/>
        <v>0</v>
      </c>
      <c r="AG120" s="46">
        <f t="shared" si="3"/>
        <v>0</v>
      </c>
    </row>
    <row r="121" spans="2:33">
      <c r="B121" s="42">
        <v>2014</v>
      </c>
      <c r="C121" s="46">
        <f t="shared" ref="C121:AG121" si="4">C71</f>
        <v>70.537649689974671</v>
      </c>
      <c r="D121" s="46">
        <f t="shared" si="4"/>
        <v>0</v>
      </c>
      <c r="E121" s="46">
        <f t="shared" si="4"/>
        <v>145.22330493809244</v>
      </c>
      <c r="F121" s="46">
        <f t="shared" si="4"/>
        <v>0</v>
      </c>
      <c r="G121" s="46">
        <f t="shared" si="4"/>
        <v>0</v>
      </c>
      <c r="H121" s="46">
        <f t="shared" si="4"/>
        <v>0</v>
      </c>
      <c r="I121" s="46">
        <f t="shared" si="4"/>
        <v>72.039429449620599</v>
      </c>
      <c r="J121" s="46">
        <f t="shared" si="4"/>
        <v>40.085038446285964</v>
      </c>
      <c r="K121" s="46">
        <f t="shared" si="4"/>
        <v>31.276595744680851</v>
      </c>
      <c r="L121" s="46">
        <f t="shared" si="4"/>
        <v>30.170076892571945</v>
      </c>
      <c r="M121" s="46">
        <f t="shared" si="4"/>
        <v>30.170076892571945</v>
      </c>
      <c r="N121" s="46">
        <f t="shared" si="4"/>
        <v>34.416666666666671</v>
      </c>
      <c r="O121" s="46">
        <f t="shared" si="4"/>
        <v>34.416666666666671</v>
      </c>
      <c r="P121" s="46">
        <f t="shared" si="4"/>
        <v>121.84069514307899</v>
      </c>
      <c r="Q121" s="46">
        <f t="shared" si="4"/>
        <v>121.84069514307899</v>
      </c>
      <c r="R121" s="46">
        <f t="shared" si="4"/>
        <v>0</v>
      </c>
      <c r="S121" s="46">
        <f t="shared" si="4"/>
        <v>0</v>
      </c>
      <c r="T121" s="46">
        <f t="shared" si="4"/>
        <v>203.73468800936439</v>
      </c>
      <c r="U121" s="46">
        <f t="shared" si="4"/>
        <v>67.012382328693448</v>
      </c>
      <c r="V121" s="46">
        <f t="shared" si="4"/>
        <v>67.012382328693448</v>
      </c>
      <c r="W121" s="46">
        <f t="shared" si="4"/>
        <v>0</v>
      </c>
      <c r="X121" s="46">
        <f t="shared" si="4"/>
        <v>0</v>
      </c>
      <c r="Y121" s="46">
        <f t="shared" si="4"/>
        <v>0</v>
      </c>
      <c r="Z121" s="46">
        <f t="shared" si="4"/>
        <v>0</v>
      </c>
      <c r="AA121" s="46">
        <f t="shared" si="4"/>
        <v>0</v>
      </c>
      <c r="AB121" s="46">
        <f t="shared" si="4"/>
        <v>0</v>
      </c>
      <c r="AC121" s="46">
        <f t="shared" si="4"/>
        <v>0</v>
      </c>
      <c r="AD121" s="46">
        <f t="shared" si="4"/>
        <v>0</v>
      </c>
      <c r="AE121" s="46">
        <f t="shared" si="4"/>
        <v>0</v>
      </c>
      <c r="AF121" s="46">
        <f t="shared" si="4"/>
        <v>0</v>
      </c>
      <c r="AG121" s="46">
        <f t="shared" si="4"/>
        <v>0</v>
      </c>
    </row>
    <row r="122" spans="2:33">
      <c r="B122" s="42">
        <v>2015</v>
      </c>
      <c r="C122" s="46">
        <f t="shared" ref="C122:AG122" si="5">C72</f>
        <v>70.841601057755838</v>
      </c>
      <c r="D122" s="46">
        <f t="shared" si="5"/>
        <v>0</v>
      </c>
      <c r="E122" s="46">
        <f t="shared" si="5"/>
        <v>145.72835544314296</v>
      </c>
      <c r="F122" s="46">
        <f t="shared" si="5"/>
        <v>0</v>
      </c>
      <c r="G122" s="46">
        <f t="shared" si="5"/>
        <v>0</v>
      </c>
      <c r="H122" s="46">
        <f t="shared" si="5"/>
        <v>0</v>
      </c>
      <c r="I122" s="46">
        <f t="shared" si="5"/>
        <v>73.544808375756418</v>
      </c>
      <c r="J122" s="46">
        <f t="shared" si="5"/>
        <v>40.590088951336469</v>
      </c>
      <c r="K122" s="46">
        <f t="shared" si="5"/>
        <v>0</v>
      </c>
      <c r="L122" s="46">
        <f t="shared" si="5"/>
        <v>30.170076892571945</v>
      </c>
      <c r="M122" s="46">
        <f t="shared" si="5"/>
        <v>30.170076892571945</v>
      </c>
      <c r="N122" s="46">
        <f t="shared" si="5"/>
        <v>37.916666666666671</v>
      </c>
      <c r="O122" s="46">
        <f t="shared" si="5"/>
        <v>37.916666666666671</v>
      </c>
      <c r="P122" s="46">
        <f t="shared" si="5"/>
        <v>121.84069514307899</v>
      </c>
      <c r="Q122" s="46">
        <f t="shared" si="5"/>
        <v>121.84069514307899</v>
      </c>
      <c r="R122" s="46">
        <f t="shared" si="5"/>
        <v>0</v>
      </c>
      <c r="S122" s="46">
        <f t="shared" si="5"/>
        <v>0</v>
      </c>
      <c r="T122" s="46">
        <f t="shared" si="5"/>
        <v>204.29179107343126</v>
      </c>
      <c r="U122" s="46">
        <f t="shared" si="5"/>
        <v>67.012382328693448</v>
      </c>
      <c r="V122" s="46">
        <f t="shared" si="5"/>
        <v>67.012382328693448</v>
      </c>
      <c r="W122" s="46">
        <f t="shared" si="5"/>
        <v>0</v>
      </c>
      <c r="X122" s="46">
        <f t="shared" si="5"/>
        <v>0</v>
      </c>
      <c r="Y122" s="46">
        <f t="shared" si="5"/>
        <v>0</v>
      </c>
      <c r="Z122" s="46">
        <f t="shared" si="5"/>
        <v>0</v>
      </c>
      <c r="AA122" s="46">
        <f t="shared" si="5"/>
        <v>0</v>
      </c>
      <c r="AB122" s="46">
        <f t="shared" si="5"/>
        <v>0</v>
      </c>
      <c r="AC122" s="46">
        <f t="shared" si="5"/>
        <v>0</v>
      </c>
      <c r="AD122" s="46">
        <f t="shared" si="5"/>
        <v>0</v>
      </c>
      <c r="AE122" s="46">
        <f t="shared" si="5"/>
        <v>0</v>
      </c>
      <c r="AF122" s="46">
        <f t="shared" si="5"/>
        <v>0</v>
      </c>
      <c r="AG122" s="46">
        <f t="shared" si="5"/>
        <v>0</v>
      </c>
    </row>
    <row r="123" spans="2:33">
      <c r="B123" s="42">
        <v>2016</v>
      </c>
      <c r="C123" s="46">
        <f t="shared" ref="C123:AG123" si="6">C73</f>
        <v>74.592214251658618</v>
      </c>
      <c r="D123" s="46">
        <f t="shared" si="6"/>
        <v>0</v>
      </c>
      <c r="E123" s="46">
        <f t="shared" si="6"/>
        <v>144.94443168632026</v>
      </c>
      <c r="F123" s="46">
        <f t="shared" si="6"/>
        <v>0</v>
      </c>
      <c r="G123" s="46">
        <f t="shared" si="6"/>
        <v>0</v>
      </c>
      <c r="H123" s="46">
        <f t="shared" si="6"/>
        <v>0</v>
      </c>
      <c r="I123" s="46">
        <f t="shared" si="6"/>
        <v>71.07624690758135</v>
      </c>
      <c r="J123" s="46">
        <f t="shared" si="6"/>
        <v>45.137885949293619</v>
      </c>
      <c r="K123" s="46">
        <f t="shared" si="6"/>
        <v>0</v>
      </c>
      <c r="L123" s="46">
        <f t="shared" si="6"/>
        <v>30.170076892571945</v>
      </c>
      <c r="M123" s="46">
        <f t="shared" si="6"/>
        <v>30.170076892571945</v>
      </c>
      <c r="N123" s="46">
        <f t="shared" si="6"/>
        <v>41.978580639121795</v>
      </c>
      <c r="O123" s="46">
        <f t="shared" si="6"/>
        <v>41.978580639121795</v>
      </c>
      <c r="P123" s="46">
        <f t="shared" si="6"/>
        <v>121.84069514307899</v>
      </c>
      <c r="Q123" s="46">
        <f t="shared" si="6"/>
        <v>121.84069514307899</v>
      </c>
      <c r="R123" s="46">
        <f t="shared" si="6"/>
        <v>0</v>
      </c>
      <c r="S123" s="46">
        <f t="shared" si="6"/>
        <v>0</v>
      </c>
      <c r="T123" s="46">
        <f t="shared" si="6"/>
        <v>203.34980005529292</v>
      </c>
      <c r="U123" s="46">
        <f t="shared" si="6"/>
        <v>67.012382328693448</v>
      </c>
      <c r="V123" s="46">
        <f t="shared" si="6"/>
        <v>67.012382328693448</v>
      </c>
      <c r="W123" s="46">
        <f t="shared" si="6"/>
        <v>0</v>
      </c>
      <c r="X123" s="46">
        <f t="shared" si="6"/>
        <v>0</v>
      </c>
      <c r="Y123" s="46">
        <f t="shared" si="6"/>
        <v>0</v>
      </c>
      <c r="Z123" s="46">
        <f t="shared" si="6"/>
        <v>0</v>
      </c>
      <c r="AA123" s="46">
        <f t="shared" si="6"/>
        <v>0</v>
      </c>
      <c r="AB123" s="46">
        <f t="shared" si="6"/>
        <v>0</v>
      </c>
      <c r="AC123" s="46">
        <f t="shared" si="6"/>
        <v>0</v>
      </c>
      <c r="AD123" s="46">
        <f t="shared" si="6"/>
        <v>0</v>
      </c>
      <c r="AE123" s="46">
        <f t="shared" si="6"/>
        <v>0</v>
      </c>
      <c r="AF123" s="46">
        <f t="shared" si="6"/>
        <v>0</v>
      </c>
      <c r="AG123" s="46">
        <f t="shared" si="6"/>
        <v>0</v>
      </c>
    </row>
    <row r="124" spans="2:33">
      <c r="B124" s="42">
        <v>2017</v>
      </c>
      <c r="C124" s="46">
        <f t="shared" ref="C124:AG124" si="7">C74</f>
        <v>76.314739597032926</v>
      </c>
      <c r="D124" s="46">
        <f t="shared" si="7"/>
        <v>0</v>
      </c>
      <c r="E124" s="46">
        <f t="shared" si="7"/>
        <v>151.62284224254418</v>
      </c>
      <c r="F124" s="46">
        <f t="shared" si="7"/>
        <v>0</v>
      </c>
      <c r="G124" s="46">
        <f t="shared" si="7"/>
        <v>0</v>
      </c>
      <c r="H124" s="46">
        <f t="shared" si="7"/>
        <v>0</v>
      </c>
      <c r="I124" s="46">
        <f t="shared" si="7"/>
        <v>70.869625075708726</v>
      </c>
      <c r="J124" s="46">
        <f t="shared" si="7"/>
        <v>47.284517913794168</v>
      </c>
      <c r="K124" s="46">
        <f t="shared" si="7"/>
        <v>0</v>
      </c>
      <c r="L124" s="46">
        <f t="shared" si="7"/>
        <v>30.170076892571945</v>
      </c>
      <c r="M124" s="46">
        <f t="shared" si="7"/>
        <v>30.170076892571945</v>
      </c>
      <c r="N124" s="46">
        <f t="shared" si="7"/>
        <v>42.818152251904237</v>
      </c>
      <c r="O124" s="46">
        <f t="shared" si="7"/>
        <v>42.818152251904237</v>
      </c>
      <c r="P124" s="46">
        <f t="shared" si="7"/>
        <v>121.84069514307899</v>
      </c>
      <c r="Q124" s="46">
        <f t="shared" si="7"/>
        <v>121.84069514307899</v>
      </c>
      <c r="R124" s="46">
        <f t="shared" si="7"/>
        <v>0</v>
      </c>
      <c r="S124" s="46">
        <f t="shared" si="7"/>
        <v>0</v>
      </c>
      <c r="T124" s="46">
        <f t="shared" si="7"/>
        <v>205.19147873235744</v>
      </c>
      <c r="U124" s="46">
        <f t="shared" si="7"/>
        <v>67.012382328693448</v>
      </c>
      <c r="V124" s="46">
        <f t="shared" si="7"/>
        <v>67.012382328693448</v>
      </c>
      <c r="W124" s="46">
        <f t="shared" si="7"/>
        <v>0</v>
      </c>
      <c r="X124" s="46">
        <f t="shared" si="7"/>
        <v>0</v>
      </c>
      <c r="Y124" s="46">
        <f t="shared" si="7"/>
        <v>0</v>
      </c>
      <c r="Z124" s="46">
        <f t="shared" si="7"/>
        <v>0</v>
      </c>
      <c r="AA124" s="46">
        <f t="shared" si="7"/>
        <v>0</v>
      </c>
      <c r="AB124" s="46">
        <f t="shared" si="7"/>
        <v>0</v>
      </c>
      <c r="AC124" s="46">
        <f t="shared" si="7"/>
        <v>0</v>
      </c>
      <c r="AD124" s="46">
        <f t="shared" si="7"/>
        <v>0</v>
      </c>
      <c r="AE124" s="46">
        <f t="shared" si="7"/>
        <v>0</v>
      </c>
      <c r="AF124" s="46">
        <f t="shared" si="7"/>
        <v>0</v>
      </c>
      <c r="AG124" s="46">
        <f t="shared" si="7"/>
        <v>0</v>
      </c>
    </row>
    <row r="125" spans="2:33">
      <c r="B125" s="42">
        <v>2018</v>
      </c>
      <c r="C125" s="46">
        <f t="shared" ref="C125:AG125" si="8">C75</f>
        <v>78.349437820533296</v>
      </c>
      <c r="D125" s="46">
        <f t="shared" si="8"/>
        <v>0</v>
      </c>
      <c r="E125" s="46">
        <f t="shared" si="8"/>
        <v>153.79957799942716</v>
      </c>
      <c r="F125" s="46">
        <f t="shared" si="8"/>
        <v>0</v>
      </c>
      <c r="G125" s="46">
        <f t="shared" si="8"/>
        <v>0</v>
      </c>
      <c r="H125" s="46">
        <f t="shared" si="8"/>
        <v>0</v>
      </c>
      <c r="I125" s="46">
        <f t="shared" si="8"/>
        <v>70.313886710074897</v>
      </c>
      <c r="J125" s="46">
        <f t="shared" si="8"/>
        <v>49.820183502929112</v>
      </c>
      <c r="K125" s="46">
        <f t="shared" si="8"/>
        <v>0</v>
      </c>
      <c r="L125" s="46">
        <f t="shared" si="8"/>
        <v>30.170076892571945</v>
      </c>
      <c r="M125" s="46">
        <f t="shared" si="8"/>
        <v>30.170076892571945</v>
      </c>
      <c r="N125" s="46">
        <f t="shared" si="8"/>
        <v>42.233305036203845</v>
      </c>
      <c r="O125" s="46">
        <f t="shared" si="8"/>
        <v>42.233305036203845</v>
      </c>
      <c r="P125" s="46">
        <f t="shared" si="8"/>
        <v>121.84069514307899</v>
      </c>
      <c r="Q125" s="46">
        <f t="shared" si="8"/>
        <v>121.84069514307899</v>
      </c>
      <c r="R125" s="46">
        <f t="shared" si="8"/>
        <v>0</v>
      </c>
      <c r="S125" s="46">
        <f t="shared" si="8"/>
        <v>0</v>
      </c>
      <c r="T125" s="46">
        <f t="shared" si="8"/>
        <v>207.45973208219559</v>
      </c>
      <c r="U125" s="46">
        <f t="shared" si="8"/>
        <v>67.012382328693448</v>
      </c>
      <c r="V125" s="46">
        <f t="shared" si="8"/>
        <v>67.012382328693448</v>
      </c>
      <c r="W125" s="46">
        <f t="shared" si="8"/>
        <v>0</v>
      </c>
      <c r="X125" s="46">
        <f t="shared" si="8"/>
        <v>0</v>
      </c>
      <c r="Y125" s="46">
        <f t="shared" si="8"/>
        <v>0</v>
      </c>
      <c r="Z125" s="46">
        <f t="shared" si="8"/>
        <v>0</v>
      </c>
      <c r="AA125" s="46">
        <f t="shared" si="8"/>
        <v>0</v>
      </c>
      <c r="AB125" s="46">
        <f t="shared" si="8"/>
        <v>0</v>
      </c>
      <c r="AC125" s="46">
        <f t="shared" si="8"/>
        <v>0</v>
      </c>
      <c r="AD125" s="46">
        <f t="shared" si="8"/>
        <v>0</v>
      </c>
      <c r="AE125" s="46">
        <f t="shared" si="8"/>
        <v>0</v>
      </c>
      <c r="AF125" s="46">
        <f t="shared" si="8"/>
        <v>0</v>
      </c>
      <c r="AG125" s="46">
        <f t="shared" si="8"/>
        <v>0</v>
      </c>
    </row>
    <row r="126" spans="2:33">
      <c r="B126" s="42">
        <v>2019</v>
      </c>
      <c r="C126" s="46">
        <f t="shared" ref="C126:AG126" si="9">C76</f>
        <v>78.90688938861561</v>
      </c>
      <c r="D126" s="46">
        <f t="shared" si="9"/>
        <v>0</v>
      </c>
      <c r="E126" s="46">
        <f t="shared" si="9"/>
        <v>154.26271326684906</v>
      </c>
      <c r="F126" s="46">
        <f t="shared" si="9"/>
        <v>0</v>
      </c>
      <c r="G126" s="46">
        <f t="shared" si="9"/>
        <v>0</v>
      </c>
      <c r="H126" s="46">
        <f t="shared" si="9"/>
        <v>0</v>
      </c>
      <c r="I126" s="46">
        <f t="shared" si="9"/>
        <v>70.840902704037745</v>
      </c>
      <c r="J126" s="46">
        <f t="shared" si="9"/>
        <v>50.283318770351023</v>
      </c>
      <c r="K126" s="46">
        <f t="shared" si="9"/>
        <v>0</v>
      </c>
      <c r="L126" s="46">
        <f t="shared" si="9"/>
        <v>30.170076892571945</v>
      </c>
      <c r="M126" s="46">
        <f t="shared" si="9"/>
        <v>30.170076892571945</v>
      </c>
      <c r="N126" s="46">
        <f t="shared" si="9"/>
        <v>40.322872058088471</v>
      </c>
      <c r="O126" s="46">
        <f t="shared" si="9"/>
        <v>40.322872058088471</v>
      </c>
      <c r="P126" s="46">
        <f t="shared" si="9"/>
        <v>121.84069514307899</v>
      </c>
      <c r="Q126" s="46">
        <f t="shared" si="9"/>
        <v>121.84069514307899</v>
      </c>
      <c r="R126" s="46">
        <f t="shared" si="9"/>
        <v>0</v>
      </c>
      <c r="S126" s="46">
        <f t="shared" si="9"/>
        <v>0</v>
      </c>
      <c r="T126" s="46">
        <f t="shared" si="9"/>
        <v>207.97059995378075</v>
      </c>
      <c r="U126" s="46">
        <f t="shared" si="9"/>
        <v>67.012382328693448</v>
      </c>
      <c r="V126" s="46">
        <f t="shared" si="9"/>
        <v>67.012382328693448</v>
      </c>
      <c r="W126" s="46">
        <f t="shared" si="9"/>
        <v>0</v>
      </c>
      <c r="X126" s="46">
        <f t="shared" si="9"/>
        <v>0</v>
      </c>
      <c r="Y126" s="46">
        <f t="shared" si="9"/>
        <v>0</v>
      </c>
      <c r="Z126" s="46">
        <f t="shared" si="9"/>
        <v>0</v>
      </c>
      <c r="AA126" s="46">
        <f t="shared" si="9"/>
        <v>0</v>
      </c>
      <c r="AB126" s="46">
        <f t="shared" si="9"/>
        <v>0</v>
      </c>
      <c r="AC126" s="46">
        <f t="shared" si="9"/>
        <v>0</v>
      </c>
      <c r="AD126" s="46">
        <f t="shared" si="9"/>
        <v>0</v>
      </c>
      <c r="AE126" s="46">
        <f t="shared" si="9"/>
        <v>0</v>
      </c>
      <c r="AF126" s="46">
        <f t="shared" si="9"/>
        <v>0</v>
      </c>
      <c r="AG126" s="46">
        <f t="shared" si="9"/>
        <v>0</v>
      </c>
    </row>
    <row r="127" spans="2:33">
      <c r="B127" s="42">
        <v>2020</v>
      </c>
      <c r="C127" s="46">
        <f t="shared" ref="C127:AG127" si="10">C77</f>
        <v>78.90688938861561</v>
      </c>
      <c r="D127" s="46">
        <f t="shared" si="10"/>
        <v>0</v>
      </c>
      <c r="E127" s="46">
        <f t="shared" si="10"/>
        <v>154.26271326684906</v>
      </c>
      <c r="F127" s="46">
        <f t="shared" si="10"/>
        <v>0</v>
      </c>
      <c r="G127" s="46">
        <f t="shared" si="10"/>
        <v>0</v>
      </c>
      <c r="H127" s="46">
        <f t="shared" si="10"/>
        <v>0</v>
      </c>
      <c r="I127" s="46">
        <f t="shared" si="10"/>
        <v>70.840902704037745</v>
      </c>
      <c r="J127" s="46">
        <f t="shared" si="10"/>
        <v>50.283318770351023</v>
      </c>
      <c r="K127" s="46">
        <f t="shared" si="10"/>
        <v>0</v>
      </c>
      <c r="L127" s="46">
        <f t="shared" si="10"/>
        <v>30.170076892571945</v>
      </c>
      <c r="M127" s="46">
        <f t="shared" si="10"/>
        <v>30.170076892571945</v>
      </c>
      <c r="N127" s="46">
        <f t="shared" si="10"/>
        <v>40.322872058088471</v>
      </c>
      <c r="O127" s="46">
        <f t="shared" si="10"/>
        <v>40.322872058088471</v>
      </c>
      <c r="P127" s="46">
        <f t="shared" si="10"/>
        <v>121.84069514307899</v>
      </c>
      <c r="Q127" s="46">
        <f t="shared" si="10"/>
        <v>121.84069514307899</v>
      </c>
      <c r="R127" s="46">
        <f t="shared" si="10"/>
        <v>0</v>
      </c>
      <c r="S127" s="46">
        <f t="shared" si="10"/>
        <v>0</v>
      </c>
      <c r="T127" s="46">
        <f t="shared" si="10"/>
        <v>207.97059995378075</v>
      </c>
      <c r="U127" s="46">
        <f t="shared" si="10"/>
        <v>67.012382328693448</v>
      </c>
      <c r="V127" s="46">
        <f t="shared" si="10"/>
        <v>67.012382328693448</v>
      </c>
      <c r="W127" s="46">
        <f t="shared" si="10"/>
        <v>0</v>
      </c>
      <c r="X127" s="46">
        <f t="shared" si="10"/>
        <v>0</v>
      </c>
      <c r="Y127" s="46">
        <f t="shared" si="10"/>
        <v>0</v>
      </c>
      <c r="Z127" s="46">
        <f t="shared" si="10"/>
        <v>0</v>
      </c>
      <c r="AA127" s="46">
        <f t="shared" si="10"/>
        <v>0</v>
      </c>
      <c r="AB127" s="46">
        <f t="shared" si="10"/>
        <v>0</v>
      </c>
      <c r="AC127" s="46">
        <f t="shared" si="10"/>
        <v>0</v>
      </c>
      <c r="AD127" s="46">
        <f t="shared" si="10"/>
        <v>0</v>
      </c>
      <c r="AE127" s="46">
        <f t="shared" si="10"/>
        <v>0</v>
      </c>
      <c r="AF127" s="46">
        <f t="shared" si="10"/>
        <v>0</v>
      </c>
      <c r="AG127" s="46">
        <f t="shared" si="10"/>
        <v>0</v>
      </c>
    </row>
    <row r="128" spans="2:33">
      <c r="B128" s="42">
        <v>2021</v>
      </c>
      <c r="C128" s="46">
        <f t="shared" ref="C128:AG128" si="11">C78</f>
        <v>78.90688938861561</v>
      </c>
      <c r="D128" s="46">
        <f t="shared" si="11"/>
        <v>0</v>
      </c>
      <c r="E128" s="46">
        <f t="shared" si="11"/>
        <v>154.26271326684906</v>
      </c>
      <c r="F128" s="46">
        <f t="shared" si="11"/>
        <v>0</v>
      </c>
      <c r="G128" s="46">
        <f t="shared" si="11"/>
        <v>0</v>
      </c>
      <c r="H128" s="46">
        <f t="shared" si="11"/>
        <v>0</v>
      </c>
      <c r="I128" s="46">
        <f t="shared" si="11"/>
        <v>70.840902704037745</v>
      </c>
      <c r="J128" s="46">
        <f t="shared" si="11"/>
        <v>50.283318770351023</v>
      </c>
      <c r="K128" s="46">
        <f t="shared" si="11"/>
        <v>0</v>
      </c>
      <c r="L128" s="46">
        <f t="shared" si="11"/>
        <v>30.170076892571945</v>
      </c>
      <c r="M128" s="46">
        <f t="shared" si="11"/>
        <v>30.170076892571945</v>
      </c>
      <c r="N128" s="46">
        <f t="shared" si="11"/>
        <v>40.322872058088471</v>
      </c>
      <c r="O128" s="46">
        <f t="shared" si="11"/>
        <v>40.322872058088471</v>
      </c>
      <c r="P128" s="46">
        <f t="shared" si="11"/>
        <v>121.84069514307899</v>
      </c>
      <c r="Q128" s="46">
        <f t="shared" si="11"/>
        <v>121.84069514307899</v>
      </c>
      <c r="R128" s="46">
        <f t="shared" si="11"/>
        <v>0</v>
      </c>
      <c r="S128" s="46">
        <f t="shared" si="11"/>
        <v>0</v>
      </c>
      <c r="T128" s="46">
        <f t="shared" si="11"/>
        <v>207.97059995378075</v>
      </c>
      <c r="U128" s="46">
        <f t="shared" si="11"/>
        <v>67.012382328693448</v>
      </c>
      <c r="V128" s="46">
        <f t="shared" si="11"/>
        <v>67.012382328693448</v>
      </c>
      <c r="W128" s="46">
        <f t="shared" si="11"/>
        <v>0</v>
      </c>
      <c r="X128" s="46">
        <f t="shared" si="11"/>
        <v>0</v>
      </c>
      <c r="Y128" s="46">
        <f t="shared" si="11"/>
        <v>0</v>
      </c>
      <c r="Z128" s="46">
        <f t="shared" si="11"/>
        <v>0</v>
      </c>
      <c r="AA128" s="46">
        <f t="shared" si="11"/>
        <v>0</v>
      </c>
      <c r="AB128" s="46">
        <f t="shared" si="11"/>
        <v>0</v>
      </c>
      <c r="AC128" s="46">
        <f t="shared" si="11"/>
        <v>0</v>
      </c>
      <c r="AD128" s="46">
        <f t="shared" si="11"/>
        <v>0</v>
      </c>
      <c r="AE128" s="46">
        <f t="shared" si="11"/>
        <v>0</v>
      </c>
      <c r="AF128" s="46">
        <f t="shared" si="11"/>
        <v>0</v>
      </c>
      <c r="AG128" s="46">
        <f t="shared" si="11"/>
        <v>0</v>
      </c>
    </row>
    <row r="129" spans="2:33">
      <c r="B129" s="42">
        <v>2022</v>
      </c>
      <c r="C129" s="46">
        <f t="shared" ref="C129:AG129" si="12">C79</f>
        <v>78.90688938861561</v>
      </c>
      <c r="D129" s="46">
        <f t="shared" si="12"/>
        <v>0</v>
      </c>
      <c r="E129" s="46">
        <f t="shared" si="12"/>
        <v>154.26271326684906</v>
      </c>
      <c r="F129" s="46">
        <f t="shared" si="12"/>
        <v>0</v>
      </c>
      <c r="G129" s="46">
        <f t="shared" si="12"/>
        <v>0</v>
      </c>
      <c r="H129" s="46">
        <f t="shared" si="12"/>
        <v>0</v>
      </c>
      <c r="I129" s="46">
        <f t="shared" si="12"/>
        <v>70.840902704037745</v>
      </c>
      <c r="J129" s="46">
        <f t="shared" si="12"/>
        <v>50.283318770351023</v>
      </c>
      <c r="K129" s="46">
        <f t="shared" si="12"/>
        <v>0</v>
      </c>
      <c r="L129" s="46">
        <f t="shared" si="12"/>
        <v>30.170076892571945</v>
      </c>
      <c r="M129" s="46">
        <f t="shared" si="12"/>
        <v>30.170076892571945</v>
      </c>
      <c r="N129" s="46">
        <f t="shared" si="12"/>
        <v>40.322872058088471</v>
      </c>
      <c r="O129" s="46">
        <f t="shared" si="12"/>
        <v>40.322872058088471</v>
      </c>
      <c r="P129" s="46">
        <f t="shared" si="12"/>
        <v>121.84069514307899</v>
      </c>
      <c r="Q129" s="46">
        <f t="shared" si="12"/>
        <v>121.84069514307899</v>
      </c>
      <c r="R129" s="46">
        <f t="shared" si="12"/>
        <v>0</v>
      </c>
      <c r="S129" s="46">
        <f t="shared" si="12"/>
        <v>0</v>
      </c>
      <c r="T129" s="46">
        <f t="shared" si="12"/>
        <v>207.97059995378075</v>
      </c>
      <c r="U129" s="46">
        <f t="shared" si="12"/>
        <v>67.012382328693448</v>
      </c>
      <c r="V129" s="46">
        <f t="shared" si="12"/>
        <v>67.012382328693448</v>
      </c>
      <c r="W129" s="46">
        <f t="shared" si="12"/>
        <v>0</v>
      </c>
      <c r="X129" s="46">
        <f t="shared" si="12"/>
        <v>0</v>
      </c>
      <c r="Y129" s="46">
        <f t="shared" si="12"/>
        <v>0</v>
      </c>
      <c r="Z129" s="46">
        <f t="shared" si="12"/>
        <v>0</v>
      </c>
      <c r="AA129" s="46">
        <f t="shared" si="12"/>
        <v>0</v>
      </c>
      <c r="AB129" s="46">
        <f t="shared" si="12"/>
        <v>0</v>
      </c>
      <c r="AC129" s="46">
        <f t="shared" si="12"/>
        <v>0</v>
      </c>
      <c r="AD129" s="46">
        <f t="shared" si="12"/>
        <v>0</v>
      </c>
      <c r="AE129" s="46">
        <f t="shared" si="12"/>
        <v>0</v>
      </c>
      <c r="AF129" s="46">
        <f t="shared" si="12"/>
        <v>0</v>
      </c>
      <c r="AG129" s="46">
        <f t="shared" si="12"/>
        <v>0</v>
      </c>
    </row>
    <row r="130" spans="2:33">
      <c r="B130" s="42">
        <v>2023</v>
      </c>
      <c r="C130" s="46">
        <f t="shared" ref="C130:AG130" si="13">C80</f>
        <v>78.90688938861561</v>
      </c>
      <c r="D130" s="46">
        <f t="shared" si="13"/>
        <v>0</v>
      </c>
      <c r="E130" s="46">
        <f t="shared" si="13"/>
        <v>154.26271326684906</v>
      </c>
      <c r="F130" s="46">
        <f t="shared" si="13"/>
        <v>0</v>
      </c>
      <c r="G130" s="46">
        <f t="shared" si="13"/>
        <v>0</v>
      </c>
      <c r="H130" s="46">
        <f t="shared" si="13"/>
        <v>0</v>
      </c>
      <c r="I130" s="46">
        <f t="shared" si="13"/>
        <v>70.840902704037745</v>
      </c>
      <c r="J130" s="46">
        <f t="shared" si="13"/>
        <v>50.283318770351023</v>
      </c>
      <c r="K130" s="46">
        <f t="shared" si="13"/>
        <v>0</v>
      </c>
      <c r="L130" s="46">
        <f t="shared" si="13"/>
        <v>30.170076892571945</v>
      </c>
      <c r="M130" s="46">
        <f t="shared" si="13"/>
        <v>30.170076892571945</v>
      </c>
      <c r="N130" s="46">
        <f t="shared" si="13"/>
        <v>40.322872058088471</v>
      </c>
      <c r="O130" s="46">
        <f t="shared" si="13"/>
        <v>40.322872058088471</v>
      </c>
      <c r="P130" s="46">
        <f t="shared" si="13"/>
        <v>121.84069514307899</v>
      </c>
      <c r="Q130" s="46">
        <f t="shared" si="13"/>
        <v>121.84069514307899</v>
      </c>
      <c r="R130" s="46">
        <f t="shared" si="13"/>
        <v>0</v>
      </c>
      <c r="S130" s="46">
        <f t="shared" si="13"/>
        <v>0</v>
      </c>
      <c r="T130" s="46">
        <f t="shared" si="13"/>
        <v>207.97059995378075</v>
      </c>
      <c r="U130" s="46">
        <f t="shared" si="13"/>
        <v>67.012382328693448</v>
      </c>
      <c r="V130" s="46">
        <f t="shared" si="13"/>
        <v>67.012382328693448</v>
      </c>
      <c r="W130" s="46">
        <f t="shared" si="13"/>
        <v>0</v>
      </c>
      <c r="X130" s="46">
        <f t="shared" si="13"/>
        <v>0</v>
      </c>
      <c r="Y130" s="46">
        <f t="shared" si="13"/>
        <v>0</v>
      </c>
      <c r="Z130" s="46">
        <f t="shared" si="13"/>
        <v>0</v>
      </c>
      <c r="AA130" s="46">
        <f t="shared" si="13"/>
        <v>0</v>
      </c>
      <c r="AB130" s="46">
        <f t="shared" si="13"/>
        <v>0</v>
      </c>
      <c r="AC130" s="46">
        <f t="shared" si="13"/>
        <v>0</v>
      </c>
      <c r="AD130" s="46">
        <f t="shared" si="13"/>
        <v>0</v>
      </c>
      <c r="AE130" s="46">
        <f t="shared" si="13"/>
        <v>0</v>
      </c>
      <c r="AF130" s="46">
        <f t="shared" si="13"/>
        <v>0</v>
      </c>
      <c r="AG130" s="46">
        <f t="shared" si="13"/>
        <v>0</v>
      </c>
    </row>
    <row r="131" spans="2:33">
      <c r="B131" s="42">
        <v>2024</v>
      </c>
      <c r="C131" s="46">
        <f t="shared" ref="C131:AG131" si="14">C81</f>
        <v>78.90688938861561</v>
      </c>
      <c r="D131" s="46">
        <f t="shared" si="14"/>
        <v>0</v>
      </c>
      <c r="E131" s="46">
        <f t="shared" si="14"/>
        <v>154.26271326684906</v>
      </c>
      <c r="F131" s="46">
        <f t="shared" si="14"/>
        <v>0</v>
      </c>
      <c r="G131" s="46">
        <f t="shared" si="14"/>
        <v>0</v>
      </c>
      <c r="H131" s="46">
        <f t="shared" si="14"/>
        <v>0</v>
      </c>
      <c r="I131" s="46">
        <f t="shared" si="14"/>
        <v>70.840902704037745</v>
      </c>
      <c r="J131" s="46">
        <f t="shared" si="14"/>
        <v>50.283318770351023</v>
      </c>
      <c r="K131" s="46">
        <f t="shared" si="14"/>
        <v>0</v>
      </c>
      <c r="L131" s="46">
        <f t="shared" si="14"/>
        <v>30.170076892571945</v>
      </c>
      <c r="M131" s="46">
        <f t="shared" si="14"/>
        <v>30.170076892571945</v>
      </c>
      <c r="N131" s="46">
        <f t="shared" si="14"/>
        <v>40.322872058088471</v>
      </c>
      <c r="O131" s="46">
        <f t="shared" si="14"/>
        <v>40.322872058088471</v>
      </c>
      <c r="P131" s="46">
        <f t="shared" si="14"/>
        <v>121.84069514307899</v>
      </c>
      <c r="Q131" s="46">
        <f t="shared" si="14"/>
        <v>121.84069514307899</v>
      </c>
      <c r="R131" s="46">
        <f t="shared" si="14"/>
        <v>0</v>
      </c>
      <c r="S131" s="46">
        <f t="shared" si="14"/>
        <v>0</v>
      </c>
      <c r="T131" s="46">
        <f t="shared" si="14"/>
        <v>207.97059995378075</v>
      </c>
      <c r="U131" s="46">
        <f t="shared" si="14"/>
        <v>67.012382328693448</v>
      </c>
      <c r="V131" s="46">
        <f t="shared" si="14"/>
        <v>67.012382328693448</v>
      </c>
      <c r="W131" s="46">
        <f t="shared" si="14"/>
        <v>0</v>
      </c>
      <c r="X131" s="46">
        <f t="shared" si="14"/>
        <v>0</v>
      </c>
      <c r="Y131" s="46">
        <f t="shared" si="14"/>
        <v>0</v>
      </c>
      <c r="Z131" s="46">
        <f t="shared" si="14"/>
        <v>0</v>
      </c>
      <c r="AA131" s="46">
        <f t="shared" si="14"/>
        <v>0</v>
      </c>
      <c r="AB131" s="46">
        <f t="shared" si="14"/>
        <v>0</v>
      </c>
      <c r="AC131" s="46">
        <f t="shared" si="14"/>
        <v>0</v>
      </c>
      <c r="AD131" s="46">
        <f t="shared" si="14"/>
        <v>0</v>
      </c>
      <c r="AE131" s="46">
        <f t="shared" si="14"/>
        <v>0</v>
      </c>
      <c r="AF131" s="46">
        <f t="shared" si="14"/>
        <v>0</v>
      </c>
      <c r="AG131" s="46">
        <f t="shared" si="14"/>
        <v>0</v>
      </c>
    </row>
    <row r="132" spans="2:33">
      <c r="B132" s="42">
        <v>2025</v>
      </c>
      <c r="C132" s="46">
        <f t="shared" ref="C132:AG132" si="15">C82</f>
        <v>78.90688938861561</v>
      </c>
      <c r="D132" s="46">
        <f t="shared" si="15"/>
        <v>0</v>
      </c>
      <c r="E132" s="46">
        <f t="shared" si="15"/>
        <v>154.26271326684906</v>
      </c>
      <c r="F132" s="46">
        <f t="shared" si="15"/>
        <v>0</v>
      </c>
      <c r="G132" s="46">
        <f t="shared" si="15"/>
        <v>0</v>
      </c>
      <c r="H132" s="46">
        <f t="shared" si="15"/>
        <v>0</v>
      </c>
      <c r="I132" s="46">
        <f t="shared" si="15"/>
        <v>70.840902704037745</v>
      </c>
      <c r="J132" s="46">
        <f t="shared" si="15"/>
        <v>50.283318770351023</v>
      </c>
      <c r="K132" s="46">
        <f t="shared" si="15"/>
        <v>0</v>
      </c>
      <c r="L132" s="46">
        <f t="shared" si="15"/>
        <v>30.170076892571945</v>
      </c>
      <c r="M132" s="46">
        <f t="shared" si="15"/>
        <v>30.170076892571945</v>
      </c>
      <c r="N132" s="46">
        <f t="shared" si="15"/>
        <v>40.322872058088471</v>
      </c>
      <c r="O132" s="46">
        <f t="shared" si="15"/>
        <v>40.322872058088471</v>
      </c>
      <c r="P132" s="46">
        <f t="shared" si="15"/>
        <v>121.84069514307899</v>
      </c>
      <c r="Q132" s="46">
        <f t="shared" si="15"/>
        <v>121.84069514307899</v>
      </c>
      <c r="R132" s="46">
        <f t="shared" si="15"/>
        <v>0</v>
      </c>
      <c r="S132" s="46">
        <f t="shared" si="15"/>
        <v>0</v>
      </c>
      <c r="T132" s="46">
        <f t="shared" si="15"/>
        <v>207.97059995378075</v>
      </c>
      <c r="U132" s="46">
        <f t="shared" si="15"/>
        <v>67.012382328693448</v>
      </c>
      <c r="V132" s="46">
        <f t="shared" si="15"/>
        <v>67.012382328693448</v>
      </c>
      <c r="W132" s="46">
        <f t="shared" si="15"/>
        <v>0</v>
      </c>
      <c r="X132" s="46">
        <f t="shared" si="15"/>
        <v>0</v>
      </c>
      <c r="Y132" s="46">
        <f t="shared" si="15"/>
        <v>0</v>
      </c>
      <c r="Z132" s="46">
        <f t="shared" si="15"/>
        <v>0</v>
      </c>
      <c r="AA132" s="46">
        <f t="shared" si="15"/>
        <v>0</v>
      </c>
      <c r="AB132" s="46">
        <f t="shared" si="15"/>
        <v>0</v>
      </c>
      <c r="AC132" s="46">
        <f t="shared" si="15"/>
        <v>0</v>
      </c>
      <c r="AD132" s="46">
        <f t="shared" si="15"/>
        <v>0</v>
      </c>
      <c r="AE132" s="46">
        <f t="shared" si="15"/>
        <v>0</v>
      </c>
      <c r="AF132" s="46">
        <f t="shared" si="15"/>
        <v>0</v>
      </c>
      <c r="AG132" s="46">
        <f t="shared" si="15"/>
        <v>0</v>
      </c>
    </row>
    <row r="133" spans="2:33">
      <c r="B133" s="42">
        <v>2026</v>
      </c>
      <c r="C133" s="46">
        <f t="shared" ref="C133:AG133" si="16">C83</f>
        <v>78.90688938861561</v>
      </c>
      <c r="D133" s="46">
        <f t="shared" si="16"/>
        <v>0</v>
      </c>
      <c r="E133" s="46">
        <f t="shared" si="16"/>
        <v>154.26271326684906</v>
      </c>
      <c r="F133" s="46">
        <f t="shared" si="16"/>
        <v>0</v>
      </c>
      <c r="G133" s="46">
        <f t="shared" si="16"/>
        <v>0</v>
      </c>
      <c r="H133" s="46">
        <f t="shared" si="16"/>
        <v>0</v>
      </c>
      <c r="I133" s="46">
        <f t="shared" si="16"/>
        <v>70.840902704037745</v>
      </c>
      <c r="J133" s="46">
        <f t="shared" si="16"/>
        <v>50.283318770351023</v>
      </c>
      <c r="K133" s="46">
        <f t="shared" si="16"/>
        <v>0</v>
      </c>
      <c r="L133" s="46">
        <f t="shared" si="16"/>
        <v>30.170076892571945</v>
      </c>
      <c r="M133" s="46">
        <f t="shared" si="16"/>
        <v>30.170076892571945</v>
      </c>
      <c r="N133" s="46">
        <f t="shared" si="16"/>
        <v>40.322872058088471</v>
      </c>
      <c r="O133" s="46">
        <f t="shared" si="16"/>
        <v>40.322872058088471</v>
      </c>
      <c r="P133" s="46">
        <f t="shared" si="16"/>
        <v>121.84069514307899</v>
      </c>
      <c r="Q133" s="46">
        <f t="shared" si="16"/>
        <v>121.84069514307899</v>
      </c>
      <c r="R133" s="46">
        <f t="shared" si="16"/>
        <v>0</v>
      </c>
      <c r="S133" s="46">
        <f t="shared" si="16"/>
        <v>0</v>
      </c>
      <c r="T133" s="46">
        <f t="shared" si="16"/>
        <v>207.97059995378075</v>
      </c>
      <c r="U133" s="46">
        <f t="shared" si="16"/>
        <v>67.012382328693448</v>
      </c>
      <c r="V133" s="46">
        <f t="shared" si="16"/>
        <v>67.012382328693448</v>
      </c>
      <c r="W133" s="46">
        <f t="shared" si="16"/>
        <v>0</v>
      </c>
      <c r="X133" s="46">
        <f t="shared" si="16"/>
        <v>0</v>
      </c>
      <c r="Y133" s="46">
        <f t="shared" si="16"/>
        <v>0</v>
      </c>
      <c r="Z133" s="46">
        <f t="shared" si="16"/>
        <v>0</v>
      </c>
      <c r="AA133" s="46">
        <f t="shared" si="16"/>
        <v>0</v>
      </c>
      <c r="AB133" s="46">
        <f t="shared" si="16"/>
        <v>0</v>
      </c>
      <c r="AC133" s="46">
        <f t="shared" si="16"/>
        <v>0</v>
      </c>
      <c r="AD133" s="46">
        <f t="shared" si="16"/>
        <v>0</v>
      </c>
      <c r="AE133" s="46">
        <f t="shared" si="16"/>
        <v>0</v>
      </c>
      <c r="AF133" s="46">
        <f t="shared" si="16"/>
        <v>0</v>
      </c>
      <c r="AG133" s="46">
        <f t="shared" si="16"/>
        <v>0</v>
      </c>
    </row>
    <row r="134" spans="2:33">
      <c r="B134" s="42">
        <v>2027</v>
      </c>
      <c r="C134" s="46">
        <f t="shared" ref="C134:AG134" si="17">C84</f>
        <v>78.90688938861561</v>
      </c>
      <c r="D134" s="46">
        <f t="shared" si="17"/>
        <v>0</v>
      </c>
      <c r="E134" s="46">
        <f t="shared" si="17"/>
        <v>154.26271326684906</v>
      </c>
      <c r="F134" s="46">
        <f t="shared" si="17"/>
        <v>0</v>
      </c>
      <c r="G134" s="46">
        <f t="shared" si="17"/>
        <v>0</v>
      </c>
      <c r="H134" s="46">
        <f t="shared" si="17"/>
        <v>0</v>
      </c>
      <c r="I134" s="46">
        <f t="shared" si="17"/>
        <v>70.840902704037745</v>
      </c>
      <c r="J134" s="46">
        <f t="shared" si="17"/>
        <v>50.283318770351023</v>
      </c>
      <c r="K134" s="46">
        <f t="shared" si="17"/>
        <v>0</v>
      </c>
      <c r="L134" s="46">
        <f t="shared" si="17"/>
        <v>30.170076892571945</v>
      </c>
      <c r="M134" s="46">
        <f t="shared" si="17"/>
        <v>30.170076892571945</v>
      </c>
      <c r="N134" s="46">
        <f t="shared" si="17"/>
        <v>40.322872058088471</v>
      </c>
      <c r="O134" s="46">
        <f t="shared" si="17"/>
        <v>40.322872058088471</v>
      </c>
      <c r="P134" s="46">
        <f t="shared" si="17"/>
        <v>121.84069514307899</v>
      </c>
      <c r="Q134" s="46">
        <f t="shared" si="17"/>
        <v>121.84069514307899</v>
      </c>
      <c r="R134" s="46">
        <f t="shared" si="17"/>
        <v>0</v>
      </c>
      <c r="S134" s="46">
        <f t="shared" si="17"/>
        <v>0</v>
      </c>
      <c r="T134" s="46">
        <f t="shared" si="17"/>
        <v>207.97059995378075</v>
      </c>
      <c r="U134" s="46">
        <f t="shared" si="17"/>
        <v>67.012382328693448</v>
      </c>
      <c r="V134" s="46">
        <f t="shared" si="17"/>
        <v>67.012382328693448</v>
      </c>
      <c r="W134" s="46">
        <f t="shared" si="17"/>
        <v>0</v>
      </c>
      <c r="X134" s="46">
        <f t="shared" si="17"/>
        <v>0</v>
      </c>
      <c r="Y134" s="46">
        <f t="shared" si="17"/>
        <v>0</v>
      </c>
      <c r="Z134" s="46">
        <f t="shared" si="17"/>
        <v>0</v>
      </c>
      <c r="AA134" s="46">
        <f t="shared" si="17"/>
        <v>0</v>
      </c>
      <c r="AB134" s="46">
        <f t="shared" si="17"/>
        <v>0</v>
      </c>
      <c r="AC134" s="46">
        <f t="shared" si="17"/>
        <v>0</v>
      </c>
      <c r="AD134" s="46">
        <f t="shared" si="17"/>
        <v>0</v>
      </c>
      <c r="AE134" s="46">
        <f t="shared" si="17"/>
        <v>0</v>
      </c>
      <c r="AF134" s="46">
        <f t="shared" si="17"/>
        <v>0</v>
      </c>
      <c r="AG134" s="46">
        <f t="shared" si="17"/>
        <v>0</v>
      </c>
    </row>
    <row r="135" spans="2:33">
      <c r="B135" s="42">
        <v>2028</v>
      </c>
      <c r="C135" s="46">
        <f t="shared" ref="C135:AG135" si="18">C85</f>
        <v>78.90688938861561</v>
      </c>
      <c r="D135" s="46">
        <f t="shared" si="18"/>
        <v>0</v>
      </c>
      <c r="E135" s="46">
        <f t="shared" si="18"/>
        <v>154.26271326684906</v>
      </c>
      <c r="F135" s="46">
        <f t="shared" si="18"/>
        <v>0</v>
      </c>
      <c r="G135" s="46">
        <f t="shared" si="18"/>
        <v>0</v>
      </c>
      <c r="H135" s="46">
        <f t="shared" si="18"/>
        <v>0</v>
      </c>
      <c r="I135" s="46">
        <f t="shared" si="18"/>
        <v>70.840902704037745</v>
      </c>
      <c r="J135" s="46">
        <f t="shared" si="18"/>
        <v>50.283318770351023</v>
      </c>
      <c r="K135" s="46">
        <f t="shared" si="18"/>
        <v>0</v>
      </c>
      <c r="L135" s="46">
        <f t="shared" si="18"/>
        <v>30.170076892571945</v>
      </c>
      <c r="M135" s="46">
        <f t="shared" si="18"/>
        <v>30.170076892571945</v>
      </c>
      <c r="N135" s="46">
        <f t="shared" si="18"/>
        <v>40.322872058088471</v>
      </c>
      <c r="O135" s="46">
        <f t="shared" si="18"/>
        <v>40.322872058088471</v>
      </c>
      <c r="P135" s="46">
        <f t="shared" si="18"/>
        <v>121.84069514307899</v>
      </c>
      <c r="Q135" s="46">
        <f t="shared" si="18"/>
        <v>121.84069514307899</v>
      </c>
      <c r="R135" s="46">
        <f t="shared" si="18"/>
        <v>0</v>
      </c>
      <c r="S135" s="46">
        <f t="shared" si="18"/>
        <v>0</v>
      </c>
      <c r="T135" s="46">
        <f t="shared" si="18"/>
        <v>207.97059995378075</v>
      </c>
      <c r="U135" s="46">
        <f t="shared" si="18"/>
        <v>67.012382328693448</v>
      </c>
      <c r="V135" s="46">
        <f t="shared" si="18"/>
        <v>67.012382328693448</v>
      </c>
      <c r="W135" s="46">
        <f t="shared" si="18"/>
        <v>0</v>
      </c>
      <c r="X135" s="46">
        <f t="shared" si="18"/>
        <v>0</v>
      </c>
      <c r="Y135" s="46">
        <f t="shared" si="18"/>
        <v>0</v>
      </c>
      <c r="Z135" s="46">
        <f t="shared" si="18"/>
        <v>0</v>
      </c>
      <c r="AA135" s="46">
        <f t="shared" si="18"/>
        <v>0</v>
      </c>
      <c r="AB135" s="46">
        <f t="shared" si="18"/>
        <v>0</v>
      </c>
      <c r="AC135" s="46">
        <f t="shared" si="18"/>
        <v>0</v>
      </c>
      <c r="AD135" s="46">
        <f t="shared" si="18"/>
        <v>0</v>
      </c>
      <c r="AE135" s="46">
        <f t="shared" si="18"/>
        <v>0</v>
      </c>
      <c r="AF135" s="46">
        <f t="shared" si="18"/>
        <v>0</v>
      </c>
      <c r="AG135" s="46">
        <f t="shared" si="18"/>
        <v>0</v>
      </c>
    </row>
    <row r="136" spans="2:33">
      <c r="B136" s="42">
        <v>2029</v>
      </c>
      <c r="C136" s="46">
        <f t="shared" ref="C136:AG136" si="19">C86</f>
        <v>78.90688938861561</v>
      </c>
      <c r="D136" s="46">
        <f t="shared" si="19"/>
        <v>0</v>
      </c>
      <c r="E136" s="46">
        <f t="shared" si="19"/>
        <v>154.26271326684906</v>
      </c>
      <c r="F136" s="46">
        <f t="shared" si="19"/>
        <v>0</v>
      </c>
      <c r="G136" s="46">
        <f t="shared" si="19"/>
        <v>0</v>
      </c>
      <c r="H136" s="46">
        <f t="shared" si="19"/>
        <v>0</v>
      </c>
      <c r="I136" s="46">
        <f t="shared" si="19"/>
        <v>70.840902704037745</v>
      </c>
      <c r="J136" s="46">
        <f t="shared" si="19"/>
        <v>50.283318770351023</v>
      </c>
      <c r="K136" s="46">
        <f t="shared" si="19"/>
        <v>0</v>
      </c>
      <c r="L136" s="46">
        <f t="shared" si="19"/>
        <v>30.170076892571945</v>
      </c>
      <c r="M136" s="46">
        <f t="shared" si="19"/>
        <v>30.170076892571945</v>
      </c>
      <c r="N136" s="46">
        <f t="shared" si="19"/>
        <v>40.322872058088471</v>
      </c>
      <c r="O136" s="46">
        <f t="shared" si="19"/>
        <v>40.322872058088471</v>
      </c>
      <c r="P136" s="46">
        <f t="shared" si="19"/>
        <v>121.84069514307899</v>
      </c>
      <c r="Q136" s="46">
        <f t="shared" si="19"/>
        <v>121.84069514307899</v>
      </c>
      <c r="R136" s="46">
        <f t="shared" si="19"/>
        <v>0</v>
      </c>
      <c r="S136" s="46">
        <f t="shared" si="19"/>
        <v>0</v>
      </c>
      <c r="T136" s="46">
        <f t="shared" si="19"/>
        <v>207.97059995378075</v>
      </c>
      <c r="U136" s="46">
        <f t="shared" si="19"/>
        <v>67.012382328693448</v>
      </c>
      <c r="V136" s="46">
        <f t="shared" si="19"/>
        <v>67.012382328693448</v>
      </c>
      <c r="W136" s="46">
        <f t="shared" si="19"/>
        <v>0</v>
      </c>
      <c r="X136" s="46">
        <f t="shared" si="19"/>
        <v>0</v>
      </c>
      <c r="Y136" s="46">
        <f t="shared" si="19"/>
        <v>0</v>
      </c>
      <c r="Z136" s="46">
        <f t="shared" si="19"/>
        <v>0</v>
      </c>
      <c r="AA136" s="46">
        <f t="shared" si="19"/>
        <v>0</v>
      </c>
      <c r="AB136" s="46">
        <f t="shared" si="19"/>
        <v>0</v>
      </c>
      <c r="AC136" s="46">
        <f t="shared" si="19"/>
        <v>0</v>
      </c>
      <c r="AD136" s="46">
        <f t="shared" si="19"/>
        <v>0</v>
      </c>
      <c r="AE136" s="46">
        <f t="shared" si="19"/>
        <v>0</v>
      </c>
      <c r="AF136" s="46">
        <f t="shared" si="19"/>
        <v>0</v>
      </c>
      <c r="AG136" s="46">
        <f t="shared" si="19"/>
        <v>0</v>
      </c>
    </row>
    <row r="137" spans="2:33">
      <c r="B137" s="42">
        <v>2030</v>
      </c>
      <c r="C137" s="46">
        <f t="shared" ref="C137:AG137" si="20">C87</f>
        <v>78.90688938861561</v>
      </c>
      <c r="D137" s="46">
        <f t="shared" si="20"/>
        <v>0</v>
      </c>
      <c r="E137" s="46">
        <f t="shared" si="20"/>
        <v>154.26271326684906</v>
      </c>
      <c r="F137" s="46">
        <f t="shared" si="20"/>
        <v>0</v>
      </c>
      <c r="G137" s="46">
        <f t="shared" si="20"/>
        <v>0</v>
      </c>
      <c r="H137" s="46">
        <f t="shared" si="20"/>
        <v>0</v>
      </c>
      <c r="I137" s="46">
        <f t="shared" si="20"/>
        <v>70.840902704037745</v>
      </c>
      <c r="J137" s="46">
        <f t="shared" si="20"/>
        <v>50.283318770351023</v>
      </c>
      <c r="K137" s="46">
        <f t="shared" si="20"/>
        <v>0</v>
      </c>
      <c r="L137" s="46">
        <f t="shared" si="20"/>
        <v>30.170076892571945</v>
      </c>
      <c r="M137" s="46">
        <f t="shared" si="20"/>
        <v>30.170076892571945</v>
      </c>
      <c r="N137" s="46">
        <f t="shared" si="20"/>
        <v>40.322872058088471</v>
      </c>
      <c r="O137" s="46">
        <f t="shared" si="20"/>
        <v>40.322872058088471</v>
      </c>
      <c r="P137" s="46">
        <f t="shared" si="20"/>
        <v>121.84069514307899</v>
      </c>
      <c r="Q137" s="46">
        <f t="shared" si="20"/>
        <v>121.84069514307899</v>
      </c>
      <c r="R137" s="46">
        <f t="shared" si="20"/>
        <v>0</v>
      </c>
      <c r="S137" s="46">
        <f t="shared" si="20"/>
        <v>0</v>
      </c>
      <c r="T137" s="46">
        <f t="shared" si="20"/>
        <v>207.97059995378075</v>
      </c>
      <c r="U137" s="46">
        <f t="shared" si="20"/>
        <v>67.012382328693448</v>
      </c>
      <c r="V137" s="46">
        <f t="shared" si="20"/>
        <v>67.012382328693448</v>
      </c>
      <c r="W137" s="46">
        <f t="shared" si="20"/>
        <v>0</v>
      </c>
      <c r="X137" s="46">
        <f t="shared" si="20"/>
        <v>0</v>
      </c>
      <c r="Y137" s="46">
        <f t="shared" si="20"/>
        <v>0</v>
      </c>
      <c r="Z137" s="46">
        <f t="shared" si="20"/>
        <v>0</v>
      </c>
      <c r="AA137" s="46">
        <f t="shared" si="20"/>
        <v>0</v>
      </c>
      <c r="AB137" s="46">
        <f t="shared" si="20"/>
        <v>0</v>
      </c>
      <c r="AC137" s="46">
        <f t="shared" si="20"/>
        <v>0</v>
      </c>
      <c r="AD137" s="46">
        <f t="shared" si="20"/>
        <v>0</v>
      </c>
      <c r="AE137" s="46">
        <f t="shared" si="20"/>
        <v>0</v>
      </c>
      <c r="AF137" s="46">
        <f t="shared" si="20"/>
        <v>0</v>
      </c>
      <c r="AG137" s="46">
        <f t="shared" si="20"/>
        <v>0</v>
      </c>
    </row>
    <row r="138" spans="2:33">
      <c r="B138" s="42">
        <v>2031</v>
      </c>
      <c r="C138" s="46">
        <f t="shared" ref="C138:AG138" si="21">C88</f>
        <v>78.90688938861561</v>
      </c>
      <c r="D138" s="46">
        <f t="shared" si="21"/>
        <v>0</v>
      </c>
      <c r="E138" s="46">
        <f t="shared" si="21"/>
        <v>154.26271326684906</v>
      </c>
      <c r="F138" s="46">
        <f t="shared" si="21"/>
        <v>0</v>
      </c>
      <c r="G138" s="46">
        <f t="shared" si="21"/>
        <v>0</v>
      </c>
      <c r="H138" s="46">
        <f t="shared" si="21"/>
        <v>0</v>
      </c>
      <c r="I138" s="46">
        <f t="shared" si="21"/>
        <v>70.840902704037745</v>
      </c>
      <c r="J138" s="46">
        <f t="shared" si="21"/>
        <v>50.283318770351023</v>
      </c>
      <c r="K138" s="46">
        <f t="shared" si="21"/>
        <v>0</v>
      </c>
      <c r="L138" s="46">
        <f t="shared" si="21"/>
        <v>30.170076892571945</v>
      </c>
      <c r="M138" s="46">
        <f t="shared" si="21"/>
        <v>30.170076892571945</v>
      </c>
      <c r="N138" s="46">
        <f t="shared" si="21"/>
        <v>40.322872058088471</v>
      </c>
      <c r="O138" s="46">
        <f t="shared" si="21"/>
        <v>40.322872058088471</v>
      </c>
      <c r="P138" s="46">
        <f t="shared" si="21"/>
        <v>121.84069514307899</v>
      </c>
      <c r="Q138" s="46">
        <f t="shared" si="21"/>
        <v>121.84069514307899</v>
      </c>
      <c r="R138" s="46">
        <f t="shared" si="21"/>
        <v>0</v>
      </c>
      <c r="S138" s="46">
        <f t="shared" si="21"/>
        <v>0</v>
      </c>
      <c r="T138" s="46">
        <f t="shared" si="21"/>
        <v>207.97059995378075</v>
      </c>
      <c r="U138" s="46">
        <f t="shared" si="21"/>
        <v>67.012382328693448</v>
      </c>
      <c r="V138" s="46">
        <f t="shared" si="21"/>
        <v>67.012382328693448</v>
      </c>
      <c r="W138" s="46">
        <f t="shared" si="21"/>
        <v>0</v>
      </c>
      <c r="X138" s="46">
        <f t="shared" si="21"/>
        <v>0</v>
      </c>
      <c r="Y138" s="46">
        <f t="shared" si="21"/>
        <v>0</v>
      </c>
      <c r="Z138" s="46">
        <f t="shared" si="21"/>
        <v>0</v>
      </c>
      <c r="AA138" s="46">
        <f t="shared" si="21"/>
        <v>0</v>
      </c>
      <c r="AB138" s="46">
        <f t="shared" si="21"/>
        <v>0</v>
      </c>
      <c r="AC138" s="46">
        <f t="shared" si="21"/>
        <v>0</v>
      </c>
      <c r="AD138" s="46">
        <f t="shared" si="21"/>
        <v>0</v>
      </c>
      <c r="AE138" s="46">
        <f t="shared" si="21"/>
        <v>0</v>
      </c>
      <c r="AF138" s="46">
        <f t="shared" si="21"/>
        <v>0</v>
      </c>
      <c r="AG138" s="46">
        <f t="shared" si="21"/>
        <v>0</v>
      </c>
    </row>
    <row r="139" spans="2:33">
      <c r="B139" s="42">
        <v>2032</v>
      </c>
      <c r="C139" s="46">
        <f t="shared" ref="C139:AG139" si="22">C89</f>
        <v>78.90688938861561</v>
      </c>
      <c r="D139" s="46">
        <f t="shared" si="22"/>
        <v>0</v>
      </c>
      <c r="E139" s="46">
        <f t="shared" si="22"/>
        <v>154.26271326684906</v>
      </c>
      <c r="F139" s="46">
        <f t="shared" si="22"/>
        <v>0</v>
      </c>
      <c r="G139" s="46">
        <f t="shared" si="22"/>
        <v>0</v>
      </c>
      <c r="H139" s="46">
        <f t="shared" si="22"/>
        <v>0</v>
      </c>
      <c r="I139" s="46">
        <f t="shared" si="22"/>
        <v>70.840902704037745</v>
      </c>
      <c r="J139" s="46">
        <f t="shared" si="22"/>
        <v>50.283318770351023</v>
      </c>
      <c r="K139" s="46">
        <f t="shared" si="22"/>
        <v>0</v>
      </c>
      <c r="L139" s="46">
        <f t="shared" si="22"/>
        <v>30.170076892571945</v>
      </c>
      <c r="M139" s="46">
        <f t="shared" si="22"/>
        <v>30.170076892571945</v>
      </c>
      <c r="N139" s="46">
        <f t="shared" si="22"/>
        <v>40.322872058088471</v>
      </c>
      <c r="O139" s="46">
        <f t="shared" si="22"/>
        <v>40.322872058088471</v>
      </c>
      <c r="P139" s="46">
        <f t="shared" si="22"/>
        <v>121.84069514307899</v>
      </c>
      <c r="Q139" s="46">
        <f t="shared" si="22"/>
        <v>121.84069514307899</v>
      </c>
      <c r="R139" s="46">
        <f t="shared" si="22"/>
        <v>0</v>
      </c>
      <c r="S139" s="46">
        <f t="shared" si="22"/>
        <v>0</v>
      </c>
      <c r="T139" s="46">
        <f t="shared" si="22"/>
        <v>207.97059995378075</v>
      </c>
      <c r="U139" s="46">
        <f t="shared" si="22"/>
        <v>67.012382328693448</v>
      </c>
      <c r="V139" s="46">
        <f t="shared" si="22"/>
        <v>67.012382328693448</v>
      </c>
      <c r="W139" s="46">
        <f t="shared" si="22"/>
        <v>0</v>
      </c>
      <c r="X139" s="46">
        <f t="shared" si="22"/>
        <v>0</v>
      </c>
      <c r="Y139" s="46">
        <f t="shared" si="22"/>
        <v>0</v>
      </c>
      <c r="Z139" s="46">
        <f t="shared" si="22"/>
        <v>0</v>
      </c>
      <c r="AA139" s="46">
        <f t="shared" si="22"/>
        <v>0</v>
      </c>
      <c r="AB139" s="46">
        <f t="shared" si="22"/>
        <v>0</v>
      </c>
      <c r="AC139" s="46">
        <f t="shared" si="22"/>
        <v>0</v>
      </c>
      <c r="AD139" s="46">
        <f t="shared" si="22"/>
        <v>0</v>
      </c>
      <c r="AE139" s="46">
        <f t="shared" si="22"/>
        <v>0</v>
      </c>
      <c r="AF139" s="46">
        <f t="shared" si="22"/>
        <v>0</v>
      </c>
      <c r="AG139" s="46">
        <f t="shared" si="22"/>
        <v>0</v>
      </c>
    </row>
    <row r="140" spans="2:33">
      <c r="B140" s="42">
        <v>2033</v>
      </c>
      <c r="C140" s="46">
        <f t="shared" ref="C140:AG140" si="23">C90</f>
        <v>78.90688938861561</v>
      </c>
      <c r="D140" s="46">
        <f t="shared" si="23"/>
        <v>0</v>
      </c>
      <c r="E140" s="46">
        <f t="shared" si="23"/>
        <v>154.26271326684906</v>
      </c>
      <c r="F140" s="46">
        <f t="shared" si="23"/>
        <v>0</v>
      </c>
      <c r="G140" s="46">
        <f t="shared" si="23"/>
        <v>0</v>
      </c>
      <c r="H140" s="46">
        <f t="shared" si="23"/>
        <v>0</v>
      </c>
      <c r="I140" s="46">
        <f t="shared" si="23"/>
        <v>70.840902704037745</v>
      </c>
      <c r="J140" s="46">
        <f t="shared" si="23"/>
        <v>50.283318770351023</v>
      </c>
      <c r="K140" s="46">
        <f t="shared" si="23"/>
        <v>0</v>
      </c>
      <c r="L140" s="46">
        <f t="shared" si="23"/>
        <v>30.170076892571945</v>
      </c>
      <c r="M140" s="46">
        <f t="shared" si="23"/>
        <v>30.170076892571945</v>
      </c>
      <c r="N140" s="46">
        <f t="shared" si="23"/>
        <v>40.322872058088471</v>
      </c>
      <c r="O140" s="46">
        <f t="shared" si="23"/>
        <v>40.322872058088471</v>
      </c>
      <c r="P140" s="46">
        <f t="shared" si="23"/>
        <v>121.84069514307899</v>
      </c>
      <c r="Q140" s="46">
        <f t="shared" si="23"/>
        <v>121.84069514307899</v>
      </c>
      <c r="R140" s="46">
        <f t="shared" si="23"/>
        <v>0</v>
      </c>
      <c r="S140" s="46">
        <f t="shared" si="23"/>
        <v>0</v>
      </c>
      <c r="T140" s="46">
        <f t="shared" si="23"/>
        <v>207.97059995378075</v>
      </c>
      <c r="U140" s="46">
        <f t="shared" si="23"/>
        <v>67.012382328693448</v>
      </c>
      <c r="V140" s="46">
        <f t="shared" si="23"/>
        <v>67.012382328693448</v>
      </c>
      <c r="W140" s="46">
        <f t="shared" si="23"/>
        <v>0</v>
      </c>
      <c r="X140" s="46">
        <f t="shared" si="23"/>
        <v>0</v>
      </c>
      <c r="Y140" s="46">
        <f t="shared" si="23"/>
        <v>0</v>
      </c>
      <c r="Z140" s="46">
        <f t="shared" si="23"/>
        <v>0</v>
      </c>
      <c r="AA140" s="46">
        <f t="shared" si="23"/>
        <v>0</v>
      </c>
      <c r="AB140" s="46">
        <f t="shared" si="23"/>
        <v>0</v>
      </c>
      <c r="AC140" s="46">
        <f t="shared" si="23"/>
        <v>0</v>
      </c>
      <c r="AD140" s="46">
        <f t="shared" si="23"/>
        <v>0</v>
      </c>
      <c r="AE140" s="46">
        <f t="shared" si="23"/>
        <v>0</v>
      </c>
      <c r="AF140" s="46">
        <f t="shared" si="23"/>
        <v>0</v>
      </c>
      <c r="AG140" s="46">
        <f t="shared" si="23"/>
        <v>0</v>
      </c>
    </row>
    <row r="141" spans="2:33">
      <c r="B141" s="42">
        <v>2034</v>
      </c>
      <c r="C141" s="46">
        <f t="shared" ref="C141:AG141" si="24">C91</f>
        <v>78.90688938861561</v>
      </c>
      <c r="D141" s="46">
        <f t="shared" si="24"/>
        <v>0</v>
      </c>
      <c r="E141" s="46">
        <f t="shared" si="24"/>
        <v>154.26271326684906</v>
      </c>
      <c r="F141" s="46">
        <f t="shared" si="24"/>
        <v>0</v>
      </c>
      <c r="G141" s="46">
        <f t="shared" si="24"/>
        <v>0</v>
      </c>
      <c r="H141" s="46">
        <f t="shared" si="24"/>
        <v>0</v>
      </c>
      <c r="I141" s="46">
        <f t="shared" si="24"/>
        <v>70.840902704037745</v>
      </c>
      <c r="J141" s="46">
        <f t="shared" si="24"/>
        <v>50.283318770351023</v>
      </c>
      <c r="K141" s="46">
        <f t="shared" si="24"/>
        <v>0</v>
      </c>
      <c r="L141" s="46">
        <f t="shared" si="24"/>
        <v>30.170076892571945</v>
      </c>
      <c r="M141" s="46">
        <f t="shared" si="24"/>
        <v>30.170076892571945</v>
      </c>
      <c r="N141" s="46">
        <f t="shared" si="24"/>
        <v>40.322872058088471</v>
      </c>
      <c r="O141" s="46">
        <f t="shared" si="24"/>
        <v>40.322872058088471</v>
      </c>
      <c r="P141" s="46">
        <f t="shared" si="24"/>
        <v>121.84069514307899</v>
      </c>
      <c r="Q141" s="46">
        <f t="shared" si="24"/>
        <v>121.84069514307899</v>
      </c>
      <c r="R141" s="46">
        <f t="shared" si="24"/>
        <v>0</v>
      </c>
      <c r="S141" s="46">
        <f t="shared" si="24"/>
        <v>0</v>
      </c>
      <c r="T141" s="46">
        <f t="shared" si="24"/>
        <v>207.97059995378075</v>
      </c>
      <c r="U141" s="46">
        <f t="shared" si="24"/>
        <v>67.012382328693448</v>
      </c>
      <c r="V141" s="46">
        <f t="shared" si="24"/>
        <v>67.012382328693448</v>
      </c>
      <c r="W141" s="46">
        <f t="shared" si="24"/>
        <v>0</v>
      </c>
      <c r="X141" s="46">
        <f t="shared" si="24"/>
        <v>0</v>
      </c>
      <c r="Y141" s="46">
        <f t="shared" si="24"/>
        <v>0</v>
      </c>
      <c r="Z141" s="46">
        <f t="shared" si="24"/>
        <v>0</v>
      </c>
      <c r="AA141" s="46">
        <f t="shared" si="24"/>
        <v>0</v>
      </c>
      <c r="AB141" s="46">
        <f t="shared" si="24"/>
        <v>0</v>
      </c>
      <c r="AC141" s="46">
        <f t="shared" si="24"/>
        <v>0</v>
      </c>
      <c r="AD141" s="46">
        <f t="shared" si="24"/>
        <v>0</v>
      </c>
      <c r="AE141" s="46">
        <f t="shared" si="24"/>
        <v>0</v>
      </c>
      <c r="AF141" s="46">
        <f t="shared" si="24"/>
        <v>0</v>
      </c>
      <c r="AG141" s="46">
        <f t="shared" si="24"/>
        <v>0</v>
      </c>
    </row>
    <row r="142" spans="2:33">
      <c r="B142" s="42">
        <v>2035</v>
      </c>
      <c r="C142" s="46">
        <f t="shared" ref="C142:AG142" si="25">C92</f>
        <v>78.90688938861561</v>
      </c>
      <c r="D142" s="46">
        <f t="shared" si="25"/>
        <v>0</v>
      </c>
      <c r="E142" s="46">
        <f t="shared" si="25"/>
        <v>154.26271326684906</v>
      </c>
      <c r="F142" s="46">
        <f t="shared" si="25"/>
        <v>0</v>
      </c>
      <c r="G142" s="46">
        <f t="shared" si="25"/>
        <v>0</v>
      </c>
      <c r="H142" s="46">
        <f t="shared" si="25"/>
        <v>0</v>
      </c>
      <c r="I142" s="46">
        <f t="shared" si="25"/>
        <v>70.840902704037745</v>
      </c>
      <c r="J142" s="46">
        <f t="shared" si="25"/>
        <v>50.283318770351023</v>
      </c>
      <c r="K142" s="46">
        <f t="shared" si="25"/>
        <v>0</v>
      </c>
      <c r="L142" s="46">
        <f t="shared" si="25"/>
        <v>30.170076892571945</v>
      </c>
      <c r="M142" s="46">
        <f t="shared" si="25"/>
        <v>30.170076892571945</v>
      </c>
      <c r="N142" s="46">
        <f t="shared" si="25"/>
        <v>40.322872058088471</v>
      </c>
      <c r="O142" s="46">
        <f t="shared" si="25"/>
        <v>40.322872058088471</v>
      </c>
      <c r="P142" s="46">
        <f t="shared" si="25"/>
        <v>121.84069514307899</v>
      </c>
      <c r="Q142" s="46">
        <f t="shared" si="25"/>
        <v>121.84069514307899</v>
      </c>
      <c r="R142" s="46">
        <f t="shared" si="25"/>
        <v>0</v>
      </c>
      <c r="S142" s="46">
        <f t="shared" si="25"/>
        <v>0</v>
      </c>
      <c r="T142" s="46">
        <f t="shared" si="25"/>
        <v>207.97059995378075</v>
      </c>
      <c r="U142" s="46">
        <f t="shared" si="25"/>
        <v>67.012382328693448</v>
      </c>
      <c r="V142" s="46">
        <f t="shared" si="25"/>
        <v>67.012382328693448</v>
      </c>
      <c r="W142" s="46">
        <f t="shared" si="25"/>
        <v>0</v>
      </c>
      <c r="X142" s="46">
        <f t="shared" si="25"/>
        <v>0</v>
      </c>
      <c r="Y142" s="46">
        <f t="shared" si="25"/>
        <v>0</v>
      </c>
      <c r="Z142" s="46">
        <f t="shared" si="25"/>
        <v>0</v>
      </c>
      <c r="AA142" s="46">
        <f t="shared" si="25"/>
        <v>0</v>
      </c>
      <c r="AB142" s="46">
        <f t="shared" si="25"/>
        <v>0</v>
      </c>
      <c r="AC142" s="46">
        <f t="shared" si="25"/>
        <v>0</v>
      </c>
      <c r="AD142" s="46">
        <f t="shared" si="25"/>
        <v>0</v>
      </c>
      <c r="AE142" s="46">
        <f t="shared" si="25"/>
        <v>0</v>
      </c>
      <c r="AF142" s="46">
        <f t="shared" si="25"/>
        <v>0</v>
      </c>
      <c r="AG142" s="46">
        <f t="shared" si="25"/>
        <v>0</v>
      </c>
    </row>
    <row r="143" spans="2:33">
      <c r="B143" s="42">
        <v>2036</v>
      </c>
      <c r="C143" s="46">
        <f t="shared" ref="C143:AG143" si="26">C93</f>
        <v>78.90688938861561</v>
      </c>
      <c r="D143" s="46">
        <f t="shared" si="26"/>
        <v>0</v>
      </c>
      <c r="E143" s="46">
        <f t="shared" si="26"/>
        <v>154.26271326684906</v>
      </c>
      <c r="F143" s="46">
        <f t="shared" si="26"/>
        <v>0</v>
      </c>
      <c r="G143" s="46">
        <f t="shared" si="26"/>
        <v>0</v>
      </c>
      <c r="H143" s="46">
        <f t="shared" si="26"/>
        <v>0</v>
      </c>
      <c r="I143" s="46">
        <f t="shared" si="26"/>
        <v>70.840902704037745</v>
      </c>
      <c r="J143" s="46">
        <f t="shared" si="26"/>
        <v>50.283318770351023</v>
      </c>
      <c r="K143" s="46">
        <f t="shared" si="26"/>
        <v>0</v>
      </c>
      <c r="L143" s="46">
        <f t="shared" si="26"/>
        <v>30.170076892571945</v>
      </c>
      <c r="M143" s="46">
        <f t="shared" si="26"/>
        <v>30.170076892571945</v>
      </c>
      <c r="N143" s="46">
        <f t="shared" si="26"/>
        <v>40.322872058088471</v>
      </c>
      <c r="O143" s="46">
        <f t="shared" si="26"/>
        <v>40.322872058088471</v>
      </c>
      <c r="P143" s="46">
        <f t="shared" si="26"/>
        <v>121.84069514307899</v>
      </c>
      <c r="Q143" s="46">
        <f t="shared" si="26"/>
        <v>121.84069514307899</v>
      </c>
      <c r="R143" s="46">
        <f t="shared" si="26"/>
        <v>0</v>
      </c>
      <c r="S143" s="46">
        <f t="shared" si="26"/>
        <v>0</v>
      </c>
      <c r="T143" s="46">
        <f t="shared" si="26"/>
        <v>207.97059995378075</v>
      </c>
      <c r="U143" s="46">
        <f t="shared" si="26"/>
        <v>67.012382328693448</v>
      </c>
      <c r="V143" s="46">
        <f t="shared" si="26"/>
        <v>67.012382328693448</v>
      </c>
      <c r="W143" s="46">
        <f t="shared" si="26"/>
        <v>0</v>
      </c>
      <c r="X143" s="46">
        <f t="shared" si="26"/>
        <v>0</v>
      </c>
      <c r="Y143" s="46">
        <f t="shared" si="26"/>
        <v>0</v>
      </c>
      <c r="Z143" s="46">
        <f t="shared" si="26"/>
        <v>0</v>
      </c>
      <c r="AA143" s="46">
        <f t="shared" si="26"/>
        <v>0</v>
      </c>
      <c r="AB143" s="46">
        <f t="shared" si="26"/>
        <v>0</v>
      </c>
      <c r="AC143" s="46">
        <f t="shared" si="26"/>
        <v>0</v>
      </c>
      <c r="AD143" s="46">
        <f t="shared" si="26"/>
        <v>0</v>
      </c>
      <c r="AE143" s="46">
        <f t="shared" si="26"/>
        <v>0</v>
      </c>
      <c r="AF143" s="46">
        <f t="shared" si="26"/>
        <v>0</v>
      </c>
      <c r="AG143" s="46">
        <f t="shared" si="26"/>
        <v>0</v>
      </c>
    </row>
    <row r="144" spans="2:33">
      <c r="B144" s="42">
        <v>2037</v>
      </c>
      <c r="C144" s="46">
        <f t="shared" ref="C144:AG144" si="27">C94</f>
        <v>78.90688938861561</v>
      </c>
      <c r="D144" s="46">
        <f t="shared" si="27"/>
        <v>0</v>
      </c>
      <c r="E144" s="46">
        <f t="shared" si="27"/>
        <v>154.26271326684906</v>
      </c>
      <c r="F144" s="46">
        <f t="shared" si="27"/>
        <v>0</v>
      </c>
      <c r="G144" s="46">
        <f t="shared" si="27"/>
        <v>0</v>
      </c>
      <c r="H144" s="46">
        <f t="shared" si="27"/>
        <v>0</v>
      </c>
      <c r="I144" s="46">
        <f t="shared" si="27"/>
        <v>70.840902704037745</v>
      </c>
      <c r="J144" s="46">
        <f t="shared" si="27"/>
        <v>50.283318770351023</v>
      </c>
      <c r="K144" s="46">
        <f t="shared" si="27"/>
        <v>0</v>
      </c>
      <c r="L144" s="46">
        <f t="shared" si="27"/>
        <v>30.170076892571945</v>
      </c>
      <c r="M144" s="46">
        <f t="shared" si="27"/>
        <v>30.170076892571945</v>
      </c>
      <c r="N144" s="46">
        <f t="shared" si="27"/>
        <v>40.322872058088471</v>
      </c>
      <c r="O144" s="46">
        <f t="shared" si="27"/>
        <v>40.322872058088471</v>
      </c>
      <c r="P144" s="46">
        <f t="shared" si="27"/>
        <v>121.84069514307899</v>
      </c>
      <c r="Q144" s="46">
        <f t="shared" si="27"/>
        <v>121.84069514307899</v>
      </c>
      <c r="R144" s="46">
        <f t="shared" si="27"/>
        <v>0</v>
      </c>
      <c r="S144" s="46">
        <f t="shared" si="27"/>
        <v>0</v>
      </c>
      <c r="T144" s="46">
        <f t="shared" si="27"/>
        <v>207.97059995378075</v>
      </c>
      <c r="U144" s="46">
        <f t="shared" si="27"/>
        <v>67.012382328693448</v>
      </c>
      <c r="V144" s="46">
        <f t="shared" si="27"/>
        <v>67.012382328693448</v>
      </c>
      <c r="W144" s="46">
        <f t="shared" si="27"/>
        <v>0</v>
      </c>
      <c r="X144" s="46">
        <f t="shared" si="27"/>
        <v>0</v>
      </c>
      <c r="Y144" s="46">
        <f t="shared" si="27"/>
        <v>0</v>
      </c>
      <c r="Z144" s="46">
        <f t="shared" si="27"/>
        <v>0</v>
      </c>
      <c r="AA144" s="46">
        <f t="shared" si="27"/>
        <v>0</v>
      </c>
      <c r="AB144" s="46">
        <f t="shared" si="27"/>
        <v>0</v>
      </c>
      <c r="AC144" s="46">
        <f t="shared" si="27"/>
        <v>0</v>
      </c>
      <c r="AD144" s="46">
        <f t="shared" si="27"/>
        <v>0</v>
      </c>
      <c r="AE144" s="46">
        <f t="shared" si="27"/>
        <v>0</v>
      </c>
      <c r="AF144" s="46">
        <f t="shared" si="27"/>
        <v>0</v>
      </c>
      <c r="AG144" s="46">
        <f t="shared" si="27"/>
        <v>0</v>
      </c>
    </row>
    <row r="145" spans="2:33">
      <c r="B145" s="42">
        <v>2038</v>
      </c>
      <c r="C145" s="46">
        <f t="shared" ref="C145:AG145" si="28">C95</f>
        <v>78.90688938861561</v>
      </c>
      <c r="D145" s="46">
        <f t="shared" si="28"/>
        <v>0</v>
      </c>
      <c r="E145" s="46">
        <f t="shared" si="28"/>
        <v>154.26271326684906</v>
      </c>
      <c r="F145" s="46">
        <f t="shared" si="28"/>
        <v>0</v>
      </c>
      <c r="G145" s="46">
        <f t="shared" si="28"/>
        <v>0</v>
      </c>
      <c r="H145" s="46">
        <f t="shared" si="28"/>
        <v>0</v>
      </c>
      <c r="I145" s="46">
        <f t="shared" si="28"/>
        <v>70.840902704037745</v>
      </c>
      <c r="J145" s="46">
        <f t="shared" si="28"/>
        <v>50.283318770351023</v>
      </c>
      <c r="K145" s="46">
        <f t="shared" si="28"/>
        <v>0</v>
      </c>
      <c r="L145" s="46">
        <f t="shared" si="28"/>
        <v>30.170076892571945</v>
      </c>
      <c r="M145" s="46">
        <f t="shared" si="28"/>
        <v>30.170076892571945</v>
      </c>
      <c r="N145" s="46">
        <f t="shared" si="28"/>
        <v>40.322872058088471</v>
      </c>
      <c r="O145" s="46">
        <f t="shared" si="28"/>
        <v>40.322872058088471</v>
      </c>
      <c r="P145" s="46">
        <f t="shared" si="28"/>
        <v>121.84069514307899</v>
      </c>
      <c r="Q145" s="46">
        <f t="shared" si="28"/>
        <v>121.84069514307899</v>
      </c>
      <c r="R145" s="46">
        <f t="shared" si="28"/>
        <v>0</v>
      </c>
      <c r="S145" s="46">
        <f t="shared" si="28"/>
        <v>0</v>
      </c>
      <c r="T145" s="46">
        <f t="shared" si="28"/>
        <v>207.97059995378075</v>
      </c>
      <c r="U145" s="46">
        <f t="shared" si="28"/>
        <v>67.012382328693448</v>
      </c>
      <c r="V145" s="46">
        <f t="shared" si="28"/>
        <v>67.012382328693448</v>
      </c>
      <c r="W145" s="46">
        <f t="shared" si="28"/>
        <v>0</v>
      </c>
      <c r="X145" s="46">
        <f t="shared" si="28"/>
        <v>0</v>
      </c>
      <c r="Y145" s="46">
        <f t="shared" si="28"/>
        <v>0</v>
      </c>
      <c r="Z145" s="46">
        <f t="shared" si="28"/>
        <v>0</v>
      </c>
      <c r="AA145" s="46">
        <f t="shared" si="28"/>
        <v>0</v>
      </c>
      <c r="AB145" s="46">
        <f t="shared" si="28"/>
        <v>0</v>
      </c>
      <c r="AC145" s="46">
        <f t="shared" si="28"/>
        <v>0</v>
      </c>
      <c r="AD145" s="46">
        <f t="shared" si="28"/>
        <v>0</v>
      </c>
      <c r="AE145" s="46">
        <f t="shared" si="28"/>
        <v>0</v>
      </c>
      <c r="AF145" s="46">
        <f t="shared" si="28"/>
        <v>0</v>
      </c>
      <c r="AG145" s="46">
        <f t="shared" si="28"/>
        <v>0</v>
      </c>
    </row>
    <row r="146" spans="2:33">
      <c r="B146" s="42">
        <v>2039</v>
      </c>
      <c r="C146" s="46">
        <f t="shared" ref="C146:AG146" si="29">C96</f>
        <v>78.90688938861561</v>
      </c>
      <c r="D146" s="46">
        <f t="shared" si="29"/>
        <v>0</v>
      </c>
      <c r="E146" s="46">
        <f t="shared" si="29"/>
        <v>154.26271326684906</v>
      </c>
      <c r="F146" s="46">
        <f t="shared" si="29"/>
        <v>0</v>
      </c>
      <c r="G146" s="46">
        <f t="shared" si="29"/>
        <v>0</v>
      </c>
      <c r="H146" s="46">
        <f t="shared" si="29"/>
        <v>0</v>
      </c>
      <c r="I146" s="46">
        <f t="shared" si="29"/>
        <v>70.840902704037745</v>
      </c>
      <c r="J146" s="46">
        <f t="shared" si="29"/>
        <v>50.283318770351023</v>
      </c>
      <c r="K146" s="46">
        <f t="shared" si="29"/>
        <v>0</v>
      </c>
      <c r="L146" s="46">
        <f t="shared" si="29"/>
        <v>30.170076892571945</v>
      </c>
      <c r="M146" s="46">
        <f t="shared" si="29"/>
        <v>30.170076892571945</v>
      </c>
      <c r="N146" s="46">
        <f t="shared" si="29"/>
        <v>40.322872058088471</v>
      </c>
      <c r="O146" s="46">
        <f t="shared" si="29"/>
        <v>40.322872058088471</v>
      </c>
      <c r="P146" s="46">
        <f t="shared" si="29"/>
        <v>121.84069514307899</v>
      </c>
      <c r="Q146" s="46">
        <f t="shared" si="29"/>
        <v>121.84069514307899</v>
      </c>
      <c r="R146" s="46">
        <f t="shared" si="29"/>
        <v>0</v>
      </c>
      <c r="S146" s="46">
        <f t="shared" si="29"/>
        <v>0</v>
      </c>
      <c r="T146" s="46">
        <f t="shared" si="29"/>
        <v>207.97059995378075</v>
      </c>
      <c r="U146" s="46">
        <f t="shared" si="29"/>
        <v>67.012382328693448</v>
      </c>
      <c r="V146" s="46">
        <f t="shared" si="29"/>
        <v>67.012382328693448</v>
      </c>
      <c r="W146" s="46">
        <f t="shared" si="29"/>
        <v>0</v>
      </c>
      <c r="X146" s="46">
        <f t="shared" si="29"/>
        <v>0</v>
      </c>
      <c r="Y146" s="46">
        <f t="shared" si="29"/>
        <v>0</v>
      </c>
      <c r="Z146" s="46">
        <f t="shared" si="29"/>
        <v>0</v>
      </c>
      <c r="AA146" s="46">
        <f t="shared" si="29"/>
        <v>0</v>
      </c>
      <c r="AB146" s="46">
        <f t="shared" si="29"/>
        <v>0</v>
      </c>
      <c r="AC146" s="46">
        <f t="shared" si="29"/>
        <v>0</v>
      </c>
      <c r="AD146" s="46">
        <f t="shared" si="29"/>
        <v>0</v>
      </c>
      <c r="AE146" s="46">
        <f t="shared" si="29"/>
        <v>0</v>
      </c>
      <c r="AF146" s="46">
        <f t="shared" si="29"/>
        <v>0</v>
      </c>
      <c r="AG146" s="46">
        <f t="shared" si="29"/>
        <v>0</v>
      </c>
    </row>
    <row r="147" spans="2:33">
      <c r="B147" s="42">
        <v>2040</v>
      </c>
      <c r="C147" s="46">
        <f t="shared" ref="C147:AG147" si="30">C97</f>
        <v>78.90688938861561</v>
      </c>
      <c r="D147" s="46">
        <f t="shared" si="30"/>
        <v>0</v>
      </c>
      <c r="E147" s="46">
        <f t="shared" si="30"/>
        <v>154.26271326684906</v>
      </c>
      <c r="F147" s="46">
        <f t="shared" si="30"/>
        <v>0</v>
      </c>
      <c r="G147" s="46">
        <f t="shared" si="30"/>
        <v>0</v>
      </c>
      <c r="H147" s="46">
        <f t="shared" si="30"/>
        <v>0</v>
      </c>
      <c r="I147" s="46">
        <f t="shared" si="30"/>
        <v>70.840902704037745</v>
      </c>
      <c r="J147" s="46">
        <f t="shared" si="30"/>
        <v>50.283318770351023</v>
      </c>
      <c r="K147" s="46">
        <f t="shared" si="30"/>
        <v>0</v>
      </c>
      <c r="L147" s="46">
        <f t="shared" si="30"/>
        <v>30.170076892571945</v>
      </c>
      <c r="M147" s="46">
        <f t="shared" si="30"/>
        <v>30.170076892571945</v>
      </c>
      <c r="N147" s="46">
        <f t="shared" si="30"/>
        <v>40.322872058088471</v>
      </c>
      <c r="O147" s="46">
        <f t="shared" si="30"/>
        <v>40.322872058088471</v>
      </c>
      <c r="P147" s="46">
        <f t="shared" si="30"/>
        <v>121.84069514307899</v>
      </c>
      <c r="Q147" s="46">
        <f t="shared" si="30"/>
        <v>121.84069514307899</v>
      </c>
      <c r="R147" s="46">
        <f t="shared" si="30"/>
        <v>0</v>
      </c>
      <c r="S147" s="46">
        <f t="shared" si="30"/>
        <v>0</v>
      </c>
      <c r="T147" s="46">
        <f t="shared" si="30"/>
        <v>207.97059995378075</v>
      </c>
      <c r="U147" s="46">
        <f t="shared" si="30"/>
        <v>67.012382328693448</v>
      </c>
      <c r="V147" s="46">
        <f t="shared" si="30"/>
        <v>67.012382328693448</v>
      </c>
      <c r="W147" s="46">
        <f t="shared" si="30"/>
        <v>0</v>
      </c>
      <c r="X147" s="46">
        <f t="shared" si="30"/>
        <v>0</v>
      </c>
      <c r="Y147" s="46">
        <f t="shared" si="30"/>
        <v>0</v>
      </c>
      <c r="Z147" s="46">
        <f t="shared" si="30"/>
        <v>0</v>
      </c>
      <c r="AA147" s="46">
        <f t="shared" si="30"/>
        <v>0</v>
      </c>
      <c r="AB147" s="46">
        <f t="shared" si="30"/>
        <v>0</v>
      </c>
      <c r="AC147" s="46">
        <f t="shared" si="30"/>
        <v>0</v>
      </c>
      <c r="AD147" s="46">
        <f t="shared" si="30"/>
        <v>0</v>
      </c>
      <c r="AE147" s="46">
        <f t="shared" si="30"/>
        <v>0</v>
      </c>
      <c r="AF147" s="46">
        <f t="shared" si="30"/>
        <v>0</v>
      </c>
      <c r="AG147" s="46">
        <f t="shared" si="30"/>
        <v>0</v>
      </c>
    </row>
    <row r="148" spans="2:33">
      <c r="B148" s="42">
        <v>2041</v>
      </c>
      <c r="C148" s="46">
        <f t="shared" ref="C148:AG148" si="31">C98</f>
        <v>78.90688938861561</v>
      </c>
      <c r="D148" s="46">
        <f t="shared" si="31"/>
        <v>0</v>
      </c>
      <c r="E148" s="46">
        <f t="shared" si="31"/>
        <v>154.26271326684906</v>
      </c>
      <c r="F148" s="46">
        <f t="shared" si="31"/>
        <v>0</v>
      </c>
      <c r="G148" s="46">
        <f t="shared" si="31"/>
        <v>0</v>
      </c>
      <c r="H148" s="46">
        <f t="shared" si="31"/>
        <v>0</v>
      </c>
      <c r="I148" s="46">
        <f t="shared" si="31"/>
        <v>70.840902704037745</v>
      </c>
      <c r="J148" s="46">
        <f t="shared" si="31"/>
        <v>50.283318770351023</v>
      </c>
      <c r="K148" s="46">
        <f t="shared" si="31"/>
        <v>0</v>
      </c>
      <c r="L148" s="46">
        <f t="shared" si="31"/>
        <v>30.170076892571945</v>
      </c>
      <c r="M148" s="46">
        <f t="shared" si="31"/>
        <v>30.170076892571945</v>
      </c>
      <c r="N148" s="46">
        <f t="shared" si="31"/>
        <v>40.322872058088471</v>
      </c>
      <c r="O148" s="46">
        <f t="shared" si="31"/>
        <v>40.322872058088471</v>
      </c>
      <c r="P148" s="46">
        <f t="shared" si="31"/>
        <v>121.84069514307899</v>
      </c>
      <c r="Q148" s="46">
        <f t="shared" si="31"/>
        <v>121.84069514307899</v>
      </c>
      <c r="R148" s="46">
        <f t="shared" si="31"/>
        <v>0</v>
      </c>
      <c r="S148" s="46">
        <f t="shared" si="31"/>
        <v>0</v>
      </c>
      <c r="T148" s="46">
        <f t="shared" si="31"/>
        <v>207.97059995378075</v>
      </c>
      <c r="U148" s="46">
        <f t="shared" si="31"/>
        <v>67.012382328693448</v>
      </c>
      <c r="V148" s="46">
        <f t="shared" si="31"/>
        <v>67.012382328693448</v>
      </c>
      <c r="W148" s="46">
        <f t="shared" si="31"/>
        <v>0</v>
      </c>
      <c r="X148" s="46">
        <f t="shared" si="31"/>
        <v>0</v>
      </c>
      <c r="Y148" s="46">
        <f t="shared" si="31"/>
        <v>0</v>
      </c>
      <c r="Z148" s="46">
        <f t="shared" si="31"/>
        <v>0</v>
      </c>
      <c r="AA148" s="46">
        <f t="shared" si="31"/>
        <v>0</v>
      </c>
      <c r="AB148" s="46">
        <f t="shared" si="31"/>
        <v>0</v>
      </c>
      <c r="AC148" s="46">
        <f t="shared" si="31"/>
        <v>0</v>
      </c>
      <c r="AD148" s="46">
        <f t="shared" si="31"/>
        <v>0</v>
      </c>
      <c r="AE148" s="46">
        <f t="shared" si="31"/>
        <v>0</v>
      </c>
      <c r="AF148" s="46">
        <f t="shared" si="31"/>
        <v>0</v>
      </c>
      <c r="AG148" s="46">
        <f t="shared" si="31"/>
        <v>0</v>
      </c>
    </row>
    <row r="149" spans="2:33">
      <c r="B149" s="42">
        <v>2042</v>
      </c>
      <c r="C149" s="46">
        <f t="shared" ref="C149:AG149" si="32">C99</f>
        <v>78.90688938861561</v>
      </c>
      <c r="D149" s="46">
        <f t="shared" si="32"/>
        <v>0</v>
      </c>
      <c r="E149" s="46">
        <f t="shared" si="32"/>
        <v>154.26271326684906</v>
      </c>
      <c r="F149" s="46">
        <f t="shared" si="32"/>
        <v>0</v>
      </c>
      <c r="G149" s="46">
        <f t="shared" si="32"/>
        <v>0</v>
      </c>
      <c r="H149" s="46">
        <f t="shared" si="32"/>
        <v>0</v>
      </c>
      <c r="I149" s="46">
        <f t="shared" si="32"/>
        <v>70.840902704037745</v>
      </c>
      <c r="J149" s="46">
        <f t="shared" si="32"/>
        <v>50.283318770351023</v>
      </c>
      <c r="K149" s="46">
        <f t="shared" si="32"/>
        <v>0</v>
      </c>
      <c r="L149" s="46">
        <f t="shared" si="32"/>
        <v>30.170076892571945</v>
      </c>
      <c r="M149" s="46">
        <f t="shared" si="32"/>
        <v>30.170076892571945</v>
      </c>
      <c r="N149" s="46">
        <f t="shared" si="32"/>
        <v>40.322872058088471</v>
      </c>
      <c r="O149" s="46">
        <f t="shared" si="32"/>
        <v>40.322872058088471</v>
      </c>
      <c r="P149" s="46">
        <f t="shared" si="32"/>
        <v>121.84069514307899</v>
      </c>
      <c r="Q149" s="46">
        <f t="shared" si="32"/>
        <v>121.84069514307899</v>
      </c>
      <c r="R149" s="46">
        <f t="shared" si="32"/>
        <v>0</v>
      </c>
      <c r="S149" s="46">
        <f t="shared" si="32"/>
        <v>0</v>
      </c>
      <c r="T149" s="46">
        <f t="shared" si="32"/>
        <v>207.97059995378075</v>
      </c>
      <c r="U149" s="46">
        <f t="shared" si="32"/>
        <v>67.012382328693448</v>
      </c>
      <c r="V149" s="46">
        <f t="shared" si="32"/>
        <v>67.012382328693448</v>
      </c>
      <c r="W149" s="46">
        <f t="shared" si="32"/>
        <v>0</v>
      </c>
      <c r="X149" s="46">
        <f t="shared" si="32"/>
        <v>0</v>
      </c>
      <c r="Y149" s="46">
        <f t="shared" si="32"/>
        <v>0</v>
      </c>
      <c r="Z149" s="46">
        <f t="shared" si="32"/>
        <v>0</v>
      </c>
      <c r="AA149" s="46">
        <f t="shared" si="32"/>
        <v>0</v>
      </c>
      <c r="AB149" s="46">
        <f t="shared" si="32"/>
        <v>0</v>
      </c>
      <c r="AC149" s="46">
        <f t="shared" si="32"/>
        <v>0</v>
      </c>
      <c r="AD149" s="46">
        <f t="shared" si="32"/>
        <v>0</v>
      </c>
      <c r="AE149" s="46">
        <f t="shared" si="32"/>
        <v>0</v>
      </c>
      <c r="AF149" s="46">
        <f t="shared" si="32"/>
        <v>0</v>
      </c>
      <c r="AG149" s="46">
        <f t="shared" si="32"/>
        <v>0</v>
      </c>
    </row>
    <row r="150" spans="2:33">
      <c r="B150" s="42">
        <v>2043</v>
      </c>
      <c r="C150" s="46">
        <f t="shared" ref="C150:AG150" si="33">C100</f>
        <v>78.90688938861561</v>
      </c>
      <c r="D150" s="46">
        <f t="shared" si="33"/>
        <v>0</v>
      </c>
      <c r="E150" s="46">
        <f t="shared" si="33"/>
        <v>154.26271326684906</v>
      </c>
      <c r="F150" s="46">
        <f t="shared" si="33"/>
        <v>0</v>
      </c>
      <c r="G150" s="46">
        <f t="shared" si="33"/>
        <v>0</v>
      </c>
      <c r="H150" s="46">
        <f t="shared" si="33"/>
        <v>0</v>
      </c>
      <c r="I150" s="46">
        <f t="shared" si="33"/>
        <v>70.840902704037745</v>
      </c>
      <c r="J150" s="46">
        <f t="shared" si="33"/>
        <v>50.283318770351023</v>
      </c>
      <c r="K150" s="46">
        <f t="shared" si="33"/>
        <v>0</v>
      </c>
      <c r="L150" s="46">
        <f t="shared" si="33"/>
        <v>30.170076892571945</v>
      </c>
      <c r="M150" s="46">
        <f t="shared" si="33"/>
        <v>30.170076892571945</v>
      </c>
      <c r="N150" s="46">
        <f t="shared" si="33"/>
        <v>40.322872058088471</v>
      </c>
      <c r="O150" s="46">
        <f t="shared" si="33"/>
        <v>40.322872058088471</v>
      </c>
      <c r="P150" s="46">
        <f t="shared" si="33"/>
        <v>121.84069514307899</v>
      </c>
      <c r="Q150" s="46">
        <f t="shared" si="33"/>
        <v>121.84069514307899</v>
      </c>
      <c r="R150" s="46">
        <f t="shared" si="33"/>
        <v>0</v>
      </c>
      <c r="S150" s="46">
        <f t="shared" si="33"/>
        <v>0</v>
      </c>
      <c r="T150" s="46">
        <f t="shared" si="33"/>
        <v>207.97059995378075</v>
      </c>
      <c r="U150" s="46">
        <f t="shared" si="33"/>
        <v>67.012382328693448</v>
      </c>
      <c r="V150" s="46">
        <f t="shared" si="33"/>
        <v>67.012382328693448</v>
      </c>
      <c r="W150" s="46">
        <f t="shared" si="33"/>
        <v>0</v>
      </c>
      <c r="X150" s="46">
        <f t="shared" si="33"/>
        <v>0</v>
      </c>
      <c r="Y150" s="46">
        <f t="shared" si="33"/>
        <v>0</v>
      </c>
      <c r="Z150" s="46">
        <f t="shared" si="33"/>
        <v>0</v>
      </c>
      <c r="AA150" s="46">
        <f t="shared" si="33"/>
        <v>0</v>
      </c>
      <c r="AB150" s="46">
        <f t="shared" si="33"/>
        <v>0</v>
      </c>
      <c r="AC150" s="46">
        <f t="shared" si="33"/>
        <v>0</v>
      </c>
      <c r="AD150" s="46">
        <f t="shared" si="33"/>
        <v>0</v>
      </c>
      <c r="AE150" s="46">
        <f t="shared" si="33"/>
        <v>0</v>
      </c>
      <c r="AF150" s="46">
        <f t="shared" si="33"/>
        <v>0</v>
      </c>
      <c r="AG150" s="46">
        <f t="shared" si="33"/>
        <v>0</v>
      </c>
    </row>
    <row r="151" spans="2:33">
      <c r="B151" s="42">
        <v>2044</v>
      </c>
      <c r="C151" s="46">
        <f t="shared" ref="C151:AG151" si="34">C101</f>
        <v>78.90688938861561</v>
      </c>
      <c r="D151" s="46">
        <f t="shared" si="34"/>
        <v>0</v>
      </c>
      <c r="E151" s="46">
        <f t="shared" si="34"/>
        <v>154.26271326684906</v>
      </c>
      <c r="F151" s="46">
        <f t="shared" si="34"/>
        <v>0</v>
      </c>
      <c r="G151" s="46">
        <f t="shared" si="34"/>
        <v>0</v>
      </c>
      <c r="H151" s="46">
        <f t="shared" si="34"/>
        <v>0</v>
      </c>
      <c r="I151" s="46">
        <f t="shared" si="34"/>
        <v>70.840902704037745</v>
      </c>
      <c r="J151" s="46">
        <f t="shared" si="34"/>
        <v>50.283318770351023</v>
      </c>
      <c r="K151" s="46">
        <f t="shared" si="34"/>
        <v>0</v>
      </c>
      <c r="L151" s="46">
        <f t="shared" si="34"/>
        <v>30.170076892571945</v>
      </c>
      <c r="M151" s="46">
        <f t="shared" si="34"/>
        <v>30.170076892571945</v>
      </c>
      <c r="N151" s="46">
        <f t="shared" si="34"/>
        <v>40.322872058088471</v>
      </c>
      <c r="O151" s="46">
        <f t="shared" si="34"/>
        <v>40.322872058088471</v>
      </c>
      <c r="P151" s="46">
        <f t="shared" si="34"/>
        <v>121.84069514307899</v>
      </c>
      <c r="Q151" s="46">
        <f t="shared" si="34"/>
        <v>121.84069514307899</v>
      </c>
      <c r="R151" s="46">
        <f t="shared" si="34"/>
        <v>0</v>
      </c>
      <c r="S151" s="46">
        <f t="shared" si="34"/>
        <v>0</v>
      </c>
      <c r="T151" s="46">
        <f t="shared" si="34"/>
        <v>207.97059995378075</v>
      </c>
      <c r="U151" s="46">
        <f t="shared" si="34"/>
        <v>67.012382328693448</v>
      </c>
      <c r="V151" s="46">
        <f t="shared" si="34"/>
        <v>67.012382328693448</v>
      </c>
      <c r="W151" s="46">
        <f t="shared" si="34"/>
        <v>0</v>
      </c>
      <c r="X151" s="46">
        <f t="shared" si="34"/>
        <v>0</v>
      </c>
      <c r="Y151" s="46">
        <f t="shared" si="34"/>
        <v>0</v>
      </c>
      <c r="Z151" s="46">
        <f t="shared" si="34"/>
        <v>0</v>
      </c>
      <c r="AA151" s="46">
        <f t="shared" si="34"/>
        <v>0</v>
      </c>
      <c r="AB151" s="46">
        <f t="shared" si="34"/>
        <v>0</v>
      </c>
      <c r="AC151" s="46">
        <f t="shared" si="34"/>
        <v>0</v>
      </c>
      <c r="AD151" s="46">
        <f t="shared" si="34"/>
        <v>0</v>
      </c>
      <c r="AE151" s="46">
        <f t="shared" si="34"/>
        <v>0</v>
      </c>
      <c r="AF151" s="46">
        <f t="shared" si="34"/>
        <v>0</v>
      </c>
      <c r="AG151" s="46">
        <f t="shared" si="34"/>
        <v>0</v>
      </c>
    </row>
    <row r="152" spans="2:33">
      <c r="B152" s="42">
        <v>2045</v>
      </c>
      <c r="C152" s="46">
        <f t="shared" ref="C152:AG152" si="35">C102</f>
        <v>78.90688938861561</v>
      </c>
      <c r="D152" s="46">
        <f t="shared" si="35"/>
        <v>0</v>
      </c>
      <c r="E152" s="46">
        <f t="shared" si="35"/>
        <v>154.26271326684906</v>
      </c>
      <c r="F152" s="46">
        <f t="shared" si="35"/>
        <v>0</v>
      </c>
      <c r="G152" s="46">
        <f t="shared" si="35"/>
        <v>0</v>
      </c>
      <c r="H152" s="46">
        <f t="shared" si="35"/>
        <v>0</v>
      </c>
      <c r="I152" s="46">
        <f t="shared" si="35"/>
        <v>70.840902704037745</v>
      </c>
      <c r="J152" s="46">
        <f t="shared" si="35"/>
        <v>50.283318770351023</v>
      </c>
      <c r="K152" s="46">
        <f t="shared" si="35"/>
        <v>0</v>
      </c>
      <c r="L152" s="46">
        <f t="shared" si="35"/>
        <v>30.170076892571945</v>
      </c>
      <c r="M152" s="46">
        <f t="shared" si="35"/>
        <v>30.170076892571945</v>
      </c>
      <c r="N152" s="46">
        <f t="shared" si="35"/>
        <v>40.322872058088471</v>
      </c>
      <c r="O152" s="46">
        <f t="shared" si="35"/>
        <v>40.322872058088471</v>
      </c>
      <c r="P152" s="46">
        <f t="shared" si="35"/>
        <v>121.84069514307899</v>
      </c>
      <c r="Q152" s="46">
        <f t="shared" si="35"/>
        <v>121.84069514307899</v>
      </c>
      <c r="R152" s="46">
        <f t="shared" si="35"/>
        <v>0</v>
      </c>
      <c r="S152" s="46">
        <f t="shared" si="35"/>
        <v>0</v>
      </c>
      <c r="T152" s="46">
        <f t="shared" si="35"/>
        <v>207.97059995378075</v>
      </c>
      <c r="U152" s="46">
        <f t="shared" si="35"/>
        <v>67.012382328693448</v>
      </c>
      <c r="V152" s="46">
        <f t="shared" si="35"/>
        <v>67.012382328693448</v>
      </c>
      <c r="W152" s="46">
        <f t="shared" si="35"/>
        <v>0</v>
      </c>
      <c r="X152" s="46">
        <f t="shared" si="35"/>
        <v>0</v>
      </c>
      <c r="Y152" s="46">
        <f t="shared" si="35"/>
        <v>0</v>
      </c>
      <c r="Z152" s="46">
        <f t="shared" si="35"/>
        <v>0</v>
      </c>
      <c r="AA152" s="46">
        <f t="shared" si="35"/>
        <v>0</v>
      </c>
      <c r="AB152" s="46">
        <f t="shared" si="35"/>
        <v>0</v>
      </c>
      <c r="AC152" s="46">
        <f t="shared" si="35"/>
        <v>0</v>
      </c>
      <c r="AD152" s="46">
        <f t="shared" si="35"/>
        <v>0</v>
      </c>
      <c r="AE152" s="46">
        <f t="shared" si="35"/>
        <v>0</v>
      </c>
      <c r="AF152" s="46">
        <f t="shared" si="35"/>
        <v>0</v>
      </c>
      <c r="AG152" s="46">
        <f t="shared" si="35"/>
        <v>0</v>
      </c>
    </row>
    <row r="153" spans="2:33">
      <c r="B153" s="42">
        <v>2046</v>
      </c>
      <c r="C153" s="46">
        <f t="shared" ref="C153:AG153" si="36">C103</f>
        <v>78.90688938861561</v>
      </c>
      <c r="D153" s="46">
        <f t="shared" si="36"/>
        <v>0</v>
      </c>
      <c r="E153" s="46">
        <f t="shared" si="36"/>
        <v>154.26271326684906</v>
      </c>
      <c r="F153" s="46">
        <f t="shared" si="36"/>
        <v>0</v>
      </c>
      <c r="G153" s="46">
        <f t="shared" si="36"/>
        <v>0</v>
      </c>
      <c r="H153" s="46">
        <f t="shared" si="36"/>
        <v>0</v>
      </c>
      <c r="I153" s="46">
        <f t="shared" si="36"/>
        <v>70.840902704037745</v>
      </c>
      <c r="J153" s="46">
        <f t="shared" si="36"/>
        <v>50.283318770351023</v>
      </c>
      <c r="K153" s="46">
        <f t="shared" si="36"/>
        <v>0</v>
      </c>
      <c r="L153" s="46">
        <f t="shared" si="36"/>
        <v>30.170076892571945</v>
      </c>
      <c r="M153" s="46">
        <f t="shared" si="36"/>
        <v>30.170076892571945</v>
      </c>
      <c r="N153" s="46">
        <f t="shared" si="36"/>
        <v>40.322872058088471</v>
      </c>
      <c r="O153" s="46">
        <f t="shared" si="36"/>
        <v>40.322872058088471</v>
      </c>
      <c r="P153" s="46">
        <f t="shared" si="36"/>
        <v>121.84069514307899</v>
      </c>
      <c r="Q153" s="46">
        <f t="shared" si="36"/>
        <v>121.84069514307899</v>
      </c>
      <c r="R153" s="46">
        <f t="shared" si="36"/>
        <v>0</v>
      </c>
      <c r="S153" s="46">
        <f t="shared" si="36"/>
        <v>0</v>
      </c>
      <c r="T153" s="46">
        <f t="shared" si="36"/>
        <v>207.97059995378075</v>
      </c>
      <c r="U153" s="46">
        <f t="shared" si="36"/>
        <v>67.012382328693448</v>
      </c>
      <c r="V153" s="46">
        <f t="shared" si="36"/>
        <v>67.012382328693448</v>
      </c>
      <c r="W153" s="46">
        <f t="shared" si="36"/>
        <v>0</v>
      </c>
      <c r="X153" s="46">
        <f t="shared" si="36"/>
        <v>0</v>
      </c>
      <c r="Y153" s="46">
        <f t="shared" si="36"/>
        <v>0</v>
      </c>
      <c r="Z153" s="46">
        <f t="shared" si="36"/>
        <v>0</v>
      </c>
      <c r="AA153" s="46">
        <f t="shared" si="36"/>
        <v>0</v>
      </c>
      <c r="AB153" s="46">
        <f t="shared" si="36"/>
        <v>0</v>
      </c>
      <c r="AC153" s="46">
        <f t="shared" si="36"/>
        <v>0</v>
      </c>
      <c r="AD153" s="46">
        <f t="shared" si="36"/>
        <v>0</v>
      </c>
      <c r="AE153" s="46">
        <f t="shared" si="36"/>
        <v>0</v>
      </c>
      <c r="AF153" s="46">
        <f t="shared" si="36"/>
        <v>0</v>
      </c>
      <c r="AG153" s="46">
        <f t="shared" si="36"/>
        <v>0</v>
      </c>
    </row>
    <row r="154" spans="2:33">
      <c r="B154" s="42">
        <v>2047</v>
      </c>
      <c r="C154" s="46">
        <f t="shared" ref="C154:AG154" si="37">C104</f>
        <v>78.90688938861561</v>
      </c>
      <c r="D154" s="46">
        <f t="shared" si="37"/>
        <v>0</v>
      </c>
      <c r="E154" s="46">
        <f t="shared" si="37"/>
        <v>154.26271326684906</v>
      </c>
      <c r="F154" s="46">
        <f t="shared" si="37"/>
        <v>0</v>
      </c>
      <c r="G154" s="46">
        <f t="shared" si="37"/>
        <v>0</v>
      </c>
      <c r="H154" s="46">
        <f t="shared" si="37"/>
        <v>0</v>
      </c>
      <c r="I154" s="46">
        <f t="shared" si="37"/>
        <v>70.840902704037745</v>
      </c>
      <c r="J154" s="46">
        <f t="shared" si="37"/>
        <v>50.283318770351023</v>
      </c>
      <c r="K154" s="46">
        <f t="shared" si="37"/>
        <v>0</v>
      </c>
      <c r="L154" s="46">
        <f t="shared" si="37"/>
        <v>30.170076892571945</v>
      </c>
      <c r="M154" s="46">
        <f t="shared" si="37"/>
        <v>30.170076892571945</v>
      </c>
      <c r="N154" s="46">
        <f t="shared" si="37"/>
        <v>40.322872058088471</v>
      </c>
      <c r="O154" s="46">
        <f t="shared" si="37"/>
        <v>40.322872058088471</v>
      </c>
      <c r="P154" s="46">
        <f t="shared" si="37"/>
        <v>121.84069514307899</v>
      </c>
      <c r="Q154" s="46">
        <f t="shared" si="37"/>
        <v>121.84069514307899</v>
      </c>
      <c r="R154" s="46">
        <f t="shared" si="37"/>
        <v>0</v>
      </c>
      <c r="S154" s="46">
        <f t="shared" si="37"/>
        <v>0</v>
      </c>
      <c r="T154" s="46">
        <f t="shared" si="37"/>
        <v>207.97059995378075</v>
      </c>
      <c r="U154" s="46">
        <f t="shared" si="37"/>
        <v>67.012382328693448</v>
      </c>
      <c r="V154" s="46">
        <f t="shared" si="37"/>
        <v>67.012382328693448</v>
      </c>
      <c r="W154" s="46">
        <f t="shared" si="37"/>
        <v>0</v>
      </c>
      <c r="X154" s="46">
        <f t="shared" si="37"/>
        <v>0</v>
      </c>
      <c r="Y154" s="46">
        <f t="shared" si="37"/>
        <v>0</v>
      </c>
      <c r="Z154" s="46">
        <f t="shared" si="37"/>
        <v>0</v>
      </c>
      <c r="AA154" s="46">
        <f t="shared" si="37"/>
        <v>0</v>
      </c>
      <c r="AB154" s="46">
        <f t="shared" si="37"/>
        <v>0</v>
      </c>
      <c r="AC154" s="46">
        <f t="shared" si="37"/>
        <v>0</v>
      </c>
      <c r="AD154" s="46">
        <f t="shared" si="37"/>
        <v>0</v>
      </c>
      <c r="AE154" s="46">
        <f t="shared" si="37"/>
        <v>0</v>
      </c>
      <c r="AF154" s="46">
        <f t="shared" si="37"/>
        <v>0</v>
      </c>
      <c r="AG154" s="46">
        <f t="shared" si="37"/>
        <v>0</v>
      </c>
    </row>
    <row r="155" spans="2:33">
      <c r="B155" s="42">
        <v>2048</v>
      </c>
      <c r="C155" s="46">
        <f t="shared" ref="C155:AG155" si="38">C105</f>
        <v>78.90688938861561</v>
      </c>
      <c r="D155" s="46">
        <f t="shared" si="38"/>
        <v>0</v>
      </c>
      <c r="E155" s="46">
        <f t="shared" si="38"/>
        <v>154.26271326684906</v>
      </c>
      <c r="F155" s="46">
        <f t="shared" si="38"/>
        <v>0</v>
      </c>
      <c r="G155" s="46">
        <f t="shared" si="38"/>
        <v>0</v>
      </c>
      <c r="H155" s="46">
        <f t="shared" si="38"/>
        <v>0</v>
      </c>
      <c r="I155" s="46">
        <f t="shared" si="38"/>
        <v>70.840902704037745</v>
      </c>
      <c r="J155" s="46">
        <f t="shared" si="38"/>
        <v>50.283318770351023</v>
      </c>
      <c r="K155" s="46">
        <f t="shared" si="38"/>
        <v>0</v>
      </c>
      <c r="L155" s="46">
        <f t="shared" si="38"/>
        <v>30.170076892571945</v>
      </c>
      <c r="M155" s="46">
        <f t="shared" si="38"/>
        <v>30.170076892571945</v>
      </c>
      <c r="N155" s="46">
        <f t="shared" si="38"/>
        <v>40.322872058088471</v>
      </c>
      <c r="O155" s="46">
        <f t="shared" si="38"/>
        <v>40.322872058088471</v>
      </c>
      <c r="P155" s="46">
        <f t="shared" si="38"/>
        <v>121.84069514307899</v>
      </c>
      <c r="Q155" s="46">
        <f t="shared" si="38"/>
        <v>121.84069514307899</v>
      </c>
      <c r="R155" s="46">
        <f t="shared" si="38"/>
        <v>0</v>
      </c>
      <c r="S155" s="46">
        <f t="shared" si="38"/>
        <v>0</v>
      </c>
      <c r="T155" s="46">
        <f t="shared" si="38"/>
        <v>207.97059995378075</v>
      </c>
      <c r="U155" s="46">
        <f t="shared" si="38"/>
        <v>67.012382328693448</v>
      </c>
      <c r="V155" s="46">
        <f t="shared" si="38"/>
        <v>67.012382328693448</v>
      </c>
      <c r="W155" s="46">
        <f t="shared" si="38"/>
        <v>0</v>
      </c>
      <c r="X155" s="46">
        <f t="shared" si="38"/>
        <v>0</v>
      </c>
      <c r="Y155" s="46">
        <f t="shared" si="38"/>
        <v>0</v>
      </c>
      <c r="Z155" s="46">
        <f t="shared" si="38"/>
        <v>0</v>
      </c>
      <c r="AA155" s="46">
        <f t="shared" si="38"/>
        <v>0</v>
      </c>
      <c r="AB155" s="46">
        <f t="shared" si="38"/>
        <v>0</v>
      </c>
      <c r="AC155" s="46">
        <f t="shared" si="38"/>
        <v>0</v>
      </c>
      <c r="AD155" s="46">
        <f t="shared" si="38"/>
        <v>0</v>
      </c>
      <c r="AE155" s="46">
        <f t="shared" si="38"/>
        <v>0</v>
      </c>
      <c r="AF155" s="46">
        <f t="shared" si="38"/>
        <v>0</v>
      </c>
      <c r="AG155" s="46">
        <f t="shared" si="38"/>
        <v>0</v>
      </c>
    </row>
    <row r="156" spans="2:33">
      <c r="B156" s="42">
        <v>2049</v>
      </c>
      <c r="C156" s="46">
        <f t="shared" ref="C156:AG156" si="39">C106</f>
        <v>78.90688938861561</v>
      </c>
      <c r="D156" s="46">
        <f t="shared" si="39"/>
        <v>0</v>
      </c>
      <c r="E156" s="46">
        <f t="shared" si="39"/>
        <v>154.26271326684906</v>
      </c>
      <c r="F156" s="46">
        <f t="shared" si="39"/>
        <v>0</v>
      </c>
      <c r="G156" s="46">
        <f t="shared" si="39"/>
        <v>0</v>
      </c>
      <c r="H156" s="46">
        <f t="shared" si="39"/>
        <v>0</v>
      </c>
      <c r="I156" s="46">
        <f t="shared" si="39"/>
        <v>70.840902704037745</v>
      </c>
      <c r="J156" s="46">
        <f t="shared" si="39"/>
        <v>50.283318770351023</v>
      </c>
      <c r="K156" s="46">
        <f t="shared" si="39"/>
        <v>0</v>
      </c>
      <c r="L156" s="46">
        <f t="shared" si="39"/>
        <v>30.170076892571945</v>
      </c>
      <c r="M156" s="46">
        <f t="shared" si="39"/>
        <v>30.170076892571945</v>
      </c>
      <c r="N156" s="46">
        <f t="shared" si="39"/>
        <v>40.322872058088471</v>
      </c>
      <c r="O156" s="46">
        <f t="shared" si="39"/>
        <v>40.322872058088471</v>
      </c>
      <c r="P156" s="46">
        <f t="shared" si="39"/>
        <v>121.84069514307899</v>
      </c>
      <c r="Q156" s="46">
        <f t="shared" si="39"/>
        <v>121.84069514307899</v>
      </c>
      <c r="R156" s="46">
        <f t="shared" si="39"/>
        <v>0</v>
      </c>
      <c r="S156" s="46">
        <f t="shared" si="39"/>
        <v>0</v>
      </c>
      <c r="T156" s="46">
        <f t="shared" si="39"/>
        <v>207.97059995378075</v>
      </c>
      <c r="U156" s="46">
        <f t="shared" si="39"/>
        <v>67.012382328693448</v>
      </c>
      <c r="V156" s="46">
        <f t="shared" si="39"/>
        <v>67.012382328693448</v>
      </c>
      <c r="W156" s="46">
        <f t="shared" si="39"/>
        <v>0</v>
      </c>
      <c r="X156" s="46">
        <f t="shared" si="39"/>
        <v>0</v>
      </c>
      <c r="Y156" s="46">
        <f t="shared" si="39"/>
        <v>0</v>
      </c>
      <c r="Z156" s="46">
        <f t="shared" si="39"/>
        <v>0</v>
      </c>
      <c r="AA156" s="46">
        <f t="shared" si="39"/>
        <v>0</v>
      </c>
      <c r="AB156" s="46">
        <f t="shared" si="39"/>
        <v>0</v>
      </c>
      <c r="AC156" s="46">
        <f t="shared" si="39"/>
        <v>0</v>
      </c>
      <c r="AD156" s="46">
        <f t="shared" si="39"/>
        <v>0</v>
      </c>
      <c r="AE156" s="46">
        <f t="shared" si="39"/>
        <v>0</v>
      </c>
      <c r="AF156" s="46">
        <f t="shared" si="39"/>
        <v>0</v>
      </c>
      <c r="AG156" s="46">
        <f t="shared" si="39"/>
        <v>0</v>
      </c>
    </row>
    <row r="157" spans="2:33">
      <c r="B157" s="42">
        <v>2050</v>
      </c>
      <c r="C157" s="46">
        <f t="shared" ref="C157:AG157" si="40">C107</f>
        <v>78.90688938861561</v>
      </c>
      <c r="D157" s="46">
        <f t="shared" si="40"/>
        <v>0</v>
      </c>
      <c r="E157" s="46">
        <f t="shared" si="40"/>
        <v>154.26271326684906</v>
      </c>
      <c r="F157" s="46">
        <f t="shared" si="40"/>
        <v>0</v>
      </c>
      <c r="G157" s="46">
        <f t="shared" si="40"/>
        <v>0</v>
      </c>
      <c r="H157" s="46">
        <f t="shared" si="40"/>
        <v>0</v>
      </c>
      <c r="I157" s="46">
        <f t="shared" si="40"/>
        <v>70.840902704037745</v>
      </c>
      <c r="J157" s="46">
        <f t="shared" si="40"/>
        <v>50.283318770351023</v>
      </c>
      <c r="K157" s="46">
        <f t="shared" si="40"/>
        <v>0</v>
      </c>
      <c r="L157" s="46">
        <f t="shared" si="40"/>
        <v>30.170076892571945</v>
      </c>
      <c r="M157" s="46">
        <f t="shared" si="40"/>
        <v>30.170076892571945</v>
      </c>
      <c r="N157" s="46">
        <f t="shared" si="40"/>
        <v>40.322872058088471</v>
      </c>
      <c r="O157" s="46">
        <f t="shared" si="40"/>
        <v>40.322872058088471</v>
      </c>
      <c r="P157" s="46">
        <f t="shared" si="40"/>
        <v>121.84069514307899</v>
      </c>
      <c r="Q157" s="46">
        <f t="shared" si="40"/>
        <v>121.84069514307899</v>
      </c>
      <c r="R157" s="46">
        <f t="shared" si="40"/>
        <v>0</v>
      </c>
      <c r="S157" s="46">
        <f t="shared" si="40"/>
        <v>0</v>
      </c>
      <c r="T157" s="46">
        <f t="shared" si="40"/>
        <v>207.97059995378075</v>
      </c>
      <c r="U157" s="46">
        <f t="shared" si="40"/>
        <v>67.012382328693448</v>
      </c>
      <c r="V157" s="46">
        <f t="shared" si="40"/>
        <v>67.012382328693448</v>
      </c>
      <c r="W157" s="46">
        <f t="shared" si="40"/>
        <v>0</v>
      </c>
      <c r="X157" s="46">
        <f t="shared" si="40"/>
        <v>0</v>
      </c>
      <c r="Y157" s="46">
        <f t="shared" si="40"/>
        <v>0</v>
      </c>
      <c r="Z157" s="46">
        <f t="shared" si="40"/>
        <v>0</v>
      </c>
      <c r="AA157" s="46">
        <f t="shared" si="40"/>
        <v>0</v>
      </c>
      <c r="AB157" s="46">
        <f t="shared" si="40"/>
        <v>0</v>
      </c>
      <c r="AC157" s="46">
        <f t="shared" si="40"/>
        <v>0</v>
      </c>
      <c r="AD157" s="46">
        <f t="shared" si="40"/>
        <v>0</v>
      </c>
      <c r="AE157" s="46">
        <f t="shared" si="40"/>
        <v>0</v>
      </c>
      <c r="AF157" s="46">
        <f t="shared" si="40"/>
        <v>0</v>
      </c>
      <c r="AG157" s="46">
        <f t="shared" si="40"/>
        <v>0</v>
      </c>
    </row>
    <row r="159" spans="2:33" ht="18.75">
      <c r="B159" s="47" t="s">
        <v>119</v>
      </c>
      <c r="C159" s="47" t="s">
        <v>215</v>
      </c>
    </row>
    <row r="160" spans="2:33" ht="18.75">
      <c r="B160" s="47" t="s">
        <v>120</v>
      </c>
      <c r="C160" s="48" t="s">
        <v>237</v>
      </c>
    </row>
    <row r="161" spans="2:33" ht="18.75">
      <c r="B161" s="47" t="s">
        <v>121</v>
      </c>
      <c r="C161" s="49">
        <v>43524</v>
      </c>
    </row>
    <row r="162" spans="2:33" ht="94.5" customHeight="1">
      <c r="B162" s="31" t="s">
        <v>104</v>
      </c>
      <c r="C162" s="91" t="s">
        <v>105</v>
      </c>
      <c r="D162" s="91" t="s">
        <v>106</v>
      </c>
      <c r="E162" s="91" t="s">
        <v>107</v>
      </c>
      <c r="F162" s="91" t="s">
        <v>108</v>
      </c>
      <c r="G162" s="91" t="s">
        <v>109</v>
      </c>
      <c r="H162" s="91" t="s">
        <v>110</v>
      </c>
      <c r="I162" s="91" t="s">
        <v>111</v>
      </c>
      <c r="J162" s="91" t="s">
        <v>112</v>
      </c>
      <c r="K162" s="91" t="s">
        <v>113</v>
      </c>
      <c r="L162" s="91" t="s">
        <v>114</v>
      </c>
      <c r="M162" s="91" t="s">
        <v>114</v>
      </c>
      <c r="N162" s="91" t="s">
        <v>125</v>
      </c>
      <c r="O162" s="91" t="s">
        <v>116</v>
      </c>
      <c r="P162" s="91" t="s">
        <v>116</v>
      </c>
      <c r="Q162" s="91" t="s">
        <v>110</v>
      </c>
      <c r="R162" s="91" t="s">
        <v>110</v>
      </c>
      <c r="S162" s="91" t="s">
        <v>117</v>
      </c>
      <c r="T162" s="91" t="s">
        <v>118</v>
      </c>
      <c r="U162" s="91" t="s">
        <v>118</v>
      </c>
      <c r="V162" s="91" t="s">
        <v>114</v>
      </c>
      <c r="W162" s="91" t="s">
        <v>114</v>
      </c>
      <c r="X162" s="91" t="s">
        <v>114</v>
      </c>
      <c r="Y162" s="91" t="s">
        <v>114</v>
      </c>
      <c r="Z162" s="91" t="s">
        <v>114</v>
      </c>
      <c r="AA162" s="91" t="s">
        <v>114</v>
      </c>
      <c r="AB162" s="91" t="s">
        <v>114</v>
      </c>
      <c r="AC162" s="91" t="s">
        <v>114</v>
      </c>
      <c r="AD162" s="91" t="s">
        <v>114</v>
      </c>
      <c r="AE162" s="91" t="s">
        <v>114</v>
      </c>
      <c r="AF162" s="91" t="s">
        <v>114</v>
      </c>
      <c r="AG162" s="91" t="s">
        <v>114</v>
      </c>
    </row>
    <row r="163" spans="2:33" ht="45">
      <c r="B163" s="31" t="s">
        <v>243</v>
      </c>
      <c r="C163" s="32" t="s">
        <v>83</v>
      </c>
      <c r="D163" s="32" t="s">
        <v>84</v>
      </c>
      <c r="E163" s="33" t="s">
        <v>85</v>
      </c>
      <c r="F163" s="33" t="s">
        <v>86</v>
      </c>
      <c r="G163" s="33" t="s">
        <v>87</v>
      </c>
      <c r="H163" s="33" t="s">
        <v>88</v>
      </c>
      <c r="I163" s="33" t="s">
        <v>89</v>
      </c>
      <c r="J163" s="34" t="s">
        <v>90</v>
      </c>
      <c r="K163" s="33" t="s">
        <v>91</v>
      </c>
      <c r="L163" s="33" t="s">
        <v>92</v>
      </c>
      <c r="M163" s="33" t="s">
        <v>93</v>
      </c>
      <c r="N163" s="33" t="s">
        <v>94</v>
      </c>
      <c r="O163" s="33" t="s">
        <v>95</v>
      </c>
      <c r="P163" s="33" t="s">
        <v>96</v>
      </c>
      <c r="Q163" s="33" t="s">
        <v>97</v>
      </c>
      <c r="R163" s="33" t="s">
        <v>98</v>
      </c>
      <c r="S163" s="33" t="s">
        <v>99</v>
      </c>
      <c r="T163" s="33" t="s">
        <v>100</v>
      </c>
      <c r="U163" s="34" t="s">
        <v>101</v>
      </c>
      <c r="V163" s="33"/>
      <c r="W163" s="33"/>
      <c r="X163" s="33"/>
      <c r="Y163" s="35"/>
      <c r="Z163" s="35"/>
      <c r="AA163" s="35"/>
      <c r="AB163" s="36"/>
      <c r="AC163" s="32"/>
      <c r="AD163" s="32"/>
      <c r="AE163" s="32"/>
      <c r="AF163" s="32"/>
      <c r="AG163" s="32"/>
    </row>
    <row r="164" spans="2:33" ht="45">
      <c r="B164" s="31" t="s">
        <v>244</v>
      </c>
      <c r="C164" s="37" t="s">
        <v>27</v>
      </c>
      <c r="D164" s="37" t="s">
        <v>16</v>
      </c>
      <c r="E164" s="38" t="s">
        <v>29</v>
      </c>
      <c r="F164" s="38" t="s">
        <v>17</v>
      </c>
      <c r="G164" s="38" t="s">
        <v>18</v>
      </c>
      <c r="H164" s="38" t="s">
        <v>19</v>
      </c>
      <c r="I164" s="38" t="s">
        <v>20</v>
      </c>
      <c r="J164" s="39" t="s">
        <v>21</v>
      </c>
      <c r="K164" s="38" t="s">
        <v>22</v>
      </c>
      <c r="L164" s="38" t="s">
        <v>23</v>
      </c>
      <c r="M164" s="38" t="s">
        <v>24</v>
      </c>
      <c r="N164" s="38" t="s">
        <v>127</v>
      </c>
      <c r="O164" s="38" t="s">
        <v>28</v>
      </c>
      <c r="P164" s="38" t="s">
        <v>30</v>
      </c>
      <c r="Q164" s="38" t="s">
        <v>25</v>
      </c>
      <c r="R164" s="38" t="s">
        <v>26</v>
      </c>
      <c r="S164" s="38" t="s">
        <v>33</v>
      </c>
      <c r="T164" s="38" t="s">
        <v>32</v>
      </c>
      <c r="U164" s="39" t="s">
        <v>31</v>
      </c>
      <c r="V164" s="38"/>
      <c r="W164" s="38"/>
      <c r="X164" s="38"/>
      <c r="Y164" s="40"/>
      <c r="Z164" s="40"/>
      <c r="AA164" s="40"/>
      <c r="AB164" s="41"/>
      <c r="AC164" s="32"/>
      <c r="AD164" s="32"/>
      <c r="AE164" s="32"/>
      <c r="AF164" s="32"/>
      <c r="AG164" s="32"/>
    </row>
    <row r="165" spans="2:33">
      <c r="B165" s="42"/>
      <c r="C165" s="43" t="s">
        <v>245</v>
      </c>
      <c r="D165" s="43" t="s">
        <v>245</v>
      </c>
      <c r="E165" s="43" t="s">
        <v>245</v>
      </c>
      <c r="F165" s="43" t="s">
        <v>245</v>
      </c>
      <c r="G165" s="43" t="s">
        <v>245</v>
      </c>
      <c r="H165" s="43" t="s">
        <v>245</v>
      </c>
      <c r="I165" s="43" t="s">
        <v>245</v>
      </c>
      <c r="J165" s="43" t="s">
        <v>245</v>
      </c>
      <c r="K165" s="43" t="s">
        <v>245</v>
      </c>
      <c r="L165" s="43" t="s">
        <v>245</v>
      </c>
      <c r="M165" s="43" t="s">
        <v>245</v>
      </c>
      <c r="N165" s="43" t="s">
        <v>245</v>
      </c>
      <c r="O165" s="43" t="s">
        <v>245</v>
      </c>
      <c r="P165" s="43" t="s">
        <v>245</v>
      </c>
      <c r="Q165" s="43" t="s">
        <v>245</v>
      </c>
      <c r="R165" s="43" t="s">
        <v>245</v>
      </c>
      <c r="S165" s="43" t="s">
        <v>245</v>
      </c>
      <c r="T165" s="43" t="s">
        <v>245</v>
      </c>
      <c r="U165" s="43" t="s">
        <v>245</v>
      </c>
      <c r="V165" s="43" t="s">
        <v>245</v>
      </c>
      <c r="W165" s="43" t="s">
        <v>245</v>
      </c>
      <c r="X165" s="43" t="s">
        <v>245</v>
      </c>
      <c r="Y165" s="43" t="s">
        <v>245</v>
      </c>
      <c r="Z165" s="43" t="s">
        <v>245</v>
      </c>
      <c r="AA165" s="43" t="s">
        <v>245</v>
      </c>
      <c r="AB165" s="43" t="s">
        <v>245</v>
      </c>
      <c r="AC165" s="43" t="s">
        <v>245</v>
      </c>
      <c r="AD165" s="43" t="s">
        <v>245</v>
      </c>
      <c r="AE165" s="43" t="s">
        <v>245</v>
      </c>
      <c r="AF165" s="43" t="s">
        <v>245</v>
      </c>
      <c r="AG165" s="43" t="s">
        <v>245</v>
      </c>
    </row>
    <row r="166" spans="2:33">
      <c r="B166" s="44">
        <v>2010</v>
      </c>
      <c r="C166" s="45">
        <f>C67</f>
        <v>64.443834456701921</v>
      </c>
      <c r="D166" s="45">
        <f t="shared" ref="D166:AG174" si="41">D67</f>
        <v>0</v>
      </c>
      <c r="E166" s="45">
        <v>108.50892192283297</v>
      </c>
      <c r="F166" s="45">
        <f t="shared" si="41"/>
        <v>0</v>
      </c>
      <c r="G166" s="45">
        <f t="shared" si="41"/>
        <v>0</v>
      </c>
      <c r="H166" s="45">
        <f t="shared" si="41"/>
        <v>0</v>
      </c>
      <c r="I166" s="45">
        <f t="shared" si="41"/>
        <v>35.720705191668699</v>
      </c>
      <c r="J166" s="45">
        <f t="shared" si="41"/>
        <v>32.490852038154401</v>
      </c>
      <c r="K166" s="45">
        <f t="shared" si="41"/>
        <v>31.108262589722298</v>
      </c>
      <c r="L166" s="45">
        <f t="shared" si="41"/>
        <v>30.170076892571945</v>
      </c>
      <c r="M166" s="45">
        <f t="shared" si="41"/>
        <v>30.170076892571945</v>
      </c>
      <c r="N166" s="45">
        <f>N17</f>
        <v>1.3054360193901322</v>
      </c>
      <c r="O166" s="45">
        <f t="shared" si="41"/>
        <v>32.519861727474179</v>
      </c>
      <c r="P166" s="45">
        <f t="shared" si="41"/>
        <v>121.84069514307899</v>
      </c>
      <c r="Q166" s="45">
        <f t="shared" si="41"/>
        <v>121.84069514307899</v>
      </c>
      <c r="R166" s="45">
        <f t="shared" si="41"/>
        <v>0</v>
      </c>
      <c r="S166" s="45">
        <f t="shared" si="41"/>
        <v>0</v>
      </c>
      <c r="T166" s="45">
        <f t="shared" si="41"/>
        <v>203.42903223361657</v>
      </c>
      <c r="U166" s="45">
        <f t="shared" si="41"/>
        <v>67.012382328693448</v>
      </c>
      <c r="V166" s="45">
        <f t="shared" si="41"/>
        <v>67.012382328693448</v>
      </c>
      <c r="W166" s="45">
        <f t="shared" si="41"/>
        <v>0</v>
      </c>
      <c r="X166" s="45">
        <f t="shared" si="41"/>
        <v>0</v>
      </c>
      <c r="Y166" s="45">
        <f t="shared" si="41"/>
        <v>0</v>
      </c>
      <c r="Z166" s="45">
        <f t="shared" si="41"/>
        <v>0</v>
      </c>
      <c r="AA166" s="45">
        <f t="shared" si="41"/>
        <v>0</v>
      </c>
      <c r="AB166" s="45">
        <f t="shared" si="41"/>
        <v>0</v>
      </c>
      <c r="AC166" s="45">
        <f t="shared" si="41"/>
        <v>0</v>
      </c>
      <c r="AD166" s="45">
        <f t="shared" si="41"/>
        <v>0</v>
      </c>
      <c r="AE166" s="45">
        <f t="shared" si="41"/>
        <v>0</v>
      </c>
      <c r="AF166" s="45">
        <f t="shared" si="41"/>
        <v>0</v>
      </c>
      <c r="AG166" s="45">
        <f t="shared" si="41"/>
        <v>0</v>
      </c>
    </row>
    <row r="167" spans="2:33">
      <c r="B167" s="44">
        <v>2011</v>
      </c>
      <c r="C167" s="45">
        <f t="shared" ref="C167:R208" si="42">C68</f>
        <v>64.443834456701921</v>
      </c>
      <c r="D167" s="45">
        <f t="shared" si="42"/>
        <v>0</v>
      </c>
      <c r="E167" s="45">
        <v>108.50892192283297</v>
      </c>
      <c r="F167" s="45">
        <f t="shared" si="42"/>
        <v>0</v>
      </c>
      <c r="G167" s="45">
        <f t="shared" si="42"/>
        <v>0</v>
      </c>
      <c r="H167" s="45">
        <f t="shared" si="42"/>
        <v>0</v>
      </c>
      <c r="I167" s="45">
        <f t="shared" si="42"/>
        <v>35.720705191668699</v>
      </c>
      <c r="J167" s="45">
        <f t="shared" si="42"/>
        <v>32.490852038154401</v>
      </c>
      <c r="K167" s="45">
        <f t="shared" si="42"/>
        <v>31.108262589722298</v>
      </c>
      <c r="L167" s="45">
        <f t="shared" si="42"/>
        <v>30.170076892571945</v>
      </c>
      <c r="M167" s="45">
        <f t="shared" si="42"/>
        <v>30.170076892571945</v>
      </c>
      <c r="N167" s="45">
        <f t="shared" si="42"/>
        <v>32.519861727474179</v>
      </c>
      <c r="O167" s="45">
        <f t="shared" si="42"/>
        <v>32.519861727474179</v>
      </c>
      <c r="P167" s="45">
        <f t="shared" si="42"/>
        <v>121.84069514307899</v>
      </c>
      <c r="Q167" s="45">
        <f t="shared" si="42"/>
        <v>121.84069514307899</v>
      </c>
      <c r="R167" s="45">
        <f t="shared" si="42"/>
        <v>0</v>
      </c>
      <c r="S167" s="45">
        <f t="shared" si="41"/>
        <v>0</v>
      </c>
      <c r="T167" s="45">
        <f t="shared" si="41"/>
        <v>203.42903223361657</v>
      </c>
      <c r="U167" s="45">
        <f t="shared" si="41"/>
        <v>67.012382328693448</v>
      </c>
      <c r="V167" s="45">
        <f t="shared" si="41"/>
        <v>67.012382328693448</v>
      </c>
      <c r="W167" s="45">
        <f t="shared" si="41"/>
        <v>0</v>
      </c>
      <c r="X167" s="45">
        <f t="shared" si="41"/>
        <v>0</v>
      </c>
      <c r="Y167" s="45">
        <f t="shared" si="41"/>
        <v>0</v>
      </c>
      <c r="Z167" s="45">
        <f t="shared" si="41"/>
        <v>0</v>
      </c>
      <c r="AA167" s="45">
        <f t="shared" si="41"/>
        <v>0</v>
      </c>
      <c r="AB167" s="45">
        <f t="shared" si="41"/>
        <v>0</v>
      </c>
      <c r="AC167" s="45">
        <f t="shared" si="41"/>
        <v>0</v>
      </c>
      <c r="AD167" s="45">
        <f t="shared" si="41"/>
        <v>0</v>
      </c>
      <c r="AE167" s="45">
        <f t="shared" si="41"/>
        <v>0</v>
      </c>
      <c r="AF167" s="45">
        <f t="shared" si="41"/>
        <v>0</v>
      </c>
      <c r="AG167" s="45">
        <f t="shared" si="41"/>
        <v>0</v>
      </c>
    </row>
    <row r="168" spans="2:33">
      <c r="B168" s="44">
        <v>2012</v>
      </c>
      <c r="C168" s="45">
        <f t="shared" si="42"/>
        <v>64.761265707617454</v>
      </c>
      <c r="D168" s="45">
        <f t="shared" si="41"/>
        <v>0</v>
      </c>
      <c r="E168" s="45">
        <v>110.18023111503352</v>
      </c>
      <c r="F168" s="45">
        <f t="shared" si="41"/>
        <v>0</v>
      </c>
      <c r="G168" s="45">
        <f t="shared" si="41"/>
        <v>0</v>
      </c>
      <c r="H168" s="45">
        <f t="shared" si="41"/>
        <v>0</v>
      </c>
      <c r="I168" s="45">
        <f t="shared" si="41"/>
        <v>36.011610154206892</v>
      </c>
      <c r="J168" s="45">
        <f t="shared" si="41"/>
        <v>32.754576486516044</v>
      </c>
      <c r="K168" s="45">
        <f t="shared" si="41"/>
        <v>31.552666341004041</v>
      </c>
      <c r="L168" s="45">
        <f t="shared" si="41"/>
        <v>30.170076892571945</v>
      </c>
      <c r="M168" s="45">
        <f t="shared" si="41"/>
        <v>30.170076892571945</v>
      </c>
      <c r="N168" s="45">
        <f t="shared" si="41"/>
        <v>33.042036135230241</v>
      </c>
      <c r="O168" s="45">
        <f t="shared" si="41"/>
        <v>33.042036135230241</v>
      </c>
      <c r="P168" s="45">
        <f t="shared" si="41"/>
        <v>121.84069514307899</v>
      </c>
      <c r="Q168" s="45">
        <f t="shared" si="41"/>
        <v>121.84069514307899</v>
      </c>
      <c r="R168" s="45">
        <f t="shared" si="41"/>
        <v>0</v>
      </c>
      <c r="S168" s="45">
        <f t="shared" si="41"/>
        <v>0</v>
      </c>
      <c r="T168" s="45">
        <f t="shared" si="41"/>
        <v>203.71993719615477</v>
      </c>
      <c r="U168" s="45">
        <f t="shared" si="41"/>
        <v>67.012382328693448</v>
      </c>
      <c r="V168" s="45">
        <f t="shared" si="41"/>
        <v>67.012382328693448</v>
      </c>
      <c r="W168" s="45">
        <f t="shared" si="41"/>
        <v>0</v>
      </c>
      <c r="X168" s="45">
        <f t="shared" si="41"/>
        <v>0</v>
      </c>
      <c r="Y168" s="45">
        <f t="shared" si="41"/>
        <v>0</v>
      </c>
      <c r="Z168" s="45">
        <f t="shared" si="41"/>
        <v>0</v>
      </c>
      <c r="AA168" s="45">
        <f t="shared" si="41"/>
        <v>0</v>
      </c>
      <c r="AB168" s="45">
        <f t="shared" si="41"/>
        <v>0</v>
      </c>
      <c r="AC168" s="45">
        <f t="shared" si="41"/>
        <v>0</v>
      </c>
      <c r="AD168" s="45">
        <f t="shared" si="41"/>
        <v>0</v>
      </c>
      <c r="AE168" s="45">
        <f t="shared" si="41"/>
        <v>0</v>
      </c>
      <c r="AF168" s="45">
        <f t="shared" si="41"/>
        <v>0</v>
      </c>
      <c r="AG168" s="45">
        <f t="shared" si="41"/>
        <v>0</v>
      </c>
    </row>
    <row r="169" spans="2:33">
      <c r="B169" s="44">
        <v>2013</v>
      </c>
      <c r="C169" s="45">
        <f t="shared" si="42"/>
        <v>64.729421004525605</v>
      </c>
      <c r="D169" s="45">
        <f t="shared" si="41"/>
        <v>0</v>
      </c>
      <c r="E169" s="45">
        <v>107.67464629471304</v>
      </c>
      <c r="F169" s="45">
        <f t="shared" si="41"/>
        <v>0</v>
      </c>
      <c r="G169" s="45">
        <f t="shared" si="41"/>
        <v>0</v>
      </c>
      <c r="H169" s="45">
        <f t="shared" si="41"/>
        <v>0</v>
      </c>
      <c r="I169" s="45">
        <f t="shared" si="41"/>
        <v>57.078308499925896</v>
      </c>
      <c r="J169" s="45">
        <f t="shared" si="41"/>
        <v>32.589337296150575</v>
      </c>
      <c r="K169" s="45">
        <f t="shared" si="41"/>
        <v>31.882360596004947</v>
      </c>
      <c r="L169" s="45">
        <f t="shared" si="41"/>
        <v>30.170076892571945</v>
      </c>
      <c r="M169" s="45">
        <f t="shared" si="41"/>
        <v>30.170076892571945</v>
      </c>
      <c r="N169" s="45">
        <f t="shared" si="41"/>
        <v>32.874617737003057</v>
      </c>
      <c r="O169" s="45">
        <f t="shared" si="41"/>
        <v>32.874617737003057</v>
      </c>
      <c r="P169" s="45">
        <f t="shared" si="41"/>
        <v>121.84069514307899</v>
      </c>
      <c r="Q169" s="45">
        <f t="shared" si="41"/>
        <v>121.84069514307899</v>
      </c>
      <c r="R169" s="45">
        <f t="shared" si="41"/>
        <v>0</v>
      </c>
      <c r="S169" s="45">
        <f t="shared" si="41"/>
        <v>0</v>
      </c>
      <c r="T169" s="45">
        <f t="shared" si="41"/>
        <v>203.66852847117502</v>
      </c>
      <c r="U169" s="45">
        <f t="shared" si="41"/>
        <v>67.012382328693448</v>
      </c>
      <c r="V169" s="45">
        <f t="shared" si="41"/>
        <v>67.012382328693448</v>
      </c>
      <c r="W169" s="45">
        <f t="shared" si="41"/>
        <v>0</v>
      </c>
      <c r="X169" s="45">
        <f t="shared" si="41"/>
        <v>0</v>
      </c>
      <c r="Y169" s="45">
        <f t="shared" si="41"/>
        <v>0</v>
      </c>
      <c r="Z169" s="45">
        <f t="shared" si="41"/>
        <v>0</v>
      </c>
      <c r="AA169" s="45">
        <f t="shared" si="41"/>
        <v>0</v>
      </c>
      <c r="AB169" s="45">
        <f t="shared" si="41"/>
        <v>0</v>
      </c>
      <c r="AC169" s="45">
        <f t="shared" si="41"/>
        <v>0</v>
      </c>
      <c r="AD169" s="45">
        <f t="shared" si="41"/>
        <v>0</v>
      </c>
      <c r="AE169" s="45">
        <f t="shared" si="41"/>
        <v>0</v>
      </c>
      <c r="AF169" s="45">
        <f t="shared" si="41"/>
        <v>0</v>
      </c>
      <c r="AG169" s="45">
        <f t="shared" si="41"/>
        <v>0</v>
      </c>
    </row>
    <row r="170" spans="2:33">
      <c r="B170" s="42">
        <v>2014</v>
      </c>
      <c r="C170" s="45">
        <f t="shared" si="42"/>
        <v>70.537649689974671</v>
      </c>
      <c r="D170" s="45">
        <f t="shared" si="41"/>
        <v>0</v>
      </c>
      <c r="E170" s="45">
        <v>112.84232880112523</v>
      </c>
      <c r="F170" s="45">
        <f t="shared" si="41"/>
        <v>0</v>
      </c>
      <c r="G170" s="45">
        <f t="shared" si="41"/>
        <v>0</v>
      </c>
      <c r="H170" s="45">
        <f t="shared" si="41"/>
        <v>0</v>
      </c>
      <c r="I170" s="45">
        <f t="shared" si="41"/>
        <v>72.039429449620599</v>
      </c>
      <c r="J170" s="45">
        <f t="shared" si="41"/>
        <v>40.085038446285964</v>
      </c>
      <c r="K170" s="45">
        <f t="shared" si="41"/>
        <v>31.276595744680851</v>
      </c>
      <c r="L170" s="45">
        <f t="shared" si="41"/>
        <v>30.170076892571945</v>
      </c>
      <c r="M170" s="45">
        <f t="shared" si="41"/>
        <v>30.170076892571945</v>
      </c>
      <c r="N170" s="45">
        <f t="shared" si="41"/>
        <v>34.416666666666671</v>
      </c>
      <c r="O170" s="45">
        <f t="shared" si="41"/>
        <v>34.416666666666671</v>
      </c>
      <c r="P170" s="45">
        <f t="shared" si="41"/>
        <v>121.84069514307899</v>
      </c>
      <c r="Q170" s="45">
        <f t="shared" si="41"/>
        <v>121.84069514307899</v>
      </c>
      <c r="R170" s="45">
        <f t="shared" si="41"/>
        <v>0</v>
      </c>
      <c r="S170" s="45">
        <f t="shared" si="41"/>
        <v>0</v>
      </c>
      <c r="T170" s="45">
        <f t="shared" si="41"/>
        <v>203.73468800936439</v>
      </c>
      <c r="U170" s="45">
        <f t="shared" si="41"/>
        <v>67.012382328693448</v>
      </c>
      <c r="V170" s="45">
        <f t="shared" si="41"/>
        <v>67.012382328693448</v>
      </c>
      <c r="W170" s="45">
        <f t="shared" si="41"/>
        <v>0</v>
      </c>
      <c r="X170" s="45">
        <f t="shared" si="41"/>
        <v>0</v>
      </c>
      <c r="Y170" s="45">
        <f t="shared" si="41"/>
        <v>0</v>
      </c>
      <c r="Z170" s="45">
        <f t="shared" si="41"/>
        <v>0</v>
      </c>
      <c r="AA170" s="45">
        <f t="shared" si="41"/>
        <v>0</v>
      </c>
      <c r="AB170" s="45">
        <f t="shared" si="41"/>
        <v>0</v>
      </c>
      <c r="AC170" s="45">
        <f t="shared" si="41"/>
        <v>0</v>
      </c>
      <c r="AD170" s="45">
        <f t="shared" si="41"/>
        <v>0</v>
      </c>
      <c r="AE170" s="45">
        <f t="shared" si="41"/>
        <v>0</v>
      </c>
      <c r="AF170" s="45">
        <f t="shared" si="41"/>
        <v>0</v>
      </c>
      <c r="AG170" s="45">
        <f t="shared" si="41"/>
        <v>0</v>
      </c>
    </row>
    <row r="171" spans="2:33">
      <c r="B171" s="42">
        <v>2015</v>
      </c>
      <c r="C171" s="45">
        <f t="shared" si="42"/>
        <v>70.841601057755838</v>
      </c>
      <c r="D171" s="45">
        <f t="shared" si="41"/>
        <v>0</v>
      </c>
      <c r="E171" s="45">
        <v>113.08985355360048</v>
      </c>
      <c r="F171" s="45">
        <f t="shared" si="41"/>
        <v>0</v>
      </c>
      <c r="G171" s="45">
        <f t="shared" si="41"/>
        <v>0</v>
      </c>
      <c r="H171" s="45">
        <f t="shared" si="41"/>
        <v>0</v>
      </c>
      <c r="I171" s="45">
        <f t="shared" si="41"/>
        <v>73.544808375756418</v>
      </c>
      <c r="J171" s="45">
        <f t="shared" si="41"/>
        <v>40.590088951336469</v>
      </c>
      <c r="K171" s="45">
        <f t="shared" si="41"/>
        <v>0</v>
      </c>
      <c r="L171" s="45">
        <f t="shared" si="41"/>
        <v>30.170076892571945</v>
      </c>
      <c r="M171" s="45">
        <f t="shared" si="41"/>
        <v>30.170076892571945</v>
      </c>
      <c r="N171" s="45">
        <f t="shared" si="41"/>
        <v>37.916666666666671</v>
      </c>
      <c r="O171" s="45">
        <f t="shared" si="41"/>
        <v>37.916666666666671</v>
      </c>
      <c r="P171" s="45">
        <f t="shared" si="41"/>
        <v>121.84069514307899</v>
      </c>
      <c r="Q171" s="45">
        <f t="shared" si="41"/>
        <v>121.84069514307899</v>
      </c>
      <c r="R171" s="45">
        <f t="shared" si="41"/>
        <v>0</v>
      </c>
      <c r="S171" s="45">
        <f t="shared" si="41"/>
        <v>0</v>
      </c>
      <c r="T171" s="45">
        <f t="shared" si="41"/>
        <v>204.29179107343126</v>
      </c>
      <c r="U171" s="45">
        <f t="shared" si="41"/>
        <v>67.012382328693448</v>
      </c>
      <c r="V171" s="45">
        <f t="shared" si="41"/>
        <v>67.012382328693448</v>
      </c>
      <c r="W171" s="45">
        <f t="shared" si="41"/>
        <v>0</v>
      </c>
      <c r="X171" s="45">
        <f t="shared" si="41"/>
        <v>0</v>
      </c>
      <c r="Y171" s="45">
        <f t="shared" si="41"/>
        <v>0</v>
      </c>
      <c r="Z171" s="45">
        <f t="shared" si="41"/>
        <v>0</v>
      </c>
      <c r="AA171" s="45">
        <f t="shared" si="41"/>
        <v>0</v>
      </c>
      <c r="AB171" s="45">
        <f t="shared" si="41"/>
        <v>0</v>
      </c>
      <c r="AC171" s="45">
        <f t="shared" si="41"/>
        <v>0</v>
      </c>
      <c r="AD171" s="45">
        <f t="shared" si="41"/>
        <v>0</v>
      </c>
      <c r="AE171" s="45">
        <f t="shared" si="41"/>
        <v>0</v>
      </c>
      <c r="AF171" s="45">
        <f t="shared" si="41"/>
        <v>0</v>
      </c>
      <c r="AG171" s="45">
        <f t="shared" si="41"/>
        <v>0</v>
      </c>
    </row>
    <row r="172" spans="2:33">
      <c r="B172" s="42">
        <v>2016</v>
      </c>
      <c r="C172" s="45">
        <f t="shared" si="42"/>
        <v>74.592214251658618</v>
      </c>
      <c r="D172" s="45">
        <f t="shared" si="41"/>
        <v>0</v>
      </c>
      <c r="E172" s="45">
        <v>102.75242008880554</v>
      </c>
      <c r="F172" s="45">
        <f t="shared" si="41"/>
        <v>0</v>
      </c>
      <c r="G172" s="45">
        <f t="shared" si="41"/>
        <v>0</v>
      </c>
      <c r="H172" s="45">
        <f t="shared" si="41"/>
        <v>0</v>
      </c>
      <c r="I172" s="45">
        <f t="shared" si="41"/>
        <v>71.07624690758135</v>
      </c>
      <c r="J172" s="45">
        <f t="shared" si="41"/>
        <v>45.137885949293619</v>
      </c>
      <c r="K172" s="45">
        <f t="shared" si="41"/>
        <v>0</v>
      </c>
      <c r="L172" s="45">
        <f t="shared" si="41"/>
        <v>30.170076892571945</v>
      </c>
      <c r="M172" s="45">
        <f t="shared" si="41"/>
        <v>30.170076892571945</v>
      </c>
      <c r="N172" s="45">
        <f t="shared" si="41"/>
        <v>41.978580639121795</v>
      </c>
      <c r="O172" s="45">
        <f t="shared" si="41"/>
        <v>41.978580639121795</v>
      </c>
      <c r="P172" s="45">
        <f t="shared" si="41"/>
        <v>121.84069514307899</v>
      </c>
      <c r="Q172" s="45">
        <f t="shared" si="41"/>
        <v>121.84069514307899</v>
      </c>
      <c r="R172" s="45">
        <f t="shared" si="41"/>
        <v>0</v>
      </c>
      <c r="S172" s="45">
        <f t="shared" si="41"/>
        <v>0</v>
      </c>
      <c r="T172" s="45">
        <f t="shared" si="41"/>
        <v>203.34980005529292</v>
      </c>
      <c r="U172" s="45">
        <f t="shared" si="41"/>
        <v>67.012382328693448</v>
      </c>
      <c r="V172" s="45">
        <f t="shared" si="41"/>
        <v>67.012382328693448</v>
      </c>
      <c r="W172" s="45">
        <f t="shared" si="41"/>
        <v>0</v>
      </c>
      <c r="X172" s="45">
        <f t="shared" si="41"/>
        <v>0</v>
      </c>
      <c r="Y172" s="45">
        <f t="shared" si="41"/>
        <v>0</v>
      </c>
      <c r="Z172" s="45">
        <f t="shared" si="41"/>
        <v>0</v>
      </c>
      <c r="AA172" s="45">
        <f t="shared" si="41"/>
        <v>0</v>
      </c>
      <c r="AB172" s="45">
        <f t="shared" si="41"/>
        <v>0</v>
      </c>
      <c r="AC172" s="45">
        <f t="shared" si="41"/>
        <v>0</v>
      </c>
      <c r="AD172" s="45">
        <f t="shared" si="41"/>
        <v>0</v>
      </c>
      <c r="AE172" s="45">
        <f t="shared" si="41"/>
        <v>0</v>
      </c>
      <c r="AF172" s="45">
        <f t="shared" si="41"/>
        <v>0</v>
      </c>
      <c r="AG172" s="45">
        <f t="shared" si="41"/>
        <v>0</v>
      </c>
    </row>
    <row r="173" spans="2:33">
      <c r="B173" s="42">
        <v>2017</v>
      </c>
      <c r="C173" s="45">
        <f t="shared" si="42"/>
        <v>76.314739597032926</v>
      </c>
      <c r="D173" s="45">
        <f t="shared" si="41"/>
        <v>0</v>
      </c>
      <c r="E173" s="45">
        <v>113.02779999448413</v>
      </c>
      <c r="F173" s="45">
        <f t="shared" si="41"/>
        <v>0</v>
      </c>
      <c r="G173" s="45">
        <f t="shared" si="41"/>
        <v>0</v>
      </c>
      <c r="H173" s="45">
        <f t="shared" si="41"/>
        <v>0</v>
      </c>
      <c r="I173" s="45">
        <f t="shared" si="41"/>
        <v>70.869625075708726</v>
      </c>
      <c r="J173" s="45">
        <f t="shared" si="41"/>
        <v>47.284517913794168</v>
      </c>
      <c r="K173" s="45">
        <f t="shared" si="41"/>
        <v>0</v>
      </c>
      <c r="L173" s="45">
        <f t="shared" si="41"/>
        <v>30.170076892571945</v>
      </c>
      <c r="M173" s="45">
        <f t="shared" si="41"/>
        <v>30.170076892571945</v>
      </c>
      <c r="N173" s="45">
        <f t="shared" si="41"/>
        <v>42.818152251904237</v>
      </c>
      <c r="O173" s="45">
        <f t="shared" si="41"/>
        <v>42.818152251904237</v>
      </c>
      <c r="P173" s="45">
        <f t="shared" si="41"/>
        <v>121.84069514307899</v>
      </c>
      <c r="Q173" s="45">
        <f t="shared" si="41"/>
        <v>121.84069514307899</v>
      </c>
      <c r="R173" s="45">
        <f t="shared" si="41"/>
        <v>0</v>
      </c>
      <c r="S173" s="45">
        <f t="shared" si="41"/>
        <v>0</v>
      </c>
      <c r="T173" s="45">
        <f t="shared" si="41"/>
        <v>205.19147873235744</v>
      </c>
      <c r="U173" s="45">
        <f t="shared" si="41"/>
        <v>67.012382328693448</v>
      </c>
      <c r="V173" s="45">
        <f t="shared" si="41"/>
        <v>67.012382328693448</v>
      </c>
      <c r="W173" s="45">
        <f t="shared" si="41"/>
        <v>0</v>
      </c>
      <c r="X173" s="45">
        <f t="shared" si="41"/>
        <v>0</v>
      </c>
      <c r="Y173" s="45">
        <f t="shared" si="41"/>
        <v>0</v>
      </c>
      <c r="Z173" s="45">
        <f t="shared" si="41"/>
        <v>0</v>
      </c>
      <c r="AA173" s="45">
        <f t="shared" si="41"/>
        <v>0</v>
      </c>
      <c r="AB173" s="45">
        <f t="shared" si="41"/>
        <v>0</v>
      </c>
      <c r="AC173" s="45">
        <f t="shared" si="41"/>
        <v>0</v>
      </c>
      <c r="AD173" s="45">
        <f t="shared" si="41"/>
        <v>0</v>
      </c>
      <c r="AE173" s="45">
        <f t="shared" si="41"/>
        <v>0</v>
      </c>
      <c r="AF173" s="45">
        <f t="shared" si="41"/>
        <v>0</v>
      </c>
      <c r="AG173" s="45">
        <f t="shared" si="41"/>
        <v>0</v>
      </c>
    </row>
    <row r="174" spans="2:33">
      <c r="B174" s="42">
        <v>2018</v>
      </c>
      <c r="C174" s="45">
        <f t="shared" si="42"/>
        <v>78.349437820533296</v>
      </c>
      <c r="D174" s="45">
        <f t="shared" si="41"/>
        <v>0</v>
      </c>
      <c r="E174" s="45">
        <v>111.63504233431701</v>
      </c>
      <c r="F174" s="45">
        <f t="shared" si="41"/>
        <v>0</v>
      </c>
      <c r="G174" s="45">
        <f t="shared" si="41"/>
        <v>0</v>
      </c>
      <c r="H174" s="45">
        <f t="shared" si="41"/>
        <v>0</v>
      </c>
      <c r="I174" s="45">
        <f t="shared" si="41"/>
        <v>70.313886710074897</v>
      </c>
      <c r="J174" s="45">
        <f t="shared" si="41"/>
        <v>49.820183502929112</v>
      </c>
      <c r="K174" s="45">
        <f t="shared" si="41"/>
        <v>0</v>
      </c>
      <c r="L174" s="45">
        <f t="shared" si="41"/>
        <v>30.170076892571945</v>
      </c>
      <c r="M174" s="45">
        <f t="shared" si="41"/>
        <v>30.170076892571945</v>
      </c>
      <c r="N174" s="45">
        <f t="shared" si="41"/>
        <v>42.233305036203845</v>
      </c>
      <c r="O174" s="45">
        <f t="shared" si="41"/>
        <v>42.233305036203845</v>
      </c>
      <c r="P174" s="45">
        <f t="shared" si="41"/>
        <v>121.84069514307899</v>
      </c>
      <c r="Q174" s="45">
        <f t="shared" si="41"/>
        <v>121.84069514307899</v>
      </c>
      <c r="R174" s="45">
        <f t="shared" si="41"/>
        <v>0</v>
      </c>
      <c r="S174" s="45">
        <f t="shared" si="41"/>
        <v>0</v>
      </c>
      <c r="T174" s="45">
        <f t="shared" si="41"/>
        <v>207.45973208219559</v>
      </c>
      <c r="U174" s="45">
        <f t="shared" si="41"/>
        <v>67.012382328693448</v>
      </c>
      <c r="V174" s="45">
        <f t="shared" si="41"/>
        <v>67.012382328693448</v>
      </c>
      <c r="W174" s="45">
        <f t="shared" si="41"/>
        <v>0</v>
      </c>
      <c r="X174" s="45">
        <f t="shared" si="41"/>
        <v>0</v>
      </c>
      <c r="Y174" s="45">
        <f t="shared" si="41"/>
        <v>0</v>
      </c>
      <c r="Z174" s="45">
        <f t="shared" si="41"/>
        <v>0</v>
      </c>
      <c r="AA174" s="45">
        <f t="shared" si="41"/>
        <v>0</v>
      </c>
      <c r="AB174" s="45">
        <f t="shared" si="41"/>
        <v>0</v>
      </c>
      <c r="AC174" s="45">
        <f t="shared" si="41"/>
        <v>0</v>
      </c>
      <c r="AD174" s="45">
        <f t="shared" si="41"/>
        <v>0</v>
      </c>
      <c r="AE174" s="45">
        <f t="shared" si="41"/>
        <v>0</v>
      </c>
      <c r="AF174" s="45">
        <f t="shared" si="41"/>
        <v>0</v>
      </c>
      <c r="AG174" s="45">
        <f t="shared" si="41"/>
        <v>0</v>
      </c>
    </row>
    <row r="175" spans="2:33">
      <c r="B175" s="42">
        <v>2019</v>
      </c>
      <c r="C175" s="45">
        <f t="shared" si="42"/>
        <v>78.90688938861561</v>
      </c>
      <c r="D175" s="45">
        <f t="shared" ref="D175:AG183" si="43">D76</f>
        <v>0</v>
      </c>
      <c r="E175" s="45">
        <v>113.30635152651756</v>
      </c>
      <c r="F175" s="45">
        <f t="shared" si="43"/>
        <v>0</v>
      </c>
      <c r="G175" s="45">
        <f t="shared" si="43"/>
        <v>0</v>
      </c>
      <c r="H175" s="45">
        <f t="shared" si="43"/>
        <v>0</v>
      </c>
      <c r="I175" s="45">
        <f t="shared" si="43"/>
        <v>70.840902704037745</v>
      </c>
      <c r="J175" s="45">
        <f t="shared" si="43"/>
        <v>50.283318770351023</v>
      </c>
      <c r="K175" s="45">
        <f t="shared" si="43"/>
        <v>0</v>
      </c>
      <c r="L175" s="45">
        <f t="shared" si="43"/>
        <v>30.170076892571945</v>
      </c>
      <c r="M175" s="45">
        <f t="shared" si="43"/>
        <v>30.170076892571945</v>
      </c>
      <c r="N175" s="45">
        <f t="shared" si="43"/>
        <v>40.322872058088471</v>
      </c>
      <c r="O175" s="45">
        <f t="shared" si="43"/>
        <v>40.322872058088471</v>
      </c>
      <c r="P175" s="45">
        <f t="shared" si="43"/>
        <v>121.84069514307899</v>
      </c>
      <c r="Q175" s="45">
        <f t="shared" si="43"/>
        <v>121.84069514307899</v>
      </c>
      <c r="R175" s="45">
        <f t="shared" si="43"/>
        <v>0</v>
      </c>
      <c r="S175" s="45">
        <f t="shared" si="43"/>
        <v>0</v>
      </c>
      <c r="T175" s="45">
        <f t="shared" si="43"/>
        <v>207.97059995378075</v>
      </c>
      <c r="U175" s="45">
        <f t="shared" si="43"/>
        <v>67.012382328693448</v>
      </c>
      <c r="V175" s="45">
        <f t="shared" si="43"/>
        <v>67.012382328693448</v>
      </c>
      <c r="W175" s="45">
        <f t="shared" si="43"/>
        <v>0</v>
      </c>
      <c r="X175" s="45">
        <f t="shared" si="43"/>
        <v>0</v>
      </c>
      <c r="Y175" s="45">
        <f t="shared" si="43"/>
        <v>0</v>
      </c>
      <c r="Z175" s="45">
        <f t="shared" si="43"/>
        <v>0</v>
      </c>
      <c r="AA175" s="45">
        <f t="shared" si="43"/>
        <v>0</v>
      </c>
      <c r="AB175" s="45">
        <f t="shared" si="43"/>
        <v>0</v>
      </c>
      <c r="AC175" s="45">
        <f t="shared" si="43"/>
        <v>0</v>
      </c>
      <c r="AD175" s="45">
        <f t="shared" si="43"/>
        <v>0</v>
      </c>
      <c r="AE175" s="45">
        <f t="shared" si="43"/>
        <v>0</v>
      </c>
      <c r="AF175" s="45">
        <f t="shared" si="43"/>
        <v>0</v>
      </c>
      <c r="AG175" s="45">
        <f t="shared" si="43"/>
        <v>0</v>
      </c>
    </row>
    <row r="176" spans="2:33">
      <c r="B176" s="42">
        <v>2020</v>
      </c>
      <c r="C176" s="45">
        <f t="shared" si="42"/>
        <v>78.90688938861561</v>
      </c>
      <c r="D176" s="45">
        <f t="shared" si="43"/>
        <v>0</v>
      </c>
      <c r="E176" s="45">
        <v>113.30635152651756</v>
      </c>
      <c r="F176" s="45">
        <f t="shared" si="43"/>
        <v>0</v>
      </c>
      <c r="G176" s="45">
        <f t="shared" si="43"/>
        <v>0</v>
      </c>
      <c r="H176" s="45">
        <f t="shared" si="43"/>
        <v>0</v>
      </c>
      <c r="I176" s="45">
        <f t="shared" si="43"/>
        <v>70.840902704037745</v>
      </c>
      <c r="J176" s="45">
        <f t="shared" si="43"/>
        <v>50.283318770351023</v>
      </c>
      <c r="K176" s="45">
        <f t="shared" si="43"/>
        <v>0</v>
      </c>
      <c r="L176" s="45">
        <f t="shared" si="43"/>
        <v>30.170076892571945</v>
      </c>
      <c r="M176" s="45">
        <f t="shared" si="43"/>
        <v>30.170076892571945</v>
      </c>
      <c r="N176" s="45">
        <f t="shared" si="43"/>
        <v>40.322872058088471</v>
      </c>
      <c r="O176" s="45">
        <f t="shared" si="43"/>
        <v>40.322872058088471</v>
      </c>
      <c r="P176" s="45">
        <f t="shared" si="43"/>
        <v>121.84069514307899</v>
      </c>
      <c r="Q176" s="45">
        <f t="shared" si="43"/>
        <v>121.84069514307899</v>
      </c>
      <c r="R176" s="45">
        <f t="shared" si="43"/>
        <v>0</v>
      </c>
      <c r="S176" s="45">
        <f t="shared" si="43"/>
        <v>0</v>
      </c>
      <c r="T176" s="45">
        <f t="shared" si="43"/>
        <v>207.97059995378075</v>
      </c>
      <c r="U176" s="45">
        <f t="shared" si="43"/>
        <v>67.012382328693448</v>
      </c>
      <c r="V176" s="45">
        <f t="shared" si="43"/>
        <v>67.012382328693448</v>
      </c>
      <c r="W176" s="45">
        <f t="shared" si="43"/>
        <v>0</v>
      </c>
      <c r="X176" s="45">
        <f t="shared" si="43"/>
        <v>0</v>
      </c>
      <c r="Y176" s="45">
        <f t="shared" si="43"/>
        <v>0</v>
      </c>
      <c r="Z176" s="45">
        <f t="shared" si="43"/>
        <v>0</v>
      </c>
      <c r="AA176" s="45">
        <f t="shared" si="43"/>
        <v>0</v>
      </c>
      <c r="AB176" s="45">
        <f t="shared" si="43"/>
        <v>0</v>
      </c>
      <c r="AC176" s="45">
        <f t="shared" si="43"/>
        <v>0</v>
      </c>
      <c r="AD176" s="45">
        <f t="shared" si="43"/>
        <v>0</v>
      </c>
      <c r="AE176" s="45">
        <f t="shared" si="43"/>
        <v>0</v>
      </c>
      <c r="AF176" s="45">
        <f t="shared" si="43"/>
        <v>0</v>
      </c>
      <c r="AG176" s="45">
        <f t="shared" si="43"/>
        <v>0</v>
      </c>
    </row>
    <row r="177" spans="2:33">
      <c r="B177" s="42">
        <v>2021</v>
      </c>
      <c r="C177" s="45">
        <f t="shared" si="42"/>
        <v>78.90688938861561</v>
      </c>
      <c r="D177" s="45">
        <f t="shared" si="43"/>
        <v>0</v>
      </c>
      <c r="E177" s="45">
        <v>113.30635152651756</v>
      </c>
      <c r="F177" s="45">
        <f t="shared" si="43"/>
        <v>0</v>
      </c>
      <c r="G177" s="45">
        <f t="shared" si="43"/>
        <v>0</v>
      </c>
      <c r="H177" s="45">
        <f t="shared" si="43"/>
        <v>0</v>
      </c>
      <c r="I177" s="45">
        <f t="shared" si="43"/>
        <v>70.840902704037745</v>
      </c>
      <c r="J177" s="45">
        <f t="shared" si="43"/>
        <v>50.283318770351023</v>
      </c>
      <c r="K177" s="45">
        <f t="shared" si="43"/>
        <v>0</v>
      </c>
      <c r="L177" s="45">
        <f t="shared" si="43"/>
        <v>30.170076892571945</v>
      </c>
      <c r="M177" s="45">
        <f t="shared" si="43"/>
        <v>30.170076892571945</v>
      </c>
      <c r="N177" s="45">
        <f t="shared" si="43"/>
        <v>40.322872058088471</v>
      </c>
      <c r="O177" s="45">
        <f t="shared" si="43"/>
        <v>40.322872058088471</v>
      </c>
      <c r="P177" s="45">
        <f t="shared" si="43"/>
        <v>121.84069514307899</v>
      </c>
      <c r="Q177" s="45">
        <f t="shared" si="43"/>
        <v>121.84069514307899</v>
      </c>
      <c r="R177" s="45">
        <f t="shared" si="43"/>
        <v>0</v>
      </c>
      <c r="S177" s="45">
        <f t="shared" si="43"/>
        <v>0</v>
      </c>
      <c r="T177" s="45">
        <f t="shared" si="43"/>
        <v>207.97059995378075</v>
      </c>
      <c r="U177" s="45">
        <f t="shared" si="43"/>
        <v>67.012382328693448</v>
      </c>
      <c r="V177" s="45">
        <f t="shared" si="43"/>
        <v>67.012382328693448</v>
      </c>
      <c r="W177" s="45">
        <f t="shared" si="43"/>
        <v>0</v>
      </c>
      <c r="X177" s="45">
        <f t="shared" si="43"/>
        <v>0</v>
      </c>
      <c r="Y177" s="45">
        <f t="shared" si="43"/>
        <v>0</v>
      </c>
      <c r="Z177" s="45">
        <f t="shared" si="43"/>
        <v>0</v>
      </c>
      <c r="AA177" s="45">
        <f t="shared" si="43"/>
        <v>0</v>
      </c>
      <c r="AB177" s="45">
        <f t="shared" si="43"/>
        <v>0</v>
      </c>
      <c r="AC177" s="45">
        <f t="shared" si="43"/>
        <v>0</v>
      </c>
      <c r="AD177" s="45">
        <f t="shared" si="43"/>
        <v>0</v>
      </c>
      <c r="AE177" s="45">
        <f t="shared" si="43"/>
        <v>0</v>
      </c>
      <c r="AF177" s="45">
        <f t="shared" si="43"/>
        <v>0</v>
      </c>
      <c r="AG177" s="45">
        <f t="shared" si="43"/>
        <v>0</v>
      </c>
    </row>
    <row r="178" spans="2:33">
      <c r="B178" s="42">
        <v>2022</v>
      </c>
      <c r="C178" s="45">
        <f t="shared" si="42"/>
        <v>78.90688938861561</v>
      </c>
      <c r="D178" s="45">
        <f t="shared" si="43"/>
        <v>0</v>
      </c>
      <c r="E178" s="45">
        <v>113.30635152651756</v>
      </c>
      <c r="F178" s="45">
        <f t="shared" si="43"/>
        <v>0</v>
      </c>
      <c r="G178" s="45">
        <f t="shared" si="43"/>
        <v>0</v>
      </c>
      <c r="H178" s="45">
        <f t="shared" si="43"/>
        <v>0</v>
      </c>
      <c r="I178" s="45">
        <f t="shared" si="43"/>
        <v>70.840902704037745</v>
      </c>
      <c r="J178" s="45">
        <f t="shared" si="43"/>
        <v>50.283318770351023</v>
      </c>
      <c r="K178" s="45">
        <f t="shared" si="43"/>
        <v>0</v>
      </c>
      <c r="L178" s="45">
        <f t="shared" si="43"/>
        <v>30.170076892571945</v>
      </c>
      <c r="M178" s="45">
        <f t="shared" si="43"/>
        <v>30.170076892571945</v>
      </c>
      <c r="N178" s="45">
        <f t="shared" si="43"/>
        <v>40.322872058088471</v>
      </c>
      <c r="O178" s="45">
        <f t="shared" si="43"/>
        <v>40.322872058088471</v>
      </c>
      <c r="P178" s="45">
        <f t="shared" si="43"/>
        <v>121.84069514307899</v>
      </c>
      <c r="Q178" s="45">
        <f t="shared" si="43"/>
        <v>121.84069514307899</v>
      </c>
      <c r="R178" s="45">
        <f t="shared" si="43"/>
        <v>0</v>
      </c>
      <c r="S178" s="45">
        <f t="shared" si="43"/>
        <v>0</v>
      </c>
      <c r="T178" s="45">
        <f t="shared" si="43"/>
        <v>207.97059995378075</v>
      </c>
      <c r="U178" s="45">
        <f t="shared" si="43"/>
        <v>67.012382328693448</v>
      </c>
      <c r="V178" s="45">
        <f t="shared" si="43"/>
        <v>67.012382328693448</v>
      </c>
      <c r="W178" s="45">
        <f t="shared" si="43"/>
        <v>0</v>
      </c>
      <c r="X178" s="45">
        <f t="shared" si="43"/>
        <v>0</v>
      </c>
      <c r="Y178" s="45">
        <f t="shared" si="43"/>
        <v>0</v>
      </c>
      <c r="Z178" s="45">
        <f t="shared" si="43"/>
        <v>0</v>
      </c>
      <c r="AA178" s="45">
        <f t="shared" si="43"/>
        <v>0</v>
      </c>
      <c r="AB178" s="45">
        <f t="shared" si="43"/>
        <v>0</v>
      </c>
      <c r="AC178" s="45">
        <f t="shared" si="43"/>
        <v>0</v>
      </c>
      <c r="AD178" s="45">
        <f t="shared" si="43"/>
        <v>0</v>
      </c>
      <c r="AE178" s="45">
        <f t="shared" si="43"/>
        <v>0</v>
      </c>
      <c r="AF178" s="45">
        <f t="shared" si="43"/>
        <v>0</v>
      </c>
      <c r="AG178" s="45">
        <f t="shared" si="43"/>
        <v>0</v>
      </c>
    </row>
    <row r="179" spans="2:33">
      <c r="B179" s="42">
        <v>2023</v>
      </c>
      <c r="C179" s="45">
        <f t="shared" si="42"/>
        <v>78.90688938861561</v>
      </c>
      <c r="D179" s="45">
        <f t="shared" si="43"/>
        <v>0</v>
      </c>
      <c r="E179" s="45">
        <v>113.30635152651756</v>
      </c>
      <c r="F179" s="45">
        <f t="shared" si="43"/>
        <v>0</v>
      </c>
      <c r="G179" s="45">
        <f t="shared" si="43"/>
        <v>0</v>
      </c>
      <c r="H179" s="45">
        <f t="shared" si="43"/>
        <v>0</v>
      </c>
      <c r="I179" s="45">
        <f t="shared" si="43"/>
        <v>70.840902704037745</v>
      </c>
      <c r="J179" s="45">
        <f t="shared" si="43"/>
        <v>50.283318770351023</v>
      </c>
      <c r="K179" s="45">
        <f t="shared" si="43"/>
        <v>0</v>
      </c>
      <c r="L179" s="45">
        <f t="shared" si="43"/>
        <v>30.170076892571945</v>
      </c>
      <c r="M179" s="45">
        <f t="shared" si="43"/>
        <v>30.170076892571945</v>
      </c>
      <c r="N179" s="45">
        <f t="shared" si="43"/>
        <v>40.322872058088471</v>
      </c>
      <c r="O179" s="45">
        <f t="shared" si="43"/>
        <v>40.322872058088471</v>
      </c>
      <c r="P179" s="45">
        <f t="shared" si="43"/>
        <v>121.84069514307899</v>
      </c>
      <c r="Q179" s="45">
        <f t="shared" si="43"/>
        <v>121.84069514307899</v>
      </c>
      <c r="R179" s="45">
        <f t="shared" si="43"/>
        <v>0</v>
      </c>
      <c r="S179" s="45">
        <f t="shared" si="43"/>
        <v>0</v>
      </c>
      <c r="T179" s="45">
        <f t="shared" si="43"/>
        <v>207.97059995378075</v>
      </c>
      <c r="U179" s="45">
        <f t="shared" si="43"/>
        <v>67.012382328693448</v>
      </c>
      <c r="V179" s="45">
        <f t="shared" si="43"/>
        <v>67.012382328693448</v>
      </c>
      <c r="W179" s="45">
        <f t="shared" si="43"/>
        <v>0</v>
      </c>
      <c r="X179" s="45">
        <f t="shared" si="43"/>
        <v>0</v>
      </c>
      <c r="Y179" s="45">
        <f t="shared" si="43"/>
        <v>0</v>
      </c>
      <c r="Z179" s="45">
        <f t="shared" si="43"/>
        <v>0</v>
      </c>
      <c r="AA179" s="45">
        <f t="shared" si="43"/>
        <v>0</v>
      </c>
      <c r="AB179" s="45">
        <f t="shared" si="43"/>
        <v>0</v>
      </c>
      <c r="AC179" s="45">
        <f t="shared" si="43"/>
        <v>0</v>
      </c>
      <c r="AD179" s="45">
        <f t="shared" si="43"/>
        <v>0</v>
      </c>
      <c r="AE179" s="45">
        <f t="shared" si="43"/>
        <v>0</v>
      </c>
      <c r="AF179" s="45">
        <f t="shared" si="43"/>
        <v>0</v>
      </c>
      <c r="AG179" s="45">
        <f t="shared" si="43"/>
        <v>0</v>
      </c>
    </row>
    <row r="180" spans="2:33">
      <c r="B180" s="42">
        <v>2024</v>
      </c>
      <c r="C180" s="45">
        <f t="shared" si="42"/>
        <v>78.90688938861561</v>
      </c>
      <c r="D180" s="45">
        <f t="shared" si="43"/>
        <v>0</v>
      </c>
      <c r="E180" s="45">
        <v>113.30635152651756</v>
      </c>
      <c r="F180" s="45">
        <f t="shared" si="43"/>
        <v>0</v>
      </c>
      <c r="G180" s="45">
        <f t="shared" si="43"/>
        <v>0</v>
      </c>
      <c r="H180" s="45">
        <f t="shared" si="43"/>
        <v>0</v>
      </c>
      <c r="I180" s="45">
        <f t="shared" si="43"/>
        <v>70.840902704037745</v>
      </c>
      <c r="J180" s="45">
        <f t="shared" si="43"/>
        <v>50.283318770351023</v>
      </c>
      <c r="K180" s="45">
        <f t="shared" si="43"/>
        <v>0</v>
      </c>
      <c r="L180" s="45">
        <f t="shared" si="43"/>
        <v>30.170076892571945</v>
      </c>
      <c r="M180" s="45">
        <f t="shared" si="43"/>
        <v>30.170076892571945</v>
      </c>
      <c r="N180" s="45">
        <f t="shared" si="43"/>
        <v>40.322872058088471</v>
      </c>
      <c r="O180" s="45">
        <f t="shared" si="43"/>
        <v>40.322872058088471</v>
      </c>
      <c r="P180" s="45">
        <f t="shared" si="43"/>
        <v>121.84069514307899</v>
      </c>
      <c r="Q180" s="45">
        <f t="shared" si="43"/>
        <v>121.84069514307899</v>
      </c>
      <c r="R180" s="45">
        <f t="shared" si="43"/>
        <v>0</v>
      </c>
      <c r="S180" s="45">
        <f t="shared" si="43"/>
        <v>0</v>
      </c>
      <c r="T180" s="45">
        <f t="shared" si="43"/>
        <v>207.97059995378075</v>
      </c>
      <c r="U180" s="45">
        <f t="shared" si="43"/>
        <v>67.012382328693448</v>
      </c>
      <c r="V180" s="45">
        <f t="shared" si="43"/>
        <v>67.012382328693448</v>
      </c>
      <c r="W180" s="45">
        <f t="shared" si="43"/>
        <v>0</v>
      </c>
      <c r="X180" s="45">
        <f t="shared" si="43"/>
        <v>0</v>
      </c>
      <c r="Y180" s="45">
        <f t="shared" si="43"/>
        <v>0</v>
      </c>
      <c r="Z180" s="45">
        <f t="shared" si="43"/>
        <v>0</v>
      </c>
      <c r="AA180" s="45">
        <f t="shared" si="43"/>
        <v>0</v>
      </c>
      <c r="AB180" s="45">
        <f t="shared" si="43"/>
        <v>0</v>
      </c>
      <c r="AC180" s="45">
        <f t="shared" si="43"/>
        <v>0</v>
      </c>
      <c r="AD180" s="45">
        <f t="shared" si="43"/>
        <v>0</v>
      </c>
      <c r="AE180" s="45">
        <f t="shared" si="43"/>
        <v>0</v>
      </c>
      <c r="AF180" s="45">
        <f t="shared" si="43"/>
        <v>0</v>
      </c>
      <c r="AG180" s="45">
        <f t="shared" si="43"/>
        <v>0</v>
      </c>
    </row>
    <row r="181" spans="2:33">
      <c r="B181" s="42">
        <v>2025</v>
      </c>
      <c r="C181" s="45">
        <f t="shared" si="42"/>
        <v>78.90688938861561</v>
      </c>
      <c r="D181" s="45">
        <f t="shared" si="43"/>
        <v>0</v>
      </c>
      <c r="E181" s="45">
        <v>113.30635152651756</v>
      </c>
      <c r="F181" s="45">
        <f t="shared" si="43"/>
        <v>0</v>
      </c>
      <c r="G181" s="45">
        <f t="shared" si="43"/>
        <v>0</v>
      </c>
      <c r="H181" s="45">
        <f t="shared" si="43"/>
        <v>0</v>
      </c>
      <c r="I181" s="45">
        <f t="shared" si="43"/>
        <v>70.840902704037745</v>
      </c>
      <c r="J181" s="45">
        <f t="shared" si="43"/>
        <v>50.283318770351023</v>
      </c>
      <c r="K181" s="45">
        <f t="shared" si="43"/>
        <v>0</v>
      </c>
      <c r="L181" s="45">
        <f t="shared" si="43"/>
        <v>30.170076892571945</v>
      </c>
      <c r="M181" s="45">
        <f t="shared" si="43"/>
        <v>30.170076892571945</v>
      </c>
      <c r="N181" s="45">
        <f t="shared" si="43"/>
        <v>40.322872058088471</v>
      </c>
      <c r="O181" s="45">
        <f t="shared" si="43"/>
        <v>40.322872058088471</v>
      </c>
      <c r="P181" s="45">
        <f t="shared" si="43"/>
        <v>121.84069514307899</v>
      </c>
      <c r="Q181" s="45">
        <f t="shared" si="43"/>
        <v>121.84069514307899</v>
      </c>
      <c r="R181" s="45">
        <f t="shared" si="43"/>
        <v>0</v>
      </c>
      <c r="S181" s="45">
        <f t="shared" si="43"/>
        <v>0</v>
      </c>
      <c r="T181" s="45">
        <f t="shared" si="43"/>
        <v>207.97059995378075</v>
      </c>
      <c r="U181" s="45">
        <f t="shared" si="43"/>
        <v>67.012382328693448</v>
      </c>
      <c r="V181" s="45">
        <f t="shared" si="43"/>
        <v>67.012382328693448</v>
      </c>
      <c r="W181" s="45">
        <f t="shared" si="43"/>
        <v>0</v>
      </c>
      <c r="X181" s="45">
        <f t="shared" si="43"/>
        <v>0</v>
      </c>
      <c r="Y181" s="45">
        <f t="shared" si="43"/>
        <v>0</v>
      </c>
      <c r="Z181" s="45">
        <f t="shared" si="43"/>
        <v>0</v>
      </c>
      <c r="AA181" s="45">
        <f t="shared" si="43"/>
        <v>0</v>
      </c>
      <c r="AB181" s="45">
        <f t="shared" si="43"/>
        <v>0</v>
      </c>
      <c r="AC181" s="45">
        <f t="shared" si="43"/>
        <v>0</v>
      </c>
      <c r="AD181" s="45">
        <f t="shared" si="43"/>
        <v>0</v>
      </c>
      <c r="AE181" s="45">
        <f t="shared" si="43"/>
        <v>0</v>
      </c>
      <c r="AF181" s="45">
        <f t="shared" si="43"/>
        <v>0</v>
      </c>
      <c r="AG181" s="45">
        <f t="shared" si="43"/>
        <v>0</v>
      </c>
    </row>
    <row r="182" spans="2:33">
      <c r="B182" s="42">
        <v>2026</v>
      </c>
      <c r="C182" s="45">
        <f t="shared" si="42"/>
        <v>78.90688938861561</v>
      </c>
      <c r="D182" s="45">
        <f t="shared" si="43"/>
        <v>0</v>
      </c>
      <c r="E182" s="45">
        <v>113.30635152651756</v>
      </c>
      <c r="F182" s="45">
        <f t="shared" si="43"/>
        <v>0</v>
      </c>
      <c r="G182" s="45">
        <f t="shared" si="43"/>
        <v>0</v>
      </c>
      <c r="H182" s="45">
        <f t="shared" si="43"/>
        <v>0</v>
      </c>
      <c r="I182" s="45">
        <f t="shared" si="43"/>
        <v>70.840902704037745</v>
      </c>
      <c r="J182" s="45">
        <f t="shared" si="43"/>
        <v>50.283318770351023</v>
      </c>
      <c r="K182" s="45">
        <f t="shared" si="43"/>
        <v>0</v>
      </c>
      <c r="L182" s="45">
        <f t="shared" si="43"/>
        <v>30.170076892571945</v>
      </c>
      <c r="M182" s="45">
        <f t="shared" si="43"/>
        <v>30.170076892571945</v>
      </c>
      <c r="N182" s="45">
        <f t="shared" si="43"/>
        <v>40.322872058088471</v>
      </c>
      <c r="O182" s="45">
        <f t="shared" si="43"/>
        <v>40.322872058088471</v>
      </c>
      <c r="P182" s="45">
        <f t="shared" si="43"/>
        <v>121.84069514307899</v>
      </c>
      <c r="Q182" s="45">
        <f t="shared" si="43"/>
        <v>121.84069514307899</v>
      </c>
      <c r="R182" s="45">
        <f t="shared" si="43"/>
        <v>0</v>
      </c>
      <c r="S182" s="45">
        <f t="shared" si="43"/>
        <v>0</v>
      </c>
      <c r="T182" s="45">
        <f t="shared" si="43"/>
        <v>207.97059995378075</v>
      </c>
      <c r="U182" s="45">
        <f t="shared" si="43"/>
        <v>67.012382328693448</v>
      </c>
      <c r="V182" s="45">
        <f t="shared" si="43"/>
        <v>67.012382328693448</v>
      </c>
      <c r="W182" s="45">
        <f t="shared" si="43"/>
        <v>0</v>
      </c>
      <c r="X182" s="45">
        <f t="shared" si="43"/>
        <v>0</v>
      </c>
      <c r="Y182" s="45">
        <f t="shared" si="43"/>
        <v>0</v>
      </c>
      <c r="Z182" s="45">
        <f t="shared" si="43"/>
        <v>0</v>
      </c>
      <c r="AA182" s="45">
        <f t="shared" si="43"/>
        <v>0</v>
      </c>
      <c r="AB182" s="45">
        <f t="shared" si="43"/>
        <v>0</v>
      </c>
      <c r="AC182" s="45">
        <f t="shared" si="43"/>
        <v>0</v>
      </c>
      <c r="AD182" s="45">
        <f t="shared" si="43"/>
        <v>0</v>
      </c>
      <c r="AE182" s="45">
        <f t="shared" si="43"/>
        <v>0</v>
      </c>
      <c r="AF182" s="45">
        <f t="shared" si="43"/>
        <v>0</v>
      </c>
      <c r="AG182" s="45">
        <f t="shared" si="43"/>
        <v>0</v>
      </c>
    </row>
    <row r="183" spans="2:33">
      <c r="B183" s="42">
        <v>2027</v>
      </c>
      <c r="C183" s="45">
        <f t="shared" si="42"/>
        <v>78.90688938861561</v>
      </c>
      <c r="D183" s="45">
        <f t="shared" si="43"/>
        <v>0</v>
      </c>
      <c r="E183" s="45">
        <v>113.30635152651756</v>
      </c>
      <c r="F183" s="45">
        <f t="shared" si="43"/>
        <v>0</v>
      </c>
      <c r="G183" s="45">
        <f t="shared" si="43"/>
        <v>0</v>
      </c>
      <c r="H183" s="45">
        <f t="shared" si="43"/>
        <v>0</v>
      </c>
      <c r="I183" s="45">
        <f t="shared" si="43"/>
        <v>70.840902704037745</v>
      </c>
      <c r="J183" s="45">
        <f t="shared" si="43"/>
        <v>50.283318770351023</v>
      </c>
      <c r="K183" s="45">
        <f t="shared" si="43"/>
        <v>0</v>
      </c>
      <c r="L183" s="45">
        <f t="shared" si="43"/>
        <v>30.170076892571945</v>
      </c>
      <c r="M183" s="45">
        <f t="shared" si="43"/>
        <v>30.170076892571945</v>
      </c>
      <c r="N183" s="45">
        <f t="shared" si="43"/>
        <v>40.322872058088471</v>
      </c>
      <c r="O183" s="45">
        <f t="shared" si="43"/>
        <v>40.322872058088471</v>
      </c>
      <c r="P183" s="45">
        <f t="shared" si="43"/>
        <v>121.84069514307899</v>
      </c>
      <c r="Q183" s="45">
        <f t="shared" si="43"/>
        <v>121.84069514307899</v>
      </c>
      <c r="R183" s="45">
        <f t="shared" si="43"/>
        <v>0</v>
      </c>
      <c r="S183" s="45">
        <f t="shared" ref="D183:AG191" si="44">S84</f>
        <v>0</v>
      </c>
      <c r="T183" s="45">
        <f t="shared" si="44"/>
        <v>207.97059995378075</v>
      </c>
      <c r="U183" s="45">
        <f t="shared" si="44"/>
        <v>67.012382328693448</v>
      </c>
      <c r="V183" s="45">
        <f t="shared" si="44"/>
        <v>67.012382328693448</v>
      </c>
      <c r="W183" s="45">
        <f t="shared" si="44"/>
        <v>0</v>
      </c>
      <c r="X183" s="45">
        <f t="shared" si="44"/>
        <v>0</v>
      </c>
      <c r="Y183" s="45">
        <f t="shared" si="44"/>
        <v>0</v>
      </c>
      <c r="Z183" s="45">
        <f t="shared" si="44"/>
        <v>0</v>
      </c>
      <c r="AA183" s="45">
        <f t="shared" si="44"/>
        <v>0</v>
      </c>
      <c r="AB183" s="45">
        <f t="shared" si="44"/>
        <v>0</v>
      </c>
      <c r="AC183" s="45">
        <f t="shared" si="44"/>
        <v>0</v>
      </c>
      <c r="AD183" s="45">
        <f t="shared" si="44"/>
        <v>0</v>
      </c>
      <c r="AE183" s="45">
        <f t="shared" si="44"/>
        <v>0</v>
      </c>
      <c r="AF183" s="45">
        <f t="shared" si="44"/>
        <v>0</v>
      </c>
      <c r="AG183" s="45">
        <f t="shared" si="44"/>
        <v>0</v>
      </c>
    </row>
    <row r="184" spans="2:33">
      <c r="B184" s="42">
        <v>2028</v>
      </c>
      <c r="C184" s="45">
        <f t="shared" si="42"/>
        <v>78.90688938861561</v>
      </c>
      <c r="D184" s="45">
        <f t="shared" si="44"/>
        <v>0</v>
      </c>
      <c r="E184" s="45">
        <v>113.30635152651756</v>
      </c>
      <c r="F184" s="45">
        <f t="shared" si="44"/>
        <v>0</v>
      </c>
      <c r="G184" s="45">
        <f t="shared" si="44"/>
        <v>0</v>
      </c>
      <c r="H184" s="45">
        <f t="shared" si="44"/>
        <v>0</v>
      </c>
      <c r="I184" s="45">
        <f t="shared" si="44"/>
        <v>70.840902704037745</v>
      </c>
      <c r="J184" s="45">
        <f t="shared" si="44"/>
        <v>50.283318770351023</v>
      </c>
      <c r="K184" s="45">
        <f t="shared" si="44"/>
        <v>0</v>
      </c>
      <c r="L184" s="45">
        <f t="shared" si="44"/>
        <v>30.170076892571945</v>
      </c>
      <c r="M184" s="45">
        <f t="shared" si="44"/>
        <v>30.170076892571945</v>
      </c>
      <c r="N184" s="45">
        <f t="shared" si="44"/>
        <v>40.322872058088471</v>
      </c>
      <c r="O184" s="45">
        <f t="shared" si="44"/>
        <v>40.322872058088471</v>
      </c>
      <c r="P184" s="45">
        <f t="shared" si="44"/>
        <v>121.84069514307899</v>
      </c>
      <c r="Q184" s="45">
        <f t="shared" si="44"/>
        <v>121.84069514307899</v>
      </c>
      <c r="R184" s="45">
        <f t="shared" si="44"/>
        <v>0</v>
      </c>
      <c r="S184" s="45">
        <f t="shared" si="44"/>
        <v>0</v>
      </c>
      <c r="T184" s="45">
        <f t="shared" si="44"/>
        <v>207.97059995378075</v>
      </c>
      <c r="U184" s="45">
        <f t="shared" si="44"/>
        <v>67.012382328693448</v>
      </c>
      <c r="V184" s="45">
        <f t="shared" si="44"/>
        <v>67.012382328693448</v>
      </c>
      <c r="W184" s="45">
        <f t="shared" si="44"/>
        <v>0</v>
      </c>
      <c r="X184" s="45">
        <f t="shared" si="44"/>
        <v>0</v>
      </c>
      <c r="Y184" s="45">
        <f t="shared" si="44"/>
        <v>0</v>
      </c>
      <c r="Z184" s="45">
        <f t="shared" si="44"/>
        <v>0</v>
      </c>
      <c r="AA184" s="45">
        <f t="shared" si="44"/>
        <v>0</v>
      </c>
      <c r="AB184" s="45">
        <f t="shared" si="44"/>
        <v>0</v>
      </c>
      <c r="AC184" s="45">
        <f t="shared" si="44"/>
        <v>0</v>
      </c>
      <c r="AD184" s="45">
        <f t="shared" si="44"/>
        <v>0</v>
      </c>
      <c r="AE184" s="45">
        <f t="shared" si="44"/>
        <v>0</v>
      </c>
      <c r="AF184" s="45">
        <f t="shared" si="44"/>
        <v>0</v>
      </c>
      <c r="AG184" s="45">
        <f t="shared" si="44"/>
        <v>0</v>
      </c>
    </row>
    <row r="185" spans="2:33">
      <c r="B185" s="42">
        <v>2029</v>
      </c>
      <c r="C185" s="45">
        <f t="shared" si="42"/>
        <v>78.90688938861561</v>
      </c>
      <c r="D185" s="45">
        <f t="shared" si="44"/>
        <v>0</v>
      </c>
      <c r="E185" s="45">
        <v>113.30635152651756</v>
      </c>
      <c r="F185" s="45">
        <f t="shared" si="44"/>
        <v>0</v>
      </c>
      <c r="G185" s="45">
        <f t="shared" si="44"/>
        <v>0</v>
      </c>
      <c r="H185" s="45">
        <f t="shared" si="44"/>
        <v>0</v>
      </c>
      <c r="I185" s="45">
        <f t="shared" si="44"/>
        <v>70.840902704037745</v>
      </c>
      <c r="J185" s="45">
        <f t="shared" si="44"/>
        <v>50.283318770351023</v>
      </c>
      <c r="K185" s="45">
        <f t="shared" si="44"/>
        <v>0</v>
      </c>
      <c r="L185" s="45">
        <f t="shared" si="44"/>
        <v>30.170076892571945</v>
      </c>
      <c r="M185" s="45">
        <f t="shared" si="44"/>
        <v>30.170076892571945</v>
      </c>
      <c r="N185" s="45">
        <f t="shared" si="44"/>
        <v>40.322872058088471</v>
      </c>
      <c r="O185" s="45">
        <f t="shared" si="44"/>
        <v>40.322872058088471</v>
      </c>
      <c r="P185" s="45">
        <f t="shared" si="44"/>
        <v>121.84069514307899</v>
      </c>
      <c r="Q185" s="45">
        <f t="shared" si="44"/>
        <v>121.84069514307899</v>
      </c>
      <c r="R185" s="45">
        <f t="shared" si="44"/>
        <v>0</v>
      </c>
      <c r="S185" s="45">
        <f t="shared" si="44"/>
        <v>0</v>
      </c>
      <c r="T185" s="45">
        <f t="shared" si="44"/>
        <v>207.97059995378075</v>
      </c>
      <c r="U185" s="45">
        <f t="shared" si="44"/>
        <v>67.012382328693448</v>
      </c>
      <c r="V185" s="45">
        <f t="shared" si="44"/>
        <v>67.012382328693448</v>
      </c>
      <c r="W185" s="45">
        <f t="shared" si="44"/>
        <v>0</v>
      </c>
      <c r="X185" s="45">
        <f t="shared" si="44"/>
        <v>0</v>
      </c>
      <c r="Y185" s="45">
        <f t="shared" si="44"/>
        <v>0</v>
      </c>
      <c r="Z185" s="45">
        <f t="shared" si="44"/>
        <v>0</v>
      </c>
      <c r="AA185" s="45">
        <f t="shared" si="44"/>
        <v>0</v>
      </c>
      <c r="AB185" s="45">
        <f t="shared" si="44"/>
        <v>0</v>
      </c>
      <c r="AC185" s="45">
        <f t="shared" si="44"/>
        <v>0</v>
      </c>
      <c r="AD185" s="45">
        <f t="shared" si="44"/>
        <v>0</v>
      </c>
      <c r="AE185" s="45">
        <f t="shared" si="44"/>
        <v>0</v>
      </c>
      <c r="AF185" s="45">
        <f t="shared" si="44"/>
        <v>0</v>
      </c>
      <c r="AG185" s="45">
        <f t="shared" si="44"/>
        <v>0</v>
      </c>
    </row>
    <row r="186" spans="2:33">
      <c r="B186" s="42">
        <v>2030</v>
      </c>
      <c r="C186" s="45">
        <f t="shared" si="42"/>
        <v>78.90688938861561</v>
      </c>
      <c r="D186" s="45">
        <f t="shared" si="44"/>
        <v>0</v>
      </c>
      <c r="E186" s="45">
        <v>113.30635152651756</v>
      </c>
      <c r="F186" s="45">
        <f t="shared" si="44"/>
        <v>0</v>
      </c>
      <c r="G186" s="45">
        <f t="shared" si="44"/>
        <v>0</v>
      </c>
      <c r="H186" s="45">
        <f t="shared" si="44"/>
        <v>0</v>
      </c>
      <c r="I186" s="45">
        <f t="shared" si="44"/>
        <v>70.840902704037745</v>
      </c>
      <c r="J186" s="45">
        <f t="shared" si="44"/>
        <v>50.283318770351023</v>
      </c>
      <c r="K186" s="45">
        <f t="shared" si="44"/>
        <v>0</v>
      </c>
      <c r="L186" s="45">
        <f t="shared" si="44"/>
        <v>30.170076892571945</v>
      </c>
      <c r="M186" s="45">
        <f t="shared" si="44"/>
        <v>30.170076892571945</v>
      </c>
      <c r="N186" s="45">
        <f t="shared" si="44"/>
        <v>40.322872058088471</v>
      </c>
      <c r="O186" s="45">
        <f t="shared" si="44"/>
        <v>40.322872058088471</v>
      </c>
      <c r="P186" s="45">
        <f t="shared" si="44"/>
        <v>121.84069514307899</v>
      </c>
      <c r="Q186" s="45">
        <f t="shared" si="44"/>
        <v>121.84069514307899</v>
      </c>
      <c r="R186" s="45">
        <f t="shared" si="44"/>
        <v>0</v>
      </c>
      <c r="S186" s="45">
        <f t="shared" si="44"/>
        <v>0</v>
      </c>
      <c r="T186" s="45">
        <f t="shared" si="44"/>
        <v>207.97059995378075</v>
      </c>
      <c r="U186" s="45">
        <f t="shared" si="44"/>
        <v>67.012382328693448</v>
      </c>
      <c r="V186" s="45">
        <f t="shared" si="44"/>
        <v>67.012382328693448</v>
      </c>
      <c r="W186" s="45">
        <f t="shared" si="44"/>
        <v>0</v>
      </c>
      <c r="X186" s="45">
        <f t="shared" si="44"/>
        <v>0</v>
      </c>
      <c r="Y186" s="45">
        <f t="shared" si="44"/>
        <v>0</v>
      </c>
      <c r="Z186" s="45">
        <f t="shared" si="44"/>
        <v>0</v>
      </c>
      <c r="AA186" s="45">
        <f t="shared" si="44"/>
        <v>0</v>
      </c>
      <c r="AB186" s="45">
        <f t="shared" si="44"/>
        <v>0</v>
      </c>
      <c r="AC186" s="45">
        <f t="shared" si="44"/>
        <v>0</v>
      </c>
      <c r="AD186" s="45">
        <f t="shared" si="44"/>
        <v>0</v>
      </c>
      <c r="AE186" s="45">
        <f t="shared" si="44"/>
        <v>0</v>
      </c>
      <c r="AF186" s="45">
        <f t="shared" si="44"/>
        <v>0</v>
      </c>
      <c r="AG186" s="45">
        <f t="shared" si="44"/>
        <v>0</v>
      </c>
    </row>
    <row r="187" spans="2:33">
      <c r="B187" s="42">
        <v>2031</v>
      </c>
      <c r="C187" s="45">
        <f t="shared" si="42"/>
        <v>78.90688938861561</v>
      </c>
      <c r="D187" s="45">
        <f t="shared" si="44"/>
        <v>0</v>
      </c>
      <c r="E187" s="45">
        <v>113.30635152651756</v>
      </c>
      <c r="F187" s="45">
        <f t="shared" si="44"/>
        <v>0</v>
      </c>
      <c r="G187" s="45">
        <f t="shared" si="44"/>
        <v>0</v>
      </c>
      <c r="H187" s="45">
        <f t="shared" si="44"/>
        <v>0</v>
      </c>
      <c r="I187" s="45">
        <f t="shared" si="44"/>
        <v>70.840902704037745</v>
      </c>
      <c r="J187" s="45">
        <f t="shared" si="44"/>
        <v>50.283318770351023</v>
      </c>
      <c r="K187" s="45">
        <f t="shared" si="44"/>
        <v>0</v>
      </c>
      <c r="L187" s="45">
        <f t="shared" si="44"/>
        <v>30.170076892571945</v>
      </c>
      <c r="M187" s="45">
        <f t="shared" si="44"/>
        <v>30.170076892571945</v>
      </c>
      <c r="N187" s="45">
        <f t="shared" si="44"/>
        <v>40.322872058088471</v>
      </c>
      <c r="O187" s="45">
        <f t="shared" si="44"/>
        <v>40.322872058088471</v>
      </c>
      <c r="P187" s="45">
        <f t="shared" si="44"/>
        <v>121.84069514307899</v>
      </c>
      <c r="Q187" s="45">
        <f t="shared" si="44"/>
        <v>121.84069514307899</v>
      </c>
      <c r="R187" s="45">
        <f t="shared" si="44"/>
        <v>0</v>
      </c>
      <c r="S187" s="45">
        <f t="shared" si="44"/>
        <v>0</v>
      </c>
      <c r="T187" s="45">
        <f t="shared" si="44"/>
        <v>207.97059995378075</v>
      </c>
      <c r="U187" s="45">
        <f t="shared" si="44"/>
        <v>67.012382328693448</v>
      </c>
      <c r="V187" s="45">
        <f t="shared" si="44"/>
        <v>67.012382328693448</v>
      </c>
      <c r="W187" s="45">
        <f t="shared" si="44"/>
        <v>0</v>
      </c>
      <c r="X187" s="45">
        <f t="shared" si="44"/>
        <v>0</v>
      </c>
      <c r="Y187" s="45">
        <f t="shared" si="44"/>
        <v>0</v>
      </c>
      <c r="Z187" s="45">
        <f t="shared" si="44"/>
        <v>0</v>
      </c>
      <c r="AA187" s="45">
        <f t="shared" si="44"/>
        <v>0</v>
      </c>
      <c r="AB187" s="45">
        <f t="shared" si="44"/>
        <v>0</v>
      </c>
      <c r="AC187" s="45">
        <f t="shared" si="44"/>
        <v>0</v>
      </c>
      <c r="AD187" s="45">
        <f t="shared" si="44"/>
        <v>0</v>
      </c>
      <c r="AE187" s="45">
        <f t="shared" si="44"/>
        <v>0</v>
      </c>
      <c r="AF187" s="45">
        <f t="shared" si="44"/>
        <v>0</v>
      </c>
      <c r="AG187" s="45">
        <f t="shared" si="44"/>
        <v>0</v>
      </c>
    </row>
    <row r="188" spans="2:33">
      <c r="B188" s="42">
        <v>2032</v>
      </c>
      <c r="C188" s="45">
        <f t="shared" si="42"/>
        <v>78.90688938861561</v>
      </c>
      <c r="D188" s="45">
        <f t="shared" si="44"/>
        <v>0</v>
      </c>
      <c r="E188" s="45">
        <v>113.30635152651756</v>
      </c>
      <c r="F188" s="45">
        <f t="shared" si="44"/>
        <v>0</v>
      </c>
      <c r="G188" s="45">
        <f t="shared" si="44"/>
        <v>0</v>
      </c>
      <c r="H188" s="45">
        <f t="shared" si="44"/>
        <v>0</v>
      </c>
      <c r="I188" s="45">
        <f t="shared" si="44"/>
        <v>70.840902704037745</v>
      </c>
      <c r="J188" s="45">
        <f t="shared" si="44"/>
        <v>50.283318770351023</v>
      </c>
      <c r="K188" s="45">
        <f t="shared" si="44"/>
        <v>0</v>
      </c>
      <c r="L188" s="45">
        <f t="shared" si="44"/>
        <v>30.170076892571945</v>
      </c>
      <c r="M188" s="45">
        <f t="shared" si="44"/>
        <v>30.170076892571945</v>
      </c>
      <c r="N188" s="45">
        <f t="shared" si="44"/>
        <v>40.322872058088471</v>
      </c>
      <c r="O188" s="45">
        <f t="shared" si="44"/>
        <v>40.322872058088471</v>
      </c>
      <c r="P188" s="45">
        <f t="shared" si="44"/>
        <v>121.84069514307899</v>
      </c>
      <c r="Q188" s="45">
        <f t="shared" si="44"/>
        <v>121.84069514307899</v>
      </c>
      <c r="R188" s="45">
        <f t="shared" si="44"/>
        <v>0</v>
      </c>
      <c r="S188" s="45">
        <f t="shared" si="44"/>
        <v>0</v>
      </c>
      <c r="T188" s="45">
        <f t="shared" si="44"/>
        <v>207.97059995378075</v>
      </c>
      <c r="U188" s="45">
        <f t="shared" si="44"/>
        <v>67.012382328693448</v>
      </c>
      <c r="V188" s="45">
        <f t="shared" si="44"/>
        <v>67.012382328693448</v>
      </c>
      <c r="W188" s="45">
        <f t="shared" si="44"/>
        <v>0</v>
      </c>
      <c r="X188" s="45">
        <f t="shared" si="44"/>
        <v>0</v>
      </c>
      <c r="Y188" s="45">
        <f t="shared" si="44"/>
        <v>0</v>
      </c>
      <c r="Z188" s="45">
        <f t="shared" si="44"/>
        <v>0</v>
      </c>
      <c r="AA188" s="45">
        <f t="shared" si="44"/>
        <v>0</v>
      </c>
      <c r="AB188" s="45">
        <f t="shared" si="44"/>
        <v>0</v>
      </c>
      <c r="AC188" s="45">
        <f t="shared" si="44"/>
        <v>0</v>
      </c>
      <c r="AD188" s="45">
        <f t="shared" si="44"/>
        <v>0</v>
      </c>
      <c r="AE188" s="45">
        <f t="shared" si="44"/>
        <v>0</v>
      </c>
      <c r="AF188" s="45">
        <f t="shared" si="44"/>
        <v>0</v>
      </c>
      <c r="AG188" s="45">
        <f t="shared" si="44"/>
        <v>0</v>
      </c>
    </row>
    <row r="189" spans="2:33">
      <c r="B189" s="42">
        <v>2033</v>
      </c>
      <c r="C189" s="45">
        <f t="shared" si="42"/>
        <v>78.90688938861561</v>
      </c>
      <c r="D189" s="45">
        <f t="shared" si="44"/>
        <v>0</v>
      </c>
      <c r="E189" s="45">
        <v>113.30635152651756</v>
      </c>
      <c r="F189" s="45">
        <f t="shared" si="44"/>
        <v>0</v>
      </c>
      <c r="G189" s="45">
        <f t="shared" si="44"/>
        <v>0</v>
      </c>
      <c r="H189" s="45">
        <f t="shared" si="44"/>
        <v>0</v>
      </c>
      <c r="I189" s="45">
        <f t="shared" si="44"/>
        <v>70.840902704037745</v>
      </c>
      <c r="J189" s="45">
        <f t="shared" si="44"/>
        <v>50.283318770351023</v>
      </c>
      <c r="K189" s="45">
        <f t="shared" si="44"/>
        <v>0</v>
      </c>
      <c r="L189" s="45">
        <f t="shared" si="44"/>
        <v>30.170076892571945</v>
      </c>
      <c r="M189" s="45">
        <f t="shared" si="44"/>
        <v>30.170076892571945</v>
      </c>
      <c r="N189" s="45">
        <f t="shared" si="44"/>
        <v>40.322872058088471</v>
      </c>
      <c r="O189" s="45">
        <f t="shared" si="44"/>
        <v>40.322872058088471</v>
      </c>
      <c r="P189" s="45">
        <f t="shared" si="44"/>
        <v>121.84069514307899</v>
      </c>
      <c r="Q189" s="45">
        <f t="shared" si="44"/>
        <v>121.84069514307899</v>
      </c>
      <c r="R189" s="45">
        <f t="shared" si="44"/>
        <v>0</v>
      </c>
      <c r="S189" s="45">
        <f t="shared" si="44"/>
        <v>0</v>
      </c>
      <c r="T189" s="45">
        <f t="shared" si="44"/>
        <v>207.97059995378075</v>
      </c>
      <c r="U189" s="45">
        <f t="shared" si="44"/>
        <v>67.012382328693448</v>
      </c>
      <c r="V189" s="45">
        <f t="shared" si="44"/>
        <v>67.012382328693448</v>
      </c>
      <c r="W189" s="45">
        <f t="shared" si="44"/>
        <v>0</v>
      </c>
      <c r="X189" s="45">
        <f t="shared" si="44"/>
        <v>0</v>
      </c>
      <c r="Y189" s="45">
        <f t="shared" si="44"/>
        <v>0</v>
      </c>
      <c r="Z189" s="45">
        <f t="shared" si="44"/>
        <v>0</v>
      </c>
      <c r="AA189" s="45">
        <f t="shared" si="44"/>
        <v>0</v>
      </c>
      <c r="AB189" s="45">
        <f t="shared" si="44"/>
        <v>0</v>
      </c>
      <c r="AC189" s="45">
        <f t="shared" si="44"/>
        <v>0</v>
      </c>
      <c r="AD189" s="45">
        <f t="shared" si="44"/>
        <v>0</v>
      </c>
      <c r="AE189" s="45">
        <f t="shared" si="44"/>
        <v>0</v>
      </c>
      <c r="AF189" s="45">
        <f t="shared" si="44"/>
        <v>0</v>
      </c>
      <c r="AG189" s="45">
        <f t="shared" si="44"/>
        <v>0</v>
      </c>
    </row>
    <row r="190" spans="2:33">
      <c r="B190" s="42">
        <v>2034</v>
      </c>
      <c r="C190" s="45">
        <f t="shared" si="42"/>
        <v>78.90688938861561</v>
      </c>
      <c r="D190" s="45">
        <f t="shared" si="44"/>
        <v>0</v>
      </c>
      <c r="E190" s="45">
        <v>113.30635152651756</v>
      </c>
      <c r="F190" s="45">
        <f t="shared" si="44"/>
        <v>0</v>
      </c>
      <c r="G190" s="45">
        <f t="shared" si="44"/>
        <v>0</v>
      </c>
      <c r="H190" s="45">
        <f t="shared" si="44"/>
        <v>0</v>
      </c>
      <c r="I190" s="45">
        <f t="shared" si="44"/>
        <v>70.840902704037745</v>
      </c>
      <c r="J190" s="45">
        <f t="shared" si="44"/>
        <v>50.283318770351023</v>
      </c>
      <c r="K190" s="45">
        <f t="shared" si="44"/>
        <v>0</v>
      </c>
      <c r="L190" s="45">
        <f t="shared" si="44"/>
        <v>30.170076892571945</v>
      </c>
      <c r="M190" s="45">
        <f t="shared" si="44"/>
        <v>30.170076892571945</v>
      </c>
      <c r="N190" s="45">
        <f t="shared" si="44"/>
        <v>40.322872058088471</v>
      </c>
      <c r="O190" s="45">
        <f t="shared" si="44"/>
        <v>40.322872058088471</v>
      </c>
      <c r="P190" s="45">
        <f t="shared" si="44"/>
        <v>121.84069514307899</v>
      </c>
      <c r="Q190" s="45">
        <f t="shared" si="44"/>
        <v>121.84069514307899</v>
      </c>
      <c r="R190" s="45">
        <f t="shared" si="44"/>
        <v>0</v>
      </c>
      <c r="S190" s="45">
        <f t="shared" si="44"/>
        <v>0</v>
      </c>
      <c r="T190" s="45">
        <f t="shared" si="44"/>
        <v>207.97059995378075</v>
      </c>
      <c r="U190" s="45">
        <f t="shared" si="44"/>
        <v>67.012382328693448</v>
      </c>
      <c r="V190" s="45">
        <f t="shared" si="44"/>
        <v>67.012382328693448</v>
      </c>
      <c r="W190" s="45">
        <f t="shared" si="44"/>
        <v>0</v>
      </c>
      <c r="X190" s="45">
        <f t="shared" si="44"/>
        <v>0</v>
      </c>
      <c r="Y190" s="45">
        <f t="shared" si="44"/>
        <v>0</v>
      </c>
      <c r="Z190" s="45">
        <f t="shared" si="44"/>
        <v>0</v>
      </c>
      <c r="AA190" s="45">
        <f t="shared" si="44"/>
        <v>0</v>
      </c>
      <c r="AB190" s="45">
        <f t="shared" si="44"/>
        <v>0</v>
      </c>
      <c r="AC190" s="45">
        <f t="shared" si="44"/>
        <v>0</v>
      </c>
      <c r="AD190" s="45">
        <f t="shared" si="44"/>
        <v>0</v>
      </c>
      <c r="AE190" s="45">
        <f t="shared" si="44"/>
        <v>0</v>
      </c>
      <c r="AF190" s="45">
        <f t="shared" si="44"/>
        <v>0</v>
      </c>
      <c r="AG190" s="45">
        <f t="shared" si="44"/>
        <v>0</v>
      </c>
    </row>
    <row r="191" spans="2:33">
      <c r="B191" s="42">
        <v>2035</v>
      </c>
      <c r="C191" s="45">
        <f t="shared" si="42"/>
        <v>78.90688938861561</v>
      </c>
      <c r="D191" s="45">
        <f t="shared" si="44"/>
        <v>0</v>
      </c>
      <c r="E191" s="45">
        <v>113.30635152651756</v>
      </c>
      <c r="F191" s="45">
        <f t="shared" si="44"/>
        <v>0</v>
      </c>
      <c r="G191" s="45">
        <f t="shared" si="44"/>
        <v>0</v>
      </c>
      <c r="H191" s="45">
        <f t="shared" si="44"/>
        <v>0</v>
      </c>
      <c r="I191" s="45">
        <f t="shared" si="44"/>
        <v>70.840902704037745</v>
      </c>
      <c r="J191" s="45">
        <f t="shared" si="44"/>
        <v>50.283318770351023</v>
      </c>
      <c r="K191" s="45">
        <f t="shared" si="44"/>
        <v>0</v>
      </c>
      <c r="L191" s="45">
        <f t="shared" si="44"/>
        <v>30.170076892571945</v>
      </c>
      <c r="M191" s="45">
        <f t="shared" si="44"/>
        <v>30.170076892571945</v>
      </c>
      <c r="N191" s="45">
        <f t="shared" si="44"/>
        <v>40.322872058088471</v>
      </c>
      <c r="O191" s="45">
        <f t="shared" si="44"/>
        <v>40.322872058088471</v>
      </c>
      <c r="P191" s="45">
        <f t="shared" si="44"/>
        <v>121.84069514307899</v>
      </c>
      <c r="Q191" s="45">
        <f t="shared" si="44"/>
        <v>121.84069514307899</v>
      </c>
      <c r="R191" s="45">
        <f t="shared" si="44"/>
        <v>0</v>
      </c>
      <c r="S191" s="45">
        <f t="shared" si="44"/>
        <v>0</v>
      </c>
      <c r="T191" s="45">
        <f t="shared" si="44"/>
        <v>207.97059995378075</v>
      </c>
      <c r="U191" s="45">
        <f t="shared" si="44"/>
        <v>67.012382328693448</v>
      </c>
      <c r="V191" s="45">
        <f t="shared" si="44"/>
        <v>67.012382328693448</v>
      </c>
      <c r="W191" s="45">
        <f t="shared" si="44"/>
        <v>0</v>
      </c>
      <c r="X191" s="45">
        <f t="shared" si="44"/>
        <v>0</v>
      </c>
      <c r="Y191" s="45">
        <f t="shared" si="44"/>
        <v>0</v>
      </c>
      <c r="Z191" s="45">
        <f t="shared" si="44"/>
        <v>0</v>
      </c>
      <c r="AA191" s="45">
        <f t="shared" si="44"/>
        <v>0</v>
      </c>
      <c r="AB191" s="45">
        <f t="shared" si="44"/>
        <v>0</v>
      </c>
      <c r="AC191" s="45">
        <f t="shared" si="44"/>
        <v>0</v>
      </c>
      <c r="AD191" s="45">
        <f t="shared" si="44"/>
        <v>0</v>
      </c>
      <c r="AE191" s="45">
        <f t="shared" si="44"/>
        <v>0</v>
      </c>
      <c r="AF191" s="45">
        <f t="shared" si="44"/>
        <v>0</v>
      </c>
      <c r="AG191" s="45">
        <f t="shared" si="44"/>
        <v>0</v>
      </c>
    </row>
    <row r="192" spans="2:33">
      <c r="B192" s="42">
        <v>2036</v>
      </c>
      <c r="C192" s="45">
        <f t="shared" si="42"/>
        <v>78.90688938861561</v>
      </c>
      <c r="D192" s="45">
        <f t="shared" ref="D192:AG200" si="45">D93</f>
        <v>0</v>
      </c>
      <c r="E192" s="45">
        <v>113.30635152651756</v>
      </c>
      <c r="F192" s="45">
        <f t="shared" si="45"/>
        <v>0</v>
      </c>
      <c r="G192" s="45">
        <f t="shared" si="45"/>
        <v>0</v>
      </c>
      <c r="H192" s="45">
        <f t="shared" si="45"/>
        <v>0</v>
      </c>
      <c r="I192" s="45">
        <f t="shared" si="45"/>
        <v>70.840902704037745</v>
      </c>
      <c r="J192" s="45">
        <f t="shared" si="45"/>
        <v>50.283318770351023</v>
      </c>
      <c r="K192" s="45">
        <f t="shared" si="45"/>
        <v>0</v>
      </c>
      <c r="L192" s="45">
        <f t="shared" si="45"/>
        <v>30.170076892571945</v>
      </c>
      <c r="M192" s="45">
        <f t="shared" si="45"/>
        <v>30.170076892571945</v>
      </c>
      <c r="N192" s="45">
        <f t="shared" si="45"/>
        <v>40.322872058088471</v>
      </c>
      <c r="O192" s="45">
        <f t="shared" si="45"/>
        <v>40.322872058088471</v>
      </c>
      <c r="P192" s="45">
        <f t="shared" si="45"/>
        <v>121.84069514307899</v>
      </c>
      <c r="Q192" s="45">
        <f t="shared" si="45"/>
        <v>121.84069514307899</v>
      </c>
      <c r="R192" s="45">
        <f t="shared" si="45"/>
        <v>0</v>
      </c>
      <c r="S192" s="45">
        <f t="shared" si="45"/>
        <v>0</v>
      </c>
      <c r="T192" s="45">
        <f t="shared" si="45"/>
        <v>207.97059995378075</v>
      </c>
      <c r="U192" s="45">
        <f t="shared" si="45"/>
        <v>67.012382328693448</v>
      </c>
      <c r="V192" s="45">
        <f t="shared" si="45"/>
        <v>67.012382328693448</v>
      </c>
      <c r="W192" s="45">
        <f t="shared" si="45"/>
        <v>0</v>
      </c>
      <c r="X192" s="45">
        <f t="shared" si="45"/>
        <v>0</v>
      </c>
      <c r="Y192" s="45">
        <f t="shared" si="45"/>
        <v>0</v>
      </c>
      <c r="Z192" s="45">
        <f t="shared" si="45"/>
        <v>0</v>
      </c>
      <c r="AA192" s="45">
        <f t="shared" si="45"/>
        <v>0</v>
      </c>
      <c r="AB192" s="45">
        <f t="shared" si="45"/>
        <v>0</v>
      </c>
      <c r="AC192" s="45">
        <f t="shared" si="45"/>
        <v>0</v>
      </c>
      <c r="AD192" s="45">
        <f t="shared" si="45"/>
        <v>0</v>
      </c>
      <c r="AE192" s="45">
        <f t="shared" si="45"/>
        <v>0</v>
      </c>
      <c r="AF192" s="45">
        <f t="shared" si="45"/>
        <v>0</v>
      </c>
      <c r="AG192" s="45">
        <f t="shared" si="45"/>
        <v>0</v>
      </c>
    </row>
    <row r="193" spans="2:33">
      <c r="B193" s="42">
        <v>2037</v>
      </c>
      <c r="C193" s="45">
        <f t="shared" si="42"/>
        <v>78.90688938861561</v>
      </c>
      <c r="D193" s="45">
        <f t="shared" si="45"/>
        <v>0</v>
      </c>
      <c r="E193" s="45">
        <v>113.30635152651756</v>
      </c>
      <c r="F193" s="45">
        <f t="shared" si="45"/>
        <v>0</v>
      </c>
      <c r="G193" s="45">
        <f t="shared" si="45"/>
        <v>0</v>
      </c>
      <c r="H193" s="45">
        <f t="shared" si="45"/>
        <v>0</v>
      </c>
      <c r="I193" s="45">
        <f t="shared" si="45"/>
        <v>70.840902704037745</v>
      </c>
      <c r="J193" s="45">
        <f t="shared" si="45"/>
        <v>50.283318770351023</v>
      </c>
      <c r="K193" s="45">
        <f t="shared" si="45"/>
        <v>0</v>
      </c>
      <c r="L193" s="45">
        <f t="shared" si="45"/>
        <v>30.170076892571945</v>
      </c>
      <c r="M193" s="45">
        <f t="shared" si="45"/>
        <v>30.170076892571945</v>
      </c>
      <c r="N193" s="45">
        <f t="shared" si="45"/>
        <v>40.322872058088471</v>
      </c>
      <c r="O193" s="45">
        <f t="shared" si="45"/>
        <v>40.322872058088471</v>
      </c>
      <c r="P193" s="45">
        <f t="shared" si="45"/>
        <v>121.84069514307899</v>
      </c>
      <c r="Q193" s="45">
        <f t="shared" si="45"/>
        <v>121.84069514307899</v>
      </c>
      <c r="R193" s="45">
        <f t="shared" si="45"/>
        <v>0</v>
      </c>
      <c r="S193" s="45">
        <f t="shared" si="45"/>
        <v>0</v>
      </c>
      <c r="T193" s="45">
        <f t="shared" si="45"/>
        <v>207.97059995378075</v>
      </c>
      <c r="U193" s="45">
        <f t="shared" si="45"/>
        <v>67.012382328693448</v>
      </c>
      <c r="V193" s="45">
        <f t="shared" si="45"/>
        <v>67.012382328693448</v>
      </c>
      <c r="W193" s="45">
        <f t="shared" si="45"/>
        <v>0</v>
      </c>
      <c r="X193" s="45">
        <f t="shared" si="45"/>
        <v>0</v>
      </c>
      <c r="Y193" s="45">
        <f t="shared" si="45"/>
        <v>0</v>
      </c>
      <c r="Z193" s="45">
        <f t="shared" si="45"/>
        <v>0</v>
      </c>
      <c r="AA193" s="45">
        <f t="shared" si="45"/>
        <v>0</v>
      </c>
      <c r="AB193" s="45">
        <f t="shared" si="45"/>
        <v>0</v>
      </c>
      <c r="AC193" s="45">
        <f t="shared" si="45"/>
        <v>0</v>
      </c>
      <c r="AD193" s="45">
        <f t="shared" si="45"/>
        <v>0</v>
      </c>
      <c r="AE193" s="45">
        <f t="shared" si="45"/>
        <v>0</v>
      </c>
      <c r="AF193" s="45">
        <f t="shared" si="45"/>
        <v>0</v>
      </c>
      <c r="AG193" s="45">
        <f t="shared" si="45"/>
        <v>0</v>
      </c>
    </row>
    <row r="194" spans="2:33">
      <c r="B194" s="42">
        <v>2038</v>
      </c>
      <c r="C194" s="45">
        <f t="shared" si="42"/>
        <v>78.90688938861561</v>
      </c>
      <c r="D194" s="45">
        <f t="shared" si="45"/>
        <v>0</v>
      </c>
      <c r="E194" s="45">
        <v>113.30635152651756</v>
      </c>
      <c r="F194" s="45">
        <f t="shared" si="45"/>
        <v>0</v>
      </c>
      <c r="G194" s="45">
        <f t="shared" si="45"/>
        <v>0</v>
      </c>
      <c r="H194" s="45">
        <f t="shared" si="45"/>
        <v>0</v>
      </c>
      <c r="I194" s="45">
        <f t="shared" si="45"/>
        <v>70.840902704037745</v>
      </c>
      <c r="J194" s="45">
        <f t="shared" si="45"/>
        <v>50.283318770351023</v>
      </c>
      <c r="K194" s="45">
        <f t="shared" si="45"/>
        <v>0</v>
      </c>
      <c r="L194" s="45">
        <f t="shared" si="45"/>
        <v>30.170076892571945</v>
      </c>
      <c r="M194" s="45">
        <f t="shared" si="45"/>
        <v>30.170076892571945</v>
      </c>
      <c r="N194" s="45">
        <f t="shared" si="45"/>
        <v>40.322872058088471</v>
      </c>
      <c r="O194" s="45">
        <f t="shared" si="45"/>
        <v>40.322872058088471</v>
      </c>
      <c r="P194" s="45">
        <f t="shared" si="45"/>
        <v>121.84069514307899</v>
      </c>
      <c r="Q194" s="45">
        <f t="shared" si="45"/>
        <v>121.84069514307899</v>
      </c>
      <c r="R194" s="45">
        <f t="shared" si="45"/>
        <v>0</v>
      </c>
      <c r="S194" s="45">
        <f t="shared" si="45"/>
        <v>0</v>
      </c>
      <c r="T194" s="45">
        <f t="shared" si="45"/>
        <v>207.97059995378075</v>
      </c>
      <c r="U194" s="45">
        <f t="shared" si="45"/>
        <v>67.012382328693448</v>
      </c>
      <c r="V194" s="45">
        <f t="shared" si="45"/>
        <v>67.012382328693448</v>
      </c>
      <c r="W194" s="45">
        <f t="shared" si="45"/>
        <v>0</v>
      </c>
      <c r="X194" s="45">
        <f t="shared" si="45"/>
        <v>0</v>
      </c>
      <c r="Y194" s="45">
        <f t="shared" si="45"/>
        <v>0</v>
      </c>
      <c r="Z194" s="45">
        <f t="shared" si="45"/>
        <v>0</v>
      </c>
      <c r="AA194" s="45">
        <f t="shared" si="45"/>
        <v>0</v>
      </c>
      <c r="AB194" s="45">
        <f t="shared" si="45"/>
        <v>0</v>
      </c>
      <c r="AC194" s="45">
        <f t="shared" si="45"/>
        <v>0</v>
      </c>
      <c r="AD194" s="45">
        <f t="shared" si="45"/>
        <v>0</v>
      </c>
      <c r="AE194" s="45">
        <f t="shared" si="45"/>
        <v>0</v>
      </c>
      <c r="AF194" s="45">
        <f t="shared" si="45"/>
        <v>0</v>
      </c>
      <c r="AG194" s="45">
        <f t="shared" si="45"/>
        <v>0</v>
      </c>
    </row>
    <row r="195" spans="2:33">
      <c r="B195" s="42">
        <v>2039</v>
      </c>
      <c r="C195" s="45">
        <f t="shared" si="42"/>
        <v>78.90688938861561</v>
      </c>
      <c r="D195" s="45">
        <f t="shared" si="45"/>
        <v>0</v>
      </c>
      <c r="E195" s="45">
        <v>113.30635152651756</v>
      </c>
      <c r="F195" s="45">
        <f t="shared" si="45"/>
        <v>0</v>
      </c>
      <c r="G195" s="45">
        <f t="shared" si="45"/>
        <v>0</v>
      </c>
      <c r="H195" s="45">
        <f t="shared" si="45"/>
        <v>0</v>
      </c>
      <c r="I195" s="45">
        <f t="shared" si="45"/>
        <v>70.840902704037745</v>
      </c>
      <c r="J195" s="45">
        <f t="shared" si="45"/>
        <v>50.283318770351023</v>
      </c>
      <c r="K195" s="45">
        <f t="shared" si="45"/>
        <v>0</v>
      </c>
      <c r="L195" s="45">
        <f t="shared" si="45"/>
        <v>30.170076892571945</v>
      </c>
      <c r="M195" s="45">
        <f t="shared" si="45"/>
        <v>30.170076892571945</v>
      </c>
      <c r="N195" s="45">
        <f t="shared" si="45"/>
        <v>40.322872058088471</v>
      </c>
      <c r="O195" s="45">
        <f t="shared" si="45"/>
        <v>40.322872058088471</v>
      </c>
      <c r="P195" s="45">
        <f t="shared" si="45"/>
        <v>121.84069514307899</v>
      </c>
      <c r="Q195" s="45">
        <f t="shared" si="45"/>
        <v>121.84069514307899</v>
      </c>
      <c r="R195" s="45">
        <f t="shared" si="45"/>
        <v>0</v>
      </c>
      <c r="S195" s="45">
        <f t="shared" si="45"/>
        <v>0</v>
      </c>
      <c r="T195" s="45">
        <f t="shared" si="45"/>
        <v>207.97059995378075</v>
      </c>
      <c r="U195" s="45">
        <f t="shared" si="45"/>
        <v>67.012382328693448</v>
      </c>
      <c r="V195" s="45">
        <f t="shared" si="45"/>
        <v>67.012382328693448</v>
      </c>
      <c r="W195" s="45">
        <f t="shared" si="45"/>
        <v>0</v>
      </c>
      <c r="X195" s="45">
        <f t="shared" si="45"/>
        <v>0</v>
      </c>
      <c r="Y195" s="45">
        <f t="shared" si="45"/>
        <v>0</v>
      </c>
      <c r="Z195" s="45">
        <f t="shared" si="45"/>
        <v>0</v>
      </c>
      <c r="AA195" s="45">
        <f t="shared" si="45"/>
        <v>0</v>
      </c>
      <c r="AB195" s="45">
        <f t="shared" si="45"/>
        <v>0</v>
      </c>
      <c r="AC195" s="45">
        <f t="shared" si="45"/>
        <v>0</v>
      </c>
      <c r="AD195" s="45">
        <f t="shared" si="45"/>
        <v>0</v>
      </c>
      <c r="AE195" s="45">
        <f t="shared" si="45"/>
        <v>0</v>
      </c>
      <c r="AF195" s="45">
        <f t="shared" si="45"/>
        <v>0</v>
      </c>
      <c r="AG195" s="45">
        <f t="shared" si="45"/>
        <v>0</v>
      </c>
    </row>
    <row r="196" spans="2:33">
      <c r="B196" s="42">
        <v>2040</v>
      </c>
      <c r="C196" s="45">
        <f t="shared" si="42"/>
        <v>78.90688938861561</v>
      </c>
      <c r="D196" s="45">
        <f t="shared" si="45"/>
        <v>0</v>
      </c>
      <c r="E196" s="45">
        <v>113.30635152651756</v>
      </c>
      <c r="F196" s="45">
        <f t="shared" si="45"/>
        <v>0</v>
      </c>
      <c r="G196" s="45">
        <f t="shared" si="45"/>
        <v>0</v>
      </c>
      <c r="H196" s="45">
        <f t="shared" si="45"/>
        <v>0</v>
      </c>
      <c r="I196" s="45">
        <f t="shared" si="45"/>
        <v>70.840902704037745</v>
      </c>
      <c r="J196" s="45">
        <f t="shared" si="45"/>
        <v>50.283318770351023</v>
      </c>
      <c r="K196" s="45">
        <f t="shared" si="45"/>
        <v>0</v>
      </c>
      <c r="L196" s="45">
        <f t="shared" si="45"/>
        <v>30.170076892571945</v>
      </c>
      <c r="M196" s="45">
        <f t="shared" si="45"/>
        <v>30.170076892571945</v>
      </c>
      <c r="N196" s="45">
        <f t="shared" si="45"/>
        <v>40.322872058088471</v>
      </c>
      <c r="O196" s="45">
        <f t="shared" si="45"/>
        <v>40.322872058088471</v>
      </c>
      <c r="P196" s="45">
        <f t="shared" si="45"/>
        <v>121.84069514307899</v>
      </c>
      <c r="Q196" s="45">
        <f t="shared" si="45"/>
        <v>121.84069514307899</v>
      </c>
      <c r="R196" s="45">
        <f t="shared" si="45"/>
        <v>0</v>
      </c>
      <c r="S196" s="45">
        <f t="shared" si="45"/>
        <v>0</v>
      </c>
      <c r="T196" s="45">
        <f t="shared" si="45"/>
        <v>207.97059995378075</v>
      </c>
      <c r="U196" s="45">
        <f t="shared" si="45"/>
        <v>67.012382328693448</v>
      </c>
      <c r="V196" s="45">
        <f t="shared" si="45"/>
        <v>67.012382328693448</v>
      </c>
      <c r="W196" s="45">
        <f t="shared" si="45"/>
        <v>0</v>
      </c>
      <c r="X196" s="45">
        <f t="shared" si="45"/>
        <v>0</v>
      </c>
      <c r="Y196" s="45">
        <f t="shared" si="45"/>
        <v>0</v>
      </c>
      <c r="Z196" s="45">
        <f t="shared" si="45"/>
        <v>0</v>
      </c>
      <c r="AA196" s="45">
        <f t="shared" si="45"/>
        <v>0</v>
      </c>
      <c r="AB196" s="45">
        <f t="shared" si="45"/>
        <v>0</v>
      </c>
      <c r="AC196" s="45">
        <f t="shared" si="45"/>
        <v>0</v>
      </c>
      <c r="AD196" s="45">
        <f t="shared" si="45"/>
        <v>0</v>
      </c>
      <c r="AE196" s="45">
        <f t="shared" si="45"/>
        <v>0</v>
      </c>
      <c r="AF196" s="45">
        <f t="shared" si="45"/>
        <v>0</v>
      </c>
      <c r="AG196" s="45">
        <f t="shared" si="45"/>
        <v>0</v>
      </c>
    </row>
    <row r="197" spans="2:33">
      <c r="B197" s="42">
        <v>2041</v>
      </c>
      <c r="C197" s="45">
        <f t="shared" si="42"/>
        <v>78.90688938861561</v>
      </c>
      <c r="D197" s="45">
        <f t="shared" si="45"/>
        <v>0</v>
      </c>
      <c r="E197" s="45">
        <v>113.30635152651756</v>
      </c>
      <c r="F197" s="45">
        <f t="shared" si="45"/>
        <v>0</v>
      </c>
      <c r="G197" s="45">
        <f t="shared" si="45"/>
        <v>0</v>
      </c>
      <c r="H197" s="45">
        <f t="shared" si="45"/>
        <v>0</v>
      </c>
      <c r="I197" s="45">
        <f t="shared" si="45"/>
        <v>70.840902704037745</v>
      </c>
      <c r="J197" s="45">
        <f t="shared" si="45"/>
        <v>50.283318770351023</v>
      </c>
      <c r="K197" s="45">
        <f t="shared" si="45"/>
        <v>0</v>
      </c>
      <c r="L197" s="45">
        <f t="shared" si="45"/>
        <v>30.170076892571945</v>
      </c>
      <c r="M197" s="45">
        <f t="shared" si="45"/>
        <v>30.170076892571945</v>
      </c>
      <c r="N197" s="45">
        <f t="shared" si="45"/>
        <v>40.322872058088471</v>
      </c>
      <c r="O197" s="45">
        <f t="shared" si="45"/>
        <v>40.322872058088471</v>
      </c>
      <c r="P197" s="45">
        <f t="shared" si="45"/>
        <v>121.84069514307899</v>
      </c>
      <c r="Q197" s="45">
        <f t="shared" si="45"/>
        <v>121.84069514307899</v>
      </c>
      <c r="R197" s="45">
        <f t="shared" si="45"/>
        <v>0</v>
      </c>
      <c r="S197" s="45">
        <f t="shared" si="45"/>
        <v>0</v>
      </c>
      <c r="T197" s="45">
        <f t="shared" si="45"/>
        <v>207.97059995378075</v>
      </c>
      <c r="U197" s="45">
        <f t="shared" si="45"/>
        <v>67.012382328693448</v>
      </c>
      <c r="V197" s="45">
        <f t="shared" si="45"/>
        <v>67.012382328693448</v>
      </c>
      <c r="W197" s="45">
        <f t="shared" si="45"/>
        <v>0</v>
      </c>
      <c r="X197" s="45">
        <f t="shared" si="45"/>
        <v>0</v>
      </c>
      <c r="Y197" s="45">
        <f t="shared" si="45"/>
        <v>0</v>
      </c>
      <c r="Z197" s="45">
        <f t="shared" si="45"/>
        <v>0</v>
      </c>
      <c r="AA197" s="45">
        <f t="shared" si="45"/>
        <v>0</v>
      </c>
      <c r="AB197" s="45">
        <f t="shared" si="45"/>
        <v>0</v>
      </c>
      <c r="AC197" s="45">
        <f t="shared" si="45"/>
        <v>0</v>
      </c>
      <c r="AD197" s="45">
        <f t="shared" si="45"/>
        <v>0</v>
      </c>
      <c r="AE197" s="45">
        <f t="shared" si="45"/>
        <v>0</v>
      </c>
      <c r="AF197" s="45">
        <f t="shared" si="45"/>
        <v>0</v>
      </c>
      <c r="AG197" s="45">
        <f t="shared" si="45"/>
        <v>0</v>
      </c>
    </row>
    <row r="198" spans="2:33">
      <c r="B198" s="42">
        <v>2042</v>
      </c>
      <c r="C198" s="45">
        <f t="shared" si="42"/>
        <v>78.90688938861561</v>
      </c>
      <c r="D198" s="45">
        <f t="shared" si="45"/>
        <v>0</v>
      </c>
      <c r="E198" s="45">
        <v>113.30635152651756</v>
      </c>
      <c r="F198" s="45">
        <f t="shared" si="45"/>
        <v>0</v>
      </c>
      <c r="G198" s="45">
        <f t="shared" si="45"/>
        <v>0</v>
      </c>
      <c r="H198" s="45">
        <f t="shared" si="45"/>
        <v>0</v>
      </c>
      <c r="I198" s="45">
        <f t="shared" si="45"/>
        <v>70.840902704037745</v>
      </c>
      <c r="J198" s="45">
        <f t="shared" si="45"/>
        <v>50.283318770351023</v>
      </c>
      <c r="K198" s="45">
        <f t="shared" si="45"/>
        <v>0</v>
      </c>
      <c r="L198" s="45">
        <f t="shared" si="45"/>
        <v>30.170076892571945</v>
      </c>
      <c r="M198" s="45">
        <f t="shared" si="45"/>
        <v>30.170076892571945</v>
      </c>
      <c r="N198" s="45">
        <f t="shared" si="45"/>
        <v>40.322872058088471</v>
      </c>
      <c r="O198" s="45">
        <f t="shared" si="45"/>
        <v>40.322872058088471</v>
      </c>
      <c r="P198" s="45">
        <f t="shared" si="45"/>
        <v>121.84069514307899</v>
      </c>
      <c r="Q198" s="45">
        <f t="shared" si="45"/>
        <v>121.84069514307899</v>
      </c>
      <c r="R198" s="45">
        <f t="shared" si="45"/>
        <v>0</v>
      </c>
      <c r="S198" s="45">
        <f t="shared" si="45"/>
        <v>0</v>
      </c>
      <c r="T198" s="45">
        <f t="shared" si="45"/>
        <v>207.97059995378075</v>
      </c>
      <c r="U198" s="45">
        <f t="shared" si="45"/>
        <v>67.012382328693448</v>
      </c>
      <c r="V198" s="45">
        <f t="shared" si="45"/>
        <v>67.012382328693448</v>
      </c>
      <c r="W198" s="45">
        <f t="shared" si="45"/>
        <v>0</v>
      </c>
      <c r="X198" s="45">
        <f t="shared" si="45"/>
        <v>0</v>
      </c>
      <c r="Y198" s="45">
        <f t="shared" si="45"/>
        <v>0</v>
      </c>
      <c r="Z198" s="45">
        <f t="shared" si="45"/>
        <v>0</v>
      </c>
      <c r="AA198" s="45">
        <f t="shared" si="45"/>
        <v>0</v>
      </c>
      <c r="AB198" s="45">
        <f t="shared" si="45"/>
        <v>0</v>
      </c>
      <c r="AC198" s="45">
        <f t="shared" si="45"/>
        <v>0</v>
      </c>
      <c r="AD198" s="45">
        <f t="shared" si="45"/>
        <v>0</v>
      </c>
      <c r="AE198" s="45">
        <f t="shared" si="45"/>
        <v>0</v>
      </c>
      <c r="AF198" s="45">
        <f t="shared" si="45"/>
        <v>0</v>
      </c>
      <c r="AG198" s="45">
        <f t="shared" si="45"/>
        <v>0</v>
      </c>
    </row>
    <row r="199" spans="2:33">
      <c r="B199" s="42">
        <v>2043</v>
      </c>
      <c r="C199" s="45">
        <f t="shared" si="42"/>
        <v>78.90688938861561</v>
      </c>
      <c r="D199" s="45">
        <f t="shared" si="45"/>
        <v>0</v>
      </c>
      <c r="E199" s="45">
        <v>113.30635152651756</v>
      </c>
      <c r="F199" s="45">
        <f t="shared" si="45"/>
        <v>0</v>
      </c>
      <c r="G199" s="45">
        <f t="shared" si="45"/>
        <v>0</v>
      </c>
      <c r="H199" s="45">
        <f t="shared" si="45"/>
        <v>0</v>
      </c>
      <c r="I199" s="45">
        <f t="shared" si="45"/>
        <v>70.840902704037745</v>
      </c>
      <c r="J199" s="45">
        <f t="shared" si="45"/>
        <v>50.283318770351023</v>
      </c>
      <c r="K199" s="45">
        <f t="shared" si="45"/>
        <v>0</v>
      </c>
      <c r="L199" s="45">
        <f t="shared" si="45"/>
        <v>30.170076892571945</v>
      </c>
      <c r="M199" s="45">
        <f t="shared" si="45"/>
        <v>30.170076892571945</v>
      </c>
      <c r="N199" s="45">
        <f t="shared" si="45"/>
        <v>40.322872058088471</v>
      </c>
      <c r="O199" s="45">
        <f t="shared" si="45"/>
        <v>40.322872058088471</v>
      </c>
      <c r="P199" s="45">
        <f t="shared" si="45"/>
        <v>121.84069514307899</v>
      </c>
      <c r="Q199" s="45">
        <f t="shared" si="45"/>
        <v>121.84069514307899</v>
      </c>
      <c r="R199" s="45">
        <f t="shared" si="45"/>
        <v>0</v>
      </c>
      <c r="S199" s="45">
        <f t="shared" si="45"/>
        <v>0</v>
      </c>
      <c r="T199" s="45">
        <f t="shared" si="45"/>
        <v>207.97059995378075</v>
      </c>
      <c r="U199" s="45">
        <f t="shared" si="45"/>
        <v>67.012382328693448</v>
      </c>
      <c r="V199" s="45">
        <f t="shared" si="45"/>
        <v>67.012382328693448</v>
      </c>
      <c r="W199" s="45">
        <f t="shared" si="45"/>
        <v>0</v>
      </c>
      <c r="X199" s="45">
        <f t="shared" si="45"/>
        <v>0</v>
      </c>
      <c r="Y199" s="45">
        <f t="shared" si="45"/>
        <v>0</v>
      </c>
      <c r="Z199" s="45">
        <f t="shared" si="45"/>
        <v>0</v>
      </c>
      <c r="AA199" s="45">
        <f t="shared" si="45"/>
        <v>0</v>
      </c>
      <c r="AB199" s="45">
        <f t="shared" si="45"/>
        <v>0</v>
      </c>
      <c r="AC199" s="45">
        <f t="shared" si="45"/>
        <v>0</v>
      </c>
      <c r="AD199" s="45">
        <f t="shared" si="45"/>
        <v>0</v>
      </c>
      <c r="AE199" s="45">
        <f t="shared" si="45"/>
        <v>0</v>
      </c>
      <c r="AF199" s="45">
        <f t="shared" si="45"/>
        <v>0</v>
      </c>
      <c r="AG199" s="45">
        <f t="shared" si="45"/>
        <v>0</v>
      </c>
    </row>
    <row r="200" spans="2:33">
      <c r="B200" s="42">
        <v>2044</v>
      </c>
      <c r="C200" s="45">
        <f t="shared" si="42"/>
        <v>78.90688938861561</v>
      </c>
      <c r="D200" s="45">
        <f t="shared" si="45"/>
        <v>0</v>
      </c>
      <c r="E200" s="45">
        <v>113.30635152651756</v>
      </c>
      <c r="F200" s="45">
        <f t="shared" si="45"/>
        <v>0</v>
      </c>
      <c r="G200" s="45">
        <f t="shared" si="45"/>
        <v>0</v>
      </c>
      <c r="H200" s="45">
        <f t="shared" si="45"/>
        <v>0</v>
      </c>
      <c r="I200" s="45">
        <f t="shared" si="45"/>
        <v>70.840902704037745</v>
      </c>
      <c r="J200" s="45">
        <f t="shared" si="45"/>
        <v>50.283318770351023</v>
      </c>
      <c r="K200" s="45">
        <f t="shared" si="45"/>
        <v>0</v>
      </c>
      <c r="L200" s="45">
        <f t="shared" si="45"/>
        <v>30.170076892571945</v>
      </c>
      <c r="M200" s="45">
        <f t="shared" si="45"/>
        <v>30.170076892571945</v>
      </c>
      <c r="N200" s="45">
        <f t="shared" si="45"/>
        <v>40.322872058088471</v>
      </c>
      <c r="O200" s="45">
        <f t="shared" si="45"/>
        <v>40.322872058088471</v>
      </c>
      <c r="P200" s="45">
        <f t="shared" si="45"/>
        <v>121.84069514307899</v>
      </c>
      <c r="Q200" s="45">
        <f t="shared" si="45"/>
        <v>121.84069514307899</v>
      </c>
      <c r="R200" s="45">
        <f t="shared" si="45"/>
        <v>0</v>
      </c>
      <c r="S200" s="45">
        <f t="shared" ref="D200:AG208" si="46">S101</f>
        <v>0</v>
      </c>
      <c r="T200" s="45">
        <f t="shared" si="46"/>
        <v>207.97059995378075</v>
      </c>
      <c r="U200" s="45">
        <f t="shared" si="46"/>
        <v>67.012382328693448</v>
      </c>
      <c r="V200" s="45">
        <f t="shared" si="46"/>
        <v>67.012382328693448</v>
      </c>
      <c r="W200" s="45">
        <f t="shared" si="46"/>
        <v>0</v>
      </c>
      <c r="X200" s="45">
        <f t="shared" si="46"/>
        <v>0</v>
      </c>
      <c r="Y200" s="45">
        <f t="shared" si="46"/>
        <v>0</v>
      </c>
      <c r="Z200" s="45">
        <f t="shared" si="46"/>
        <v>0</v>
      </c>
      <c r="AA200" s="45">
        <f t="shared" si="46"/>
        <v>0</v>
      </c>
      <c r="AB200" s="45">
        <f t="shared" si="46"/>
        <v>0</v>
      </c>
      <c r="AC200" s="45">
        <f t="shared" si="46"/>
        <v>0</v>
      </c>
      <c r="AD200" s="45">
        <f t="shared" si="46"/>
        <v>0</v>
      </c>
      <c r="AE200" s="45">
        <f t="shared" si="46"/>
        <v>0</v>
      </c>
      <c r="AF200" s="45">
        <f t="shared" si="46"/>
        <v>0</v>
      </c>
      <c r="AG200" s="45">
        <f t="shared" si="46"/>
        <v>0</v>
      </c>
    </row>
    <row r="201" spans="2:33">
      <c r="B201" s="42">
        <v>2045</v>
      </c>
      <c r="C201" s="45">
        <f t="shared" si="42"/>
        <v>78.90688938861561</v>
      </c>
      <c r="D201" s="45">
        <f t="shared" si="46"/>
        <v>0</v>
      </c>
      <c r="E201" s="45">
        <v>113.30635152651756</v>
      </c>
      <c r="F201" s="45">
        <f t="shared" si="46"/>
        <v>0</v>
      </c>
      <c r="G201" s="45">
        <f t="shared" si="46"/>
        <v>0</v>
      </c>
      <c r="H201" s="45">
        <f t="shared" si="46"/>
        <v>0</v>
      </c>
      <c r="I201" s="45">
        <f t="shared" si="46"/>
        <v>70.840902704037745</v>
      </c>
      <c r="J201" s="45">
        <f t="shared" si="46"/>
        <v>50.283318770351023</v>
      </c>
      <c r="K201" s="45">
        <f t="shared" si="46"/>
        <v>0</v>
      </c>
      <c r="L201" s="45">
        <f t="shared" si="46"/>
        <v>30.170076892571945</v>
      </c>
      <c r="M201" s="45">
        <f t="shared" si="46"/>
        <v>30.170076892571945</v>
      </c>
      <c r="N201" s="45">
        <f t="shared" si="46"/>
        <v>40.322872058088471</v>
      </c>
      <c r="O201" s="45">
        <f t="shared" si="46"/>
        <v>40.322872058088471</v>
      </c>
      <c r="P201" s="45">
        <f t="shared" si="46"/>
        <v>121.84069514307899</v>
      </c>
      <c r="Q201" s="45">
        <f t="shared" si="46"/>
        <v>121.84069514307899</v>
      </c>
      <c r="R201" s="45">
        <f t="shared" si="46"/>
        <v>0</v>
      </c>
      <c r="S201" s="45">
        <f t="shared" si="46"/>
        <v>0</v>
      </c>
      <c r="T201" s="45">
        <f t="shared" si="46"/>
        <v>207.97059995378075</v>
      </c>
      <c r="U201" s="45">
        <f t="shared" si="46"/>
        <v>67.012382328693448</v>
      </c>
      <c r="V201" s="45">
        <f t="shared" si="46"/>
        <v>67.012382328693448</v>
      </c>
      <c r="W201" s="45">
        <f t="shared" si="46"/>
        <v>0</v>
      </c>
      <c r="X201" s="45">
        <f t="shared" si="46"/>
        <v>0</v>
      </c>
      <c r="Y201" s="45">
        <f t="shared" si="46"/>
        <v>0</v>
      </c>
      <c r="Z201" s="45">
        <f t="shared" si="46"/>
        <v>0</v>
      </c>
      <c r="AA201" s="45">
        <f t="shared" si="46"/>
        <v>0</v>
      </c>
      <c r="AB201" s="45">
        <f t="shared" si="46"/>
        <v>0</v>
      </c>
      <c r="AC201" s="45">
        <f t="shared" si="46"/>
        <v>0</v>
      </c>
      <c r="AD201" s="45">
        <f t="shared" si="46"/>
        <v>0</v>
      </c>
      <c r="AE201" s="45">
        <f t="shared" si="46"/>
        <v>0</v>
      </c>
      <c r="AF201" s="45">
        <f t="shared" si="46"/>
        <v>0</v>
      </c>
      <c r="AG201" s="45">
        <f t="shared" si="46"/>
        <v>0</v>
      </c>
    </row>
    <row r="202" spans="2:33">
      <c r="B202" s="42">
        <v>2046</v>
      </c>
      <c r="C202" s="45">
        <f t="shared" si="42"/>
        <v>78.90688938861561</v>
      </c>
      <c r="D202" s="45">
        <f t="shared" si="46"/>
        <v>0</v>
      </c>
      <c r="E202" s="45">
        <v>113.30635152651756</v>
      </c>
      <c r="F202" s="45">
        <f t="shared" si="46"/>
        <v>0</v>
      </c>
      <c r="G202" s="45">
        <f t="shared" si="46"/>
        <v>0</v>
      </c>
      <c r="H202" s="45">
        <f t="shared" si="46"/>
        <v>0</v>
      </c>
      <c r="I202" s="45">
        <f t="shared" si="46"/>
        <v>70.840902704037745</v>
      </c>
      <c r="J202" s="45">
        <f t="shared" si="46"/>
        <v>50.283318770351023</v>
      </c>
      <c r="K202" s="45">
        <f t="shared" si="46"/>
        <v>0</v>
      </c>
      <c r="L202" s="45">
        <f t="shared" si="46"/>
        <v>30.170076892571945</v>
      </c>
      <c r="M202" s="45">
        <f t="shared" si="46"/>
        <v>30.170076892571945</v>
      </c>
      <c r="N202" s="45">
        <f t="shared" si="46"/>
        <v>40.322872058088471</v>
      </c>
      <c r="O202" s="45">
        <f t="shared" si="46"/>
        <v>40.322872058088471</v>
      </c>
      <c r="P202" s="45">
        <f t="shared" si="46"/>
        <v>121.84069514307899</v>
      </c>
      <c r="Q202" s="45">
        <f t="shared" si="46"/>
        <v>121.84069514307899</v>
      </c>
      <c r="R202" s="45">
        <f t="shared" si="46"/>
        <v>0</v>
      </c>
      <c r="S202" s="45">
        <f t="shared" si="46"/>
        <v>0</v>
      </c>
      <c r="T202" s="45">
        <f t="shared" si="46"/>
        <v>207.97059995378075</v>
      </c>
      <c r="U202" s="45">
        <f t="shared" si="46"/>
        <v>67.012382328693448</v>
      </c>
      <c r="V202" s="45">
        <f t="shared" si="46"/>
        <v>67.012382328693448</v>
      </c>
      <c r="W202" s="45">
        <f t="shared" si="46"/>
        <v>0</v>
      </c>
      <c r="X202" s="45">
        <f t="shared" si="46"/>
        <v>0</v>
      </c>
      <c r="Y202" s="45">
        <f t="shared" si="46"/>
        <v>0</v>
      </c>
      <c r="Z202" s="45">
        <f t="shared" si="46"/>
        <v>0</v>
      </c>
      <c r="AA202" s="45">
        <f t="shared" si="46"/>
        <v>0</v>
      </c>
      <c r="AB202" s="45">
        <f t="shared" si="46"/>
        <v>0</v>
      </c>
      <c r="AC202" s="45">
        <f t="shared" si="46"/>
        <v>0</v>
      </c>
      <c r="AD202" s="45">
        <f t="shared" si="46"/>
        <v>0</v>
      </c>
      <c r="AE202" s="45">
        <f t="shared" si="46"/>
        <v>0</v>
      </c>
      <c r="AF202" s="45">
        <f t="shared" si="46"/>
        <v>0</v>
      </c>
      <c r="AG202" s="45">
        <f t="shared" si="46"/>
        <v>0</v>
      </c>
    </row>
    <row r="203" spans="2:33">
      <c r="B203" s="42">
        <v>2047</v>
      </c>
      <c r="C203" s="45">
        <f t="shared" si="42"/>
        <v>78.90688938861561</v>
      </c>
      <c r="D203" s="45">
        <f t="shared" si="46"/>
        <v>0</v>
      </c>
      <c r="E203" s="45">
        <v>113.30635152651756</v>
      </c>
      <c r="F203" s="45">
        <f t="shared" si="46"/>
        <v>0</v>
      </c>
      <c r="G203" s="45">
        <f t="shared" si="46"/>
        <v>0</v>
      </c>
      <c r="H203" s="45">
        <f t="shared" si="46"/>
        <v>0</v>
      </c>
      <c r="I203" s="45">
        <f t="shared" si="46"/>
        <v>70.840902704037745</v>
      </c>
      <c r="J203" s="45">
        <f t="shared" si="46"/>
        <v>50.283318770351023</v>
      </c>
      <c r="K203" s="45">
        <f t="shared" si="46"/>
        <v>0</v>
      </c>
      <c r="L203" s="45">
        <f t="shared" si="46"/>
        <v>30.170076892571945</v>
      </c>
      <c r="M203" s="45">
        <f t="shared" si="46"/>
        <v>30.170076892571945</v>
      </c>
      <c r="N203" s="45">
        <f t="shared" si="46"/>
        <v>40.322872058088471</v>
      </c>
      <c r="O203" s="45">
        <f t="shared" si="46"/>
        <v>40.322872058088471</v>
      </c>
      <c r="P203" s="45">
        <f t="shared" si="46"/>
        <v>121.84069514307899</v>
      </c>
      <c r="Q203" s="45">
        <f t="shared" si="46"/>
        <v>121.84069514307899</v>
      </c>
      <c r="R203" s="45">
        <f t="shared" si="46"/>
        <v>0</v>
      </c>
      <c r="S203" s="45">
        <f t="shared" si="46"/>
        <v>0</v>
      </c>
      <c r="T203" s="45">
        <f t="shared" si="46"/>
        <v>207.97059995378075</v>
      </c>
      <c r="U203" s="45">
        <f t="shared" si="46"/>
        <v>67.012382328693448</v>
      </c>
      <c r="V203" s="45">
        <f t="shared" si="46"/>
        <v>67.012382328693448</v>
      </c>
      <c r="W203" s="45">
        <f t="shared" si="46"/>
        <v>0</v>
      </c>
      <c r="X203" s="45">
        <f t="shared" si="46"/>
        <v>0</v>
      </c>
      <c r="Y203" s="45">
        <f t="shared" si="46"/>
        <v>0</v>
      </c>
      <c r="Z203" s="45">
        <f t="shared" si="46"/>
        <v>0</v>
      </c>
      <c r="AA203" s="45">
        <f t="shared" si="46"/>
        <v>0</v>
      </c>
      <c r="AB203" s="45">
        <f t="shared" si="46"/>
        <v>0</v>
      </c>
      <c r="AC203" s="45">
        <f t="shared" si="46"/>
        <v>0</v>
      </c>
      <c r="AD203" s="45">
        <f t="shared" si="46"/>
        <v>0</v>
      </c>
      <c r="AE203" s="45">
        <f t="shared" si="46"/>
        <v>0</v>
      </c>
      <c r="AF203" s="45">
        <f t="shared" si="46"/>
        <v>0</v>
      </c>
      <c r="AG203" s="45">
        <f t="shared" si="46"/>
        <v>0</v>
      </c>
    </row>
    <row r="204" spans="2:33">
      <c r="B204" s="42">
        <v>2048</v>
      </c>
      <c r="C204" s="45">
        <f t="shared" si="42"/>
        <v>78.90688938861561</v>
      </c>
      <c r="D204" s="45">
        <f t="shared" si="46"/>
        <v>0</v>
      </c>
      <c r="E204" s="45">
        <v>113.30635152651756</v>
      </c>
      <c r="F204" s="45">
        <f t="shared" si="46"/>
        <v>0</v>
      </c>
      <c r="G204" s="45">
        <f t="shared" si="46"/>
        <v>0</v>
      </c>
      <c r="H204" s="45">
        <f t="shared" si="46"/>
        <v>0</v>
      </c>
      <c r="I204" s="45">
        <f t="shared" si="46"/>
        <v>70.840902704037745</v>
      </c>
      <c r="J204" s="45">
        <f t="shared" si="46"/>
        <v>50.283318770351023</v>
      </c>
      <c r="K204" s="45">
        <f t="shared" si="46"/>
        <v>0</v>
      </c>
      <c r="L204" s="45">
        <f t="shared" si="46"/>
        <v>30.170076892571945</v>
      </c>
      <c r="M204" s="45">
        <f t="shared" si="46"/>
        <v>30.170076892571945</v>
      </c>
      <c r="N204" s="45">
        <f t="shared" si="46"/>
        <v>40.322872058088471</v>
      </c>
      <c r="O204" s="45">
        <f t="shared" si="46"/>
        <v>40.322872058088471</v>
      </c>
      <c r="P204" s="45">
        <f t="shared" si="46"/>
        <v>121.84069514307899</v>
      </c>
      <c r="Q204" s="45">
        <f t="shared" si="46"/>
        <v>121.84069514307899</v>
      </c>
      <c r="R204" s="45">
        <f t="shared" si="46"/>
        <v>0</v>
      </c>
      <c r="S204" s="45">
        <f t="shared" si="46"/>
        <v>0</v>
      </c>
      <c r="T204" s="45">
        <f t="shared" si="46"/>
        <v>207.97059995378075</v>
      </c>
      <c r="U204" s="45">
        <f t="shared" si="46"/>
        <v>67.012382328693448</v>
      </c>
      <c r="V204" s="45">
        <f t="shared" si="46"/>
        <v>67.012382328693448</v>
      </c>
      <c r="W204" s="45">
        <f t="shared" si="46"/>
        <v>0</v>
      </c>
      <c r="X204" s="45">
        <f t="shared" si="46"/>
        <v>0</v>
      </c>
      <c r="Y204" s="45">
        <f t="shared" si="46"/>
        <v>0</v>
      </c>
      <c r="Z204" s="45">
        <f t="shared" si="46"/>
        <v>0</v>
      </c>
      <c r="AA204" s="45">
        <f t="shared" si="46"/>
        <v>0</v>
      </c>
      <c r="AB204" s="45">
        <f t="shared" si="46"/>
        <v>0</v>
      </c>
      <c r="AC204" s="45">
        <f t="shared" si="46"/>
        <v>0</v>
      </c>
      <c r="AD204" s="45">
        <f t="shared" si="46"/>
        <v>0</v>
      </c>
      <c r="AE204" s="45">
        <f t="shared" si="46"/>
        <v>0</v>
      </c>
      <c r="AF204" s="45">
        <f t="shared" si="46"/>
        <v>0</v>
      </c>
      <c r="AG204" s="45">
        <f t="shared" si="46"/>
        <v>0</v>
      </c>
    </row>
    <row r="205" spans="2:33">
      <c r="B205" s="42">
        <v>2049</v>
      </c>
      <c r="C205" s="45">
        <f t="shared" si="42"/>
        <v>78.90688938861561</v>
      </c>
      <c r="D205" s="45">
        <f t="shared" si="46"/>
        <v>0</v>
      </c>
      <c r="E205" s="45">
        <v>113.30635152651756</v>
      </c>
      <c r="F205" s="45">
        <f t="shared" si="46"/>
        <v>0</v>
      </c>
      <c r="G205" s="45">
        <f t="shared" si="46"/>
        <v>0</v>
      </c>
      <c r="H205" s="45">
        <f t="shared" si="46"/>
        <v>0</v>
      </c>
      <c r="I205" s="45">
        <f t="shared" si="46"/>
        <v>70.840902704037745</v>
      </c>
      <c r="J205" s="45">
        <f t="shared" si="46"/>
        <v>50.283318770351023</v>
      </c>
      <c r="K205" s="45">
        <f t="shared" si="46"/>
        <v>0</v>
      </c>
      <c r="L205" s="45">
        <f t="shared" si="46"/>
        <v>30.170076892571945</v>
      </c>
      <c r="M205" s="45">
        <f t="shared" si="46"/>
        <v>30.170076892571945</v>
      </c>
      <c r="N205" s="45">
        <f t="shared" si="46"/>
        <v>40.322872058088471</v>
      </c>
      <c r="O205" s="45">
        <f t="shared" si="46"/>
        <v>40.322872058088471</v>
      </c>
      <c r="P205" s="45">
        <f t="shared" si="46"/>
        <v>121.84069514307899</v>
      </c>
      <c r="Q205" s="45">
        <f t="shared" si="46"/>
        <v>121.84069514307899</v>
      </c>
      <c r="R205" s="45">
        <f t="shared" si="46"/>
        <v>0</v>
      </c>
      <c r="S205" s="45">
        <f t="shared" si="46"/>
        <v>0</v>
      </c>
      <c r="T205" s="45">
        <f t="shared" si="46"/>
        <v>207.97059995378075</v>
      </c>
      <c r="U205" s="45">
        <f t="shared" si="46"/>
        <v>67.012382328693448</v>
      </c>
      <c r="V205" s="45">
        <f t="shared" si="46"/>
        <v>67.012382328693448</v>
      </c>
      <c r="W205" s="45">
        <f t="shared" si="46"/>
        <v>0</v>
      </c>
      <c r="X205" s="45">
        <f t="shared" si="46"/>
        <v>0</v>
      </c>
      <c r="Y205" s="45">
        <f t="shared" si="46"/>
        <v>0</v>
      </c>
      <c r="Z205" s="45">
        <f t="shared" si="46"/>
        <v>0</v>
      </c>
      <c r="AA205" s="45">
        <f t="shared" si="46"/>
        <v>0</v>
      </c>
      <c r="AB205" s="45">
        <f t="shared" si="46"/>
        <v>0</v>
      </c>
      <c r="AC205" s="45">
        <f t="shared" si="46"/>
        <v>0</v>
      </c>
      <c r="AD205" s="45">
        <f t="shared" si="46"/>
        <v>0</v>
      </c>
      <c r="AE205" s="45">
        <f t="shared" si="46"/>
        <v>0</v>
      </c>
      <c r="AF205" s="45">
        <f t="shared" si="46"/>
        <v>0</v>
      </c>
      <c r="AG205" s="45">
        <f t="shared" si="46"/>
        <v>0</v>
      </c>
    </row>
    <row r="206" spans="2:33">
      <c r="B206" s="42">
        <v>2050</v>
      </c>
      <c r="C206" s="45">
        <f t="shared" si="42"/>
        <v>78.90688938861561</v>
      </c>
      <c r="D206" s="45">
        <f t="shared" si="46"/>
        <v>0</v>
      </c>
      <c r="E206" s="45">
        <v>113.30635152651756</v>
      </c>
      <c r="F206" s="45">
        <f t="shared" si="46"/>
        <v>0</v>
      </c>
      <c r="G206" s="45">
        <f t="shared" si="46"/>
        <v>0</v>
      </c>
      <c r="H206" s="45">
        <f t="shared" si="46"/>
        <v>0</v>
      </c>
      <c r="I206" s="45">
        <f t="shared" si="46"/>
        <v>70.840902704037745</v>
      </c>
      <c r="J206" s="45">
        <f t="shared" si="46"/>
        <v>50.283318770351023</v>
      </c>
      <c r="K206" s="45">
        <f t="shared" si="46"/>
        <v>0</v>
      </c>
      <c r="L206" s="45">
        <f t="shared" si="46"/>
        <v>30.170076892571945</v>
      </c>
      <c r="M206" s="45">
        <f t="shared" si="46"/>
        <v>30.170076892571945</v>
      </c>
      <c r="N206" s="45">
        <f t="shared" si="46"/>
        <v>40.322872058088471</v>
      </c>
      <c r="O206" s="45">
        <f t="shared" si="46"/>
        <v>40.322872058088471</v>
      </c>
      <c r="P206" s="45">
        <f t="shared" si="46"/>
        <v>121.84069514307899</v>
      </c>
      <c r="Q206" s="45">
        <f t="shared" si="46"/>
        <v>121.84069514307899</v>
      </c>
      <c r="R206" s="45">
        <f t="shared" si="46"/>
        <v>0</v>
      </c>
      <c r="S206" s="45">
        <f t="shared" si="46"/>
        <v>0</v>
      </c>
      <c r="T206" s="45">
        <f t="shared" si="46"/>
        <v>207.97059995378075</v>
      </c>
      <c r="U206" s="45">
        <f t="shared" si="46"/>
        <v>67.012382328693448</v>
      </c>
      <c r="V206" s="45">
        <f t="shared" si="46"/>
        <v>67.012382328693448</v>
      </c>
      <c r="W206" s="45">
        <f t="shared" si="46"/>
        <v>0</v>
      </c>
      <c r="X206" s="45">
        <f t="shared" si="46"/>
        <v>0</v>
      </c>
      <c r="Y206" s="45">
        <f t="shared" si="46"/>
        <v>0</v>
      </c>
      <c r="Z206" s="45">
        <f t="shared" si="46"/>
        <v>0</v>
      </c>
      <c r="AA206" s="45">
        <f t="shared" si="46"/>
        <v>0</v>
      </c>
      <c r="AB206" s="45">
        <f t="shared" si="46"/>
        <v>0</v>
      </c>
      <c r="AC206" s="45">
        <f t="shared" si="46"/>
        <v>0</v>
      </c>
      <c r="AD206" s="45">
        <f t="shared" si="46"/>
        <v>0</v>
      </c>
      <c r="AE206" s="45">
        <f t="shared" si="46"/>
        <v>0</v>
      </c>
      <c r="AF206" s="45">
        <f t="shared" si="46"/>
        <v>0</v>
      </c>
      <c r="AG206" s="45">
        <f t="shared" si="46"/>
        <v>0</v>
      </c>
    </row>
    <row r="207" spans="2:33">
      <c r="B207" s="42">
        <v>2049</v>
      </c>
      <c r="C207" s="45">
        <f t="shared" si="42"/>
        <v>0</v>
      </c>
      <c r="D207" s="45">
        <f t="shared" si="46"/>
        <v>0</v>
      </c>
      <c r="E207" s="45">
        <f t="shared" si="46"/>
        <v>0</v>
      </c>
      <c r="F207" s="45">
        <f t="shared" si="46"/>
        <v>0</v>
      </c>
      <c r="G207" s="45">
        <f t="shared" si="46"/>
        <v>0</v>
      </c>
      <c r="H207" s="45">
        <f t="shared" si="46"/>
        <v>0</v>
      </c>
      <c r="I207" s="45">
        <f t="shared" si="46"/>
        <v>0</v>
      </c>
      <c r="J207" s="45">
        <f t="shared" si="46"/>
        <v>0</v>
      </c>
      <c r="K207" s="45">
        <f t="shared" si="46"/>
        <v>0</v>
      </c>
      <c r="L207" s="45">
        <f t="shared" si="46"/>
        <v>0</v>
      </c>
      <c r="M207" s="45">
        <f t="shared" si="46"/>
        <v>0</v>
      </c>
      <c r="N207" s="45">
        <f t="shared" si="46"/>
        <v>0</v>
      </c>
      <c r="O207" s="45">
        <f t="shared" si="46"/>
        <v>0</v>
      </c>
      <c r="P207" s="45">
        <f t="shared" si="46"/>
        <v>0</v>
      </c>
      <c r="Q207" s="45">
        <f t="shared" si="46"/>
        <v>0</v>
      </c>
      <c r="R207" s="45">
        <f t="shared" si="46"/>
        <v>0</v>
      </c>
      <c r="S207" s="45">
        <f t="shared" si="46"/>
        <v>0</v>
      </c>
      <c r="T207" s="45">
        <f t="shared" si="46"/>
        <v>0</v>
      </c>
      <c r="U207" s="45">
        <f t="shared" si="46"/>
        <v>0</v>
      </c>
      <c r="V207" s="45">
        <f t="shared" si="46"/>
        <v>0</v>
      </c>
      <c r="W207" s="45">
        <f t="shared" si="46"/>
        <v>0</v>
      </c>
      <c r="X207" s="45">
        <f t="shared" si="46"/>
        <v>0</v>
      </c>
      <c r="Y207" s="45">
        <f t="shared" si="46"/>
        <v>0</v>
      </c>
      <c r="Z207" s="45">
        <f t="shared" si="46"/>
        <v>0</v>
      </c>
      <c r="AA207" s="45">
        <f t="shared" si="46"/>
        <v>0</v>
      </c>
      <c r="AB207" s="45">
        <f t="shared" si="46"/>
        <v>0</v>
      </c>
      <c r="AC207" s="45">
        <f t="shared" si="46"/>
        <v>0</v>
      </c>
      <c r="AD207" s="45">
        <f t="shared" si="46"/>
        <v>0</v>
      </c>
      <c r="AE207" s="45">
        <f t="shared" si="46"/>
        <v>0</v>
      </c>
      <c r="AF207" s="45">
        <f t="shared" si="46"/>
        <v>0</v>
      </c>
      <c r="AG207" s="45">
        <f t="shared" si="46"/>
        <v>0</v>
      </c>
    </row>
    <row r="208" spans="2:33">
      <c r="B208" s="42">
        <v>2050</v>
      </c>
      <c r="C208" s="45">
        <f t="shared" si="42"/>
        <v>0</v>
      </c>
      <c r="D208" s="45">
        <f t="shared" si="46"/>
        <v>0</v>
      </c>
      <c r="E208" s="45">
        <f t="shared" si="46"/>
        <v>0</v>
      </c>
      <c r="F208" s="45">
        <f t="shared" si="46"/>
        <v>0</v>
      </c>
      <c r="G208" s="45">
        <f t="shared" si="46"/>
        <v>0</v>
      </c>
      <c r="H208" s="45">
        <f t="shared" si="46"/>
        <v>0</v>
      </c>
      <c r="I208" s="45">
        <f t="shared" si="46"/>
        <v>0</v>
      </c>
      <c r="J208" s="45">
        <f t="shared" si="46"/>
        <v>0</v>
      </c>
      <c r="K208" s="45">
        <f t="shared" si="46"/>
        <v>0</v>
      </c>
      <c r="L208" s="45">
        <f t="shared" si="46"/>
        <v>0</v>
      </c>
      <c r="M208" s="45">
        <f t="shared" si="46"/>
        <v>0</v>
      </c>
      <c r="N208" s="45">
        <f t="shared" si="46"/>
        <v>0</v>
      </c>
      <c r="O208" s="45">
        <f t="shared" si="46"/>
        <v>0</v>
      </c>
      <c r="P208" s="45">
        <f t="shared" si="46"/>
        <v>0</v>
      </c>
      <c r="Q208" s="45">
        <f t="shared" si="46"/>
        <v>0</v>
      </c>
      <c r="R208" s="45">
        <f t="shared" si="46"/>
        <v>0</v>
      </c>
      <c r="S208" s="45">
        <f t="shared" si="46"/>
        <v>0</v>
      </c>
      <c r="T208" s="45">
        <f t="shared" si="46"/>
        <v>0</v>
      </c>
      <c r="U208" s="45">
        <f t="shared" si="46"/>
        <v>0</v>
      </c>
      <c r="V208" s="45">
        <f t="shared" si="46"/>
        <v>0</v>
      </c>
      <c r="W208" s="45">
        <f t="shared" si="46"/>
        <v>0</v>
      </c>
      <c r="X208" s="45">
        <f t="shared" si="46"/>
        <v>0</v>
      </c>
      <c r="Y208" s="45">
        <f t="shared" si="46"/>
        <v>0</v>
      </c>
      <c r="Z208" s="45">
        <f t="shared" si="46"/>
        <v>0</v>
      </c>
      <c r="AA208" s="45">
        <f t="shared" si="46"/>
        <v>0</v>
      </c>
      <c r="AB208" s="45">
        <f t="shared" si="46"/>
        <v>0</v>
      </c>
      <c r="AC208" s="45">
        <f t="shared" si="46"/>
        <v>0</v>
      </c>
      <c r="AD208" s="45">
        <f t="shared" si="46"/>
        <v>0</v>
      </c>
      <c r="AE208" s="45">
        <f t="shared" si="46"/>
        <v>0</v>
      </c>
      <c r="AF208" s="45">
        <f t="shared" si="46"/>
        <v>0</v>
      </c>
      <c r="AG208" s="45">
        <f t="shared" si="46"/>
        <v>0</v>
      </c>
    </row>
    <row r="210" spans="2:33" ht="18.75">
      <c r="B210" s="47" t="s">
        <v>123</v>
      </c>
      <c r="C210" s="47" t="s">
        <v>242</v>
      </c>
    </row>
    <row r="211" spans="2:33" ht="18.75">
      <c r="B211" s="47" t="s">
        <v>120</v>
      </c>
      <c r="C211" s="48" t="s">
        <v>236</v>
      </c>
    </row>
    <row r="212" spans="2:33" ht="18.75">
      <c r="B212" s="47" t="s">
        <v>121</v>
      </c>
      <c r="C212" s="49">
        <v>43524</v>
      </c>
    </row>
    <row r="213" spans="2:33" ht="94.5" customHeight="1">
      <c r="B213" s="31" t="s">
        <v>104</v>
      </c>
      <c r="C213" s="91" t="s">
        <v>105</v>
      </c>
      <c r="D213" s="91" t="s">
        <v>106</v>
      </c>
      <c r="E213" s="91" t="s">
        <v>107</v>
      </c>
      <c r="F213" s="91" t="s">
        <v>108</v>
      </c>
      <c r="G213" s="91" t="s">
        <v>109</v>
      </c>
      <c r="H213" s="91" t="s">
        <v>110</v>
      </c>
      <c r="I213" s="91" t="s">
        <v>111</v>
      </c>
      <c r="J213" s="91" t="s">
        <v>112</v>
      </c>
      <c r="K213" s="91" t="s">
        <v>113</v>
      </c>
      <c r="L213" s="91" t="s">
        <v>114</v>
      </c>
      <c r="M213" s="91" t="s">
        <v>114</v>
      </c>
      <c r="N213" s="91" t="s">
        <v>125</v>
      </c>
      <c r="O213" s="91" t="s">
        <v>116</v>
      </c>
      <c r="P213" s="91" t="s">
        <v>116</v>
      </c>
      <c r="Q213" s="91" t="s">
        <v>110</v>
      </c>
      <c r="R213" s="91" t="s">
        <v>110</v>
      </c>
      <c r="S213" s="91" t="s">
        <v>117</v>
      </c>
      <c r="T213" s="91" t="s">
        <v>118</v>
      </c>
      <c r="U213" s="91" t="s">
        <v>118</v>
      </c>
      <c r="V213" s="91" t="s">
        <v>114</v>
      </c>
      <c r="W213" s="91" t="s">
        <v>114</v>
      </c>
      <c r="X213" s="91" t="s">
        <v>114</v>
      </c>
      <c r="Y213" s="91" t="s">
        <v>114</v>
      </c>
      <c r="Z213" s="91" t="s">
        <v>114</v>
      </c>
      <c r="AA213" s="91" t="s">
        <v>114</v>
      </c>
      <c r="AB213" s="91" t="s">
        <v>114</v>
      </c>
      <c r="AC213" s="91" t="s">
        <v>114</v>
      </c>
      <c r="AD213" s="91" t="s">
        <v>114</v>
      </c>
      <c r="AE213" s="91" t="s">
        <v>114</v>
      </c>
      <c r="AF213" s="91" t="s">
        <v>114</v>
      </c>
      <c r="AG213" s="91" t="s">
        <v>114</v>
      </c>
    </row>
    <row r="214" spans="2:33" ht="45">
      <c r="B214" s="31" t="s">
        <v>243</v>
      </c>
      <c r="C214" s="32" t="s">
        <v>83</v>
      </c>
      <c r="D214" s="32" t="s">
        <v>84</v>
      </c>
      <c r="E214" s="33" t="s">
        <v>85</v>
      </c>
      <c r="F214" s="33" t="s">
        <v>86</v>
      </c>
      <c r="G214" s="33" t="s">
        <v>87</v>
      </c>
      <c r="H214" s="33" t="s">
        <v>88</v>
      </c>
      <c r="I214" s="33" t="s">
        <v>89</v>
      </c>
      <c r="J214" s="34" t="s">
        <v>90</v>
      </c>
      <c r="K214" s="33" t="s">
        <v>91</v>
      </c>
      <c r="L214" s="33" t="s">
        <v>92</v>
      </c>
      <c r="M214" s="33" t="s">
        <v>93</v>
      </c>
      <c r="N214" s="33" t="s">
        <v>94</v>
      </c>
      <c r="O214" s="33" t="s">
        <v>95</v>
      </c>
      <c r="P214" s="33" t="s">
        <v>96</v>
      </c>
      <c r="Q214" s="33" t="s">
        <v>97</v>
      </c>
      <c r="R214" s="33" t="s">
        <v>98</v>
      </c>
      <c r="S214" s="33" t="s">
        <v>99</v>
      </c>
      <c r="T214" s="33" t="s">
        <v>100</v>
      </c>
      <c r="U214" s="34" t="s">
        <v>101</v>
      </c>
      <c r="V214" s="33"/>
      <c r="W214" s="33"/>
      <c r="X214" s="33"/>
      <c r="Y214" s="35"/>
      <c r="Z214" s="35"/>
      <c r="AA214" s="35"/>
      <c r="AB214" s="36"/>
      <c r="AC214" s="32"/>
      <c r="AD214" s="32"/>
      <c r="AE214" s="32"/>
      <c r="AF214" s="32"/>
      <c r="AG214" s="32"/>
    </row>
    <row r="215" spans="2:33" ht="45">
      <c r="B215" s="31" t="s">
        <v>244</v>
      </c>
      <c r="C215" s="37" t="s">
        <v>27</v>
      </c>
      <c r="D215" s="37" t="s">
        <v>16</v>
      </c>
      <c r="E215" s="38" t="s">
        <v>29</v>
      </c>
      <c r="F215" s="38" t="s">
        <v>17</v>
      </c>
      <c r="G215" s="38" t="s">
        <v>18</v>
      </c>
      <c r="H215" s="38" t="s">
        <v>19</v>
      </c>
      <c r="I215" s="38" t="s">
        <v>20</v>
      </c>
      <c r="J215" s="39" t="s">
        <v>21</v>
      </c>
      <c r="K215" s="38" t="s">
        <v>22</v>
      </c>
      <c r="L215" s="38" t="s">
        <v>23</v>
      </c>
      <c r="M215" s="38" t="s">
        <v>24</v>
      </c>
      <c r="N215" s="38" t="s">
        <v>127</v>
      </c>
      <c r="O215" s="38" t="s">
        <v>28</v>
      </c>
      <c r="P215" s="38" t="s">
        <v>30</v>
      </c>
      <c r="Q215" s="38" t="s">
        <v>25</v>
      </c>
      <c r="R215" s="38" t="s">
        <v>26</v>
      </c>
      <c r="S215" s="38" t="s">
        <v>33</v>
      </c>
      <c r="T215" s="38" t="s">
        <v>32</v>
      </c>
      <c r="U215" s="39" t="s">
        <v>31</v>
      </c>
      <c r="V215" s="38"/>
      <c r="W215" s="38"/>
      <c r="X215" s="38"/>
      <c r="Y215" s="40"/>
      <c r="Z215" s="40"/>
      <c r="AA215" s="40"/>
      <c r="AB215" s="41"/>
      <c r="AC215" s="32"/>
      <c r="AD215" s="32"/>
      <c r="AE215" s="32"/>
      <c r="AF215" s="32"/>
      <c r="AG215" s="32"/>
    </row>
    <row r="216" spans="2:33">
      <c r="B216" s="42"/>
      <c r="C216" s="43" t="s">
        <v>245</v>
      </c>
      <c r="D216" s="43" t="s">
        <v>245</v>
      </c>
      <c r="E216" s="43" t="s">
        <v>245</v>
      </c>
      <c r="F216" s="43" t="s">
        <v>245</v>
      </c>
      <c r="G216" s="43" t="s">
        <v>245</v>
      </c>
      <c r="H216" s="43" t="s">
        <v>245</v>
      </c>
      <c r="I216" s="43" t="s">
        <v>245</v>
      </c>
      <c r="J216" s="43" t="s">
        <v>245</v>
      </c>
      <c r="K216" s="43" t="s">
        <v>245</v>
      </c>
      <c r="L216" s="43" t="s">
        <v>245</v>
      </c>
      <c r="M216" s="43" t="s">
        <v>245</v>
      </c>
      <c r="N216" s="43" t="s">
        <v>245</v>
      </c>
      <c r="O216" s="43" t="s">
        <v>245</v>
      </c>
      <c r="P216" s="43" t="s">
        <v>245</v>
      </c>
      <c r="Q216" s="43" t="s">
        <v>245</v>
      </c>
      <c r="R216" s="43" t="s">
        <v>245</v>
      </c>
      <c r="S216" s="43" t="s">
        <v>245</v>
      </c>
      <c r="T216" s="43" t="s">
        <v>245</v>
      </c>
      <c r="U216" s="43" t="s">
        <v>245</v>
      </c>
      <c r="V216" s="43" t="s">
        <v>245</v>
      </c>
      <c r="W216" s="43" t="s">
        <v>245</v>
      </c>
      <c r="X216" s="43" t="s">
        <v>245</v>
      </c>
      <c r="Y216" s="43" t="s">
        <v>245</v>
      </c>
      <c r="Z216" s="43" t="s">
        <v>245</v>
      </c>
      <c r="AA216" s="43" t="s">
        <v>245</v>
      </c>
      <c r="AB216" s="43" t="s">
        <v>245</v>
      </c>
      <c r="AC216" s="43" t="s">
        <v>245</v>
      </c>
      <c r="AD216" s="43" t="s">
        <v>245</v>
      </c>
      <c r="AE216" s="43" t="s">
        <v>245</v>
      </c>
      <c r="AF216" s="43" t="s">
        <v>245</v>
      </c>
      <c r="AG216" s="43" t="s">
        <v>245</v>
      </c>
    </row>
    <row r="217" spans="2:33">
      <c r="B217" s="44">
        <v>2010</v>
      </c>
      <c r="C217" s="45">
        <v>0</v>
      </c>
      <c r="D217" s="45">
        <v>0</v>
      </c>
      <c r="E217" s="45">
        <v>0</v>
      </c>
      <c r="F217" s="45">
        <v>0</v>
      </c>
      <c r="G217" s="45">
        <v>0</v>
      </c>
      <c r="H217" s="45">
        <v>0</v>
      </c>
      <c r="I217" s="45">
        <v>0</v>
      </c>
      <c r="J217" s="45">
        <v>0</v>
      </c>
      <c r="K217" s="45">
        <v>0</v>
      </c>
      <c r="L217" s="45">
        <v>0</v>
      </c>
      <c r="M217" s="45">
        <v>0</v>
      </c>
      <c r="N217" s="45">
        <v>0</v>
      </c>
      <c r="O217" s="45">
        <v>0</v>
      </c>
      <c r="P217" s="45">
        <v>0</v>
      </c>
      <c r="Q217" s="45">
        <v>0</v>
      </c>
      <c r="R217" s="45">
        <v>0</v>
      </c>
      <c r="S217" s="45">
        <v>0</v>
      </c>
      <c r="T217" s="45">
        <v>0</v>
      </c>
      <c r="U217" s="45">
        <v>0</v>
      </c>
      <c r="V217" s="45">
        <v>0</v>
      </c>
      <c r="W217" s="45">
        <v>0</v>
      </c>
      <c r="X217" s="45">
        <v>0</v>
      </c>
      <c r="Y217" s="45">
        <v>0</v>
      </c>
      <c r="Z217" s="45">
        <v>0</v>
      </c>
      <c r="AA217" s="45">
        <v>0</v>
      </c>
      <c r="AB217" s="45">
        <v>0</v>
      </c>
      <c r="AC217" s="45">
        <v>0</v>
      </c>
      <c r="AD217" s="45">
        <v>0</v>
      </c>
      <c r="AE217" s="45">
        <v>0</v>
      </c>
      <c r="AF217" s="45">
        <v>0</v>
      </c>
      <c r="AG217" s="45">
        <v>0</v>
      </c>
    </row>
    <row r="218" spans="2:33">
      <c r="B218" s="44">
        <v>2011</v>
      </c>
      <c r="C218" s="45">
        <v>0</v>
      </c>
      <c r="D218" s="45">
        <v>0</v>
      </c>
      <c r="E218" s="45">
        <v>0</v>
      </c>
      <c r="F218" s="45">
        <v>0</v>
      </c>
      <c r="G218" s="45">
        <v>0</v>
      </c>
      <c r="H218" s="45">
        <v>0</v>
      </c>
      <c r="I218" s="45">
        <v>0</v>
      </c>
      <c r="J218" s="45">
        <v>0</v>
      </c>
      <c r="K218" s="45">
        <v>0</v>
      </c>
      <c r="L218" s="45">
        <v>0</v>
      </c>
      <c r="M218" s="45">
        <v>0</v>
      </c>
      <c r="N218" s="45">
        <v>0</v>
      </c>
      <c r="O218" s="45">
        <v>0</v>
      </c>
      <c r="P218" s="45">
        <v>0</v>
      </c>
      <c r="Q218" s="45">
        <v>0</v>
      </c>
      <c r="R218" s="45">
        <v>0</v>
      </c>
      <c r="S218" s="45">
        <v>0</v>
      </c>
      <c r="T218" s="45">
        <v>0</v>
      </c>
      <c r="U218" s="45">
        <v>0</v>
      </c>
      <c r="V218" s="45">
        <v>0</v>
      </c>
      <c r="W218" s="45">
        <v>0</v>
      </c>
      <c r="X218" s="45">
        <v>0</v>
      </c>
      <c r="Y218" s="45">
        <v>0</v>
      </c>
      <c r="Z218" s="45">
        <v>0</v>
      </c>
      <c r="AA218" s="45">
        <v>0</v>
      </c>
      <c r="AB218" s="45">
        <v>0</v>
      </c>
      <c r="AC218" s="45">
        <v>0</v>
      </c>
      <c r="AD218" s="45">
        <v>0</v>
      </c>
      <c r="AE218" s="45">
        <v>0</v>
      </c>
      <c r="AF218" s="45">
        <v>0</v>
      </c>
      <c r="AG218" s="45">
        <v>0</v>
      </c>
    </row>
    <row r="219" spans="2:33">
      <c r="B219" s="44">
        <v>2012</v>
      </c>
      <c r="C219" s="45">
        <v>0</v>
      </c>
      <c r="D219" s="45">
        <v>0</v>
      </c>
      <c r="E219" s="45">
        <v>0</v>
      </c>
      <c r="F219" s="45">
        <v>0</v>
      </c>
      <c r="G219" s="45">
        <v>0</v>
      </c>
      <c r="H219" s="45">
        <v>0</v>
      </c>
      <c r="I219" s="45">
        <v>0</v>
      </c>
      <c r="J219" s="45">
        <v>0</v>
      </c>
      <c r="K219" s="45">
        <v>0</v>
      </c>
      <c r="L219" s="45">
        <v>0</v>
      </c>
      <c r="M219" s="45">
        <v>0</v>
      </c>
      <c r="N219" s="45">
        <v>0</v>
      </c>
      <c r="O219" s="45">
        <v>0</v>
      </c>
      <c r="P219" s="45">
        <v>0</v>
      </c>
      <c r="Q219" s="45">
        <v>0</v>
      </c>
      <c r="R219" s="45">
        <v>0</v>
      </c>
      <c r="S219" s="45">
        <v>0</v>
      </c>
      <c r="T219" s="45">
        <v>0</v>
      </c>
      <c r="U219" s="45">
        <v>0</v>
      </c>
      <c r="V219" s="45">
        <v>0</v>
      </c>
      <c r="W219" s="45">
        <v>0</v>
      </c>
      <c r="X219" s="45">
        <v>0</v>
      </c>
      <c r="Y219" s="45">
        <v>0</v>
      </c>
      <c r="Z219" s="45">
        <v>0</v>
      </c>
      <c r="AA219" s="45">
        <v>0</v>
      </c>
      <c r="AB219" s="45">
        <v>0</v>
      </c>
      <c r="AC219" s="45">
        <v>0</v>
      </c>
      <c r="AD219" s="45">
        <v>0</v>
      </c>
      <c r="AE219" s="45">
        <v>0</v>
      </c>
      <c r="AF219" s="45">
        <v>0</v>
      </c>
      <c r="AG219" s="45">
        <v>0</v>
      </c>
    </row>
    <row r="220" spans="2:33">
      <c r="B220" s="44">
        <v>2013</v>
      </c>
      <c r="C220" s="45">
        <v>0</v>
      </c>
      <c r="D220" s="45">
        <v>0</v>
      </c>
      <c r="E220" s="45">
        <v>0</v>
      </c>
      <c r="F220" s="45">
        <v>0</v>
      </c>
      <c r="G220" s="45">
        <v>0</v>
      </c>
      <c r="H220" s="45">
        <v>0</v>
      </c>
      <c r="I220" s="45">
        <v>0</v>
      </c>
      <c r="J220" s="45">
        <v>0</v>
      </c>
      <c r="K220" s="45">
        <v>0</v>
      </c>
      <c r="L220" s="45">
        <v>0</v>
      </c>
      <c r="M220" s="45">
        <v>0</v>
      </c>
      <c r="N220" s="45">
        <v>0</v>
      </c>
      <c r="O220" s="45">
        <v>0</v>
      </c>
      <c r="P220" s="45">
        <v>0</v>
      </c>
      <c r="Q220" s="45">
        <v>0</v>
      </c>
      <c r="R220" s="45">
        <v>0</v>
      </c>
      <c r="S220" s="45">
        <v>0</v>
      </c>
      <c r="T220" s="45">
        <v>0</v>
      </c>
      <c r="U220" s="45">
        <v>0</v>
      </c>
      <c r="V220" s="45">
        <v>0</v>
      </c>
      <c r="W220" s="45">
        <v>0</v>
      </c>
      <c r="X220" s="45">
        <v>0</v>
      </c>
      <c r="Y220" s="45">
        <v>0</v>
      </c>
      <c r="Z220" s="45">
        <v>0</v>
      </c>
      <c r="AA220" s="45">
        <v>0</v>
      </c>
      <c r="AB220" s="45">
        <v>0</v>
      </c>
      <c r="AC220" s="45">
        <v>0</v>
      </c>
      <c r="AD220" s="45">
        <v>0</v>
      </c>
      <c r="AE220" s="45">
        <v>0</v>
      </c>
      <c r="AF220" s="45">
        <v>0</v>
      </c>
      <c r="AG220" s="45">
        <v>0</v>
      </c>
    </row>
    <row r="221" spans="2:33">
      <c r="B221" s="42">
        <v>2014</v>
      </c>
      <c r="C221" s="45">
        <v>0</v>
      </c>
      <c r="D221" s="45">
        <v>0</v>
      </c>
      <c r="E221" s="45">
        <v>0</v>
      </c>
      <c r="F221" s="45">
        <v>0</v>
      </c>
      <c r="G221" s="45">
        <v>0</v>
      </c>
      <c r="H221" s="45">
        <v>0</v>
      </c>
      <c r="I221" s="45">
        <v>0</v>
      </c>
      <c r="J221" s="45">
        <v>0</v>
      </c>
      <c r="K221" s="45">
        <v>0</v>
      </c>
      <c r="L221" s="45">
        <v>0</v>
      </c>
      <c r="M221" s="45">
        <v>0</v>
      </c>
      <c r="N221" s="45">
        <v>0</v>
      </c>
      <c r="O221" s="45">
        <v>0</v>
      </c>
      <c r="P221" s="45">
        <v>0</v>
      </c>
      <c r="Q221" s="45">
        <v>0</v>
      </c>
      <c r="R221" s="45">
        <v>0</v>
      </c>
      <c r="S221" s="45">
        <v>0</v>
      </c>
      <c r="T221" s="45">
        <v>0</v>
      </c>
      <c r="U221" s="45">
        <v>0</v>
      </c>
      <c r="V221" s="45">
        <v>0</v>
      </c>
      <c r="W221" s="45">
        <v>0</v>
      </c>
      <c r="X221" s="45">
        <v>0</v>
      </c>
      <c r="Y221" s="45">
        <v>0</v>
      </c>
      <c r="Z221" s="45">
        <v>0</v>
      </c>
      <c r="AA221" s="45">
        <v>0</v>
      </c>
      <c r="AB221" s="45">
        <v>0</v>
      </c>
      <c r="AC221" s="45">
        <v>0</v>
      </c>
      <c r="AD221" s="45">
        <v>0</v>
      </c>
      <c r="AE221" s="45">
        <v>0</v>
      </c>
      <c r="AF221" s="45">
        <v>0</v>
      </c>
      <c r="AG221" s="45">
        <v>0</v>
      </c>
    </row>
    <row r="222" spans="2:33">
      <c r="B222" s="42">
        <v>2015</v>
      </c>
      <c r="C222" s="45">
        <v>0</v>
      </c>
      <c r="D222" s="45">
        <v>0</v>
      </c>
      <c r="E222" s="45">
        <v>0</v>
      </c>
      <c r="F222" s="45">
        <v>0</v>
      </c>
      <c r="G222" s="45">
        <v>0</v>
      </c>
      <c r="H222" s="45">
        <v>0</v>
      </c>
      <c r="I222" s="45">
        <v>0</v>
      </c>
      <c r="J222" s="45">
        <v>0</v>
      </c>
      <c r="K222" s="45">
        <v>0</v>
      </c>
      <c r="L222" s="45">
        <v>0</v>
      </c>
      <c r="M222" s="45">
        <v>0</v>
      </c>
      <c r="N222" s="45">
        <v>0</v>
      </c>
      <c r="O222" s="45">
        <v>0</v>
      </c>
      <c r="P222" s="45">
        <v>0</v>
      </c>
      <c r="Q222" s="45">
        <v>0</v>
      </c>
      <c r="R222" s="45">
        <v>0</v>
      </c>
      <c r="S222" s="45">
        <v>0</v>
      </c>
      <c r="T222" s="45">
        <v>0</v>
      </c>
      <c r="U222" s="45">
        <v>0</v>
      </c>
      <c r="V222" s="45">
        <v>0</v>
      </c>
      <c r="W222" s="45">
        <v>0</v>
      </c>
      <c r="X222" s="45">
        <v>0</v>
      </c>
      <c r="Y222" s="45">
        <v>0</v>
      </c>
      <c r="Z222" s="45">
        <v>0</v>
      </c>
      <c r="AA222" s="45">
        <v>0</v>
      </c>
      <c r="AB222" s="45">
        <v>0</v>
      </c>
      <c r="AC222" s="45">
        <v>0</v>
      </c>
      <c r="AD222" s="45">
        <v>0</v>
      </c>
      <c r="AE222" s="45">
        <v>0</v>
      </c>
      <c r="AF222" s="45">
        <v>0</v>
      </c>
      <c r="AG222" s="45">
        <v>0</v>
      </c>
    </row>
    <row r="223" spans="2:33">
      <c r="B223" s="42">
        <v>2016</v>
      </c>
      <c r="C223" s="45">
        <v>0</v>
      </c>
      <c r="D223" s="45">
        <v>0</v>
      </c>
      <c r="E223" s="45">
        <v>0</v>
      </c>
      <c r="F223" s="45">
        <v>0</v>
      </c>
      <c r="G223" s="45">
        <v>0</v>
      </c>
      <c r="H223" s="45">
        <v>0</v>
      </c>
      <c r="I223" s="45">
        <v>0</v>
      </c>
      <c r="J223" s="45">
        <v>0</v>
      </c>
      <c r="K223" s="45">
        <v>0</v>
      </c>
      <c r="L223" s="45">
        <v>0</v>
      </c>
      <c r="M223" s="45">
        <v>0</v>
      </c>
      <c r="N223" s="45">
        <v>0</v>
      </c>
      <c r="O223" s="45">
        <v>0</v>
      </c>
      <c r="P223" s="45">
        <v>0</v>
      </c>
      <c r="Q223" s="45">
        <v>0</v>
      </c>
      <c r="R223" s="45">
        <v>0</v>
      </c>
      <c r="S223" s="45">
        <v>0</v>
      </c>
      <c r="T223" s="45">
        <v>0</v>
      </c>
      <c r="U223" s="45">
        <v>0</v>
      </c>
      <c r="V223" s="45">
        <v>0</v>
      </c>
      <c r="W223" s="45">
        <v>0</v>
      </c>
      <c r="X223" s="45">
        <v>0</v>
      </c>
      <c r="Y223" s="45">
        <v>0</v>
      </c>
      <c r="Z223" s="45">
        <v>0</v>
      </c>
      <c r="AA223" s="45">
        <v>0</v>
      </c>
      <c r="AB223" s="45">
        <v>0</v>
      </c>
      <c r="AC223" s="45">
        <v>0</v>
      </c>
      <c r="AD223" s="45">
        <v>0</v>
      </c>
      <c r="AE223" s="45">
        <v>0</v>
      </c>
      <c r="AF223" s="45">
        <v>0</v>
      </c>
      <c r="AG223" s="45">
        <v>0</v>
      </c>
    </row>
    <row r="224" spans="2:33">
      <c r="B224" s="42">
        <v>2017</v>
      </c>
      <c r="C224" s="45">
        <v>0</v>
      </c>
      <c r="D224" s="45">
        <v>0</v>
      </c>
      <c r="E224" s="45">
        <v>0</v>
      </c>
      <c r="F224" s="45">
        <v>0</v>
      </c>
      <c r="G224" s="45">
        <v>0</v>
      </c>
      <c r="H224" s="45">
        <v>0</v>
      </c>
      <c r="I224" s="45">
        <v>0</v>
      </c>
      <c r="J224" s="45">
        <v>0</v>
      </c>
      <c r="K224" s="45">
        <v>0</v>
      </c>
      <c r="L224" s="45">
        <v>0</v>
      </c>
      <c r="M224" s="45">
        <v>0</v>
      </c>
      <c r="N224" s="45">
        <v>0</v>
      </c>
      <c r="O224" s="45">
        <v>0</v>
      </c>
      <c r="P224" s="45">
        <v>0</v>
      </c>
      <c r="Q224" s="45">
        <v>0</v>
      </c>
      <c r="R224" s="45">
        <v>0</v>
      </c>
      <c r="S224" s="45">
        <v>0</v>
      </c>
      <c r="T224" s="45">
        <v>0</v>
      </c>
      <c r="U224" s="45">
        <v>0</v>
      </c>
      <c r="V224" s="45">
        <v>0</v>
      </c>
      <c r="W224" s="45">
        <v>0</v>
      </c>
      <c r="X224" s="45">
        <v>0</v>
      </c>
      <c r="Y224" s="45">
        <v>0</v>
      </c>
      <c r="Z224" s="45">
        <v>0</v>
      </c>
      <c r="AA224" s="45">
        <v>0</v>
      </c>
      <c r="AB224" s="45">
        <v>0</v>
      </c>
      <c r="AC224" s="45">
        <v>0</v>
      </c>
      <c r="AD224" s="45">
        <v>0</v>
      </c>
      <c r="AE224" s="45">
        <v>0</v>
      </c>
      <c r="AF224" s="45">
        <v>0</v>
      </c>
      <c r="AG224" s="45">
        <v>0</v>
      </c>
    </row>
    <row r="225" spans="2:33">
      <c r="B225" s="42">
        <v>2018</v>
      </c>
      <c r="C225" s="45">
        <v>0</v>
      </c>
      <c r="D225" s="45">
        <v>0</v>
      </c>
      <c r="E225" s="45">
        <v>0</v>
      </c>
      <c r="F225" s="45">
        <v>0</v>
      </c>
      <c r="G225" s="45">
        <v>0</v>
      </c>
      <c r="H225" s="45">
        <v>0</v>
      </c>
      <c r="I225" s="45">
        <v>0</v>
      </c>
      <c r="J225" s="45">
        <v>0</v>
      </c>
      <c r="K225" s="45">
        <v>0</v>
      </c>
      <c r="L225" s="45">
        <v>0</v>
      </c>
      <c r="M225" s="45">
        <v>0</v>
      </c>
      <c r="N225" s="45">
        <v>0</v>
      </c>
      <c r="O225" s="45">
        <v>0</v>
      </c>
      <c r="P225" s="45">
        <v>0</v>
      </c>
      <c r="Q225" s="45">
        <v>0</v>
      </c>
      <c r="R225" s="45">
        <v>0</v>
      </c>
      <c r="S225" s="45">
        <v>0</v>
      </c>
      <c r="T225" s="45">
        <v>0</v>
      </c>
      <c r="U225" s="45">
        <v>0</v>
      </c>
      <c r="V225" s="45">
        <v>0</v>
      </c>
      <c r="W225" s="45">
        <v>0</v>
      </c>
      <c r="X225" s="45">
        <v>0</v>
      </c>
      <c r="Y225" s="45">
        <v>0</v>
      </c>
      <c r="Z225" s="45">
        <v>0</v>
      </c>
      <c r="AA225" s="45">
        <v>0</v>
      </c>
      <c r="AB225" s="45">
        <v>0</v>
      </c>
      <c r="AC225" s="45">
        <v>0</v>
      </c>
      <c r="AD225" s="45">
        <v>0</v>
      </c>
      <c r="AE225" s="45">
        <v>0</v>
      </c>
      <c r="AF225" s="45">
        <v>0</v>
      </c>
      <c r="AG225" s="45">
        <v>0</v>
      </c>
    </row>
    <row r="226" spans="2:33">
      <c r="B226" s="42">
        <v>2019</v>
      </c>
      <c r="C226" s="45">
        <v>0</v>
      </c>
      <c r="D226" s="45">
        <v>0</v>
      </c>
      <c r="E226" s="45">
        <v>0</v>
      </c>
      <c r="F226" s="45">
        <v>0</v>
      </c>
      <c r="G226" s="45">
        <v>0</v>
      </c>
      <c r="H226" s="45">
        <v>0</v>
      </c>
      <c r="I226" s="45">
        <v>0</v>
      </c>
      <c r="J226" s="45">
        <v>0</v>
      </c>
      <c r="K226" s="45">
        <v>0</v>
      </c>
      <c r="L226" s="45">
        <v>0</v>
      </c>
      <c r="M226" s="45">
        <v>0</v>
      </c>
      <c r="N226" s="45">
        <v>0</v>
      </c>
      <c r="O226" s="45">
        <v>0</v>
      </c>
      <c r="P226" s="45">
        <v>0</v>
      </c>
      <c r="Q226" s="45">
        <v>0</v>
      </c>
      <c r="R226" s="45">
        <v>0</v>
      </c>
      <c r="S226" s="45">
        <v>0</v>
      </c>
      <c r="T226" s="45">
        <v>0</v>
      </c>
      <c r="U226" s="45">
        <v>0</v>
      </c>
      <c r="V226" s="45">
        <v>0</v>
      </c>
      <c r="W226" s="45">
        <v>0</v>
      </c>
      <c r="X226" s="45">
        <v>0</v>
      </c>
      <c r="Y226" s="45">
        <v>0</v>
      </c>
      <c r="Z226" s="45">
        <v>0</v>
      </c>
      <c r="AA226" s="45">
        <v>0</v>
      </c>
      <c r="AB226" s="45">
        <v>0</v>
      </c>
      <c r="AC226" s="45">
        <v>0</v>
      </c>
      <c r="AD226" s="45">
        <v>0</v>
      </c>
      <c r="AE226" s="45">
        <v>0</v>
      </c>
      <c r="AF226" s="45">
        <v>0</v>
      </c>
      <c r="AG226" s="45">
        <v>0</v>
      </c>
    </row>
    <row r="227" spans="2:33">
      <c r="B227" s="42">
        <v>2020</v>
      </c>
      <c r="C227" s="45">
        <v>0</v>
      </c>
      <c r="D227" s="45">
        <v>0</v>
      </c>
      <c r="E227" s="45">
        <v>0</v>
      </c>
      <c r="F227" s="45">
        <v>0</v>
      </c>
      <c r="G227" s="45">
        <v>0</v>
      </c>
      <c r="H227" s="45">
        <v>0</v>
      </c>
      <c r="I227" s="45">
        <v>0</v>
      </c>
      <c r="J227" s="45">
        <v>0</v>
      </c>
      <c r="K227" s="45">
        <v>0</v>
      </c>
      <c r="L227" s="45">
        <v>0</v>
      </c>
      <c r="M227" s="45">
        <v>0</v>
      </c>
      <c r="N227" s="45">
        <v>0</v>
      </c>
      <c r="O227" s="45">
        <v>0</v>
      </c>
      <c r="P227" s="45">
        <v>0</v>
      </c>
      <c r="Q227" s="45">
        <v>0</v>
      </c>
      <c r="R227" s="45">
        <v>0</v>
      </c>
      <c r="S227" s="45">
        <v>0</v>
      </c>
      <c r="T227" s="45">
        <v>0</v>
      </c>
      <c r="U227" s="45">
        <v>0</v>
      </c>
      <c r="V227" s="45">
        <v>0</v>
      </c>
      <c r="W227" s="45">
        <v>0</v>
      </c>
      <c r="X227" s="45">
        <v>0</v>
      </c>
      <c r="Y227" s="45">
        <v>0</v>
      </c>
      <c r="Z227" s="45">
        <v>0</v>
      </c>
      <c r="AA227" s="45">
        <v>0</v>
      </c>
      <c r="AB227" s="45">
        <v>0</v>
      </c>
      <c r="AC227" s="45">
        <v>0</v>
      </c>
      <c r="AD227" s="45">
        <v>0</v>
      </c>
      <c r="AE227" s="45">
        <v>0</v>
      </c>
      <c r="AF227" s="45">
        <v>0</v>
      </c>
      <c r="AG227" s="45">
        <v>0</v>
      </c>
    </row>
    <row r="228" spans="2:33">
      <c r="B228" s="42">
        <v>2021</v>
      </c>
      <c r="C228" s="45">
        <v>0</v>
      </c>
      <c r="D228" s="45">
        <v>0</v>
      </c>
      <c r="E228" s="45">
        <v>0</v>
      </c>
      <c r="F228" s="45">
        <v>0</v>
      </c>
      <c r="G228" s="45">
        <v>0</v>
      </c>
      <c r="H228" s="45">
        <v>0</v>
      </c>
      <c r="I228" s="45">
        <v>0</v>
      </c>
      <c r="J228" s="45">
        <v>0</v>
      </c>
      <c r="K228" s="45">
        <v>0</v>
      </c>
      <c r="L228" s="45">
        <v>0</v>
      </c>
      <c r="M228" s="45">
        <v>0</v>
      </c>
      <c r="N228" s="45">
        <v>0</v>
      </c>
      <c r="O228" s="45">
        <v>0</v>
      </c>
      <c r="P228" s="45">
        <v>0</v>
      </c>
      <c r="Q228" s="45">
        <v>0</v>
      </c>
      <c r="R228" s="45">
        <v>0</v>
      </c>
      <c r="S228" s="45">
        <v>0</v>
      </c>
      <c r="T228" s="45">
        <v>0</v>
      </c>
      <c r="U228" s="45">
        <v>0</v>
      </c>
      <c r="V228" s="45">
        <v>0</v>
      </c>
      <c r="W228" s="45">
        <v>0</v>
      </c>
      <c r="X228" s="45">
        <v>0</v>
      </c>
      <c r="Y228" s="45">
        <v>0</v>
      </c>
      <c r="Z228" s="45">
        <v>0</v>
      </c>
      <c r="AA228" s="45">
        <v>0</v>
      </c>
      <c r="AB228" s="45">
        <v>0</v>
      </c>
      <c r="AC228" s="45">
        <v>0</v>
      </c>
      <c r="AD228" s="45">
        <v>0</v>
      </c>
      <c r="AE228" s="45">
        <v>0</v>
      </c>
      <c r="AF228" s="45">
        <v>0</v>
      </c>
      <c r="AG228" s="45">
        <v>0</v>
      </c>
    </row>
    <row r="229" spans="2:33">
      <c r="B229" s="42">
        <v>2022</v>
      </c>
      <c r="C229" s="45">
        <v>0</v>
      </c>
      <c r="D229" s="45">
        <v>0</v>
      </c>
      <c r="E229" s="45">
        <v>0</v>
      </c>
      <c r="F229" s="45">
        <v>0</v>
      </c>
      <c r="G229" s="45">
        <v>0</v>
      </c>
      <c r="H229" s="45">
        <v>0</v>
      </c>
      <c r="I229" s="45">
        <v>0</v>
      </c>
      <c r="J229" s="45">
        <v>0</v>
      </c>
      <c r="K229" s="45">
        <v>0</v>
      </c>
      <c r="L229" s="45">
        <v>0</v>
      </c>
      <c r="M229" s="45">
        <v>0</v>
      </c>
      <c r="N229" s="45">
        <v>0</v>
      </c>
      <c r="O229" s="45">
        <v>0</v>
      </c>
      <c r="P229" s="45">
        <v>0</v>
      </c>
      <c r="Q229" s="45">
        <v>0</v>
      </c>
      <c r="R229" s="45">
        <v>0</v>
      </c>
      <c r="S229" s="45">
        <v>0</v>
      </c>
      <c r="T229" s="45">
        <v>0</v>
      </c>
      <c r="U229" s="45">
        <v>0</v>
      </c>
      <c r="V229" s="45">
        <v>0</v>
      </c>
      <c r="W229" s="45">
        <v>0</v>
      </c>
      <c r="X229" s="45">
        <v>0</v>
      </c>
      <c r="Y229" s="45">
        <v>0</v>
      </c>
      <c r="Z229" s="45">
        <v>0</v>
      </c>
      <c r="AA229" s="45">
        <v>0</v>
      </c>
      <c r="AB229" s="45">
        <v>0</v>
      </c>
      <c r="AC229" s="45">
        <v>0</v>
      </c>
      <c r="AD229" s="45">
        <v>0</v>
      </c>
      <c r="AE229" s="45">
        <v>0</v>
      </c>
      <c r="AF229" s="45">
        <v>0</v>
      </c>
      <c r="AG229" s="45">
        <v>0</v>
      </c>
    </row>
    <row r="230" spans="2:33">
      <c r="B230" s="42">
        <v>2023</v>
      </c>
      <c r="C230" s="45">
        <v>0</v>
      </c>
      <c r="D230" s="45">
        <v>0</v>
      </c>
      <c r="E230" s="45">
        <v>0</v>
      </c>
      <c r="F230" s="45">
        <v>0</v>
      </c>
      <c r="G230" s="45">
        <v>0</v>
      </c>
      <c r="H230" s="45">
        <v>0</v>
      </c>
      <c r="I230" s="45">
        <v>0</v>
      </c>
      <c r="J230" s="45">
        <v>0</v>
      </c>
      <c r="K230" s="45">
        <v>0</v>
      </c>
      <c r="L230" s="45">
        <v>0</v>
      </c>
      <c r="M230" s="45">
        <v>0</v>
      </c>
      <c r="N230" s="45">
        <v>0</v>
      </c>
      <c r="O230" s="45">
        <v>0</v>
      </c>
      <c r="P230" s="45">
        <v>0</v>
      </c>
      <c r="Q230" s="45">
        <v>0</v>
      </c>
      <c r="R230" s="45">
        <v>0</v>
      </c>
      <c r="S230" s="45">
        <v>0</v>
      </c>
      <c r="T230" s="45">
        <v>0</v>
      </c>
      <c r="U230" s="45">
        <v>0</v>
      </c>
      <c r="V230" s="45">
        <v>0</v>
      </c>
      <c r="W230" s="45">
        <v>0</v>
      </c>
      <c r="X230" s="45">
        <v>0</v>
      </c>
      <c r="Y230" s="45">
        <v>0</v>
      </c>
      <c r="Z230" s="45">
        <v>0</v>
      </c>
      <c r="AA230" s="45">
        <v>0</v>
      </c>
      <c r="AB230" s="45">
        <v>0</v>
      </c>
      <c r="AC230" s="45">
        <v>0</v>
      </c>
      <c r="AD230" s="45">
        <v>0</v>
      </c>
      <c r="AE230" s="45">
        <v>0</v>
      </c>
      <c r="AF230" s="45">
        <v>0</v>
      </c>
      <c r="AG230" s="45">
        <v>0</v>
      </c>
    </row>
    <row r="231" spans="2:33">
      <c r="B231" s="42">
        <v>2024</v>
      </c>
      <c r="C231" s="45">
        <v>0</v>
      </c>
      <c r="D231" s="45">
        <v>0</v>
      </c>
      <c r="E231" s="45">
        <v>0</v>
      </c>
      <c r="F231" s="45">
        <v>0</v>
      </c>
      <c r="G231" s="45">
        <v>0</v>
      </c>
      <c r="H231" s="45">
        <v>0</v>
      </c>
      <c r="I231" s="45">
        <v>0</v>
      </c>
      <c r="J231" s="45">
        <v>0</v>
      </c>
      <c r="K231" s="45">
        <v>0</v>
      </c>
      <c r="L231" s="45">
        <v>0</v>
      </c>
      <c r="M231" s="45">
        <v>0</v>
      </c>
      <c r="N231" s="45">
        <v>0</v>
      </c>
      <c r="O231" s="45">
        <v>0</v>
      </c>
      <c r="P231" s="45">
        <v>0</v>
      </c>
      <c r="Q231" s="45">
        <v>0</v>
      </c>
      <c r="R231" s="45">
        <v>0</v>
      </c>
      <c r="S231" s="45">
        <v>0</v>
      </c>
      <c r="T231" s="45">
        <v>0</v>
      </c>
      <c r="U231" s="45">
        <v>0</v>
      </c>
      <c r="V231" s="45">
        <v>0</v>
      </c>
      <c r="W231" s="45">
        <v>0</v>
      </c>
      <c r="X231" s="45">
        <v>0</v>
      </c>
      <c r="Y231" s="45">
        <v>0</v>
      </c>
      <c r="Z231" s="45">
        <v>0</v>
      </c>
      <c r="AA231" s="45">
        <v>0</v>
      </c>
      <c r="AB231" s="45">
        <v>0</v>
      </c>
      <c r="AC231" s="45">
        <v>0</v>
      </c>
      <c r="AD231" s="45">
        <v>0</v>
      </c>
      <c r="AE231" s="45">
        <v>0</v>
      </c>
      <c r="AF231" s="45">
        <v>0</v>
      </c>
      <c r="AG231" s="45">
        <v>0</v>
      </c>
    </row>
    <row r="232" spans="2:33">
      <c r="B232" s="42">
        <v>2025</v>
      </c>
      <c r="C232" s="45">
        <v>0</v>
      </c>
      <c r="D232" s="45">
        <v>0</v>
      </c>
      <c r="E232" s="45">
        <v>0</v>
      </c>
      <c r="F232" s="45">
        <v>0</v>
      </c>
      <c r="G232" s="45">
        <v>0</v>
      </c>
      <c r="H232" s="45">
        <v>0</v>
      </c>
      <c r="I232" s="45">
        <v>0</v>
      </c>
      <c r="J232" s="45">
        <v>0</v>
      </c>
      <c r="K232" s="45">
        <v>0</v>
      </c>
      <c r="L232" s="45">
        <v>0</v>
      </c>
      <c r="M232" s="45">
        <v>0</v>
      </c>
      <c r="N232" s="45">
        <v>0</v>
      </c>
      <c r="O232" s="45">
        <v>0</v>
      </c>
      <c r="P232" s="45">
        <v>0</v>
      </c>
      <c r="Q232" s="45">
        <v>0</v>
      </c>
      <c r="R232" s="45">
        <v>0</v>
      </c>
      <c r="S232" s="45">
        <v>0</v>
      </c>
      <c r="T232" s="45">
        <v>0</v>
      </c>
      <c r="U232" s="45">
        <v>0</v>
      </c>
      <c r="V232" s="45">
        <v>0</v>
      </c>
      <c r="W232" s="45">
        <v>0</v>
      </c>
      <c r="X232" s="45">
        <v>0</v>
      </c>
      <c r="Y232" s="45">
        <v>0</v>
      </c>
      <c r="Z232" s="45">
        <v>0</v>
      </c>
      <c r="AA232" s="45">
        <v>0</v>
      </c>
      <c r="AB232" s="45">
        <v>0</v>
      </c>
      <c r="AC232" s="45">
        <v>0</v>
      </c>
      <c r="AD232" s="45">
        <v>0</v>
      </c>
      <c r="AE232" s="45">
        <v>0</v>
      </c>
      <c r="AF232" s="45">
        <v>0</v>
      </c>
      <c r="AG232" s="45">
        <v>0</v>
      </c>
    </row>
    <row r="233" spans="2:33">
      <c r="B233" s="42">
        <v>2026</v>
      </c>
      <c r="C233" s="45">
        <v>0</v>
      </c>
      <c r="D233" s="45">
        <v>0</v>
      </c>
      <c r="E233" s="45">
        <v>0</v>
      </c>
      <c r="F233" s="45">
        <v>0</v>
      </c>
      <c r="G233" s="45">
        <v>0</v>
      </c>
      <c r="H233" s="45">
        <v>0</v>
      </c>
      <c r="I233" s="45">
        <v>0</v>
      </c>
      <c r="J233" s="45">
        <v>0</v>
      </c>
      <c r="K233" s="45">
        <v>0</v>
      </c>
      <c r="L233" s="45">
        <v>0</v>
      </c>
      <c r="M233" s="45">
        <v>0</v>
      </c>
      <c r="N233" s="45">
        <v>0</v>
      </c>
      <c r="O233" s="45">
        <v>0</v>
      </c>
      <c r="P233" s="45">
        <v>0</v>
      </c>
      <c r="Q233" s="45">
        <v>0</v>
      </c>
      <c r="R233" s="45">
        <v>0</v>
      </c>
      <c r="S233" s="45">
        <v>0</v>
      </c>
      <c r="T233" s="45">
        <v>0</v>
      </c>
      <c r="U233" s="45">
        <v>0</v>
      </c>
      <c r="V233" s="45">
        <v>0</v>
      </c>
      <c r="W233" s="45">
        <v>0</v>
      </c>
      <c r="X233" s="45">
        <v>0</v>
      </c>
      <c r="Y233" s="45">
        <v>0</v>
      </c>
      <c r="Z233" s="45">
        <v>0</v>
      </c>
      <c r="AA233" s="45">
        <v>0</v>
      </c>
      <c r="AB233" s="45">
        <v>0</v>
      </c>
      <c r="AC233" s="45">
        <v>0</v>
      </c>
      <c r="AD233" s="45">
        <v>0</v>
      </c>
      <c r="AE233" s="45">
        <v>0</v>
      </c>
      <c r="AF233" s="45">
        <v>0</v>
      </c>
      <c r="AG233" s="45">
        <v>0</v>
      </c>
    </row>
    <row r="234" spans="2:33">
      <c r="B234" s="42">
        <v>2027</v>
      </c>
      <c r="C234" s="45">
        <v>0</v>
      </c>
      <c r="D234" s="45">
        <v>0</v>
      </c>
      <c r="E234" s="45">
        <v>0</v>
      </c>
      <c r="F234" s="45">
        <v>0</v>
      </c>
      <c r="G234" s="45">
        <v>0</v>
      </c>
      <c r="H234" s="45">
        <v>0</v>
      </c>
      <c r="I234" s="45">
        <v>0</v>
      </c>
      <c r="J234" s="45">
        <v>0</v>
      </c>
      <c r="K234" s="45">
        <v>0</v>
      </c>
      <c r="L234" s="45">
        <v>0</v>
      </c>
      <c r="M234" s="45">
        <v>0</v>
      </c>
      <c r="N234" s="45">
        <v>0</v>
      </c>
      <c r="O234" s="45">
        <v>0</v>
      </c>
      <c r="P234" s="45">
        <v>0</v>
      </c>
      <c r="Q234" s="45">
        <v>0</v>
      </c>
      <c r="R234" s="45">
        <v>0</v>
      </c>
      <c r="S234" s="45">
        <v>0</v>
      </c>
      <c r="T234" s="45">
        <v>0</v>
      </c>
      <c r="U234" s="45">
        <v>0</v>
      </c>
      <c r="V234" s="45">
        <v>0</v>
      </c>
      <c r="W234" s="45">
        <v>0</v>
      </c>
      <c r="X234" s="45">
        <v>0</v>
      </c>
      <c r="Y234" s="45">
        <v>0</v>
      </c>
      <c r="Z234" s="45">
        <v>0</v>
      </c>
      <c r="AA234" s="45">
        <v>0</v>
      </c>
      <c r="AB234" s="45">
        <v>0</v>
      </c>
      <c r="AC234" s="45">
        <v>0</v>
      </c>
      <c r="AD234" s="45">
        <v>0</v>
      </c>
      <c r="AE234" s="45">
        <v>0</v>
      </c>
      <c r="AF234" s="45">
        <v>0</v>
      </c>
      <c r="AG234" s="45">
        <v>0</v>
      </c>
    </row>
    <row r="235" spans="2:33">
      <c r="B235" s="42">
        <v>2028</v>
      </c>
      <c r="C235" s="45">
        <v>0</v>
      </c>
      <c r="D235" s="45">
        <v>0</v>
      </c>
      <c r="E235" s="45">
        <v>0</v>
      </c>
      <c r="F235" s="45">
        <v>0</v>
      </c>
      <c r="G235" s="45">
        <v>0</v>
      </c>
      <c r="H235" s="45">
        <v>0</v>
      </c>
      <c r="I235" s="45">
        <v>0</v>
      </c>
      <c r="J235" s="45">
        <v>0</v>
      </c>
      <c r="K235" s="45">
        <v>0</v>
      </c>
      <c r="L235" s="45">
        <v>0</v>
      </c>
      <c r="M235" s="45">
        <v>0</v>
      </c>
      <c r="N235" s="45">
        <v>0</v>
      </c>
      <c r="O235" s="45">
        <v>0</v>
      </c>
      <c r="P235" s="45">
        <v>0</v>
      </c>
      <c r="Q235" s="45">
        <v>0</v>
      </c>
      <c r="R235" s="45">
        <v>0</v>
      </c>
      <c r="S235" s="45">
        <v>0</v>
      </c>
      <c r="T235" s="45">
        <v>0</v>
      </c>
      <c r="U235" s="45">
        <v>0</v>
      </c>
      <c r="V235" s="45">
        <v>0</v>
      </c>
      <c r="W235" s="45">
        <v>0</v>
      </c>
      <c r="X235" s="45">
        <v>0</v>
      </c>
      <c r="Y235" s="45">
        <v>0</v>
      </c>
      <c r="Z235" s="45">
        <v>0</v>
      </c>
      <c r="AA235" s="45">
        <v>0</v>
      </c>
      <c r="AB235" s="45">
        <v>0</v>
      </c>
      <c r="AC235" s="45">
        <v>0</v>
      </c>
      <c r="AD235" s="45">
        <v>0</v>
      </c>
      <c r="AE235" s="45">
        <v>0</v>
      </c>
      <c r="AF235" s="45">
        <v>0</v>
      </c>
      <c r="AG235" s="45">
        <v>0</v>
      </c>
    </row>
    <row r="236" spans="2:33">
      <c r="B236" s="42">
        <v>2029</v>
      </c>
      <c r="C236" s="45">
        <v>0</v>
      </c>
      <c r="D236" s="45">
        <v>0</v>
      </c>
      <c r="E236" s="45">
        <v>0</v>
      </c>
      <c r="F236" s="45">
        <v>0</v>
      </c>
      <c r="G236" s="45">
        <v>0</v>
      </c>
      <c r="H236" s="45">
        <v>0</v>
      </c>
      <c r="I236" s="45">
        <v>0</v>
      </c>
      <c r="J236" s="45">
        <v>0</v>
      </c>
      <c r="K236" s="45">
        <v>0</v>
      </c>
      <c r="L236" s="45">
        <v>0</v>
      </c>
      <c r="M236" s="45">
        <v>0</v>
      </c>
      <c r="N236" s="45">
        <v>0</v>
      </c>
      <c r="O236" s="45">
        <v>0</v>
      </c>
      <c r="P236" s="45">
        <v>0</v>
      </c>
      <c r="Q236" s="45">
        <v>0</v>
      </c>
      <c r="R236" s="45">
        <v>0</v>
      </c>
      <c r="S236" s="45">
        <v>0</v>
      </c>
      <c r="T236" s="45">
        <v>0</v>
      </c>
      <c r="U236" s="45">
        <v>0</v>
      </c>
      <c r="V236" s="45">
        <v>0</v>
      </c>
      <c r="W236" s="45">
        <v>0</v>
      </c>
      <c r="X236" s="45">
        <v>0</v>
      </c>
      <c r="Y236" s="45">
        <v>0</v>
      </c>
      <c r="Z236" s="45">
        <v>0</v>
      </c>
      <c r="AA236" s="45">
        <v>0</v>
      </c>
      <c r="AB236" s="45">
        <v>0</v>
      </c>
      <c r="AC236" s="45">
        <v>0</v>
      </c>
      <c r="AD236" s="45">
        <v>0</v>
      </c>
      <c r="AE236" s="45">
        <v>0</v>
      </c>
      <c r="AF236" s="45">
        <v>0</v>
      </c>
      <c r="AG236" s="45">
        <v>0</v>
      </c>
    </row>
    <row r="237" spans="2:33">
      <c r="B237" s="42">
        <v>2030</v>
      </c>
      <c r="C237" s="45">
        <v>0</v>
      </c>
      <c r="D237" s="45">
        <v>0</v>
      </c>
      <c r="E237" s="45">
        <v>0</v>
      </c>
      <c r="F237" s="45">
        <v>0</v>
      </c>
      <c r="G237" s="45">
        <v>0</v>
      </c>
      <c r="H237" s="45">
        <v>0</v>
      </c>
      <c r="I237" s="45">
        <v>0</v>
      </c>
      <c r="J237" s="45">
        <v>0</v>
      </c>
      <c r="K237" s="45">
        <v>0</v>
      </c>
      <c r="L237" s="45">
        <v>0</v>
      </c>
      <c r="M237" s="45">
        <v>0</v>
      </c>
      <c r="N237" s="45">
        <v>0</v>
      </c>
      <c r="O237" s="45">
        <v>0</v>
      </c>
      <c r="P237" s="45">
        <v>0</v>
      </c>
      <c r="Q237" s="45">
        <v>0</v>
      </c>
      <c r="R237" s="45">
        <v>0</v>
      </c>
      <c r="S237" s="45">
        <v>0</v>
      </c>
      <c r="T237" s="45">
        <v>0</v>
      </c>
      <c r="U237" s="45">
        <v>0</v>
      </c>
      <c r="V237" s="45">
        <v>0</v>
      </c>
      <c r="W237" s="45">
        <v>0</v>
      </c>
      <c r="X237" s="45">
        <v>0</v>
      </c>
      <c r="Y237" s="45">
        <v>0</v>
      </c>
      <c r="Z237" s="45">
        <v>0</v>
      </c>
      <c r="AA237" s="45">
        <v>0</v>
      </c>
      <c r="AB237" s="45">
        <v>0</v>
      </c>
      <c r="AC237" s="45">
        <v>0</v>
      </c>
      <c r="AD237" s="45">
        <v>0</v>
      </c>
      <c r="AE237" s="45">
        <v>0</v>
      </c>
      <c r="AF237" s="45">
        <v>0</v>
      </c>
      <c r="AG237" s="45">
        <v>0</v>
      </c>
    </row>
    <row r="238" spans="2:33">
      <c r="B238" s="42">
        <v>2031</v>
      </c>
      <c r="C238" s="45">
        <v>0</v>
      </c>
      <c r="D238" s="45">
        <v>0</v>
      </c>
      <c r="E238" s="45">
        <v>0</v>
      </c>
      <c r="F238" s="45">
        <v>0</v>
      </c>
      <c r="G238" s="45">
        <v>0</v>
      </c>
      <c r="H238" s="45">
        <v>0</v>
      </c>
      <c r="I238" s="45">
        <v>0</v>
      </c>
      <c r="J238" s="45">
        <v>0</v>
      </c>
      <c r="K238" s="45">
        <v>0</v>
      </c>
      <c r="L238" s="45">
        <v>0</v>
      </c>
      <c r="M238" s="45">
        <v>0</v>
      </c>
      <c r="N238" s="45">
        <v>0</v>
      </c>
      <c r="O238" s="45">
        <v>0</v>
      </c>
      <c r="P238" s="45">
        <v>0</v>
      </c>
      <c r="Q238" s="45">
        <v>0</v>
      </c>
      <c r="R238" s="45">
        <v>0</v>
      </c>
      <c r="S238" s="45">
        <v>0</v>
      </c>
      <c r="T238" s="45">
        <v>0</v>
      </c>
      <c r="U238" s="45">
        <v>0</v>
      </c>
      <c r="V238" s="45">
        <v>0</v>
      </c>
      <c r="W238" s="45">
        <v>0</v>
      </c>
      <c r="X238" s="45">
        <v>0</v>
      </c>
      <c r="Y238" s="45">
        <v>0</v>
      </c>
      <c r="Z238" s="45">
        <v>0</v>
      </c>
      <c r="AA238" s="45">
        <v>0</v>
      </c>
      <c r="AB238" s="45">
        <v>0</v>
      </c>
      <c r="AC238" s="45">
        <v>0</v>
      </c>
      <c r="AD238" s="45">
        <v>0</v>
      </c>
      <c r="AE238" s="45">
        <v>0</v>
      </c>
      <c r="AF238" s="45">
        <v>0</v>
      </c>
      <c r="AG238" s="45">
        <v>0</v>
      </c>
    </row>
    <row r="239" spans="2:33">
      <c r="B239" s="42">
        <v>2032</v>
      </c>
      <c r="C239" s="45">
        <v>0</v>
      </c>
      <c r="D239" s="45">
        <v>0</v>
      </c>
      <c r="E239" s="45">
        <v>0</v>
      </c>
      <c r="F239" s="45">
        <v>0</v>
      </c>
      <c r="G239" s="45">
        <v>0</v>
      </c>
      <c r="H239" s="45">
        <v>0</v>
      </c>
      <c r="I239" s="45">
        <v>0</v>
      </c>
      <c r="J239" s="45">
        <v>0</v>
      </c>
      <c r="K239" s="45">
        <v>0</v>
      </c>
      <c r="L239" s="45">
        <v>0</v>
      </c>
      <c r="M239" s="45">
        <v>0</v>
      </c>
      <c r="N239" s="45">
        <v>0</v>
      </c>
      <c r="O239" s="45">
        <v>0</v>
      </c>
      <c r="P239" s="45">
        <v>0</v>
      </c>
      <c r="Q239" s="45">
        <v>0</v>
      </c>
      <c r="R239" s="45">
        <v>0</v>
      </c>
      <c r="S239" s="45">
        <v>0</v>
      </c>
      <c r="T239" s="45">
        <v>0</v>
      </c>
      <c r="U239" s="45">
        <v>0</v>
      </c>
      <c r="V239" s="45">
        <v>0</v>
      </c>
      <c r="W239" s="45">
        <v>0</v>
      </c>
      <c r="X239" s="45">
        <v>0</v>
      </c>
      <c r="Y239" s="45">
        <v>0</v>
      </c>
      <c r="Z239" s="45">
        <v>0</v>
      </c>
      <c r="AA239" s="45">
        <v>0</v>
      </c>
      <c r="AB239" s="45">
        <v>0</v>
      </c>
      <c r="AC239" s="45">
        <v>0</v>
      </c>
      <c r="AD239" s="45">
        <v>0</v>
      </c>
      <c r="AE239" s="45">
        <v>0</v>
      </c>
      <c r="AF239" s="45">
        <v>0</v>
      </c>
      <c r="AG239" s="45">
        <v>0</v>
      </c>
    </row>
    <row r="240" spans="2:33">
      <c r="B240" s="42">
        <v>2033</v>
      </c>
      <c r="C240" s="45">
        <v>0</v>
      </c>
      <c r="D240" s="45">
        <v>0</v>
      </c>
      <c r="E240" s="45">
        <v>0</v>
      </c>
      <c r="F240" s="45">
        <v>0</v>
      </c>
      <c r="G240" s="45">
        <v>0</v>
      </c>
      <c r="H240" s="45">
        <v>0</v>
      </c>
      <c r="I240" s="45">
        <v>0</v>
      </c>
      <c r="J240" s="45">
        <v>0</v>
      </c>
      <c r="K240" s="45">
        <v>0</v>
      </c>
      <c r="L240" s="45">
        <v>0</v>
      </c>
      <c r="M240" s="45">
        <v>0</v>
      </c>
      <c r="N240" s="45">
        <v>0</v>
      </c>
      <c r="O240" s="45">
        <v>0</v>
      </c>
      <c r="P240" s="45">
        <v>0</v>
      </c>
      <c r="Q240" s="45">
        <v>0</v>
      </c>
      <c r="R240" s="45">
        <v>0</v>
      </c>
      <c r="S240" s="45">
        <v>0</v>
      </c>
      <c r="T240" s="45">
        <v>0</v>
      </c>
      <c r="U240" s="45">
        <v>0</v>
      </c>
      <c r="V240" s="45">
        <v>0</v>
      </c>
      <c r="W240" s="45">
        <v>0</v>
      </c>
      <c r="X240" s="45">
        <v>0</v>
      </c>
      <c r="Y240" s="45">
        <v>0</v>
      </c>
      <c r="Z240" s="45">
        <v>0</v>
      </c>
      <c r="AA240" s="45">
        <v>0</v>
      </c>
      <c r="AB240" s="45">
        <v>0</v>
      </c>
      <c r="AC240" s="45">
        <v>0</v>
      </c>
      <c r="AD240" s="45">
        <v>0</v>
      </c>
      <c r="AE240" s="45">
        <v>0</v>
      </c>
      <c r="AF240" s="45">
        <v>0</v>
      </c>
      <c r="AG240" s="45">
        <v>0</v>
      </c>
    </row>
    <row r="241" spans="2:33">
      <c r="B241" s="42">
        <v>2034</v>
      </c>
      <c r="C241" s="45">
        <v>0</v>
      </c>
      <c r="D241" s="45">
        <v>0</v>
      </c>
      <c r="E241" s="45">
        <v>0</v>
      </c>
      <c r="F241" s="45">
        <v>0</v>
      </c>
      <c r="G241" s="45">
        <v>0</v>
      </c>
      <c r="H241" s="45">
        <v>0</v>
      </c>
      <c r="I241" s="45">
        <v>0</v>
      </c>
      <c r="J241" s="45">
        <v>0</v>
      </c>
      <c r="K241" s="45">
        <v>0</v>
      </c>
      <c r="L241" s="45">
        <v>0</v>
      </c>
      <c r="M241" s="45">
        <v>0</v>
      </c>
      <c r="N241" s="45">
        <v>0</v>
      </c>
      <c r="O241" s="45">
        <v>0</v>
      </c>
      <c r="P241" s="45">
        <v>0</v>
      </c>
      <c r="Q241" s="45">
        <v>0</v>
      </c>
      <c r="R241" s="45">
        <v>0</v>
      </c>
      <c r="S241" s="45">
        <v>0</v>
      </c>
      <c r="T241" s="45">
        <v>0</v>
      </c>
      <c r="U241" s="45">
        <v>0</v>
      </c>
      <c r="V241" s="45">
        <v>0</v>
      </c>
      <c r="W241" s="45">
        <v>0</v>
      </c>
      <c r="X241" s="45">
        <v>0</v>
      </c>
      <c r="Y241" s="45">
        <v>0</v>
      </c>
      <c r="Z241" s="45">
        <v>0</v>
      </c>
      <c r="AA241" s="45">
        <v>0</v>
      </c>
      <c r="AB241" s="45">
        <v>0</v>
      </c>
      <c r="AC241" s="45">
        <v>0</v>
      </c>
      <c r="AD241" s="45">
        <v>0</v>
      </c>
      <c r="AE241" s="45">
        <v>0</v>
      </c>
      <c r="AF241" s="45">
        <v>0</v>
      </c>
      <c r="AG241" s="45">
        <v>0</v>
      </c>
    </row>
    <row r="242" spans="2:33">
      <c r="B242" s="42">
        <v>2035</v>
      </c>
      <c r="C242" s="45">
        <v>0</v>
      </c>
      <c r="D242" s="45">
        <v>0</v>
      </c>
      <c r="E242" s="45">
        <v>0</v>
      </c>
      <c r="F242" s="45">
        <v>0</v>
      </c>
      <c r="G242" s="45">
        <v>0</v>
      </c>
      <c r="H242" s="45">
        <v>0</v>
      </c>
      <c r="I242" s="45">
        <v>0</v>
      </c>
      <c r="J242" s="45">
        <v>0</v>
      </c>
      <c r="K242" s="45">
        <v>0</v>
      </c>
      <c r="L242" s="45">
        <v>0</v>
      </c>
      <c r="M242" s="45">
        <v>0</v>
      </c>
      <c r="N242" s="45">
        <v>0</v>
      </c>
      <c r="O242" s="45">
        <v>0</v>
      </c>
      <c r="P242" s="45">
        <v>0</v>
      </c>
      <c r="Q242" s="45">
        <v>0</v>
      </c>
      <c r="R242" s="45">
        <v>0</v>
      </c>
      <c r="S242" s="45">
        <v>0</v>
      </c>
      <c r="T242" s="45">
        <v>0</v>
      </c>
      <c r="U242" s="45">
        <v>0</v>
      </c>
      <c r="V242" s="45">
        <v>0</v>
      </c>
      <c r="W242" s="45">
        <v>0</v>
      </c>
      <c r="X242" s="45">
        <v>0</v>
      </c>
      <c r="Y242" s="45">
        <v>0</v>
      </c>
      <c r="Z242" s="45">
        <v>0</v>
      </c>
      <c r="AA242" s="45">
        <v>0</v>
      </c>
      <c r="AB242" s="45">
        <v>0</v>
      </c>
      <c r="AC242" s="45">
        <v>0</v>
      </c>
      <c r="AD242" s="45">
        <v>0</v>
      </c>
      <c r="AE242" s="45">
        <v>0</v>
      </c>
      <c r="AF242" s="45">
        <v>0</v>
      </c>
      <c r="AG242" s="45">
        <v>0</v>
      </c>
    </row>
    <row r="243" spans="2:33">
      <c r="B243" s="42">
        <v>2036</v>
      </c>
      <c r="C243" s="46">
        <v>0</v>
      </c>
      <c r="D243" s="46">
        <v>0</v>
      </c>
      <c r="E243" s="46">
        <v>0</v>
      </c>
      <c r="F243" s="46">
        <v>0</v>
      </c>
      <c r="G243" s="46">
        <v>0</v>
      </c>
      <c r="H243" s="46">
        <v>0</v>
      </c>
      <c r="I243" s="46">
        <v>0</v>
      </c>
      <c r="J243" s="46">
        <v>0</v>
      </c>
      <c r="K243" s="46">
        <v>0</v>
      </c>
      <c r="L243" s="46">
        <v>0</v>
      </c>
      <c r="M243" s="46">
        <v>0</v>
      </c>
      <c r="N243" s="46">
        <v>0</v>
      </c>
      <c r="O243" s="46">
        <v>0</v>
      </c>
      <c r="P243" s="46">
        <v>0</v>
      </c>
      <c r="Q243" s="46">
        <v>0</v>
      </c>
      <c r="R243" s="46">
        <v>0</v>
      </c>
      <c r="S243" s="46">
        <v>0</v>
      </c>
      <c r="T243" s="46">
        <v>0</v>
      </c>
      <c r="U243" s="46">
        <v>0</v>
      </c>
      <c r="V243" s="46">
        <v>0</v>
      </c>
      <c r="W243" s="46">
        <v>0</v>
      </c>
      <c r="X243" s="46">
        <v>0</v>
      </c>
      <c r="Y243" s="46">
        <v>0</v>
      </c>
      <c r="Z243" s="46">
        <v>0</v>
      </c>
      <c r="AA243" s="46">
        <v>0</v>
      </c>
      <c r="AB243" s="46">
        <v>0</v>
      </c>
      <c r="AC243" s="46">
        <v>0</v>
      </c>
      <c r="AD243" s="46">
        <v>0</v>
      </c>
      <c r="AE243" s="46">
        <v>0</v>
      </c>
      <c r="AF243" s="46">
        <v>0</v>
      </c>
      <c r="AG243" s="46">
        <v>0</v>
      </c>
    </row>
    <row r="244" spans="2:33">
      <c r="B244" s="42">
        <v>2037</v>
      </c>
      <c r="C244" s="46">
        <v>0</v>
      </c>
      <c r="D244" s="46">
        <v>0</v>
      </c>
      <c r="E244" s="46">
        <v>0</v>
      </c>
      <c r="F244" s="46">
        <v>0</v>
      </c>
      <c r="G244" s="46">
        <v>0</v>
      </c>
      <c r="H244" s="46">
        <v>0</v>
      </c>
      <c r="I244" s="46">
        <v>0</v>
      </c>
      <c r="J244" s="46">
        <v>0</v>
      </c>
      <c r="K244" s="46">
        <v>0</v>
      </c>
      <c r="L244" s="46">
        <v>0</v>
      </c>
      <c r="M244" s="46">
        <v>0</v>
      </c>
      <c r="N244" s="46">
        <v>0</v>
      </c>
      <c r="O244" s="46">
        <v>0</v>
      </c>
      <c r="P244" s="46">
        <v>0</v>
      </c>
      <c r="Q244" s="46">
        <v>0</v>
      </c>
      <c r="R244" s="46">
        <v>0</v>
      </c>
      <c r="S244" s="46">
        <v>0</v>
      </c>
      <c r="T244" s="46">
        <v>0</v>
      </c>
      <c r="U244" s="46">
        <v>0</v>
      </c>
      <c r="V244" s="46">
        <v>0</v>
      </c>
      <c r="W244" s="46">
        <v>0</v>
      </c>
      <c r="X244" s="46">
        <v>0</v>
      </c>
      <c r="Y244" s="46">
        <v>0</v>
      </c>
      <c r="Z244" s="46">
        <v>0</v>
      </c>
      <c r="AA244" s="46">
        <v>0</v>
      </c>
      <c r="AB244" s="46">
        <v>0</v>
      </c>
      <c r="AC244" s="46">
        <v>0</v>
      </c>
      <c r="AD244" s="46">
        <v>0</v>
      </c>
      <c r="AE244" s="46">
        <v>0</v>
      </c>
      <c r="AF244" s="46">
        <v>0</v>
      </c>
      <c r="AG244" s="46">
        <v>0</v>
      </c>
    </row>
    <row r="245" spans="2:33">
      <c r="B245" s="42">
        <v>2038</v>
      </c>
      <c r="C245" s="46">
        <v>0</v>
      </c>
      <c r="D245" s="46">
        <v>0</v>
      </c>
      <c r="E245" s="46">
        <v>0</v>
      </c>
      <c r="F245" s="46">
        <v>0</v>
      </c>
      <c r="G245" s="46">
        <v>0</v>
      </c>
      <c r="H245" s="46">
        <v>0</v>
      </c>
      <c r="I245" s="46">
        <v>0</v>
      </c>
      <c r="J245" s="46">
        <v>0</v>
      </c>
      <c r="K245" s="46">
        <v>0</v>
      </c>
      <c r="L245" s="46">
        <v>0</v>
      </c>
      <c r="M245" s="46">
        <v>0</v>
      </c>
      <c r="N245" s="46">
        <v>0</v>
      </c>
      <c r="O245" s="46">
        <v>0</v>
      </c>
      <c r="P245" s="46">
        <v>0</v>
      </c>
      <c r="Q245" s="46">
        <v>0</v>
      </c>
      <c r="R245" s="46">
        <v>0</v>
      </c>
      <c r="S245" s="46">
        <v>0</v>
      </c>
      <c r="T245" s="46">
        <v>0</v>
      </c>
      <c r="U245" s="46">
        <v>0</v>
      </c>
      <c r="V245" s="46">
        <v>0</v>
      </c>
      <c r="W245" s="46">
        <v>0</v>
      </c>
      <c r="X245" s="46">
        <v>0</v>
      </c>
      <c r="Y245" s="46">
        <v>0</v>
      </c>
      <c r="Z245" s="46">
        <v>0</v>
      </c>
      <c r="AA245" s="46">
        <v>0</v>
      </c>
      <c r="AB245" s="46">
        <v>0</v>
      </c>
      <c r="AC245" s="46">
        <v>0</v>
      </c>
      <c r="AD245" s="46">
        <v>0</v>
      </c>
      <c r="AE245" s="46">
        <v>0</v>
      </c>
      <c r="AF245" s="46">
        <v>0</v>
      </c>
      <c r="AG245" s="46">
        <v>0</v>
      </c>
    </row>
    <row r="246" spans="2:33">
      <c r="B246" s="42">
        <v>2039</v>
      </c>
      <c r="C246" s="46">
        <v>0</v>
      </c>
      <c r="D246" s="46">
        <v>0</v>
      </c>
      <c r="E246" s="46">
        <v>0</v>
      </c>
      <c r="F246" s="46">
        <v>0</v>
      </c>
      <c r="G246" s="46">
        <v>0</v>
      </c>
      <c r="H246" s="46">
        <v>0</v>
      </c>
      <c r="I246" s="46">
        <v>0</v>
      </c>
      <c r="J246" s="46">
        <v>0</v>
      </c>
      <c r="K246" s="46">
        <v>0</v>
      </c>
      <c r="L246" s="46">
        <v>0</v>
      </c>
      <c r="M246" s="46">
        <v>0</v>
      </c>
      <c r="N246" s="46">
        <v>0</v>
      </c>
      <c r="O246" s="46">
        <v>0</v>
      </c>
      <c r="P246" s="46">
        <v>0</v>
      </c>
      <c r="Q246" s="46">
        <v>0</v>
      </c>
      <c r="R246" s="46">
        <v>0</v>
      </c>
      <c r="S246" s="46">
        <v>0</v>
      </c>
      <c r="T246" s="46">
        <v>0</v>
      </c>
      <c r="U246" s="46">
        <v>0</v>
      </c>
      <c r="V246" s="46">
        <v>0</v>
      </c>
      <c r="W246" s="46">
        <v>0</v>
      </c>
      <c r="X246" s="46">
        <v>0</v>
      </c>
      <c r="Y246" s="46">
        <v>0</v>
      </c>
      <c r="Z246" s="46">
        <v>0</v>
      </c>
      <c r="AA246" s="46">
        <v>0</v>
      </c>
      <c r="AB246" s="46">
        <v>0</v>
      </c>
      <c r="AC246" s="46">
        <v>0</v>
      </c>
      <c r="AD246" s="46">
        <v>0</v>
      </c>
      <c r="AE246" s="46">
        <v>0</v>
      </c>
      <c r="AF246" s="46">
        <v>0</v>
      </c>
      <c r="AG246" s="46">
        <v>0</v>
      </c>
    </row>
    <row r="247" spans="2:33">
      <c r="B247" s="42">
        <v>2040</v>
      </c>
      <c r="C247" s="46">
        <v>0</v>
      </c>
      <c r="D247" s="46">
        <v>0</v>
      </c>
      <c r="E247" s="46">
        <v>0</v>
      </c>
      <c r="F247" s="46">
        <v>0</v>
      </c>
      <c r="G247" s="46">
        <v>0</v>
      </c>
      <c r="H247" s="46">
        <v>0</v>
      </c>
      <c r="I247" s="46">
        <v>0</v>
      </c>
      <c r="J247" s="46">
        <v>0</v>
      </c>
      <c r="K247" s="46">
        <v>0</v>
      </c>
      <c r="L247" s="46">
        <v>0</v>
      </c>
      <c r="M247" s="46">
        <v>0</v>
      </c>
      <c r="N247" s="46">
        <v>0</v>
      </c>
      <c r="O247" s="46">
        <v>0</v>
      </c>
      <c r="P247" s="46">
        <v>0</v>
      </c>
      <c r="Q247" s="46">
        <v>0</v>
      </c>
      <c r="R247" s="46">
        <v>0</v>
      </c>
      <c r="S247" s="46">
        <v>0</v>
      </c>
      <c r="T247" s="46">
        <v>0</v>
      </c>
      <c r="U247" s="46">
        <v>0</v>
      </c>
      <c r="V247" s="46">
        <v>0</v>
      </c>
      <c r="W247" s="46">
        <v>0</v>
      </c>
      <c r="X247" s="46">
        <v>0</v>
      </c>
      <c r="Y247" s="46">
        <v>0</v>
      </c>
      <c r="Z247" s="46">
        <v>0</v>
      </c>
      <c r="AA247" s="46">
        <v>0</v>
      </c>
      <c r="AB247" s="46">
        <v>0</v>
      </c>
      <c r="AC247" s="46">
        <v>0</v>
      </c>
      <c r="AD247" s="46">
        <v>0</v>
      </c>
      <c r="AE247" s="46">
        <v>0</v>
      </c>
      <c r="AF247" s="46">
        <v>0</v>
      </c>
      <c r="AG247" s="46">
        <v>0</v>
      </c>
    </row>
    <row r="248" spans="2:33">
      <c r="B248" s="42">
        <v>2041</v>
      </c>
      <c r="C248" s="46">
        <v>0</v>
      </c>
      <c r="D248" s="46">
        <v>0</v>
      </c>
      <c r="E248" s="46">
        <v>0</v>
      </c>
      <c r="F248" s="46">
        <v>0</v>
      </c>
      <c r="G248" s="46">
        <v>0</v>
      </c>
      <c r="H248" s="46">
        <v>0</v>
      </c>
      <c r="I248" s="46">
        <v>0</v>
      </c>
      <c r="J248" s="46">
        <v>0</v>
      </c>
      <c r="K248" s="46">
        <v>0</v>
      </c>
      <c r="L248" s="46">
        <v>0</v>
      </c>
      <c r="M248" s="46">
        <v>0</v>
      </c>
      <c r="N248" s="46">
        <v>0</v>
      </c>
      <c r="O248" s="46">
        <v>0</v>
      </c>
      <c r="P248" s="46">
        <v>0</v>
      </c>
      <c r="Q248" s="46">
        <v>0</v>
      </c>
      <c r="R248" s="46">
        <v>0</v>
      </c>
      <c r="S248" s="46">
        <v>0</v>
      </c>
      <c r="T248" s="46">
        <v>0</v>
      </c>
      <c r="U248" s="46">
        <v>0</v>
      </c>
      <c r="V248" s="46">
        <v>0</v>
      </c>
      <c r="W248" s="46">
        <v>0</v>
      </c>
      <c r="X248" s="46">
        <v>0</v>
      </c>
      <c r="Y248" s="46">
        <v>0</v>
      </c>
      <c r="Z248" s="46">
        <v>0</v>
      </c>
      <c r="AA248" s="46">
        <v>0</v>
      </c>
      <c r="AB248" s="46">
        <v>0</v>
      </c>
      <c r="AC248" s="46">
        <v>0</v>
      </c>
      <c r="AD248" s="46">
        <v>0</v>
      </c>
      <c r="AE248" s="46">
        <v>0</v>
      </c>
      <c r="AF248" s="46">
        <v>0</v>
      </c>
      <c r="AG248" s="46">
        <v>0</v>
      </c>
    </row>
    <row r="249" spans="2:33">
      <c r="B249" s="42">
        <v>2042</v>
      </c>
      <c r="C249" s="46">
        <v>0</v>
      </c>
      <c r="D249" s="46">
        <v>0</v>
      </c>
      <c r="E249" s="46">
        <v>0</v>
      </c>
      <c r="F249" s="46">
        <v>0</v>
      </c>
      <c r="G249" s="46">
        <v>0</v>
      </c>
      <c r="H249" s="46">
        <v>0</v>
      </c>
      <c r="I249" s="46">
        <v>0</v>
      </c>
      <c r="J249" s="46">
        <v>0</v>
      </c>
      <c r="K249" s="46">
        <v>0</v>
      </c>
      <c r="L249" s="46">
        <v>0</v>
      </c>
      <c r="M249" s="46">
        <v>0</v>
      </c>
      <c r="N249" s="46">
        <v>0</v>
      </c>
      <c r="O249" s="46">
        <v>0</v>
      </c>
      <c r="P249" s="46">
        <v>0</v>
      </c>
      <c r="Q249" s="46">
        <v>0</v>
      </c>
      <c r="R249" s="46">
        <v>0</v>
      </c>
      <c r="S249" s="46">
        <v>0</v>
      </c>
      <c r="T249" s="46">
        <v>0</v>
      </c>
      <c r="U249" s="46">
        <v>0</v>
      </c>
      <c r="V249" s="46">
        <v>0</v>
      </c>
      <c r="W249" s="46">
        <v>0</v>
      </c>
      <c r="X249" s="46">
        <v>0</v>
      </c>
      <c r="Y249" s="46">
        <v>0</v>
      </c>
      <c r="Z249" s="46">
        <v>0</v>
      </c>
      <c r="AA249" s="46">
        <v>0</v>
      </c>
      <c r="AB249" s="46">
        <v>0</v>
      </c>
      <c r="AC249" s="46">
        <v>0</v>
      </c>
      <c r="AD249" s="46">
        <v>0</v>
      </c>
      <c r="AE249" s="46">
        <v>0</v>
      </c>
      <c r="AF249" s="46">
        <v>0</v>
      </c>
      <c r="AG249" s="46">
        <v>0</v>
      </c>
    </row>
    <row r="250" spans="2:33">
      <c r="B250" s="42">
        <v>2043</v>
      </c>
      <c r="C250" s="46">
        <v>0</v>
      </c>
      <c r="D250" s="46">
        <v>0</v>
      </c>
      <c r="E250" s="46">
        <v>0</v>
      </c>
      <c r="F250" s="46">
        <v>0</v>
      </c>
      <c r="G250" s="46">
        <v>0</v>
      </c>
      <c r="H250" s="46">
        <v>0</v>
      </c>
      <c r="I250" s="46">
        <v>0</v>
      </c>
      <c r="J250" s="46">
        <v>0</v>
      </c>
      <c r="K250" s="46">
        <v>0</v>
      </c>
      <c r="L250" s="46">
        <v>0</v>
      </c>
      <c r="M250" s="46">
        <v>0</v>
      </c>
      <c r="N250" s="46">
        <v>0</v>
      </c>
      <c r="O250" s="46">
        <v>0</v>
      </c>
      <c r="P250" s="46">
        <v>0</v>
      </c>
      <c r="Q250" s="46">
        <v>0</v>
      </c>
      <c r="R250" s="46">
        <v>0</v>
      </c>
      <c r="S250" s="46">
        <v>0</v>
      </c>
      <c r="T250" s="46">
        <v>0</v>
      </c>
      <c r="U250" s="46">
        <v>0</v>
      </c>
      <c r="V250" s="46">
        <v>0</v>
      </c>
      <c r="W250" s="46">
        <v>0</v>
      </c>
      <c r="X250" s="46">
        <v>0</v>
      </c>
      <c r="Y250" s="46">
        <v>0</v>
      </c>
      <c r="Z250" s="46">
        <v>0</v>
      </c>
      <c r="AA250" s="46">
        <v>0</v>
      </c>
      <c r="AB250" s="46">
        <v>0</v>
      </c>
      <c r="AC250" s="46">
        <v>0</v>
      </c>
      <c r="AD250" s="46">
        <v>0</v>
      </c>
      <c r="AE250" s="46">
        <v>0</v>
      </c>
      <c r="AF250" s="46">
        <v>0</v>
      </c>
      <c r="AG250" s="46">
        <v>0</v>
      </c>
    </row>
    <row r="251" spans="2:33">
      <c r="B251" s="42">
        <v>2044</v>
      </c>
      <c r="C251" s="46">
        <v>0</v>
      </c>
      <c r="D251" s="46">
        <v>0</v>
      </c>
      <c r="E251" s="46">
        <v>0</v>
      </c>
      <c r="F251" s="46">
        <v>0</v>
      </c>
      <c r="G251" s="46">
        <v>0</v>
      </c>
      <c r="H251" s="46">
        <v>0</v>
      </c>
      <c r="I251" s="46">
        <v>0</v>
      </c>
      <c r="J251" s="46">
        <v>0</v>
      </c>
      <c r="K251" s="46">
        <v>0</v>
      </c>
      <c r="L251" s="46">
        <v>0</v>
      </c>
      <c r="M251" s="46">
        <v>0</v>
      </c>
      <c r="N251" s="46">
        <v>0</v>
      </c>
      <c r="O251" s="46">
        <v>0</v>
      </c>
      <c r="P251" s="46">
        <v>0</v>
      </c>
      <c r="Q251" s="46">
        <v>0</v>
      </c>
      <c r="R251" s="46">
        <v>0</v>
      </c>
      <c r="S251" s="46">
        <v>0</v>
      </c>
      <c r="T251" s="46">
        <v>0</v>
      </c>
      <c r="U251" s="46">
        <v>0</v>
      </c>
      <c r="V251" s="46">
        <v>0</v>
      </c>
      <c r="W251" s="46">
        <v>0</v>
      </c>
      <c r="X251" s="46">
        <v>0</v>
      </c>
      <c r="Y251" s="46">
        <v>0</v>
      </c>
      <c r="Z251" s="46">
        <v>0</v>
      </c>
      <c r="AA251" s="46">
        <v>0</v>
      </c>
      <c r="AB251" s="46">
        <v>0</v>
      </c>
      <c r="AC251" s="46">
        <v>0</v>
      </c>
      <c r="AD251" s="46">
        <v>0</v>
      </c>
      <c r="AE251" s="46">
        <v>0</v>
      </c>
      <c r="AF251" s="46">
        <v>0</v>
      </c>
      <c r="AG251" s="46">
        <v>0</v>
      </c>
    </row>
    <row r="252" spans="2:33">
      <c r="B252" s="42">
        <v>2045</v>
      </c>
      <c r="C252" s="46">
        <v>0</v>
      </c>
      <c r="D252" s="46">
        <v>0</v>
      </c>
      <c r="E252" s="46">
        <v>0</v>
      </c>
      <c r="F252" s="46">
        <v>0</v>
      </c>
      <c r="G252" s="46">
        <v>0</v>
      </c>
      <c r="H252" s="46">
        <v>0</v>
      </c>
      <c r="I252" s="46">
        <v>0</v>
      </c>
      <c r="J252" s="46">
        <v>0</v>
      </c>
      <c r="K252" s="46">
        <v>0</v>
      </c>
      <c r="L252" s="46">
        <v>0</v>
      </c>
      <c r="M252" s="46">
        <v>0</v>
      </c>
      <c r="N252" s="46">
        <v>0</v>
      </c>
      <c r="O252" s="46">
        <v>0</v>
      </c>
      <c r="P252" s="46">
        <v>0</v>
      </c>
      <c r="Q252" s="46">
        <v>0</v>
      </c>
      <c r="R252" s="46">
        <v>0</v>
      </c>
      <c r="S252" s="46">
        <v>0</v>
      </c>
      <c r="T252" s="46">
        <v>0</v>
      </c>
      <c r="U252" s="46">
        <v>0</v>
      </c>
      <c r="V252" s="46">
        <v>0</v>
      </c>
      <c r="W252" s="46">
        <v>0</v>
      </c>
      <c r="X252" s="46">
        <v>0</v>
      </c>
      <c r="Y252" s="46">
        <v>0</v>
      </c>
      <c r="Z252" s="46">
        <v>0</v>
      </c>
      <c r="AA252" s="46">
        <v>0</v>
      </c>
      <c r="AB252" s="46">
        <v>0</v>
      </c>
      <c r="AC252" s="46">
        <v>0</v>
      </c>
      <c r="AD252" s="46">
        <v>0</v>
      </c>
      <c r="AE252" s="46">
        <v>0</v>
      </c>
      <c r="AF252" s="46">
        <v>0</v>
      </c>
      <c r="AG252" s="46">
        <v>0</v>
      </c>
    </row>
    <row r="253" spans="2:33">
      <c r="B253" s="42">
        <v>2046</v>
      </c>
      <c r="C253" s="46">
        <v>0</v>
      </c>
      <c r="D253" s="46">
        <v>0</v>
      </c>
      <c r="E253" s="46">
        <v>0</v>
      </c>
      <c r="F253" s="46">
        <v>0</v>
      </c>
      <c r="G253" s="46">
        <v>0</v>
      </c>
      <c r="H253" s="46">
        <v>0</v>
      </c>
      <c r="I253" s="46">
        <v>0</v>
      </c>
      <c r="J253" s="46">
        <v>0</v>
      </c>
      <c r="K253" s="46">
        <v>0</v>
      </c>
      <c r="L253" s="46">
        <v>0</v>
      </c>
      <c r="M253" s="46">
        <v>0</v>
      </c>
      <c r="N253" s="46">
        <v>0</v>
      </c>
      <c r="O253" s="46">
        <v>0</v>
      </c>
      <c r="P253" s="46">
        <v>0</v>
      </c>
      <c r="Q253" s="46">
        <v>0</v>
      </c>
      <c r="R253" s="46">
        <v>0</v>
      </c>
      <c r="S253" s="46">
        <v>0</v>
      </c>
      <c r="T253" s="46">
        <v>0</v>
      </c>
      <c r="U253" s="46">
        <v>0</v>
      </c>
      <c r="V253" s="46">
        <v>0</v>
      </c>
      <c r="W253" s="46">
        <v>0</v>
      </c>
      <c r="X253" s="46">
        <v>0</v>
      </c>
      <c r="Y253" s="46">
        <v>0</v>
      </c>
      <c r="Z253" s="46">
        <v>0</v>
      </c>
      <c r="AA253" s="46">
        <v>0</v>
      </c>
      <c r="AB253" s="46">
        <v>0</v>
      </c>
      <c r="AC253" s="46">
        <v>0</v>
      </c>
      <c r="AD253" s="46">
        <v>0</v>
      </c>
      <c r="AE253" s="46">
        <v>0</v>
      </c>
      <c r="AF253" s="46">
        <v>0</v>
      </c>
      <c r="AG253" s="46">
        <v>0</v>
      </c>
    </row>
    <row r="254" spans="2:33">
      <c r="B254" s="42">
        <v>2047</v>
      </c>
      <c r="C254" s="46">
        <v>0</v>
      </c>
      <c r="D254" s="46">
        <v>0</v>
      </c>
      <c r="E254" s="46">
        <v>0</v>
      </c>
      <c r="F254" s="46">
        <v>0</v>
      </c>
      <c r="G254" s="46">
        <v>0</v>
      </c>
      <c r="H254" s="46">
        <v>0</v>
      </c>
      <c r="I254" s="46">
        <v>0</v>
      </c>
      <c r="J254" s="46">
        <v>0</v>
      </c>
      <c r="K254" s="46">
        <v>0</v>
      </c>
      <c r="L254" s="46">
        <v>0</v>
      </c>
      <c r="M254" s="46">
        <v>0</v>
      </c>
      <c r="N254" s="46">
        <v>0</v>
      </c>
      <c r="O254" s="46">
        <v>0</v>
      </c>
      <c r="P254" s="46">
        <v>0</v>
      </c>
      <c r="Q254" s="46">
        <v>0</v>
      </c>
      <c r="R254" s="46">
        <v>0</v>
      </c>
      <c r="S254" s="46">
        <v>0</v>
      </c>
      <c r="T254" s="46">
        <v>0</v>
      </c>
      <c r="U254" s="46">
        <v>0</v>
      </c>
      <c r="V254" s="46">
        <v>0</v>
      </c>
      <c r="W254" s="46">
        <v>0</v>
      </c>
      <c r="X254" s="46">
        <v>0</v>
      </c>
      <c r="Y254" s="46">
        <v>0</v>
      </c>
      <c r="Z254" s="46">
        <v>0</v>
      </c>
      <c r="AA254" s="46">
        <v>0</v>
      </c>
      <c r="AB254" s="46">
        <v>0</v>
      </c>
      <c r="AC254" s="46">
        <v>0</v>
      </c>
      <c r="AD254" s="46">
        <v>0</v>
      </c>
      <c r="AE254" s="46">
        <v>0</v>
      </c>
      <c r="AF254" s="46">
        <v>0</v>
      </c>
      <c r="AG254" s="46">
        <v>0</v>
      </c>
    </row>
    <row r="255" spans="2:33">
      <c r="B255" s="42">
        <v>2048</v>
      </c>
      <c r="C255" s="46">
        <v>0</v>
      </c>
      <c r="D255" s="46">
        <v>0</v>
      </c>
      <c r="E255" s="46">
        <v>0</v>
      </c>
      <c r="F255" s="46">
        <v>0</v>
      </c>
      <c r="G255" s="46">
        <v>0</v>
      </c>
      <c r="H255" s="46">
        <v>0</v>
      </c>
      <c r="I255" s="46">
        <v>0</v>
      </c>
      <c r="J255" s="46">
        <v>0</v>
      </c>
      <c r="K255" s="46">
        <v>0</v>
      </c>
      <c r="L255" s="46">
        <v>0</v>
      </c>
      <c r="M255" s="46">
        <v>0</v>
      </c>
      <c r="N255" s="46">
        <v>0</v>
      </c>
      <c r="O255" s="46">
        <v>0</v>
      </c>
      <c r="P255" s="46">
        <v>0</v>
      </c>
      <c r="Q255" s="46">
        <v>0</v>
      </c>
      <c r="R255" s="46">
        <v>0</v>
      </c>
      <c r="S255" s="46">
        <v>0</v>
      </c>
      <c r="T255" s="46">
        <v>0</v>
      </c>
      <c r="U255" s="46">
        <v>0</v>
      </c>
      <c r="V255" s="46">
        <v>0</v>
      </c>
      <c r="W255" s="46">
        <v>0</v>
      </c>
      <c r="X255" s="46">
        <v>0</v>
      </c>
      <c r="Y255" s="46">
        <v>0</v>
      </c>
      <c r="Z255" s="46">
        <v>0</v>
      </c>
      <c r="AA255" s="46">
        <v>0</v>
      </c>
      <c r="AB255" s="46">
        <v>0</v>
      </c>
      <c r="AC255" s="46">
        <v>0</v>
      </c>
      <c r="AD255" s="46">
        <v>0</v>
      </c>
      <c r="AE255" s="46">
        <v>0</v>
      </c>
      <c r="AF255" s="46">
        <v>0</v>
      </c>
      <c r="AG255" s="46">
        <v>0</v>
      </c>
    </row>
    <row r="256" spans="2:33">
      <c r="B256" s="42">
        <v>2049</v>
      </c>
      <c r="C256" s="46">
        <v>0</v>
      </c>
      <c r="D256" s="46">
        <v>0</v>
      </c>
      <c r="E256" s="46">
        <v>0</v>
      </c>
      <c r="F256" s="46">
        <v>0</v>
      </c>
      <c r="G256" s="46">
        <v>0</v>
      </c>
      <c r="H256" s="46">
        <v>0</v>
      </c>
      <c r="I256" s="46">
        <v>0</v>
      </c>
      <c r="J256" s="46">
        <v>0</v>
      </c>
      <c r="K256" s="46">
        <v>0</v>
      </c>
      <c r="L256" s="46">
        <v>0</v>
      </c>
      <c r="M256" s="46">
        <v>0</v>
      </c>
      <c r="N256" s="46">
        <v>0</v>
      </c>
      <c r="O256" s="46">
        <v>0</v>
      </c>
      <c r="P256" s="46">
        <v>0</v>
      </c>
      <c r="Q256" s="46">
        <v>0</v>
      </c>
      <c r="R256" s="46">
        <v>0</v>
      </c>
      <c r="S256" s="46">
        <v>0</v>
      </c>
      <c r="T256" s="46">
        <v>0</v>
      </c>
      <c r="U256" s="46">
        <v>0</v>
      </c>
      <c r="V256" s="46">
        <v>0</v>
      </c>
      <c r="W256" s="46">
        <v>0</v>
      </c>
      <c r="X256" s="46">
        <v>0</v>
      </c>
      <c r="Y256" s="46">
        <v>0</v>
      </c>
      <c r="Z256" s="46">
        <v>0</v>
      </c>
      <c r="AA256" s="46">
        <v>0</v>
      </c>
      <c r="AB256" s="46">
        <v>0</v>
      </c>
      <c r="AC256" s="46">
        <v>0</v>
      </c>
      <c r="AD256" s="46">
        <v>0</v>
      </c>
      <c r="AE256" s="46">
        <v>0</v>
      </c>
      <c r="AF256" s="46">
        <v>0</v>
      </c>
      <c r="AG256" s="46">
        <v>0</v>
      </c>
    </row>
    <row r="257" spans="2:33">
      <c r="B257" s="42">
        <v>2050</v>
      </c>
      <c r="C257" s="46">
        <v>0</v>
      </c>
      <c r="D257" s="46">
        <v>0</v>
      </c>
      <c r="E257" s="46">
        <v>0</v>
      </c>
      <c r="F257" s="46">
        <v>0</v>
      </c>
      <c r="G257" s="46">
        <v>0</v>
      </c>
      <c r="H257" s="46">
        <v>0</v>
      </c>
      <c r="I257" s="46">
        <v>0</v>
      </c>
      <c r="J257" s="46">
        <v>0</v>
      </c>
      <c r="K257" s="46">
        <v>0</v>
      </c>
      <c r="L257" s="46">
        <v>0</v>
      </c>
      <c r="M257" s="46">
        <v>0</v>
      </c>
      <c r="N257" s="46">
        <v>0</v>
      </c>
      <c r="O257" s="46">
        <v>0</v>
      </c>
      <c r="P257" s="46">
        <v>0</v>
      </c>
      <c r="Q257" s="46">
        <v>0</v>
      </c>
      <c r="R257" s="46">
        <v>0</v>
      </c>
      <c r="S257" s="46">
        <v>0</v>
      </c>
      <c r="T257" s="46">
        <v>0</v>
      </c>
      <c r="U257" s="46">
        <v>0</v>
      </c>
      <c r="V257" s="46">
        <v>0</v>
      </c>
      <c r="W257" s="46">
        <v>0</v>
      </c>
      <c r="X257" s="46">
        <v>0</v>
      </c>
      <c r="Y257" s="46">
        <v>0</v>
      </c>
      <c r="Z257" s="46">
        <v>0</v>
      </c>
      <c r="AA257" s="46">
        <v>0</v>
      </c>
      <c r="AB257" s="46">
        <v>0</v>
      </c>
      <c r="AC257" s="46">
        <v>0</v>
      </c>
      <c r="AD257" s="46">
        <v>0</v>
      </c>
      <c r="AE257" s="46">
        <v>0</v>
      </c>
      <c r="AF257" s="46">
        <v>0</v>
      </c>
      <c r="AG257" s="46">
        <v>0</v>
      </c>
    </row>
    <row r="258" spans="2:33">
      <c r="B258" s="42">
        <v>2049</v>
      </c>
      <c r="C258" s="46">
        <v>0</v>
      </c>
      <c r="D258" s="46">
        <v>0</v>
      </c>
      <c r="E258" s="46">
        <v>0</v>
      </c>
      <c r="F258" s="46">
        <v>0</v>
      </c>
      <c r="G258" s="46">
        <v>0</v>
      </c>
      <c r="H258" s="46">
        <v>0</v>
      </c>
      <c r="I258" s="46">
        <v>0</v>
      </c>
      <c r="J258" s="46">
        <v>0</v>
      </c>
      <c r="K258" s="46">
        <v>0</v>
      </c>
      <c r="L258" s="46">
        <v>0</v>
      </c>
      <c r="M258" s="46">
        <v>0</v>
      </c>
      <c r="N258" s="46">
        <v>0</v>
      </c>
      <c r="O258" s="46">
        <v>0</v>
      </c>
      <c r="P258" s="46">
        <v>0</v>
      </c>
      <c r="Q258" s="46">
        <v>0</v>
      </c>
      <c r="R258" s="46">
        <v>0</v>
      </c>
      <c r="S258" s="46">
        <v>0</v>
      </c>
      <c r="T258" s="46">
        <v>0</v>
      </c>
      <c r="U258" s="46">
        <v>0</v>
      </c>
      <c r="V258" s="46">
        <v>0</v>
      </c>
      <c r="W258" s="46">
        <v>0</v>
      </c>
      <c r="X258" s="46">
        <v>0</v>
      </c>
      <c r="Y258" s="46">
        <v>0</v>
      </c>
      <c r="Z258" s="46">
        <v>0</v>
      </c>
      <c r="AA258" s="46">
        <v>0</v>
      </c>
      <c r="AB258" s="46">
        <v>0</v>
      </c>
      <c r="AC258" s="46">
        <v>0</v>
      </c>
      <c r="AD258" s="46">
        <v>0</v>
      </c>
      <c r="AE258" s="46">
        <v>0</v>
      </c>
      <c r="AF258" s="46">
        <v>0</v>
      </c>
      <c r="AG258" s="46">
        <v>0</v>
      </c>
    </row>
    <row r="259" spans="2:33">
      <c r="B259" s="42">
        <v>2050</v>
      </c>
      <c r="C259" s="46">
        <v>0</v>
      </c>
      <c r="D259" s="46">
        <v>0</v>
      </c>
      <c r="E259" s="46">
        <v>0</v>
      </c>
      <c r="F259" s="46">
        <v>0</v>
      </c>
      <c r="G259" s="46">
        <v>0</v>
      </c>
      <c r="H259" s="46">
        <v>0</v>
      </c>
      <c r="I259" s="46">
        <v>0</v>
      </c>
      <c r="J259" s="46">
        <v>0</v>
      </c>
      <c r="K259" s="46">
        <v>0</v>
      </c>
      <c r="L259" s="46">
        <v>0</v>
      </c>
      <c r="M259" s="46">
        <v>0</v>
      </c>
      <c r="N259" s="46">
        <v>0</v>
      </c>
      <c r="O259" s="46">
        <v>0</v>
      </c>
      <c r="P259" s="46">
        <v>0</v>
      </c>
      <c r="Q259" s="46">
        <v>0</v>
      </c>
      <c r="R259" s="46">
        <v>0</v>
      </c>
      <c r="S259" s="46">
        <v>0</v>
      </c>
      <c r="T259" s="46">
        <v>0</v>
      </c>
      <c r="U259" s="46">
        <v>0</v>
      </c>
      <c r="V259" s="46">
        <v>0</v>
      </c>
      <c r="W259" s="46">
        <v>0</v>
      </c>
      <c r="X259" s="46">
        <v>0</v>
      </c>
      <c r="Y259" s="46">
        <v>0</v>
      </c>
      <c r="Z259" s="46">
        <v>0</v>
      </c>
      <c r="AA259" s="46">
        <v>0</v>
      </c>
      <c r="AB259" s="46">
        <v>0</v>
      </c>
      <c r="AC259" s="46">
        <v>0</v>
      </c>
      <c r="AD259" s="46">
        <v>0</v>
      </c>
      <c r="AE259" s="46">
        <v>0</v>
      </c>
      <c r="AF259" s="46">
        <v>0</v>
      </c>
      <c r="AG259" s="46">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sheetPr>
  <dimension ref="B3:V24"/>
  <sheetViews>
    <sheetView workbookViewId="0">
      <selection activeCell="A17" sqref="A17"/>
    </sheetView>
  </sheetViews>
  <sheetFormatPr defaultRowHeight="15"/>
  <cols>
    <col min="3" max="3" width="39.7109375" bestFit="1" customWidth="1"/>
    <col min="4" max="4" width="9.7109375" bestFit="1" customWidth="1"/>
    <col min="5" max="5" width="11.85546875" bestFit="1" customWidth="1"/>
    <col min="6" max="6" width="15.42578125" bestFit="1" customWidth="1"/>
    <col min="7" max="7" width="14.5703125" bestFit="1" customWidth="1"/>
    <col min="8" max="9" width="12.5703125" bestFit="1" customWidth="1"/>
    <col min="10" max="10" width="12.7109375" bestFit="1" customWidth="1"/>
    <col min="11" max="11" width="17.85546875" bestFit="1" customWidth="1"/>
    <col min="12" max="12" width="12.5703125" bestFit="1" customWidth="1"/>
    <col min="13" max="13" width="12" bestFit="1" customWidth="1"/>
  </cols>
  <sheetData>
    <row r="3" spans="2:22">
      <c r="D3" s="84" t="s">
        <v>37</v>
      </c>
      <c r="E3" s="84" t="s">
        <v>40</v>
      </c>
      <c r="F3" s="84" t="s">
        <v>43</v>
      </c>
      <c r="G3" s="84" t="s">
        <v>46</v>
      </c>
      <c r="H3" s="84" t="s">
        <v>217</v>
      </c>
      <c r="I3" s="84" t="s">
        <v>220</v>
      </c>
      <c r="J3" s="84" t="s">
        <v>221</v>
      </c>
      <c r="K3" s="84" t="s">
        <v>224</v>
      </c>
      <c r="L3" s="84" t="s">
        <v>225</v>
      </c>
      <c r="M3" s="84" t="s">
        <v>74</v>
      </c>
      <c r="N3" s="84" t="s">
        <v>228</v>
      </c>
      <c r="O3" s="84" t="s">
        <v>231</v>
      </c>
    </row>
    <row r="4" spans="2:22">
      <c r="D4" s="86" t="s">
        <v>35</v>
      </c>
      <c r="E4" s="86" t="s">
        <v>38</v>
      </c>
      <c r="F4" s="86" t="s">
        <v>41</v>
      </c>
      <c r="G4" s="86" t="s">
        <v>44</v>
      </c>
      <c r="H4" s="86" t="s">
        <v>218</v>
      </c>
      <c r="I4" s="86" t="s">
        <v>50</v>
      </c>
      <c r="J4" s="86" t="s">
        <v>222</v>
      </c>
      <c r="K4" s="86" t="s">
        <v>226</v>
      </c>
      <c r="L4" s="86" t="s">
        <v>47</v>
      </c>
      <c r="M4" s="86" t="s">
        <v>53</v>
      </c>
      <c r="N4" s="86" t="s">
        <v>229</v>
      </c>
      <c r="O4" s="86" t="s">
        <v>232</v>
      </c>
      <c r="V4" s="86" t="s">
        <v>200</v>
      </c>
    </row>
    <row r="5" spans="2:22">
      <c r="B5" s="84" t="s">
        <v>34</v>
      </c>
      <c r="C5" s="84" t="s">
        <v>74</v>
      </c>
      <c r="D5" s="86" t="s">
        <v>36</v>
      </c>
      <c r="E5" s="86" t="s">
        <v>39</v>
      </c>
      <c r="F5" s="86" t="s">
        <v>42</v>
      </c>
      <c r="G5" s="86" t="s">
        <v>45</v>
      </c>
      <c r="H5" s="86" t="s">
        <v>219</v>
      </c>
      <c r="I5" s="86" t="s">
        <v>51</v>
      </c>
      <c r="J5" s="86" t="s">
        <v>223</v>
      </c>
      <c r="K5" s="86" t="s">
        <v>227</v>
      </c>
      <c r="L5" s="86" t="s">
        <v>48</v>
      </c>
      <c r="M5" s="86" t="s">
        <v>54</v>
      </c>
      <c r="N5" s="86" t="s">
        <v>230</v>
      </c>
      <c r="O5" s="86" t="s">
        <v>233</v>
      </c>
      <c r="V5" s="86" t="s">
        <v>201</v>
      </c>
    </row>
    <row r="6" spans="2:22">
      <c r="B6" s="85" t="s">
        <v>65</v>
      </c>
      <c r="C6" s="85" t="s">
        <v>66</v>
      </c>
      <c r="D6" s="54" t="s">
        <v>81</v>
      </c>
      <c r="E6" s="54" t="s">
        <v>81</v>
      </c>
      <c r="F6" s="54" t="s">
        <v>81</v>
      </c>
      <c r="G6" s="54" t="s">
        <v>81</v>
      </c>
      <c r="H6" s="54" t="s">
        <v>81</v>
      </c>
      <c r="I6" s="54" t="s">
        <v>81</v>
      </c>
      <c r="J6" s="54" t="s">
        <v>81</v>
      </c>
      <c r="K6" s="54" t="s">
        <v>81</v>
      </c>
      <c r="L6" s="54" t="s">
        <v>81</v>
      </c>
      <c r="M6" s="54" t="s">
        <v>81</v>
      </c>
      <c r="N6" s="54" t="s">
        <v>81</v>
      </c>
      <c r="O6" s="54" t="s">
        <v>81</v>
      </c>
    </row>
    <row r="7" spans="2:22">
      <c r="B7" s="85" t="s">
        <v>67</v>
      </c>
      <c r="C7" s="85" t="s">
        <v>68</v>
      </c>
      <c r="D7" s="54" t="s">
        <v>81</v>
      </c>
      <c r="E7" s="54" t="s">
        <v>81</v>
      </c>
      <c r="F7" s="54" t="s">
        <v>81</v>
      </c>
      <c r="G7" s="54" t="s">
        <v>81</v>
      </c>
      <c r="H7" s="54" t="s">
        <v>81</v>
      </c>
      <c r="I7" s="54" t="s">
        <v>81</v>
      </c>
      <c r="J7" s="54" t="s">
        <v>81</v>
      </c>
      <c r="K7" s="54" t="s">
        <v>81</v>
      </c>
      <c r="L7" s="54" t="s">
        <v>81</v>
      </c>
      <c r="M7" s="54" t="s">
        <v>81</v>
      </c>
      <c r="N7" s="54" t="s">
        <v>81</v>
      </c>
      <c r="O7" s="54" t="s">
        <v>81</v>
      </c>
    </row>
    <row r="8" spans="2:22">
      <c r="B8" s="85" t="s">
        <v>69</v>
      </c>
      <c r="C8" s="85" t="s">
        <v>70</v>
      </c>
      <c r="D8" s="54" t="s">
        <v>122</v>
      </c>
      <c r="E8" s="54" t="s">
        <v>122</v>
      </c>
      <c r="F8" s="54" t="s">
        <v>122</v>
      </c>
      <c r="G8" s="54" t="s">
        <v>122</v>
      </c>
      <c r="H8" s="54" t="s">
        <v>122</v>
      </c>
      <c r="I8" s="54" t="s">
        <v>122</v>
      </c>
      <c r="J8" s="54" t="s">
        <v>122</v>
      </c>
      <c r="K8" s="54" t="s">
        <v>122</v>
      </c>
      <c r="L8" s="54" t="s">
        <v>122</v>
      </c>
      <c r="M8" s="54" t="s">
        <v>122</v>
      </c>
      <c r="N8" s="54" t="s">
        <v>122</v>
      </c>
      <c r="O8" s="54" t="s">
        <v>122</v>
      </c>
    </row>
    <row r="9" spans="2:22">
      <c r="B9" s="85" t="s">
        <v>124</v>
      </c>
      <c r="C9" s="85" t="s">
        <v>71</v>
      </c>
      <c r="D9" s="54" t="s">
        <v>102</v>
      </c>
      <c r="E9" s="54" t="s">
        <v>102</v>
      </c>
      <c r="F9" s="54" t="s">
        <v>102</v>
      </c>
      <c r="G9" s="54" t="s">
        <v>102</v>
      </c>
      <c r="H9" s="54" t="s">
        <v>102</v>
      </c>
      <c r="I9" s="54" t="s">
        <v>102</v>
      </c>
      <c r="J9" s="54" t="s">
        <v>102</v>
      </c>
      <c r="K9" s="54" t="s">
        <v>102</v>
      </c>
      <c r="L9" s="54" t="s">
        <v>102</v>
      </c>
      <c r="M9" s="54" t="s">
        <v>102</v>
      </c>
      <c r="N9" s="54" t="s">
        <v>102</v>
      </c>
      <c r="O9" s="54" t="s">
        <v>102</v>
      </c>
    </row>
    <row r="10" spans="2:22">
      <c r="B10" s="85" t="s">
        <v>72</v>
      </c>
      <c r="C10" s="85" t="s">
        <v>73</v>
      </c>
      <c r="D10" s="54" t="s">
        <v>102</v>
      </c>
      <c r="E10" s="54" t="s">
        <v>102</v>
      </c>
      <c r="F10" s="54" t="s">
        <v>102</v>
      </c>
      <c r="G10" s="54" t="s">
        <v>102</v>
      </c>
      <c r="H10" s="54" t="s">
        <v>102</v>
      </c>
      <c r="I10" s="54" t="s">
        <v>102</v>
      </c>
      <c r="J10" s="54" t="s">
        <v>102</v>
      </c>
      <c r="K10" s="54" t="s">
        <v>102</v>
      </c>
      <c r="L10" s="54" t="s">
        <v>102</v>
      </c>
      <c r="M10" s="54" t="s">
        <v>102</v>
      </c>
      <c r="N10" s="54" t="s">
        <v>102</v>
      </c>
      <c r="O10" s="54" t="s">
        <v>102</v>
      </c>
    </row>
    <row r="11" spans="2:22">
      <c r="B11" s="85" t="s">
        <v>75</v>
      </c>
      <c r="C11" s="85" t="s">
        <v>77</v>
      </c>
      <c r="D11" s="54" t="s">
        <v>214</v>
      </c>
      <c r="E11" s="54" t="s">
        <v>102</v>
      </c>
      <c r="F11" s="54" t="s">
        <v>102</v>
      </c>
      <c r="G11" s="54" t="s">
        <v>102</v>
      </c>
      <c r="H11" s="54" t="s">
        <v>102</v>
      </c>
      <c r="I11" s="54" t="s">
        <v>102</v>
      </c>
      <c r="J11" s="54" t="s">
        <v>102</v>
      </c>
      <c r="K11" s="54" t="s">
        <v>102</v>
      </c>
      <c r="L11" s="54" t="s">
        <v>102</v>
      </c>
      <c r="M11" s="54" t="s">
        <v>102</v>
      </c>
      <c r="N11" s="54" t="s">
        <v>102</v>
      </c>
      <c r="O11" s="54" t="s">
        <v>102</v>
      </c>
    </row>
    <row r="12" spans="2:22">
      <c r="B12" s="85" t="s">
        <v>76</v>
      </c>
      <c r="C12" s="85" t="s">
        <v>78</v>
      </c>
      <c r="D12" s="54" t="s">
        <v>102</v>
      </c>
      <c r="E12" s="54" t="s">
        <v>102</v>
      </c>
      <c r="F12" s="54" t="s">
        <v>102</v>
      </c>
      <c r="G12" s="54" t="s">
        <v>102</v>
      </c>
      <c r="H12" s="54" t="s">
        <v>102</v>
      </c>
      <c r="I12" s="54" t="s">
        <v>102</v>
      </c>
      <c r="J12" s="54" t="s">
        <v>102</v>
      </c>
      <c r="K12" s="54" t="s">
        <v>102</v>
      </c>
      <c r="L12" s="54" t="s">
        <v>102</v>
      </c>
      <c r="M12" s="54" t="s">
        <v>102</v>
      </c>
      <c r="N12" s="54" t="s">
        <v>102</v>
      </c>
      <c r="O12" s="54" t="s">
        <v>102</v>
      </c>
    </row>
    <row r="15" spans="2:22">
      <c r="B15" s="24" t="s">
        <v>155</v>
      </c>
    </row>
    <row r="22" spans="2:6">
      <c r="B22" s="85" t="s">
        <v>197</v>
      </c>
      <c r="C22" s="85"/>
      <c r="D22" s="85"/>
      <c r="E22" s="85"/>
      <c r="F22" s="87" t="s">
        <v>200</v>
      </c>
    </row>
    <row r="23" spans="2:6">
      <c r="B23" s="88" t="s">
        <v>202</v>
      </c>
    </row>
    <row r="24" spans="2:6">
      <c r="B24" s="88" t="s">
        <v>203</v>
      </c>
    </row>
  </sheetData>
  <dataValidations count="1">
    <dataValidation type="list" showInputMessage="1" showErrorMessage="1" sqref="F22" xr:uid="{00000000-0002-0000-0300-000000000000}">
      <formula1>$V$4:$V$5</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1000000}">
          <x14:formula1>
            <xm:f>Input!$C$2:$C$6</xm:f>
          </x14:formula1>
          <xm:sqref>D6:O12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sheetPr>
  <dimension ref="B1:T323"/>
  <sheetViews>
    <sheetView tabSelected="1" topLeftCell="A5" zoomScaleNormal="100" workbookViewId="0">
      <selection activeCell="G5" sqref="G5"/>
    </sheetView>
  </sheetViews>
  <sheetFormatPr defaultRowHeight="15"/>
  <cols>
    <col min="1" max="1" width="3.5703125" customWidth="1"/>
    <col min="2" max="2" width="10" customWidth="1"/>
    <col min="3" max="3" width="14" customWidth="1"/>
    <col min="4" max="4" width="5.5703125" bestFit="1" customWidth="1"/>
    <col min="5" max="5" width="13.28515625" customWidth="1"/>
    <col min="6" max="6" width="9" bestFit="1" customWidth="1"/>
    <col min="7" max="8" width="14.28515625" customWidth="1"/>
    <col min="9" max="11" width="14" customWidth="1"/>
    <col min="12" max="12" width="3.5703125" customWidth="1"/>
    <col min="13" max="13" width="9.85546875" bestFit="1" customWidth="1"/>
    <col min="14" max="14" width="3.5703125" customWidth="1"/>
    <col min="15" max="15" width="47" bestFit="1" customWidth="1"/>
    <col min="16" max="16" width="10.42578125" bestFit="1" customWidth="1"/>
    <col min="17" max="17" width="3.5703125" customWidth="1"/>
    <col min="18" max="18" width="11.85546875" bestFit="1" customWidth="1"/>
    <col min="19" max="19" width="43.5703125" customWidth="1"/>
  </cols>
  <sheetData>
    <row r="1" spans="2:20">
      <c r="B1" s="15"/>
    </row>
    <row r="2" spans="2:20" ht="18.75">
      <c r="B2" s="14" t="s">
        <v>145</v>
      </c>
      <c r="R2" s="22" t="s">
        <v>40</v>
      </c>
      <c r="S2" s="23" t="s">
        <v>137</v>
      </c>
    </row>
    <row r="3" spans="2:20">
      <c r="S3" s="23" t="s">
        <v>138</v>
      </c>
    </row>
    <row r="4" spans="2:20">
      <c r="B4" s="3" t="str">
        <f>IF(Tax_Apply_Matrix!F22="Yes","~TFM_INS","DEACTIVATE_TFM_INS")</f>
        <v>~TFM_INS</v>
      </c>
      <c r="C4" s="4"/>
      <c r="D4" s="4"/>
      <c r="E4" s="4"/>
      <c r="F4" s="4"/>
      <c r="G4" s="4"/>
      <c r="H4" s="4"/>
      <c r="I4" s="4"/>
      <c r="J4" s="4"/>
      <c r="K4" s="4"/>
    </row>
    <row r="5" spans="2:20" ht="15.75" thickBot="1">
      <c r="B5" s="5" t="s">
        <v>6</v>
      </c>
      <c r="C5" s="5" t="s">
        <v>7</v>
      </c>
      <c r="D5" s="5" t="s">
        <v>8</v>
      </c>
      <c r="E5" s="6" t="s">
        <v>9</v>
      </c>
      <c r="F5" s="6" t="s">
        <v>13</v>
      </c>
      <c r="G5" s="6" t="s">
        <v>14</v>
      </c>
      <c r="H5" s="21" t="s">
        <v>10</v>
      </c>
      <c r="I5" s="11" t="s">
        <v>12</v>
      </c>
      <c r="J5" s="7" t="s">
        <v>212</v>
      </c>
      <c r="K5" s="94" t="s">
        <v>213</v>
      </c>
      <c r="M5" s="30" t="s">
        <v>79</v>
      </c>
      <c r="R5" s="22" t="s">
        <v>34</v>
      </c>
      <c r="S5" s="22" t="s">
        <v>74</v>
      </c>
      <c r="T5" s="22" t="s">
        <v>79</v>
      </c>
    </row>
    <row r="6" spans="2:20">
      <c r="B6" s="8"/>
      <c r="C6" s="8" t="s">
        <v>11</v>
      </c>
      <c r="D6" s="19">
        <v>2010</v>
      </c>
      <c r="E6" s="8" t="str">
        <f>$S$3&amp;"*,-INDA*"</f>
        <v>IND*,-INDA*</v>
      </c>
      <c r="F6" t="str">
        <f>O6</f>
        <v>INDNGA</v>
      </c>
      <c r="G6" s="8" t="str">
        <f>P6&amp;",-"&amp;Tax_Agriculture!G6</f>
        <v>I*DMT,-IADMT</v>
      </c>
      <c r="H6" t="str">
        <f>O6</f>
        <v>INDNGA</v>
      </c>
      <c r="I6" s="92" t="s">
        <v>248</v>
      </c>
      <c r="J6" s="51">
        <f t="shared" ref="J6:J69" ca="1" si="0">HLOOKUP(F6,INDIRECT(M6),D6-2007,FALSE)</f>
        <v>2.4405977753815513</v>
      </c>
      <c r="K6" s="51">
        <f ca="1">J6</f>
        <v>2.4405977753815513</v>
      </c>
      <c r="M6" s="20" t="str">
        <f t="shared" ref="M6:M69" si="1">VLOOKUP(RIGHT(G6,3),$R$6:$T$12,3,FALSE)</f>
        <v>ProcesTax</v>
      </c>
      <c r="O6" s="16" t="s">
        <v>27</v>
      </c>
      <c r="P6" s="16" t="str">
        <f t="shared" ref="P6:P21" si="2">$S$2&amp;$R$6</f>
        <v>I*DMT</v>
      </c>
      <c r="R6" s="24" t="s">
        <v>65</v>
      </c>
      <c r="S6" s="24" t="s">
        <v>66</v>
      </c>
      <c r="T6" t="str">
        <f>HLOOKUP($R$2,Tax_Apply_Matrix!$D$3:$O$12,4)</f>
        <v>ProcesTax</v>
      </c>
    </row>
    <row r="7" spans="2:20">
      <c r="C7" t="s">
        <v>11</v>
      </c>
      <c r="D7" s="18">
        <v>2010</v>
      </c>
      <c r="E7" t="str">
        <f t="shared" ref="E7:E77" si="3">$S$3&amp;"*,-INDA*"</f>
        <v>IND*,-INDA*</v>
      </c>
      <c r="F7" t="str">
        <f t="shared" ref="F7:F58" si="4">O7</f>
        <v>INDSNG1</v>
      </c>
      <c r="G7" t="str">
        <f>P7&amp;",-"&amp;Tax_Agriculture!G7</f>
        <v>I*DMT,-IADMT</v>
      </c>
      <c r="H7" t="str">
        <f t="shared" ref="H7:H58" si="5">O7</f>
        <v>INDSNG1</v>
      </c>
      <c r="I7" s="93" t="s">
        <v>248</v>
      </c>
      <c r="J7" s="51">
        <f t="shared" ca="1" si="0"/>
        <v>0</v>
      </c>
      <c r="K7" s="51">
        <f t="shared" ref="K7:K70" ca="1" si="6">J7</f>
        <v>0</v>
      </c>
      <c r="M7" s="10" t="str">
        <f t="shared" si="1"/>
        <v>ProcesTax</v>
      </c>
      <c r="O7" s="16" t="s">
        <v>25</v>
      </c>
      <c r="P7" s="16" t="str">
        <f t="shared" si="2"/>
        <v>I*DMT</v>
      </c>
      <c r="R7" s="24" t="s">
        <v>67</v>
      </c>
      <c r="S7" s="24" t="s">
        <v>68</v>
      </c>
      <c r="T7" t="str">
        <f>HLOOKUP($R$2,Tax_Apply_Matrix!$D$3:$O$12,5)</f>
        <v>ProcesTax</v>
      </c>
    </row>
    <row r="8" spans="2:20">
      <c r="C8" t="s">
        <v>11</v>
      </c>
      <c r="D8" s="18">
        <v>2010</v>
      </c>
      <c r="E8" t="str">
        <f t="shared" si="3"/>
        <v>IND*,-INDA*</v>
      </c>
      <c r="F8" t="str">
        <f t="shared" si="4"/>
        <v>INDSNG2</v>
      </c>
      <c r="G8" t="str">
        <f>P8&amp;",-"&amp;Tax_Agriculture!G8</f>
        <v>I*DMT,-IADMT</v>
      </c>
      <c r="H8" t="str">
        <f t="shared" si="5"/>
        <v>INDSNG2</v>
      </c>
      <c r="I8" s="10" t="s">
        <v>248</v>
      </c>
      <c r="J8" s="51">
        <f t="shared" ca="1" si="0"/>
        <v>0</v>
      </c>
      <c r="K8" s="51">
        <f t="shared" ca="1" si="6"/>
        <v>0</v>
      </c>
      <c r="M8" s="10" t="str">
        <f t="shared" si="1"/>
        <v>ProcesTax</v>
      </c>
      <c r="O8" s="16" t="s">
        <v>26</v>
      </c>
      <c r="P8" s="16" t="str">
        <f t="shared" si="2"/>
        <v>I*DMT</v>
      </c>
      <c r="R8" s="24" t="s">
        <v>69</v>
      </c>
      <c r="S8" s="24" t="s">
        <v>70</v>
      </c>
      <c r="T8" t="str">
        <f>HLOOKUP($R$2,Tax_Apply_Matrix!$D$3:$O$12,6)</f>
        <v>HeatTax</v>
      </c>
    </row>
    <row r="9" spans="2:20">
      <c r="C9" t="s">
        <v>11</v>
      </c>
      <c r="D9" s="18">
        <v>2010</v>
      </c>
      <c r="E9" t="str">
        <f t="shared" si="3"/>
        <v>IND*,-INDA*</v>
      </c>
      <c r="F9" t="str">
        <f t="shared" si="4"/>
        <v>INDCOA</v>
      </c>
      <c r="G9" t="str">
        <f>P9&amp;",-"&amp;Tax_Agriculture!G9</f>
        <v>I*DMT,-IADMT</v>
      </c>
      <c r="H9" t="str">
        <f t="shared" si="5"/>
        <v>INDCOA</v>
      </c>
      <c r="I9" s="93" t="s">
        <v>248</v>
      </c>
      <c r="J9" s="51">
        <f t="shared" ca="1" si="0"/>
        <v>0</v>
      </c>
      <c r="K9" s="51">
        <f t="shared" ca="1" si="6"/>
        <v>0</v>
      </c>
      <c r="M9" s="10" t="str">
        <f t="shared" si="1"/>
        <v>ProcesTax</v>
      </c>
      <c r="O9" s="16" t="s">
        <v>16</v>
      </c>
      <c r="P9" s="16" t="str">
        <f t="shared" si="2"/>
        <v>I*DMT</v>
      </c>
      <c r="R9" s="24" t="s">
        <v>124</v>
      </c>
      <c r="S9" s="24" t="s">
        <v>71</v>
      </c>
      <c r="T9" t="str">
        <f>HLOOKUP($R$2,Tax_Apply_Matrix!$D$3:$O$12,7)</f>
        <v>FullTax</v>
      </c>
    </row>
    <row r="10" spans="2:20">
      <c r="C10" t="s">
        <v>11</v>
      </c>
      <c r="D10" s="18">
        <v>2010</v>
      </c>
      <c r="E10" t="str">
        <f t="shared" si="3"/>
        <v>IND*,-INDA*</v>
      </c>
      <c r="F10" t="str">
        <f t="shared" si="4"/>
        <v>INDDSL</v>
      </c>
      <c r="G10" t="str">
        <f>P10&amp;",-"&amp;Tax_Agriculture!G10</f>
        <v>I*DMT,-IADMT</v>
      </c>
      <c r="H10" t="str">
        <f t="shared" si="5"/>
        <v>INDDSL</v>
      </c>
      <c r="I10" s="10" t="s">
        <v>248</v>
      </c>
      <c r="J10" s="51">
        <f t="shared" ca="1" si="0"/>
        <v>138.56082516920716</v>
      </c>
      <c r="K10" s="51">
        <f t="shared" ca="1" si="6"/>
        <v>138.56082516920716</v>
      </c>
      <c r="M10" s="10" t="str">
        <f t="shared" si="1"/>
        <v>ProcesTax</v>
      </c>
      <c r="O10" s="16" t="s">
        <v>29</v>
      </c>
      <c r="P10" s="16" t="str">
        <f t="shared" si="2"/>
        <v>I*DMT</v>
      </c>
      <c r="R10" s="24" t="s">
        <v>72</v>
      </c>
      <c r="S10" s="24" t="s">
        <v>73</v>
      </c>
      <c r="T10" t="str">
        <f>HLOOKUP($R$2,Tax_Apply_Matrix!$D$3:$O$12,8)</f>
        <v>FullTax</v>
      </c>
    </row>
    <row r="11" spans="2:20">
      <c r="C11" t="s">
        <v>11</v>
      </c>
      <c r="D11" s="18">
        <v>2010</v>
      </c>
      <c r="E11" t="str">
        <f t="shared" si="3"/>
        <v>IND*,-INDA*</v>
      </c>
      <c r="F11" t="str">
        <f t="shared" si="4"/>
        <v>INDDSB1</v>
      </c>
      <c r="G11" t="str">
        <f>P11&amp;",-"&amp;Tax_Agriculture!G11</f>
        <v>I*DMT,-IADMT</v>
      </c>
      <c r="H11" t="str">
        <f t="shared" si="5"/>
        <v>INDDSB1</v>
      </c>
      <c r="I11" s="93" t="s">
        <v>248</v>
      </c>
      <c r="J11" s="51">
        <f t="shared" ca="1" si="0"/>
        <v>121.84069514307899</v>
      </c>
      <c r="K11" s="51">
        <f t="shared" ca="1" si="6"/>
        <v>121.84069514307899</v>
      </c>
      <c r="M11" s="10" t="str">
        <f t="shared" si="1"/>
        <v>ProcesTax</v>
      </c>
      <c r="O11" s="16" t="s">
        <v>28</v>
      </c>
      <c r="P11" s="16" t="str">
        <f t="shared" si="2"/>
        <v>I*DMT</v>
      </c>
      <c r="R11" s="24" t="s">
        <v>75</v>
      </c>
      <c r="S11" s="24" t="s">
        <v>77</v>
      </c>
      <c r="T11" t="str">
        <f>HLOOKUP($R$2,Tax_Apply_Matrix!$D$3:$O$12,9)</f>
        <v>FullTax</v>
      </c>
    </row>
    <row r="12" spans="2:20">
      <c r="C12" t="s">
        <v>11</v>
      </c>
      <c r="D12" s="18">
        <v>2010</v>
      </c>
      <c r="E12" t="str">
        <f t="shared" si="3"/>
        <v>IND*,-INDA*</v>
      </c>
      <c r="F12" t="str">
        <f t="shared" si="4"/>
        <v>INDDSB2</v>
      </c>
      <c r="G12" t="str">
        <f>P12&amp;",-"&amp;Tax_Agriculture!G12</f>
        <v>I*DMT,-IADMT</v>
      </c>
      <c r="H12" t="str">
        <f t="shared" si="5"/>
        <v>INDDSB2</v>
      </c>
      <c r="I12" s="10" t="s">
        <v>248</v>
      </c>
      <c r="J12" s="51">
        <f t="shared" ca="1" si="0"/>
        <v>121.84069514307899</v>
      </c>
      <c r="K12" s="51">
        <f t="shared" ca="1" si="6"/>
        <v>121.84069514307899</v>
      </c>
      <c r="M12" s="10" t="str">
        <f t="shared" si="1"/>
        <v>ProcesTax</v>
      </c>
      <c r="O12" s="16" t="s">
        <v>30</v>
      </c>
      <c r="P12" s="16" t="str">
        <f t="shared" si="2"/>
        <v>I*DMT</v>
      </c>
      <c r="R12" s="24" t="s">
        <v>76</v>
      </c>
      <c r="S12" s="24" t="s">
        <v>78</v>
      </c>
      <c r="T12" t="str">
        <f>HLOOKUP($R$2,Tax_Apply_Matrix!$D$3:$O$12,10)</f>
        <v>FullTax</v>
      </c>
    </row>
    <row r="13" spans="2:20">
      <c r="C13" t="s">
        <v>11</v>
      </c>
      <c r="D13" s="18">
        <v>2010</v>
      </c>
      <c r="E13" t="str">
        <f t="shared" si="3"/>
        <v>IND*,-INDA*</v>
      </c>
      <c r="F13" t="str">
        <f t="shared" si="4"/>
        <v>INDWPE</v>
      </c>
      <c r="G13" t="str">
        <f>P13&amp;",-"&amp;Tax_Agriculture!G13</f>
        <v>I*DMT,-IADMT</v>
      </c>
      <c r="H13" t="str">
        <f t="shared" si="5"/>
        <v>INDWPE</v>
      </c>
      <c r="I13" s="93" t="s">
        <v>248</v>
      </c>
      <c r="J13" s="51">
        <f t="shared" ca="1" si="0"/>
        <v>0</v>
      </c>
      <c r="K13" s="51">
        <f t="shared" ca="1" si="6"/>
        <v>0</v>
      </c>
      <c r="M13" s="10" t="str">
        <f t="shared" si="1"/>
        <v>ProcesTax</v>
      </c>
      <c r="O13" s="16" t="s">
        <v>17</v>
      </c>
      <c r="P13" s="16" t="str">
        <f t="shared" si="2"/>
        <v>I*DMT</v>
      </c>
    </row>
    <row r="14" spans="2:20">
      <c r="C14" t="s">
        <v>11</v>
      </c>
      <c r="D14" s="18">
        <v>2010</v>
      </c>
      <c r="E14" t="str">
        <f t="shared" si="3"/>
        <v>IND*,-INDA*</v>
      </c>
      <c r="F14" t="str">
        <f t="shared" si="4"/>
        <v>INDWCH</v>
      </c>
      <c r="G14" t="str">
        <f>P14&amp;",-"&amp;Tax_Agriculture!G14</f>
        <v>I*DMT,-IADMT</v>
      </c>
      <c r="H14" t="str">
        <f t="shared" si="5"/>
        <v>INDWCH</v>
      </c>
      <c r="I14" s="10" t="s">
        <v>248</v>
      </c>
      <c r="J14" s="51">
        <f t="shared" ca="1" si="0"/>
        <v>0</v>
      </c>
      <c r="K14" s="51">
        <f t="shared" ca="1" si="6"/>
        <v>0</v>
      </c>
      <c r="M14" s="10" t="str">
        <f t="shared" si="1"/>
        <v>ProcesTax</v>
      </c>
      <c r="O14" s="16" t="s">
        <v>18</v>
      </c>
      <c r="P14" s="16" t="str">
        <f t="shared" si="2"/>
        <v>I*DMT</v>
      </c>
    </row>
    <row r="15" spans="2:20">
      <c r="C15" t="s">
        <v>11</v>
      </c>
      <c r="D15" s="18">
        <v>2010</v>
      </c>
      <c r="E15" t="str">
        <f t="shared" si="3"/>
        <v>IND*,-INDA*</v>
      </c>
      <c r="F15" t="str">
        <f t="shared" si="4"/>
        <v>INDBGA</v>
      </c>
      <c r="G15" t="str">
        <f>P15&amp;",-"&amp;Tax_Agriculture!G15</f>
        <v>I*DMT,-IADMT</v>
      </c>
      <c r="H15" t="str">
        <f t="shared" si="5"/>
        <v>INDBGA</v>
      </c>
      <c r="I15" s="93" t="s">
        <v>248</v>
      </c>
      <c r="J15" s="51">
        <f t="shared" ca="1" si="0"/>
        <v>0</v>
      </c>
      <c r="K15" s="51">
        <f t="shared" ca="1" si="6"/>
        <v>0</v>
      </c>
      <c r="M15" s="10" t="str">
        <f t="shared" si="1"/>
        <v>ProcesTax</v>
      </c>
      <c r="O15" s="16" t="s">
        <v>19</v>
      </c>
      <c r="P15" s="16" t="str">
        <f t="shared" si="2"/>
        <v>I*DMT</v>
      </c>
    </row>
    <row r="16" spans="2:20">
      <c r="C16" t="s">
        <v>11</v>
      </c>
      <c r="D16" s="18">
        <v>2010</v>
      </c>
      <c r="E16" t="str">
        <f t="shared" si="3"/>
        <v>IND*,-INDA*</v>
      </c>
      <c r="F16" t="str">
        <f t="shared" si="4"/>
        <v>INDHFO</v>
      </c>
      <c r="G16" t="str">
        <f>P16&amp;",-"&amp;Tax_Agriculture!G16</f>
        <v>I*DMT,-IADMT</v>
      </c>
      <c r="H16" t="str">
        <f t="shared" si="5"/>
        <v>INDHFO</v>
      </c>
      <c r="I16" s="10" t="s">
        <v>248</v>
      </c>
      <c r="J16" s="51">
        <f t="shared" ca="1" si="0"/>
        <v>35.720705191668699</v>
      </c>
      <c r="K16" s="51">
        <f t="shared" ca="1" si="6"/>
        <v>35.720705191668699</v>
      </c>
      <c r="M16" s="10" t="str">
        <f t="shared" si="1"/>
        <v>ProcesTax</v>
      </c>
      <c r="O16" s="16" t="s">
        <v>20</v>
      </c>
      <c r="P16" s="16" t="str">
        <f t="shared" si="2"/>
        <v>I*DMT</v>
      </c>
    </row>
    <row r="17" spans="2:16">
      <c r="C17" t="s">
        <v>11</v>
      </c>
      <c r="D17" s="18">
        <v>2010</v>
      </c>
      <c r="E17" t="str">
        <f t="shared" si="3"/>
        <v>IND*,-INDA*</v>
      </c>
      <c r="F17" t="str">
        <f t="shared" si="4"/>
        <v>INDLPG</v>
      </c>
      <c r="G17" t="str">
        <f>P17&amp;",-"&amp;Tax_Agriculture!G17</f>
        <v>I*DMT,-IADMT</v>
      </c>
      <c r="H17" t="str">
        <f t="shared" si="5"/>
        <v>INDLPG</v>
      </c>
      <c r="I17" s="93" t="s">
        <v>248</v>
      </c>
      <c r="J17" s="51">
        <f t="shared" ca="1" si="0"/>
        <v>32.490852038154401</v>
      </c>
      <c r="K17" s="51">
        <f t="shared" ca="1" si="6"/>
        <v>32.490852038154401</v>
      </c>
      <c r="M17" s="10" t="str">
        <f t="shared" si="1"/>
        <v>ProcesTax</v>
      </c>
      <c r="O17" s="16" t="s">
        <v>21</v>
      </c>
      <c r="P17" s="16" t="str">
        <f t="shared" si="2"/>
        <v>I*DMT</v>
      </c>
    </row>
    <row r="18" spans="2:16">
      <c r="C18" t="s">
        <v>11</v>
      </c>
      <c r="D18" s="18">
        <v>2010</v>
      </c>
      <c r="E18" t="str">
        <f t="shared" si="3"/>
        <v>IND*,-INDA*</v>
      </c>
      <c r="F18" t="str">
        <f t="shared" si="4"/>
        <v>INDWST</v>
      </c>
      <c r="G18" t="str">
        <f>P18&amp;",-"&amp;Tax_Agriculture!G18</f>
        <v>I*DMT,-IADMT</v>
      </c>
      <c r="H18" t="str">
        <f t="shared" si="5"/>
        <v>INDWST</v>
      </c>
      <c r="I18" s="10" t="s">
        <v>248</v>
      </c>
      <c r="J18" s="51">
        <f t="shared" ca="1" si="0"/>
        <v>31.108262589722298</v>
      </c>
      <c r="K18" s="51">
        <f t="shared" ca="1" si="6"/>
        <v>31.108262589722298</v>
      </c>
      <c r="M18" s="10" t="str">
        <f t="shared" si="1"/>
        <v>ProcesTax</v>
      </c>
      <c r="O18" s="16" t="s">
        <v>22</v>
      </c>
      <c r="P18" s="16" t="str">
        <f t="shared" si="2"/>
        <v>I*DMT</v>
      </c>
    </row>
    <row r="19" spans="2:16">
      <c r="C19" t="s">
        <v>11</v>
      </c>
      <c r="D19" s="18">
        <v>2010</v>
      </c>
      <c r="E19" t="str">
        <f t="shared" si="3"/>
        <v>IND*,-INDA*</v>
      </c>
      <c r="F19" t="str">
        <f t="shared" si="4"/>
        <v>INDHCE</v>
      </c>
      <c r="G19" t="str">
        <f>P19&amp;",-"&amp;Tax_Agriculture!G19</f>
        <v>I*DMT,-IADMT</v>
      </c>
      <c r="H19" t="str">
        <f t="shared" si="5"/>
        <v>INDHCE</v>
      </c>
      <c r="I19" s="93" t="s">
        <v>248</v>
      </c>
      <c r="J19" s="51">
        <f t="shared" ca="1" si="0"/>
        <v>30.170076892571945</v>
      </c>
      <c r="K19" s="51">
        <f t="shared" ca="1" si="6"/>
        <v>30.170076892571945</v>
      </c>
      <c r="M19" s="10" t="str">
        <f t="shared" si="1"/>
        <v>ProcesTax</v>
      </c>
      <c r="O19" s="16" t="s">
        <v>23</v>
      </c>
      <c r="P19" s="16" t="str">
        <f t="shared" si="2"/>
        <v>I*DMT</v>
      </c>
    </row>
    <row r="20" spans="2:16">
      <c r="C20" t="s">
        <v>11</v>
      </c>
      <c r="D20" s="18">
        <v>2010</v>
      </c>
      <c r="E20" t="str">
        <f t="shared" si="3"/>
        <v>IND*,-INDA*</v>
      </c>
      <c r="F20" t="str">
        <f t="shared" si="4"/>
        <v>INDHDE</v>
      </c>
      <c r="G20" t="str">
        <f>P20&amp;",-"&amp;Tax_Agriculture!G20</f>
        <v>I*DMT,-IADMT</v>
      </c>
      <c r="H20" t="str">
        <f t="shared" si="5"/>
        <v>INDHDE</v>
      </c>
      <c r="I20" s="10" t="s">
        <v>248</v>
      </c>
      <c r="J20" s="51">
        <f t="shared" ca="1" si="0"/>
        <v>30.170076892571945</v>
      </c>
      <c r="K20" s="51">
        <f t="shared" ca="1" si="6"/>
        <v>30.170076892571945</v>
      </c>
      <c r="M20" s="10" t="str">
        <f t="shared" si="1"/>
        <v>ProcesTax</v>
      </c>
      <c r="O20" s="16" t="s">
        <v>24</v>
      </c>
      <c r="P20" s="16" t="str">
        <f t="shared" si="2"/>
        <v>I*DMT</v>
      </c>
    </row>
    <row r="21" spans="2:16">
      <c r="B21" s="9"/>
      <c r="C21" s="9" t="s">
        <v>11</v>
      </c>
      <c r="D21" s="12">
        <v>2010</v>
      </c>
      <c r="E21" s="9" t="str">
        <f t="shared" si="3"/>
        <v>IND*,-INDA*</v>
      </c>
      <c r="F21" s="9" t="str">
        <f t="shared" si="4"/>
        <v>INDELC</v>
      </c>
      <c r="G21" s="9" t="str">
        <f>P21&amp;",-"&amp;Tax_Agriculture!G21</f>
        <v>I*DMT,-IADMT</v>
      </c>
      <c r="H21" s="9" t="str">
        <f t="shared" si="5"/>
        <v>INDELC</v>
      </c>
      <c r="I21" s="93" t="s">
        <v>248</v>
      </c>
      <c r="J21" s="52">
        <f t="shared" ca="1" si="0"/>
        <v>1.3054360193901322</v>
      </c>
      <c r="K21" s="51">
        <f t="shared" ca="1" si="6"/>
        <v>1.3054360193901322</v>
      </c>
      <c r="M21" s="13" t="str">
        <f t="shared" si="1"/>
        <v>ProcesTax</v>
      </c>
      <c r="O21" s="17" t="s">
        <v>127</v>
      </c>
      <c r="P21" s="17" t="str">
        <f t="shared" si="2"/>
        <v>I*DMT</v>
      </c>
    </row>
    <row r="22" spans="2:16">
      <c r="C22" t="s">
        <v>11</v>
      </c>
      <c r="D22" s="18">
        <v>2010</v>
      </c>
      <c r="E22" t="str">
        <f t="shared" si="3"/>
        <v>IND*,-INDA*</v>
      </c>
      <c r="F22" t="str">
        <f>O22</f>
        <v>INDNGA</v>
      </c>
      <c r="G22" t="str">
        <f>P22&amp;",-"&amp;Tax_Agriculture!G22</f>
        <v>I*DHT,-IADHT</v>
      </c>
      <c r="H22" t="str">
        <f t="shared" si="5"/>
        <v>INDNGA</v>
      </c>
      <c r="I22" s="10" t="s">
        <v>248</v>
      </c>
      <c r="J22" s="51">
        <f t="shared" ca="1" si="0"/>
        <v>2.4405977753815513</v>
      </c>
      <c r="K22" s="51">
        <f t="shared" ca="1" si="6"/>
        <v>2.4405977753815513</v>
      </c>
      <c r="M22" s="10" t="str">
        <f t="shared" si="1"/>
        <v>ProcesTax</v>
      </c>
      <c r="O22" s="16" t="s">
        <v>27</v>
      </c>
      <c r="P22" s="16" t="str">
        <f>$S$2&amp;$R$7</f>
        <v>I*DHT</v>
      </c>
    </row>
    <row r="23" spans="2:16">
      <c r="C23" t="s">
        <v>11</v>
      </c>
      <c r="D23" s="18">
        <v>2010</v>
      </c>
      <c r="E23" t="str">
        <f t="shared" si="3"/>
        <v>IND*,-INDA*</v>
      </c>
      <c r="F23" t="str">
        <f t="shared" si="4"/>
        <v>INDSNG2</v>
      </c>
      <c r="G23" t="str">
        <f>P23&amp;",-"&amp;Tax_Agriculture!G23</f>
        <v>I*DHT,-IADHT</v>
      </c>
      <c r="H23" t="str">
        <f t="shared" si="5"/>
        <v>INDSNG2</v>
      </c>
      <c r="I23" s="93" t="s">
        <v>248</v>
      </c>
      <c r="J23" s="51">
        <f t="shared" ca="1" si="0"/>
        <v>0</v>
      </c>
      <c r="K23" s="51">
        <f t="shared" ca="1" si="6"/>
        <v>0</v>
      </c>
      <c r="M23" s="10" t="str">
        <f t="shared" si="1"/>
        <v>ProcesTax</v>
      </c>
      <c r="O23" s="16" t="s">
        <v>26</v>
      </c>
      <c r="P23" s="16" t="str">
        <f>$S$2&amp;$R$7</f>
        <v>I*DHT</v>
      </c>
    </row>
    <row r="24" spans="2:16">
      <c r="C24" t="s">
        <v>11</v>
      </c>
      <c r="D24" s="18">
        <v>2010</v>
      </c>
      <c r="E24" t="str">
        <f t="shared" si="3"/>
        <v>IND*,-INDA*</v>
      </c>
      <c r="F24" t="str">
        <f t="shared" si="4"/>
        <v>INDSNG1</v>
      </c>
      <c r="G24" t="str">
        <f>P24&amp;",-"&amp;Tax_Agriculture!G24</f>
        <v>I*DHT,-IADHT</v>
      </c>
      <c r="H24" t="str">
        <f t="shared" si="5"/>
        <v>INDSNG1</v>
      </c>
      <c r="I24" s="10" t="s">
        <v>248</v>
      </c>
      <c r="J24" s="51">
        <f t="shared" ca="1" si="0"/>
        <v>0</v>
      </c>
      <c r="K24" s="51">
        <f t="shared" ca="1" si="6"/>
        <v>0</v>
      </c>
      <c r="M24" s="10" t="str">
        <f t="shared" si="1"/>
        <v>ProcesTax</v>
      </c>
      <c r="O24" s="16" t="s">
        <v>25</v>
      </c>
      <c r="P24" s="16" t="str">
        <f>$S$2&amp;$R$7</f>
        <v>I*DHT</v>
      </c>
    </row>
    <row r="25" spans="2:16">
      <c r="C25" t="s">
        <v>11</v>
      </c>
      <c r="D25" s="18">
        <v>2010</v>
      </c>
      <c r="E25" t="str">
        <f t="shared" si="3"/>
        <v>IND*,-INDA*</v>
      </c>
      <c r="F25" t="str">
        <f t="shared" si="4"/>
        <v>INDCOA</v>
      </c>
      <c r="G25" t="str">
        <f>P25&amp;",-"&amp;Tax_Agriculture!G25</f>
        <v>I*DHT,-IADHT</v>
      </c>
      <c r="H25" t="str">
        <f t="shared" si="5"/>
        <v>INDCOA</v>
      </c>
      <c r="I25" s="93" t="s">
        <v>248</v>
      </c>
      <c r="J25" s="51">
        <f t="shared" ca="1" si="0"/>
        <v>0</v>
      </c>
      <c r="K25" s="51">
        <f t="shared" ca="1" si="6"/>
        <v>0</v>
      </c>
      <c r="M25" s="10" t="str">
        <f t="shared" si="1"/>
        <v>ProcesTax</v>
      </c>
      <c r="O25" s="16" t="s">
        <v>16</v>
      </c>
      <c r="P25" s="16" t="str">
        <f t="shared" ref="P25:P31" si="7">$S$2&amp;$R$7</f>
        <v>I*DHT</v>
      </c>
    </row>
    <row r="26" spans="2:16">
      <c r="C26" t="s">
        <v>11</v>
      </c>
      <c r="D26" s="18">
        <v>2010</v>
      </c>
      <c r="E26" t="str">
        <f t="shared" si="3"/>
        <v>IND*,-INDA*</v>
      </c>
      <c r="F26" t="str">
        <f t="shared" si="4"/>
        <v>INDDSL</v>
      </c>
      <c r="G26" t="str">
        <f>P26&amp;",-"&amp;Tax_Agriculture!G26</f>
        <v>I*DHT,-IADHT</v>
      </c>
      <c r="H26" t="str">
        <f t="shared" si="5"/>
        <v>INDDSL</v>
      </c>
      <c r="I26" s="10" t="s">
        <v>248</v>
      </c>
      <c r="J26" s="51">
        <f t="shared" ca="1" si="0"/>
        <v>138.56082516920716</v>
      </c>
      <c r="K26" s="51">
        <f t="shared" ca="1" si="6"/>
        <v>138.56082516920716</v>
      </c>
      <c r="M26" s="10" t="str">
        <f t="shared" si="1"/>
        <v>ProcesTax</v>
      </c>
      <c r="O26" s="16" t="s">
        <v>29</v>
      </c>
      <c r="P26" s="16" t="str">
        <f t="shared" si="7"/>
        <v>I*DHT</v>
      </c>
    </row>
    <row r="27" spans="2:16">
      <c r="C27" t="s">
        <v>11</v>
      </c>
      <c r="D27" s="18">
        <v>2010</v>
      </c>
      <c r="E27" t="str">
        <f t="shared" si="3"/>
        <v>IND*,-INDA*</v>
      </c>
      <c r="F27" t="str">
        <f t="shared" si="4"/>
        <v>INDDSB1</v>
      </c>
      <c r="G27" t="str">
        <f>P27&amp;",-"&amp;Tax_Agriculture!G27</f>
        <v>I*DHT,-IADHT</v>
      </c>
      <c r="H27" t="str">
        <f t="shared" si="5"/>
        <v>INDDSB1</v>
      </c>
      <c r="I27" s="93" t="s">
        <v>248</v>
      </c>
      <c r="J27" s="51">
        <f t="shared" ca="1" si="0"/>
        <v>121.84069514307899</v>
      </c>
      <c r="K27" s="51">
        <f t="shared" ca="1" si="6"/>
        <v>121.84069514307899</v>
      </c>
      <c r="M27" s="10" t="str">
        <f t="shared" si="1"/>
        <v>ProcesTax</v>
      </c>
      <c r="O27" s="16" t="s">
        <v>28</v>
      </c>
      <c r="P27" s="16" t="str">
        <f t="shared" si="7"/>
        <v>I*DHT</v>
      </c>
    </row>
    <row r="28" spans="2:16" ht="18.75" customHeight="1">
      <c r="C28" t="s">
        <v>11</v>
      </c>
      <c r="D28" s="18">
        <v>2010</v>
      </c>
      <c r="E28" t="str">
        <f t="shared" si="3"/>
        <v>IND*,-INDA*</v>
      </c>
      <c r="F28" t="str">
        <f t="shared" si="4"/>
        <v>INDDSB2</v>
      </c>
      <c r="G28" t="str">
        <f>P28&amp;",-"&amp;Tax_Agriculture!G28</f>
        <v>I*DHT,-IADHT</v>
      </c>
      <c r="H28" t="str">
        <f t="shared" si="5"/>
        <v>INDDSB2</v>
      </c>
      <c r="I28" s="10" t="s">
        <v>248</v>
      </c>
      <c r="J28" s="51">
        <f t="shared" ca="1" si="0"/>
        <v>121.84069514307899</v>
      </c>
      <c r="K28" s="51">
        <f t="shared" ca="1" si="6"/>
        <v>121.84069514307899</v>
      </c>
      <c r="M28" s="10" t="str">
        <f t="shared" si="1"/>
        <v>ProcesTax</v>
      </c>
      <c r="O28" s="16" t="s">
        <v>30</v>
      </c>
      <c r="P28" s="16" t="str">
        <f t="shared" si="7"/>
        <v>I*DHT</v>
      </c>
    </row>
    <row r="29" spans="2:16">
      <c r="C29" t="s">
        <v>11</v>
      </c>
      <c r="D29" s="18">
        <v>2010</v>
      </c>
      <c r="E29" t="str">
        <f t="shared" si="3"/>
        <v>IND*,-INDA*</v>
      </c>
      <c r="F29" t="str">
        <f t="shared" si="4"/>
        <v>INDWPE</v>
      </c>
      <c r="G29" t="str">
        <f>P29&amp;",-"&amp;Tax_Agriculture!G29</f>
        <v>I*DHT,-IADHT</v>
      </c>
      <c r="H29" t="str">
        <f t="shared" si="5"/>
        <v>INDWPE</v>
      </c>
      <c r="I29" s="93" t="s">
        <v>248</v>
      </c>
      <c r="J29" s="51">
        <f t="shared" ca="1" si="0"/>
        <v>0</v>
      </c>
      <c r="K29" s="51">
        <f t="shared" ca="1" si="6"/>
        <v>0</v>
      </c>
      <c r="M29" s="10" t="str">
        <f t="shared" si="1"/>
        <v>ProcesTax</v>
      </c>
      <c r="O29" s="16" t="s">
        <v>17</v>
      </c>
      <c r="P29" s="16" t="str">
        <f t="shared" si="7"/>
        <v>I*DHT</v>
      </c>
    </row>
    <row r="30" spans="2:16">
      <c r="C30" t="s">
        <v>11</v>
      </c>
      <c r="D30" s="18">
        <v>2010</v>
      </c>
      <c r="E30" t="str">
        <f t="shared" si="3"/>
        <v>IND*,-INDA*</v>
      </c>
      <c r="F30" t="str">
        <f t="shared" si="4"/>
        <v>INDWCH</v>
      </c>
      <c r="G30" t="str">
        <f>P30&amp;",-"&amp;Tax_Agriculture!G30</f>
        <v>I*DHT,-IADHT</v>
      </c>
      <c r="H30" t="str">
        <f t="shared" si="5"/>
        <v>INDWCH</v>
      </c>
      <c r="I30" s="10" t="s">
        <v>248</v>
      </c>
      <c r="J30" s="51">
        <f t="shared" ca="1" si="0"/>
        <v>0</v>
      </c>
      <c r="K30" s="51">
        <f t="shared" ca="1" si="6"/>
        <v>0</v>
      </c>
      <c r="M30" s="10" t="str">
        <f t="shared" si="1"/>
        <v>ProcesTax</v>
      </c>
      <c r="O30" s="16" t="s">
        <v>18</v>
      </c>
      <c r="P30" s="16" t="str">
        <f t="shared" si="7"/>
        <v>I*DHT</v>
      </c>
    </row>
    <row r="31" spans="2:16">
      <c r="C31" t="s">
        <v>11</v>
      </c>
      <c r="D31" s="18">
        <v>2010</v>
      </c>
      <c r="E31" t="str">
        <f t="shared" si="3"/>
        <v>IND*,-INDA*</v>
      </c>
      <c r="F31" t="str">
        <f t="shared" si="4"/>
        <v>INDHFO</v>
      </c>
      <c r="G31" t="str">
        <f>P31&amp;",-"&amp;Tax_Agriculture!G31</f>
        <v>I*DHT,-IADHT</v>
      </c>
      <c r="H31" t="str">
        <f t="shared" si="5"/>
        <v>INDHFO</v>
      </c>
      <c r="I31" s="93" t="s">
        <v>248</v>
      </c>
      <c r="J31" s="51">
        <f t="shared" ca="1" si="0"/>
        <v>35.720705191668699</v>
      </c>
      <c r="K31" s="51">
        <f t="shared" ca="1" si="6"/>
        <v>35.720705191668699</v>
      </c>
      <c r="M31" s="10" t="str">
        <f t="shared" si="1"/>
        <v>ProcesTax</v>
      </c>
      <c r="O31" s="16" t="s">
        <v>20</v>
      </c>
      <c r="P31" s="16" t="str">
        <f t="shared" si="7"/>
        <v>I*DHT</v>
      </c>
    </row>
    <row r="32" spans="2:16">
      <c r="C32" t="s">
        <v>11</v>
      </c>
      <c r="D32" s="18">
        <v>2010</v>
      </c>
      <c r="E32" t="str">
        <f t="shared" si="3"/>
        <v>IND*,-INDA*</v>
      </c>
      <c r="F32" t="str">
        <f t="shared" si="4"/>
        <v>INDLPG</v>
      </c>
      <c r="G32" t="str">
        <f>P32&amp;",-"&amp;Tax_Agriculture!G32</f>
        <v>I*DHT,-IADHT</v>
      </c>
      <c r="H32" t="str">
        <f t="shared" si="5"/>
        <v>INDLPG</v>
      </c>
      <c r="I32" s="10" t="s">
        <v>248</v>
      </c>
      <c r="J32" s="51">
        <f t="shared" ca="1" si="0"/>
        <v>32.490852038154401</v>
      </c>
      <c r="K32" s="51">
        <f t="shared" ca="1" si="6"/>
        <v>32.490852038154401</v>
      </c>
      <c r="M32" s="10" t="str">
        <f t="shared" si="1"/>
        <v>ProcesTax</v>
      </c>
      <c r="O32" s="16" t="s">
        <v>21</v>
      </c>
      <c r="P32" s="16" t="str">
        <f>$S$2&amp;$R$7</f>
        <v>I*DHT</v>
      </c>
    </row>
    <row r="33" spans="2:16">
      <c r="C33" t="s">
        <v>11</v>
      </c>
      <c r="D33" s="18">
        <v>2010</v>
      </c>
      <c r="E33" t="str">
        <f t="shared" si="3"/>
        <v>IND*,-INDA*</v>
      </c>
      <c r="F33" t="str">
        <f t="shared" si="4"/>
        <v>INDWST</v>
      </c>
      <c r="G33" t="str">
        <f>P33&amp;",-"&amp;Tax_Agriculture!G33</f>
        <v>I*DHT,-IADHT</v>
      </c>
      <c r="H33" t="str">
        <f t="shared" si="5"/>
        <v>INDWST</v>
      </c>
      <c r="I33" s="93" t="s">
        <v>248</v>
      </c>
      <c r="J33" s="51">
        <f t="shared" ca="1" si="0"/>
        <v>31.108262589722298</v>
      </c>
      <c r="K33" s="51">
        <f t="shared" ca="1" si="6"/>
        <v>31.108262589722298</v>
      </c>
      <c r="M33" s="10" t="str">
        <f t="shared" si="1"/>
        <v>ProcesTax</v>
      </c>
      <c r="O33" s="16" t="s">
        <v>22</v>
      </c>
      <c r="P33" s="16" t="str">
        <f t="shared" ref="P33:P34" si="8">$S$2&amp;$R$7</f>
        <v>I*DHT</v>
      </c>
    </row>
    <row r="34" spans="2:16">
      <c r="B34" s="9"/>
      <c r="C34" s="9" t="s">
        <v>11</v>
      </c>
      <c r="D34" s="18">
        <v>2010</v>
      </c>
      <c r="E34" s="9" t="str">
        <f t="shared" si="3"/>
        <v>IND*,-INDA*</v>
      </c>
      <c r="F34" s="9" t="str">
        <f t="shared" si="4"/>
        <v>INDELC</v>
      </c>
      <c r="G34" s="9" t="str">
        <f>P34&amp;",-"&amp;Tax_Agriculture!G34</f>
        <v>I*DHT,-IADHT</v>
      </c>
      <c r="H34" s="9" t="str">
        <f t="shared" si="5"/>
        <v>INDELC</v>
      </c>
      <c r="I34" s="10" t="s">
        <v>248</v>
      </c>
      <c r="J34" s="52">
        <f t="shared" ca="1" si="0"/>
        <v>1.3054360193901322</v>
      </c>
      <c r="K34" s="51">
        <f t="shared" ca="1" si="6"/>
        <v>1.3054360193901322</v>
      </c>
      <c r="L34" s="9"/>
      <c r="M34" s="13" t="str">
        <f t="shared" si="1"/>
        <v>ProcesTax</v>
      </c>
      <c r="O34" s="17" t="s">
        <v>127</v>
      </c>
      <c r="P34" s="17" t="str">
        <f t="shared" si="8"/>
        <v>I*DHT</v>
      </c>
    </row>
    <row r="35" spans="2:16">
      <c r="C35" t="s">
        <v>11</v>
      </c>
      <c r="D35" s="18">
        <v>2010</v>
      </c>
      <c r="E35" t="str">
        <f t="shared" si="3"/>
        <v>IND*,-INDA*</v>
      </c>
      <c r="F35" t="str">
        <f>O35</f>
        <v>INDNGA</v>
      </c>
      <c r="G35" t="str">
        <f>P35&amp;",-"&amp;Tax_Agriculture!G35</f>
        <v>I*DRH,-IADRH</v>
      </c>
      <c r="H35" t="str">
        <f t="shared" si="5"/>
        <v>INDNGA</v>
      </c>
      <c r="I35" s="93" t="s">
        <v>248</v>
      </c>
      <c r="J35" s="51">
        <f t="shared" ca="1" si="0"/>
        <v>64.443834456701921</v>
      </c>
      <c r="K35" s="51">
        <f t="shared" ca="1" si="6"/>
        <v>64.443834456701921</v>
      </c>
      <c r="M35" s="10" t="str">
        <f t="shared" si="1"/>
        <v>HeatTax</v>
      </c>
      <c r="O35" s="16" t="s">
        <v>27</v>
      </c>
      <c r="P35" s="16" t="str">
        <f t="shared" ref="P35:P50" si="9">$S$2&amp;$R$8</f>
        <v>I*DRH</v>
      </c>
    </row>
    <row r="36" spans="2:16">
      <c r="C36" t="s">
        <v>11</v>
      </c>
      <c r="D36" s="18">
        <v>2010</v>
      </c>
      <c r="E36" t="str">
        <f t="shared" si="3"/>
        <v>IND*,-INDA*</v>
      </c>
      <c r="F36" t="str">
        <f t="shared" si="4"/>
        <v>INDSNG2</v>
      </c>
      <c r="G36" t="str">
        <f>P36&amp;",-"&amp;Tax_Agriculture!G36</f>
        <v>I*DRH,-IADRH</v>
      </c>
      <c r="H36" t="str">
        <f t="shared" si="5"/>
        <v>INDSNG2</v>
      </c>
      <c r="I36" s="10" t="s">
        <v>248</v>
      </c>
      <c r="J36" s="51">
        <f t="shared" ca="1" si="0"/>
        <v>0</v>
      </c>
      <c r="K36" s="51">
        <f t="shared" ca="1" si="6"/>
        <v>0</v>
      </c>
      <c r="M36" s="10" t="str">
        <f t="shared" si="1"/>
        <v>HeatTax</v>
      </c>
      <c r="O36" s="16" t="s">
        <v>26</v>
      </c>
      <c r="P36" s="16" t="str">
        <f t="shared" si="9"/>
        <v>I*DRH</v>
      </c>
    </row>
    <row r="37" spans="2:16">
      <c r="C37" t="s">
        <v>11</v>
      </c>
      <c r="D37" s="18">
        <v>2010</v>
      </c>
      <c r="E37" t="str">
        <f t="shared" si="3"/>
        <v>IND*,-INDA*</v>
      </c>
      <c r="F37" t="str">
        <f t="shared" si="4"/>
        <v>INDSNG1</v>
      </c>
      <c r="G37" t="str">
        <f>P37&amp;",-"&amp;Tax_Agriculture!G37</f>
        <v>I*DRH,-IADRH</v>
      </c>
      <c r="H37" t="str">
        <f t="shared" si="5"/>
        <v>INDSNG1</v>
      </c>
      <c r="I37" s="93" t="s">
        <v>248</v>
      </c>
      <c r="J37" s="51">
        <f t="shared" ca="1" si="0"/>
        <v>121.84069514307899</v>
      </c>
      <c r="K37" s="51">
        <f t="shared" ca="1" si="6"/>
        <v>121.84069514307899</v>
      </c>
      <c r="M37" s="10" t="str">
        <f t="shared" si="1"/>
        <v>HeatTax</v>
      </c>
      <c r="O37" s="16" t="s">
        <v>25</v>
      </c>
      <c r="P37" s="16" t="str">
        <f t="shared" si="9"/>
        <v>I*DRH</v>
      </c>
    </row>
    <row r="38" spans="2:16">
      <c r="C38" t="s">
        <v>11</v>
      </c>
      <c r="D38" s="18">
        <v>2010</v>
      </c>
      <c r="E38" t="str">
        <f t="shared" si="3"/>
        <v>IND*,-INDA*</v>
      </c>
      <c r="F38" t="str">
        <f t="shared" si="4"/>
        <v>INDCOA</v>
      </c>
      <c r="G38" t="str">
        <f>P38&amp;",-"&amp;Tax_Agriculture!G38</f>
        <v>I*DRH,-IADRH</v>
      </c>
      <c r="H38" t="str">
        <f t="shared" si="5"/>
        <v>INDCOA</v>
      </c>
      <c r="I38" s="10" t="s">
        <v>248</v>
      </c>
      <c r="J38" s="51">
        <f t="shared" ca="1" si="0"/>
        <v>0</v>
      </c>
      <c r="K38" s="51">
        <f t="shared" ca="1" si="6"/>
        <v>0</v>
      </c>
      <c r="M38" s="10" t="str">
        <f t="shared" si="1"/>
        <v>HeatTax</v>
      </c>
      <c r="O38" s="16" t="s">
        <v>16</v>
      </c>
      <c r="P38" s="16" t="str">
        <f t="shared" si="9"/>
        <v>I*DRH</v>
      </c>
    </row>
    <row r="39" spans="2:16">
      <c r="C39" t="s">
        <v>11</v>
      </c>
      <c r="D39" s="18">
        <v>2010</v>
      </c>
      <c r="E39" t="str">
        <f t="shared" si="3"/>
        <v>IND*,-INDA*</v>
      </c>
      <c r="F39" t="str">
        <f t="shared" si="4"/>
        <v>INDDSL</v>
      </c>
      <c r="G39" t="str">
        <f>P39&amp;",-"&amp;Tax_Agriculture!G39</f>
        <v>I*DRH,-IADRH</v>
      </c>
      <c r="H39" t="str">
        <f t="shared" si="5"/>
        <v>INDDSL</v>
      </c>
      <c r="I39" s="93" t="s">
        <v>248</v>
      </c>
      <c r="J39" s="51">
        <f t="shared" ca="1" si="0"/>
        <v>138.56082516920716</v>
      </c>
      <c r="K39" s="51">
        <f t="shared" ca="1" si="6"/>
        <v>138.56082516920716</v>
      </c>
      <c r="M39" s="10" t="str">
        <f t="shared" si="1"/>
        <v>HeatTax</v>
      </c>
      <c r="O39" s="16" t="s">
        <v>29</v>
      </c>
      <c r="P39" s="16" t="str">
        <f t="shared" si="9"/>
        <v>I*DRH</v>
      </c>
    </row>
    <row r="40" spans="2:16">
      <c r="C40" t="s">
        <v>11</v>
      </c>
      <c r="D40" s="18">
        <v>2010</v>
      </c>
      <c r="E40" t="str">
        <f t="shared" si="3"/>
        <v>IND*,-INDA*</v>
      </c>
      <c r="F40" t="str">
        <f t="shared" si="4"/>
        <v>INDDSB1</v>
      </c>
      <c r="G40" t="str">
        <f>P40&amp;",-"&amp;Tax_Agriculture!G40</f>
        <v>I*DRH,-IADRH</v>
      </c>
      <c r="H40" t="str">
        <f t="shared" si="5"/>
        <v>INDDSB1</v>
      </c>
      <c r="I40" s="10" t="s">
        <v>248</v>
      </c>
      <c r="J40" s="51">
        <f t="shared" ca="1" si="0"/>
        <v>32.519861727474179</v>
      </c>
      <c r="K40" s="51">
        <f t="shared" ca="1" si="6"/>
        <v>32.519861727474179</v>
      </c>
      <c r="M40" s="10" t="str">
        <f t="shared" si="1"/>
        <v>HeatTax</v>
      </c>
      <c r="O40" s="16" t="s">
        <v>28</v>
      </c>
      <c r="P40" s="16" t="str">
        <f t="shared" si="9"/>
        <v>I*DRH</v>
      </c>
    </row>
    <row r="41" spans="2:16">
      <c r="C41" t="s">
        <v>11</v>
      </c>
      <c r="D41" s="18">
        <v>2010</v>
      </c>
      <c r="E41" t="str">
        <f t="shared" si="3"/>
        <v>IND*,-INDA*</v>
      </c>
      <c r="F41" t="str">
        <f t="shared" si="4"/>
        <v>INDDSB2</v>
      </c>
      <c r="G41" t="str">
        <f>P41&amp;",-"&amp;Tax_Agriculture!G41</f>
        <v>I*DRH,-IADRH</v>
      </c>
      <c r="H41" t="str">
        <f t="shared" si="5"/>
        <v>INDDSB2</v>
      </c>
      <c r="I41" s="93" t="s">
        <v>248</v>
      </c>
      <c r="J41" s="51">
        <f t="shared" ca="1" si="0"/>
        <v>121.84069514307899</v>
      </c>
      <c r="K41" s="51">
        <f t="shared" ca="1" si="6"/>
        <v>121.84069514307899</v>
      </c>
      <c r="M41" s="10" t="str">
        <f t="shared" si="1"/>
        <v>HeatTax</v>
      </c>
      <c r="O41" s="16" t="s">
        <v>30</v>
      </c>
      <c r="P41" s="16" t="str">
        <f t="shared" si="9"/>
        <v>I*DRH</v>
      </c>
    </row>
    <row r="42" spans="2:16">
      <c r="C42" t="s">
        <v>11</v>
      </c>
      <c r="D42" s="18">
        <v>2010</v>
      </c>
      <c r="E42" t="str">
        <f t="shared" si="3"/>
        <v>IND*,-INDA*</v>
      </c>
      <c r="F42" t="str">
        <f t="shared" si="4"/>
        <v>INDWPE</v>
      </c>
      <c r="G42" t="str">
        <f>P42&amp;",-"&amp;Tax_Agriculture!G42</f>
        <v>I*DRH,-IADRH</v>
      </c>
      <c r="H42" t="str">
        <f t="shared" si="5"/>
        <v>INDWPE</v>
      </c>
      <c r="I42" s="10" t="s">
        <v>248</v>
      </c>
      <c r="J42" s="51">
        <f t="shared" ca="1" si="0"/>
        <v>0</v>
      </c>
      <c r="K42" s="51">
        <f t="shared" ca="1" si="6"/>
        <v>0</v>
      </c>
      <c r="M42" s="10" t="str">
        <f t="shared" si="1"/>
        <v>HeatTax</v>
      </c>
      <c r="O42" s="16" t="s">
        <v>17</v>
      </c>
      <c r="P42" s="16" t="str">
        <f t="shared" si="9"/>
        <v>I*DRH</v>
      </c>
    </row>
    <row r="43" spans="2:16">
      <c r="C43" t="s">
        <v>11</v>
      </c>
      <c r="D43" s="18">
        <v>2010</v>
      </c>
      <c r="E43" t="str">
        <f t="shared" si="3"/>
        <v>IND*,-INDA*</v>
      </c>
      <c r="F43" t="str">
        <f t="shared" si="4"/>
        <v>INDWCH</v>
      </c>
      <c r="G43" t="str">
        <f>P43&amp;",-"&amp;Tax_Agriculture!G43</f>
        <v>I*DRH,-IADRH</v>
      </c>
      <c r="H43" t="str">
        <f t="shared" si="5"/>
        <v>INDWCH</v>
      </c>
      <c r="I43" s="93" t="s">
        <v>248</v>
      </c>
      <c r="J43" s="51">
        <f t="shared" ca="1" si="0"/>
        <v>0</v>
      </c>
      <c r="K43" s="51">
        <f t="shared" ca="1" si="6"/>
        <v>0</v>
      </c>
      <c r="M43" s="10" t="str">
        <f t="shared" si="1"/>
        <v>HeatTax</v>
      </c>
      <c r="O43" s="16" t="s">
        <v>18</v>
      </c>
      <c r="P43" s="16" t="str">
        <f t="shared" si="9"/>
        <v>I*DRH</v>
      </c>
    </row>
    <row r="44" spans="2:16">
      <c r="C44" t="s">
        <v>11</v>
      </c>
      <c r="D44" s="18">
        <v>2010</v>
      </c>
      <c r="E44" t="str">
        <f t="shared" si="3"/>
        <v>IND*,-INDA*</v>
      </c>
      <c r="F44" t="str">
        <f t="shared" si="4"/>
        <v>INDBGA</v>
      </c>
      <c r="G44" t="str">
        <f>P44&amp;",-"&amp;Tax_Agriculture!G44</f>
        <v>I*DRH,-IADRH</v>
      </c>
      <c r="H44" t="str">
        <f t="shared" si="5"/>
        <v>INDBGA</v>
      </c>
      <c r="I44" s="10" t="s">
        <v>248</v>
      </c>
      <c r="J44" s="51">
        <f t="shared" ca="1" si="0"/>
        <v>0</v>
      </c>
      <c r="K44" s="51">
        <f t="shared" ca="1" si="6"/>
        <v>0</v>
      </c>
      <c r="M44" s="10" t="str">
        <f t="shared" si="1"/>
        <v>HeatTax</v>
      </c>
      <c r="O44" s="16" t="s">
        <v>19</v>
      </c>
      <c r="P44" s="16" t="str">
        <f t="shared" si="9"/>
        <v>I*DRH</v>
      </c>
    </row>
    <row r="45" spans="2:16">
      <c r="C45" t="s">
        <v>11</v>
      </c>
      <c r="D45" s="18">
        <v>2010</v>
      </c>
      <c r="E45" t="str">
        <f t="shared" si="3"/>
        <v>IND*,-INDA*</v>
      </c>
      <c r="F45" t="str">
        <f t="shared" si="4"/>
        <v>INDHFO</v>
      </c>
      <c r="G45" t="str">
        <f>P45&amp;",-"&amp;Tax_Agriculture!G45</f>
        <v>I*DRH,-IADRH</v>
      </c>
      <c r="H45" t="str">
        <f t="shared" si="5"/>
        <v>INDHFO</v>
      </c>
      <c r="I45" s="93" t="s">
        <v>248</v>
      </c>
      <c r="J45" s="51">
        <f t="shared" ca="1" si="0"/>
        <v>35.720705191668699</v>
      </c>
      <c r="K45" s="51">
        <f t="shared" ca="1" si="6"/>
        <v>35.720705191668699</v>
      </c>
      <c r="M45" s="10" t="str">
        <f t="shared" si="1"/>
        <v>HeatTax</v>
      </c>
      <c r="O45" s="16" t="s">
        <v>20</v>
      </c>
      <c r="P45" s="16" t="str">
        <f t="shared" si="9"/>
        <v>I*DRH</v>
      </c>
    </row>
    <row r="46" spans="2:16">
      <c r="C46" t="s">
        <v>11</v>
      </c>
      <c r="D46" s="18">
        <v>2010</v>
      </c>
      <c r="E46" t="str">
        <f t="shared" si="3"/>
        <v>IND*,-INDA*</v>
      </c>
      <c r="F46" t="str">
        <f t="shared" si="4"/>
        <v>INDLPG</v>
      </c>
      <c r="G46" t="str">
        <f>P46&amp;",-"&amp;Tax_Agriculture!G46</f>
        <v>I*DRH,-IADRH</v>
      </c>
      <c r="H46" t="str">
        <f t="shared" si="5"/>
        <v>INDLPG</v>
      </c>
      <c r="I46" s="10" t="s">
        <v>248</v>
      </c>
      <c r="J46" s="51">
        <f t="shared" ca="1" si="0"/>
        <v>32.490852038154401</v>
      </c>
      <c r="K46" s="51">
        <f t="shared" ca="1" si="6"/>
        <v>32.490852038154401</v>
      </c>
      <c r="M46" s="10" t="str">
        <f t="shared" si="1"/>
        <v>HeatTax</v>
      </c>
      <c r="O46" s="16" t="s">
        <v>21</v>
      </c>
      <c r="P46" s="16" t="str">
        <f t="shared" si="9"/>
        <v>I*DRH</v>
      </c>
    </row>
    <row r="47" spans="2:16">
      <c r="C47" t="s">
        <v>11</v>
      </c>
      <c r="D47" s="18">
        <v>2010</v>
      </c>
      <c r="E47" t="str">
        <f t="shared" si="3"/>
        <v>IND*,-INDA*</v>
      </c>
      <c r="F47" t="str">
        <f t="shared" si="4"/>
        <v>INDWST</v>
      </c>
      <c r="G47" t="str">
        <f>P47&amp;",-"&amp;Tax_Agriculture!G47</f>
        <v>I*DRH,-IADRH</v>
      </c>
      <c r="H47" t="str">
        <f t="shared" si="5"/>
        <v>INDWST</v>
      </c>
      <c r="I47" s="93" t="s">
        <v>248</v>
      </c>
      <c r="J47" s="51">
        <f t="shared" ca="1" si="0"/>
        <v>31.108262589722298</v>
      </c>
      <c r="K47" s="51">
        <f t="shared" ca="1" si="6"/>
        <v>31.108262589722298</v>
      </c>
      <c r="M47" s="10" t="str">
        <f t="shared" si="1"/>
        <v>HeatTax</v>
      </c>
      <c r="O47" s="16" t="s">
        <v>22</v>
      </c>
      <c r="P47" s="16" t="str">
        <f t="shared" si="9"/>
        <v>I*DRH</v>
      </c>
    </row>
    <row r="48" spans="2:16">
      <c r="C48" t="s">
        <v>11</v>
      </c>
      <c r="D48" s="18">
        <v>2010</v>
      </c>
      <c r="E48" t="str">
        <f t="shared" si="3"/>
        <v>IND*,-INDA*</v>
      </c>
      <c r="F48" t="str">
        <f t="shared" si="4"/>
        <v>INDHCE</v>
      </c>
      <c r="G48" t="str">
        <f>P48&amp;",-"&amp;Tax_Agriculture!G48</f>
        <v>I*DRH,-IADRH</v>
      </c>
      <c r="H48" t="str">
        <f t="shared" si="5"/>
        <v>INDHCE</v>
      </c>
      <c r="I48" s="10" t="s">
        <v>248</v>
      </c>
      <c r="J48" s="51">
        <f t="shared" ca="1" si="0"/>
        <v>30.170076892571945</v>
      </c>
      <c r="K48" s="51">
        <f t="shared" ca="1" si="6"/>
        <v>30.170076892571945</v>
      </c>
      <c r="M48" s="10" t="str">
        <f t="shared" si="1"/>
        <v>HeatTax</v>
      </c>
      <c r="O48" s="16" t="s">
        <v>23</v>
      </c>
      <c r="P48" s="16" t="str">
        <f t="shared" si="9"/>
        <v>I*DRH</v>
      </c>
    </row>
    <row r="49" spans="2:16">
      <c r="C49" t="s">
        <v>11</v>
      </c>
      <c r="D49" s="18">
        <v>2010</v>
      </c>
      <c r="E49" t="str">
        <f t="shared" si="3"/>
        <v>IND*,-INDA*</v>
      </c>
      <c r="F49" t="str">
        <f t="shared" si="4"/>
        <v>INDHDE</v>
      </c>
      <c r="G49" t="str">
        <f>P49&amp;",-"&amp;Tax_Agriculture!G49</f>
        <v>I*DRH,-IADRH</v>
      </c>
      <c r="H49" t="str">
        <f t="shared" si="5"/>
        <v>INDHDE</v>
      </c>
      <c r="I49" s="93" t="s">
        <v>248</v>
      </c>
      <c r="J49" s="51">
        <f t="shared" ca="1" si="0"/>
        <v>30.170076892571945</v>
      </c>
      <c r="K49" s="51">
        <f t="shared" ca="1" si="6"/>
        <v>30.170076892571945</v>
      </c>
      <c r="M49" s="10" t="str">
        <f t="shared" si="1"/>
        <v>HeatTax</v>
      </c>
      <c r="O49" s="16" t="s">
        <v>24</v>
      </c>
      <c r="P49" s="16" t="str">
        <f t="shared" si="9"/>
        <v>I*DRH</v>
      </c>
    </row>
    <row r="50" spans="2:16">
      <c r="B50" s="9"/>
      <c r="C50" s="9" t="s">
        <v>11</v>
      </c>
      <c r="D50" s="12">
        <v>2010</v>
      </c>
      <c r="E50" s="9" t="str">
        <f t="shared" si="3"/>
        <v>IND*,-INDA*</v>
      </c>
      <c r="F50" s="9" t="str">
        <f t="shared" si="4"/>
        <v>INDELC</v>
      </c>
      <c r="G50" s="9" t="str">
        <f>P50&amp;",-"&amp;Tax_Agriculture!G50</f>
        <v>I*DRH,-IADRH</v>
      </c>
      <c r="H50" s="9" t="str">
        <f t="shared" si="5"/>
        <v>INDELC</v>
      </c>
      <c r="I50" s="10" t="s">
        <v>248</v>
      </c>
      <c r="J50" s="52">
        <f t="shared" ca="1" si="0"/>
        <v>32.519861727474179</v>
      </c>
      <c r="K50" s="51">
        <f t="shared" ca="1" si="6"/>
        <v>32.519861727474179</v>
      </c>
      <c r="M50" s="13" t="str">
        <f t="shared" si="1"/>
        <v>HeatTax</v>
      </c>
      <c r="O50" s="16" t="s">
        <v>127</v>
      </c>
      <c r="P50" s="16" t="str">
        <f t="shared" si="9"/>
        <v>I*DRH</v>
      </c>
    </row>
    <row r="51" spans="2:16">
      <c r="B51" s="26"/>
      <c r="C51" s="26" t="s">
        <v>11</v>
      </c>
      <c r="D51" s="27">
        <v>2010</v>
      </c>
      <c r="E51" s="26" t="str">
        <f t="shared" si="3"/>
        <v>IND*,-INDA*</v>
      </c>
      <c r="F51" s="26" t="str">
        <f>O51</f>
        <v>INDELC</v>
      </c>
      <c r="G51" s="26" t="str">
        <f>P51&amp;",-"&amp;Tax_Agriculture!G51</f>
        <v>I*DLA,-IADLA</v>
      </c>
      <c r="H51" s="9" t="str">
        <f t="shared" si="5"/>
        <v>INDELC</v>
      </c>
      <c r="I51" s="93" t="s">
        <v>248</v>
      </c>
      <c r="J51" s="52">
        <f t="shared" ca="1" si="0"/>
        <v>32.519861727474179</v>
      </c>
      <c r="K51" s="51">
        <f t="shared" ca="1" si="6"/>
        <v>32.519861727474179</v>
      </c>
      <c r="M51" s="28" t="str">
        <f t="shared" si="1"/>
        <v>FullTax</v>
      </c>
      <c r="O51" s="25" t="s">
        <v>127</v>
      </c>
      <c r="P51" s="25" t="str">
        <f>$S$2&amp;$R$9</f>
        <v>I*DLA</v>
      </c>
    </row>
    <row r="52" spans="2:16">
      <c r="B52" s="9"/>
      <c r="C52" s="9" t="s">
        <v>11</v>
      </c>
      <c r="D52" s="12">
        <v>2010</v>
      </c>
      <c r="E52" s="9" t="str">
        <f t="shared" si="3"/>
        <v>IND*,-INDA*</v>
      </c>
      <c r="F52" s="26" t="str">
        <f t="shared" si="4"/>
        <v>INDELC</v>
      </c>
      <c r="G52" s="9" t="str">
        <f>P52&amp;",-"&amp;Tax_Agriculture!G52</f>
        <v>I*DEM,-IADEM</v>
      </c>
      <c r="H52" s="9" t="str">
        <f t="shared" si="5"/>
        <v>INDELC</v>
      </c>
      <c r="I52" s="10" t="s">
        <v>248</v>
      </c>
      <c r="J52" s="52">
        <f t="shared" ca="1" si="0"/>
        <v>32.519861727474179</v>
      </c>
      <c r="K52" s="51">
        <f t="shared" ca="1" si="6"/>
        <v>32.519861727474179</v>
      </c>
      <c r="M52" s="13" t="str">
        <f t="shared" si="1"/>
        <v>FullTax</v>
      </c>
      <c r="O52" s="17" t="s">
        <v>127</v>
      </c>
      <c r="P52" s="17" t="str">
        <f>$S$2&amp;$R$10</f>
        <v>I*DEM</v>
      </c>
    </row>
    <row r="53" spans="2:16">
      <c r="C53" t="s">
        <v>11</v>
      </c>
      <c r="D53" s="18">
        <v>2010</v>
      </c>
      <c r="E53" t="str">
        <f t="shared" si="3"/>
        <v>IND*,-INDA*</v>
      </c>
      <c r="F53" t="str">
        <f t="shared" si="4"/>
        <v>INDDSB1</v>
      </c>
      <c r="G53" t="str">
        <f>P53&amp;",-"&amp;Tax_Agriculture!G53</f>
        <v>I*DTF,-IADTF</v>
      </c>
      <c r="H53" t="str">
        <f t="shared" si="5"/>
        <v>INDDSB1</v>
      </c>
      <c r="I53" s="93" t="s">
        <v>248</v>
      </c>
      <c r="J53" s="51">
        <f t="shared" ca="1" si="0"/>
        <v>32.519861727474179</v>
      </c>
      <c r="K53" s="51">
        <f t="shared" ca="1" si="6"/>
        <v>32.519861727474179</v>
      </c>
      <c r="M53" s="10" t="str">
        <f t="shared" si="1"/>
        <v>FullTax</v>
      </c>
      <c r="O53" s="16" t="s">
        <v>28</v>
      </c>
      <c r="P53" s="16" t="str">
        <f>$S$2&amp;$R$11</f>
        <v>I*DTF</v>
      </c>
    </row>
    <row r="54" spans="2:16">
      <c r="C54" t="s">
        <v>11</v>
      </c>
      <c r="D54" s="18">
        <v>2010</v>
      </c>
      <c r="E54" t="str">
        <f t="shared" si="3"/>
        <v>IND*,-INDA*</v>
      </c>
      <c r="F54" t="str">
        <f t="shared" si="4"/>
        <v>INDDSB2</v>
      </c>
      <c r="G54" t="str">
        <f>P54&amp;",-"&amp;Tax_Agriculture!G54</f>
        <v>I*DTF,-IADTF</v>
      </c>
      <c r="H54" t="str">
        <f t="shared" si="5"/>
        <v>INDDSB2</v>
      </c>
      <c r="I54" s="10" t="s">
        <v>248</v>
      </c>
      <c r="J54" s="51">
        <f t="shared" ca="1" si="0"/>
        <v>121.84069514307899</v>
      </c>
      <c r="K54" s="51">
        <f t="shared" ca="1" si="6"/>
        <v>121.84069514307899</v>
      </c>
      <c r="M54" s="10" t="str">
        <f t="shared" si="1"/>
        <v>FullTax</v>
      </c>
      <c r="O54" s="16" t="s">
        <v>30</v>
      </c>
      <c r="P54" s="16" t="str">
        <f t="shared" ref="P54:P55" si="10">$S$2&amp;$R$11</f>
        <v>I*DTF</v>
      </c>
    </row>
    <row r="55" spans="2:16">
      <c r="C55" t="s">
        <v>11</v>
      </c>
      <c r="D55" s="18">
        <v>2010</v>
      </c>
      <c r="E55" t="str">
        <f t="shared" si="3"/>
        <v>IND*,-INDA*</v>
      </c>
      <c r="F55" t="str">
        <f t="shared" si="4"/>
        <v>INDDSL</v>
      </c>
      <c r="G55" t="str">
        <f>P55&amp;",-"&amp;Tax_Agriculture!G55</f>
        <v>I*DTF,-IADTF</v>
      </c>
      <c r="H55" t="str">
        <f t="shared" si="5"/>
        <v>INDDSL</v>
      </c>
      <c r="I55" s="93" t="s">
        <v>248</v>
      </c>
      <c r="J55" s="51">
        <f t="shared" ca="1" si="0"/>
        <v>138.56082516920716</v>
      </c>
      <c r="K55" s="51">
        <f t="shared" ca="1" si="6"/>
        <v>138.56082516920716</v>
      </c>
      <c r="M55" s="10" t="str">
        <f t="shared" si="1"/>
        <v>FullTax</v>
      </c>
      <c r="O55" s="16" t="s">
        <v>29</v>
      </c>
      <c r="P55" s="16" t="str">
        <f t="shared" si="10"/>
        <v>I*DTF</v>
      </c>
    </row>
    <row r="56" spans="2:16">
      <c r="C56" t="s">
        <v>11</v>
      </c>
      <c r="D56" s="18">
        <v>2010</v>
      </c>
      <c r="E56" t="str">
        <f t="shared" si="3"/>
        <v>IND*,-INDA*</v>
      </c>
      <c r="F56" t="str">
        <f t="shared" si="4"/>
        <v>INDLPG</v>
      </c>
      <c r="G56" t="str">
        <f>P56&amp;",-"&amp;Tax_Agriculture!G56</f>
        <v>I*DFL,-IADFL</v>
      </c>
      <c r="H56" t="str">
        <f t="shared" si="5"/>
        <v>INDLPG</v>
      </c>
      <c r="I56" s="10" t="s">
        <v>248</v>
      </c>
      <c r="J56" s="51">
        <f t="shared" ca="1" si="0"/>
        <v>32.490852038154401</v>
      </c>
      <c r="K56" s="51">
        <f t="shared" ca="1" si="6"/>
        <v>32.490852038154401</v>
      </c>
      <c r="M56" s="10" t="str">
        <f t="shared" si="1"/>
        <v>FullTax</v>
      </c>
      <c r="O56" s="16" t="s">
        <v>21</v>
      </c>
      <c r="P56" s="16" t="str">
        <f>$S$2&amp;$R$12</f>
        <v>I*DFL</v>
      </c>
    </row>
    <row r="57" spans="2:16">
      <c r="C57" t="s">
        <v>11</v>
      </c>
      <c r="D57" s="18">
        <v>2010</v>
      </c>
      <c r="E57" t="str">
        <f t="shared" si="3"/>
        <v>IND*,-INDA*</v>
      </c>
      <c r="F57" t="str">
        <f t="shared" si="4"/>
        <v>INDSNG1</v>
      </c>
      <c r="G57" t="str">
        <f>P57&amp;",-"&amp;Tax_Agriculture!G57</f>
        <v>I*DFL,-IADFL</v>
      </c>
      <c r="H57" t="str">
        <f t="shared" si="5"/>
        <v>INDSNG1</v>
      </c>
      <c r="I57" s="93" t="s">
        <v>248</v>
      </c>
      <c r="J57" s="51">
        <f t="shared" ca="1" si="0"/>
        <v>121.84069514307899</v>
      </c>
      <c r="K57" s="51">
        <f t="shared" ca="1" si="6"/>
        <v>121.84069514307899</v>
      </c>
      <c r="M57" s="10" t="str">
        <f t="shared" si="1"/>
        <v>FullTax</v>
      </c>
      <c r="O57" s="16" t="s">
        <v>25</v>
      </c>
      <c r="P57" s="16" t="str">
        <f t="shared" ref="P57:P58" si="11">$S$2&amp;$R$12</f>
        <v>I*DFL</v>
      </c>
    </row>
    <row r="58" spans="2:16" ht="15.75" thickBot="1">
      <c r="B58" s="9"/>
      <c r="C58" s="9" t="s">
        <v>11</v>
      </c>
      <c r="D58" s="12">
        <v>2010</v>
      </c>
      <c r="E58" s="9" t="str">
        <f t="shared" si="3"/>
        <v>IND*,-INDA*</v>
      </c>
      <c r="F58" s="9" t="str">
        <f t="shared" si="4"/>
        <v>INDSNG2</v>
      </c>
      <c r="G58" s="9" t="str">
        <f>P58&amp;",-"&amp;Tax_Agriculture!G58</f>
        <v>I*DFL,-IADFL</v>
      </c>
      <c r="H58" s="9" t="str">
        <f t="shared" si="5"/>
        <v>INDSNG2</v>
      </c>
      <c r="I58" s="10" t="s">
        <v>248</v>
      </c>
      <c r="J58" s="52">
        <f t="shared" ca="1" si="0"/>
        <v>0</v>
      </c>
      <c r="K58" s="51">
        <f t="shared" ca="1" si="6"/>
        <v>0</v>
      </c>
      <c r="M58" s="13" t="str">
        <f t="shared" si="1"/>
        <v>FullTax</v>
      </c>
      <c r="O58" s="17" t="s">
        <v>26</v>
      </c>
      <c r="P58" s="17" t="str">
        <f t="shared" si="11"/>
        <v>I*DFL</v>
      </c>
    </row>
    <row r="59" spans="2:16">
      <c r="B59" s="8"/>
      <c r="C59" s="8" t="s">
        <v>11</v>
      </c>
      <c r="D59" s="19">
        <v>2015</v>
      </c>
      <c r="E59" s="8" t="str">
        <f>$S$3&amp;"*,-INDA*"</f>
        <v>IND*,-INDA*</v>
      </c>
      <c r="F59" t="str">
        <f t="shared" ref="F59:H78" si="12">F6</f>
        <v>INDNGA</v>
      </c>
      <c r="G59" s="8" t="str">
        <f t="shared" si="12"/>
        <v>I*DMT,-IADMT</v>
      </c>
      <c r="H59" t="str">
        <f t="shared" si="12"/>
        <v>INDNGA</v>
      </c>
      <c r="I59" s="93" t="s">
        <v>248</v>
      </c>
      <c r="J59" s="51">
        <f t="shared" ca="1" si="0"/>
        <v>2.3923925411292624</v>
      </c>
      <c r="K59" s="51">
        <f t="shared" ca="1" si="6"/>
        <v>2.3923925411292624</v>
      </c>
      <c r="M59" s="20" t="str">
        <f t="shared" si="1"/>
        <v>ProcesTax</v>
      </c>
    </row>
    <row r="60" spans="2:16">
      <c r="C60" t="s">
        <v>11</v>
      </c>
      <c r="D60" s="18">
        <v>2015</v>
      </c>
      <c r="E60" t="str">
        <f t="shared" si="3"/>
        <v>IND*,-INDA*</v>
      </c>
      <c r="F60" t="str">
        <f t="shared" si="12"/>
        <v>INDSNG1</v>
      </c>
      <c r="G60" t="str">
        <f t="shared" si="12"/>
        <v>I*DMT,-IADMT</v>
      </c>
      <c r="H60" t="str">
        <f t="shared" si="12"/>
        <v>INDSNG1</v>
      </c>
      <c r="I60" s="10" t="s">
        <v>248</v>
      </c>
      <c r="J60" s="51">
        <f t="shared" ca="1" si="0"/>
        <v>0</v>
      </c>
      <c r="K60" s="51">
        <f t="shared" ca="1" si="6"/>
        <v>0</v>
      </c>
      <c r="M60" s="10" t="str">
        <f t="shared" si="1"/>
        <v>ProcesTax</v>
      </c>
    </row>
    <row r="61" spans="2:16">
      <c r="C61" t="s">
        <v>11</v>
      </c>
      <c r="D61" s="18">
        <v>2015</v>
      </c>
      <c r="E61" t="str">
        <f t="shared" si="3"/>
        <v>IND*,-INDA*</v>
      </c>
      <c r="F61" t="str">
        <f t="shared" si="12"/>
        <v>INDSNG2</v>
      </c>
      <c r="G61" t="str">
        <f t="shared" si="12"/>
        <v>I*DMT,-IADMT</v>
      </c>
      <c r="H61" t="str">
        <f t="shared" si="12"/>
        <v>INDSNG2</v>
      </c>
      <c r="I61" s="93" t="s">
        <v>248</v>
      </c>
      <c r="J61" s="51">
        <f t="shared" ca="1" si="0"/>
        <v>0</v>
      </c>
      <c r="K61" s="51">
        <f t="shared" ca="1" si="6"/>
        <v>0</v>
      </c>
      <c r="M61" s="10" t="str">
        <f t="shared" si="1"/>
        <v>ProcesTax</v>
      </c>
    </row>
    <row r="62" spans="2:16">
      <c r="C62" t="s">
        <v>11</v>
      </c>
      <c r="D62" s="18">
        <v>2015</v>
      </c>
      <c r="E62" t="str">
        <f t="shared" si="3"/>
        <v>IND*,-INDA*</v>
      </c>
      <c r="F62" t="str">
        <f t="shared" si="12"/>
        <v>INDCOA</v>
      </c>
      <c r="G62" t="str">
        <f t="shared" si="12"/>
        <v>I*DMT,-IADMT</v>
      </c>
      <c r="H62" t="str">
        <f t="shared" si="12"/>
        <v>INDCOA</v>
      </c>
      <c r="I62" s="10" t="s">
        <v>248</v>
      </c>
      <c r="J62" s="51">
        <f t="shared" ca="1" si="0"/>
        <v>0</v>
      </c>
      <c r="K62" s="51">
        <f t="shared" ca="1" si="6"/>
        <v>0</v>
      </c>
      <c r="M62" s="10" t="str">
        <f t="shared" si="1"/>
        <v>ProcesTax</v>
      </c>
    </row>
    <row r="63" spans="2:16">
      <c r="C63" t="s">
        <v>11</v>
      </c>
      <c r="D63" s="18">
        <v>2015</v>
      </c>
      <c r="E63" t="str">
        <f t="shared" si="3"/>
        <v>IND*,-INDA*</v>
      </c>
      <c r="F63" t="str">
        <f t="shared" si="12"/>
        <v>INDDSL</v>
      </c>
      <c r="G63" t="str">
        <f t="shared" si="12"/>
        <v>I*DMT,-IADMT</v>
      </c>
      <c r="H63" t="str">
        <f t="shared" si="12"/>
        <v>INDDSL</v>
      </c>
      <c r="I63" s="93" t="s">
        <v>248</v>
      </c>
      <c r="J63" s="51">
        <f t="shared" ca="1" si="0"/>
        <v>145.72835544314296</v>
      </c>
      <c r="K63" s="51">
        <f t="shared" ca="1" si="6"/>
        <v>145.72835544314296</v>
      </c>
      <c r="M63" s="10" t="str">
        <f t="shared" si="1"/>
        <v>ProcesTax</v>
      </c>
    </row>
    <row r="64" spans="2:16">
      <c r="C64" t="s">
        <v>11</v>
      </c>
      <c r="D64" s="18">
        <v>2015</v>
      </c>
      <c r="E64" t="str">
        <f t="shared" si="3"/>
        <v>IND*,-INDA*</v>
      </c>
      <c r="F64" t="str">
        <f t="shared" si="12"/>
        <v>INDDSB1</v>
      </c>
      <c r="G64" t="str">
        <f t="shared" si="12"/>
        <v>I*DMT,-IADMT</v>
      </c>
      <c r="H64" t="str">
        <f t="shared" si="12"/>
        <v>INDDSB1</v>
      </c>
      <c r="I64" s="10" t="s">
        <v>248</v>
      </c>
      <c r="J64" s="51">
        <f t="shared" ca="1" si="0"/>
        <v>121.84069514307899</v>
      </c>
      <c r="K64" s="51">
        <f t="shared" ca="1" si="6"/>
        <v>121.84069514307899</v>
      </c>
      <c r="M64" s="10" t="str">
        <f t="shared" si="1"/>
        <v>ProcesTax</v>
      </c>
    </row>
    <row r="65" spans="2:13">
      <c r="C65" t="s">
        <v>11</v>
      </c>
      <c r="D65" s="18">
        <v>2015</v>
      </c>
      <c r="E65" t="str">
        <f t="shared" si="3"/>
        <v>IND*,-INDA*</v>
      </c>
      <c r="F65" t="str">
        <f t="shared" si="12"/>
        <v>INDDSB2</v>
      </c>
      <c r="G65" t="str">
        <f t="shared" si="12"/>
        <v>I*DMT,-IADMT</v>
      </c>
      <c r="H65" t="str">
        <f t="shared" si="12"/>
        <v>INDDSB2</v>
      </c>
      <c r="I65" s="93" t="s">
        <v>248</v>
      </c>
      <c r="J65" s="51">
        <f t="shared" ca="1" si="0"/>
        <v>121.84069514307899</v>
      </c>
      <c r="K65" s="51">
        <f t="shared" ca="1" si="6"/>
        <v>121.84069514307899</v>
      </c>
      <c r="M65" s="10" t="str">
        <f t="shared" si="1"/>
        <v>ProcesTax</v>
      </c>
    </row>
    <row r="66" spans="2:13">
      <c r="C66" t="s">
        <v>11</v>
      </c>
      <c r="D66" s="18">
        <v>2015</v>
      </c>
      <c r="E66" t="str">
        <f t="shared" si="3"/>
        <v>IND*,-INDA*</v>
      </c>
      <c r="F66" t="str">
        <f t="shared" si="12"/>
        <v>INDWPE</v>
      </c>
      <c r="G66" t="str">
        <f t="shared" si="12"/>
        <v>I*DMT,-IADMT</v>
      </c>
      <c r="H66" t="str">
        <f t="shared" si="12"/>
        <v>INDWPE</v>
      </c>
      <c r="I66" s="10" t="s">
        <v>248</v>
      </c>
      <c r="J66" s="51">
        <f t="shared" ca="1" si="0"/>
        <v>0</v>
      </c>
      <c r="K66" s="51">
        <f t="shared" ca="1" si="6"/>
        <v>0</v>
      </c>
      <c r="M66" s="10" t="str">
        <f t="shared" si="1"/>
        <v>ProcesTax</v>
      </c>
    </row>
    <row r="67" spans="2:13">
      <c r="C67" t="s">
        <v>11</v>
      </c>
      <c r="D67" s="18">
        <v>2015</v>
      </c>
      <c r="E67" t="str">
        <f t="shared" si="3"/>
        <v>IND*,-INDA*</v>
      </c>
      <c r="F67" t="str">
        <f t="shared" si="12"/>
        <v>INDWCH</v>
      </c>
      <c r="G67" t="str">
        <f t="shared" si="12"/>
        <v>I*DMT,-IADMT</v>
      </c>
      <c r="H67" t="str">
        <f t="shared" si="12"/>
        <v>INDWCH</v>
      </c>
      <c r="I67" s="93" t="s">
        <v>248</v>
      </c>
      <c r="J67" s="51">
        <f t="shared" ca="1" si="0"/>
        <v>0</v>
      </c>
      <c r="K67" s="51">
        <f t="shared" ca="1" si="6"/>
        <v>0</v>
      </c>
      <c r="M67" s="10" t="str">
        <f t="shared" si="1"/>
        <v>ProcesTax</v>
      </c>
    </row>
    <row r="68" spans="2:13">
      <c r="C68" t="s">
        <v>11</v>
      </c>
      <c r="D68" s="18">
        <v>2015</v>
      </c>
      <c r="E68" t="str">
        <f t="shared" si="3"/>
        <v>IND*,-INDA*</v>
      </c>
      <c r="F68" t="str">
        <f t="shared" si="12"/>
        <v>INDBGA</v>
      </c>
      <c r="G68" t="str">
        <f t="shared" si="12"/>
        <v>I*DMT,-IADMT</v>
      </c>
      <c r="H68" t="str">
        <f t="shared" si="12"/>
        <v>INDBGA</v>
      </c>
      <c r="I68" s="10" t="s">
        <v>248</v>
      </c>
      <c r="J68" s="51">
        <f t="shared" ca="1" si="0"/>
        <v>0</v>
      </c>
      <c r="K68" s="51">
        <f t="shared" ca="1" si="6"/>
        <v>0</v>
      </c>
      <c r="M68" s="10" t="str">
        <f t="shared" si="1"/>
        <v>ProcesTax</v>
      </c>
    </row>
    <row r="69" spans="2:13">
      <c r="C69" t="s">
        <v>11</v>
      </c>
      <c r="D69" s="18">
        <v>2015</v>
      </c>
      <c r="E69" t="str">
        <f t="shared" si="3"/>
        <v>IND*,-INDA*</v>
      </c>
      <c r="F69" t="str">
        <f t="shared" si="12"/>
        <v>INDHFO</v>
      </c>
      <c r="G69" t="str">
        <f t="shared" si="12"/>
        <v>I*DMT,-IADMT</v>
      </c>
      <c r="H69" t="str">
        <f t="shared" si="12"/>
        <v>INDHFO</v>
      </c>
      <c r="I69" s="93" t="s">
        <v>248</v>
      </c>
      <c r="J69" s="51">
        <f t="shared" ca="1" si="0"/>
        <v>49.612420193178153</v>
      </c>
      <c r="K69" s="51">
        <f t="shared" ca="1" si="6"/>
        <v>49.612420193178153</v>
      </c>
      <c r="M69" s="10" t="str">
        <f t="shared" si="1"/>
        <v>ProcesTax</v>
      </c>
    </row>
    <row r="70" spans="2:13">
      <c r="C70" t="s">
        <v>11</v>
      </c>
      <c r="D70" s="18">
        <v>2015</v>
      </c>
      <c r="E70" t="str">
        <f t="shared" si="3"/>
        <v>IND*,-INDA*</v>
      </c>
      <c r="F70" t="str">
        <f t="shared" si="12"/>
        <v>INDLPG</v>
      </c>
      <c r="G70" t="str">
        <f t="shared" si="12"/>
        <v>I*DMT,-IADMT</v>
      </c>
      <c r="H70" t="str">
        <f t="shared" si="12"/>
        <v>INDLPG</v>
      </c>
      <c r="I70" s="10" t="s">
        <v>248</v>
      </c>
      <c r="J70" s="51">
        <f t="shared" ref="J70:J133" ca="1" si="13">HLOOKUP(F70,INDIRECT(M70),D70-2007,FALSE)</f>
        <v>40.590088951336469</v>
      </c>
      <c r="K70" s="51">
        <f t="shared" ca="1" si="6"/>
        <v>40.590088951336469</v>
      </c>
      <c r="M70" s="10" t="str">
        <f t="shared" ref="M70:M133" si="14">VLOOKUP(RIGHT(G70,3),$R$6:$T$12,3,FALSE)</f>
        <v>ProcesTax</v>
      </c>
    </row>
    <row r="71" spans="2:13">
      <c r="C71" t="s">
        <v>11</v>
      </c>
      <c r="D71" s="18">
        <v>2015</v>
      </c>
      <c r="E71" t="str">
        <f t="shared" si="3"/>
        <v>IND*,-INDA*</v>
      </c>
      <c r="F71" t="str">
        <f t="shared" si="12"/>
        <v>INDWST</v>
      </c>
      <c r="G71" t="str">
        <f t="shared" si="12"/>
        <v>I*DMT,-IADMT</v>
      </c>
      <c r="H71" t="str">
        <f t="shared" si="12"/>
        <v>INDWST</v>
      </c>
      <c r="I71" s="93" t="s">
        <v>248</v>
      </c>
      <c r="J71" s="51">
        <f t="shared" ca="1" si="13"/>
        <v>0</v>
      </c>
      <c r="K71" s="51">
        <f t="shared" ref="K71:K134" ca="1" si="15">J71</f>
        <v>0</v>
      </c>
      <c r="M71" s="10" t="str">
        <f t="shared" si="14"/>
        <v>ProcesTax</v>
      </c>
    </row>
    <row r="72" spans="2:13">
      <c r="C72" t="s">
        <v>11</v>
      </c>
      <c r="D72" s="18">
        <v>2015</v>
      </c>
      <c r="E72" t="str">
        <f t="shared" si="3"/>
        <v>IND*,-INDA*</v>
      </c>
      <c r="F72" t="str">
        <f t="shared" si="12"/>
        <v>INDHCE</v>
      </c>
      <c r="G72" t="str">
        <f t="shared" si="12"/>
        <v>I*DMT,-IADMT</v>
      </c>
      <c r="H72" t="str">
        <f t="shared" si="12"/>
        <v>INDHCE</v>
      </c>
      <c r="I72" s="10" t="s">
        <v>248</v>
      </c>
      <c r="J72" s="51">
        <f t="shared" ca="1" si="13"/>
        <v>30.170076892571945</v>
      </c>
      <c r="K72" s="51">
        <f t="shared" ca="1" si="15"/>
        <v>30.170076892571945</v>
      </c>
      <c r="M72" s="10" t="str">
        <f t="shared" si="14"/>
        <v>ProcesTax</v>
      </c>
    </row>
    <row r="73" spans="2:13">
      <c r="C73" t="s">
        <v>11</v>
      </c>
      <c r="D73" s="18">
        <v>2015</v>
      </c>
      <c r="E73" t="str">
        <f t="shared" si="3"/>
        <v>IND*,-INDA*</v>
      </c>
      <c r="F73" t="str">
        <f t="shared" si="12"/>
        <v>INDHDE</v>
      </c>
      <c r="G73" t="str">
        <f t="shared" si="12"/>
        <v>I*DMT,-IADMT</v>
      </c>
      <c r="H73" t="str">
        <f t="shared" si="12"/>
        <v>INDHDE</v>
      </c>
      <c r="I73" s="93" t="s">
        <v>248</v>
      </c>
      <c r="J73" s="51">
        <f t="shared" ca="1" si="13"/>
        <v>30.170076892571945</v>
      </c>
      <c r="K73" s="51">
        <f t="shared" ca="1" si="15"/>
        <v>30.170076892571945</v>
      </c>
      <c r="M73" s="10" t="str">
        <f t="shared" si="14"/>
        <v>ProcesTax</v>
      </c>
    </row>
    <row r="74" spans="2:13">
      <c r="B74" s="9"/>
      <c r="C74" s="9" t="s">
        <v>11</v>
      </c>
      <c r="D74" s="12">
        <v>2015</v>
      </c>
      <c r="E74" s="9" t="str">
        <f t="shared" si="3"/>
        <v>IND*,-INDA*</v>
      </c>
      <c r="F74" s="9" t="str">
        <f t="shared" si="12"/>
        <v>INDELC</v>
      </c>
      <c r="G74" s="9" t="str">
        <f t="shared" si="12"/>
        <v>I*DMT,-IADMT</v>
      </c>
      <c r="H74" s="9" t="str">
        <f t="shared" si="12"/>
        <v>INDELC</v>
      </c>
      <c r="I74" s="10" t="s">
        <v>248</v>
      </c>
      <c r="J74" s="52">
        <f t="shared" ca="1" si="13"/>
        <v>1.25</v>
      </c>
      <c r="K74" s="51">
        <f t="shared" ca="1" si="15"/>
        <v>1.25</v>
      </c>
      <c r="M74" s="13" t="str">
        <f t="shared" si="14"/>
        <v>ProcesTax</v>
      </c>
    </row>
    <row r="75" spans="2:13">
      <c r="C75" t="s">
        <v>11</v>
      </c>
      <c r="D75" s="18">
        <v>2015</v>
      </c>
      <c r="E75" t="str">
        <f t="shared" si="3"/>
        <v>IND*,-INDA*</v>
      </c>
      <c r="F75" t="str">
        <f t="shared" si="12"/>
        <v>INDNGA</v>
      </c>
      <c r="G75" t="str">
        <f t="shared" si="12"/>
        <v>I*DHT,-IADHT</v>
      </c>
      <c r="H75" t="str">
        <f t="shared" si="12"/>
        <v>INDNGA</v>
      </c>
      <c r="I75" s="93" t="s">
        <v>248</v>
      </c>
      <c r="J75" s="51">
        <f t="shared" ca="1" si="13"/>
        <v>2.3923925411292624</v>
      </c>
      <c r="K75" s="51">
        <f t="shared" ca="1" si="15"/>
        <v>2.3923925411292624</v>
      </c>
      <c r="M75" s="10" t="str">
        <f t="shared" si="14"/>
        <v>ProcesTax</v>
      </c>
    </row>
    <row r="76" spans="2:13">
      <c r="C76" t="s">
        <v>11</v>
      </c>
      <c r="D76" s="18">
        <v>2015</v>
      </c>
      <c r="E76" t="str">
        <f t="shared" si="3"/>
        <v>IND*,-INDA*</v>
      </c>
      <c r="F76" t="str">
        <f t="shared" si="12"/>
        <v>INDSNG2</v>
      </c>
      <c r="G76" t="str">
        <f t="shared" si="12"/>
        <v>I*DHT,-IADHT</v>
      </c>
      <c r="H76" t="str">
        <f t="shared" si="12"/>
        <v>INDSNG2</v>
      </c>
      <c r="I76" s="10" t="s">
        <v>248</v>
      </c>
      <c r="J76" s="51">
        <f t="shared" ca="1" si="13"/>
        <v>0</v>
      </c>
      <c r="K76" s="51">
        <f t="shared" ca="1" si="15"/>
        <v>0</v>
      </c>
      <c r="M76" s="10" t="str">
        <f t="shared" si="14"/>
        <v>ProcesTax</v>
      </c>
    </row>
    <row r="77" spans="2:13">
      <c r="C77" t="s">
        <v>11</v>
      </c>
      <c r="D77" s="18">
        <v>2015</v>
      </c>
      <c r="E77" t="str">
        <f t="shared" si="3"/>
        <v>IND*,-INDA*</v>
      </c>
      <c r="F77" t="str">
        <f t="shared" si="12"/>
        <v>INDSNG1</v>
      </c>
      <c r="G77" t="str">
        <f t="shared" si="12"/>
        <v>I*DHT,-IADHT</v>
      </c>
      <c r="H77" t="str">
        <f t="shared" si="12"/>
        <v>INDSNG1</v>
      </c>
      <c r="I77" s="93" t="s">
        <v>248</v>
      </c>
      <c r="J77" s="51">
        <f t="shared" ca="1" si="13"/>
        <v>0</v>
      </c>
      <c r="K77" s="51">
        <f t="shared" ca="1" si="15"/>
        <v>0</v>
      </c>
      <c r="M77" s="10" t="str">
        <f t="shared" si="14"/>
        <v>ProcesTax</v>
      </c>
    </row>
    <row r="78" spans="2:13">
      <c r="C78" t="s">
        <v>11</v>
      </c>
      <c r="D78" s="18">
        <v>2015</v>
      </c>
      <c r="E78" t="str">
        <f t="shared" ref="E78:E141" si="16">$S$3&amp;"*,-INDA*"</f>
        <v>IND*,-INDA*</v>
      </c>
      <c r="F78" t="str">
        <f t="shared" si="12"/>
        <v>INDCOA</v>
      </c>
      <c r="G78" t="str">
        <f t="shared" si="12"/>
        <v>I*DHT,-IADHT</v>
      </c>
      <c r="H78" t="str">
        <f t="shared" si="12"/>
        <v>INDCOA</v>
      </c>
      <c r="I78" s="10" t="s">
        <v>248</v>
      </c>
      <c r="J78" s="51">
        <f t="shared" ca="1" si="13"/>
        <v>0</v>
      </c>
      <c r="K78" s="51">
        <f t="shared" ca="1" si="15"/>
        <v>0</v>
      </c>
      <c r="M78" s="10" t="str">
        <f t="shared" si="14"/>
        <v>ProcesTax</v>
      </c>
    </row>
    <row r="79" spans="2:13">
      <c r="C79" t="s">
        <v>11</v>
      </c>
      <c r="D79" s="18">
        <v>2015</v>
      </c>
      <c r="E79" t="str">
        <f t="shared" si="16"/>
        <v>IND*,-INDA*</v>
      </c>
      <c r="F79" t="str">
        <f t="shared" ref="F79:H98" si="17">F26</f>
        <v>INDDSL</v>
      </c>
      <c r="G79" t="str">
        <f t="shared" si="17"/>
        <v>I*DHT,-IADHT</v>
      </c>
      <c r="H79" t="str">
        <f t="shared" si="17"/>
        <v>INDDSL</v>
      </c>
      <c r="I79" s="93" t="s">
        <v>248</v>
      </c>
      <c r="J79" s="51">
        <f t="shared" ca="1" si="13"/>
        <v>145.72835544314296</v>
      </c>
      <c r="K79" s="51">
        <f t="shared" ca="1" si="15"/>
        <v>145.72835544314296</v>
      </c>
      <c r="M79" s="10" t="str">
        <f t="shared" si="14"/>
        <v>ProcesTax</v>
      </c>
    </row>
    <row r="80" spans="2:13">
      <c r="C80" t="s">
        <v>11</v>
      </c>
      <c r="D80" s="18">
        <v>2015</v>
      </c>
      <c r="E80" t="str">
        <f t="shared" si="16"/>
        <v>IND*,-INDA*</v>
      </c>
      <c r="F80" t="str">
        <f t="shared" si="17"/>
        <v>INDDSB1</v>
      </c>
      <c r="G80" t="str">
        <f t="shared" si="17"/>
        <v>I*DHT,-IADHT</v>
      </c>
      <c r="H80" t="str">
        <f t="shared" si="17"/>
        <v>INDDSB1</v>
      </c>
      <c r="I80" s="10" t="s">
        <v>248</v>
      </c>
      <c r="J80" s="51">
        <f t="shared" ca="1" si="13"/>
        <v>121.84069514307899</v>
      </c>
      <c r="K80" s="51">
        <f t="shared" ca="1" si="15"/>
        <v>121.84069514307899</v>
      </c>
      <c r="M80" s="10" t="str">
        <f t="shared" si="14"/>
        <v>ProcesTax</v>
      </c>
    </row>
    <row r="81" spans="2:13">
      <c r="C81" t="s">
        <v>11</v>
      </c>
      <c r="D81" s="18">
        <v>2015</v>
      </c>
      <c r="E81" t="str">
        <f t="shared" si="16"/>
        <v>IND*,-INDA*</v>
      </c>
      <c r="F81" t="str">
        <f t="shared" si="17"/>
        <v>INDDSB2</v>
      </c>
      <c r="G81" t="str">
        <f t="shared" si="17"/>
        <v>I*DHT,-IADHT</v>
      </c>
      <c r="H81" t="str">
        <f t="shared" si="17"/>
        <v>INDDSB2</v>
      </c>
      <c r="I81" s="93" t="s">
        <v>248</v>
      </c>
      <c r="J81" s="51">
        <f t="shared" ca="1" si="13"/>
        <v>121.84069514307899</v>
      </c>
      <c r="K81" s="51">
        <f t="shared" ca="1" si="15"/>
        <v>121.84069514307899</v>
      </c>
      <c r="M81" s="10" t="str">
        <f t="shared" si="14"/>
        <v>ProcesTax</v>
      </c>
    </row>
    <row r="82" spans="2:13">
      <c r="C82" t="s">
        <v>11</v>
      </c>
      <c r="D82" s="18">
        <v>2015</v>
      </c>
      <c r="E82" t="str">
        <f t="shared" si="16"/>
        <v>IND*,-INDA*</v>
      </c>
      <c r="F82" t="str">
        <f t="shared" si="17"/>
        <v>INDWPE</v>
      </c>
      <c r="G82" t="str">
        <f t="shared" si="17"/>
        <v>I*DHT,-IADHT</v>
      </c>
      <c r="H82" t="str">
        <f t="shared" si="17"/>
        <v>INDWPE</v>
      </c>
      <c r="I82" s="10" t="s">
        <v>248</v>
      </c>
      <c r="J82" s="51">
        <f t="shared" ca="1" si="13"/>
        <v>0</v>
      </c>
      <c r="K82" s="51">
        <f t="shared" ca="1" si="15"/>
        <v>0</v>
      </c>
      <c r="M82" s="10" t="str">
        <f t="shared" si="14"/>
        <v>ProcesTax</v>
      </c>
    </row>
    <row r="83" spans="2:13">
      <c r="C83" t="s">
        <v>11</v>
      </c>
      <c r="D83" s="18">
        <v>2015</v>
      </c>
      <c r="E83" t="str">
        <f t="shared" si="16"/>
        <v>IND*,-INDA*</v>
      </c>
      <c r="F83" t="str">
        <f t="shared" si="17"/>
        <v>INDWCH</v>
      </c>
      <c r="G83" t="str">
        <f t="shared" si="17"/>
        <v>I*DHT,-IADHT</v>
      </c>
      <c r="H83" t="str">
        <f t="shared" si="17"/>
        <v>INDWCH</v>
      </c>
      <c r="I83" s="93" t="s">
        <v>248</v>
      </c>
      <c r="J83" s="51">
        <f t="shared" ca="1" si="13"/>
        <v>0</v>
      </c>
      <c r="K83" s="51">
        <f t="shared" ca="1" si="15"/>
        <v>0</v>
      </c>
      <c r="M83" s="10" t="str">
        <f t="shared" si="14"/>
        <v>ProcesTax</v>
      </c>
    </row>
    <row r="84" spans="2:13">
      <c r="C84" t="s">
        <v>11</v>
      </c>
      <c r="D84" s="18">
        <v>2015</v>
      </c>
      <c r="E84" t="str">
        <f t="shared" si="16"/>
        <v>IND*,-INDA*</v>
      </c>
      <c r="F84" t="str">
        <f t="shared" si="17"/>
        <v>INDHFO</v>
      </c>
      <c r="G84" t="str">
        <f t="shared" si="17"/>
        <v>I*DHT,-IADHT</v>
      </c>
      <c r="H84" t="str">
        <f t="shared" si="17"/>
        <v>INDHFO</v>
      </c>
      <c r="I84" s="10" t="s">
        <v>248</v>
      </c>
      <c r="J84" s="51">
        <f t="shared" ca="1" si="13"/>
        <v>49.612420193178153</v>
      </c>
      <c r="K84" s="51">
        <f t="shared" ca="1" si="15"/>
        <v>49.612420193178153</v>
      </c>
      <c r="M84" s="10" t="str">
        <f t="shared" si="14"/>
        <v>ProcesTax</v>
      </c>
    </row>
    <row r="85" spans="2:13">
      <c r="C85" t="s">
        <v>11</v>
      </c>
      <c r="D85" s="18">
        <v>2015</v>
      </c>
      <c r="E85" t="str">
        <f t="shared" si="16"/>
        <v>IND*,-INDA*</v>
      </c>
      <c r="F85" t="str">
        <f t="shared" si="17"/>
        <v>INDLPG</v>
      </c>
      <c r="G85" t="str">
        <f t="shared" si="17"/>
        <v>I*DHT,-IADHT</v>
      </c>
      <c r="H85" t="str">
        <f t="shared" si="17"/>
        <v>INDLPG</v>
      </c>
      <c r="I85" s="93" t="s">
        <v>248</v>
      </c>
      <c r="J85" s="51">
        <f t="shared" ca="1" si="13"/>
        <v>40.590088951336469</v>
      </c>
      <c r="K85" s="51">
        <f t="shared" ca="1" si="15"/>
        <v>40.590088951336469</v>
      </c>
      <c r="M85" s="10" t="str">
        <f t="shared" si="14"/>
        <v>ProcesTax</v>
      </c>
    </row>
    <row r="86" spans="2:13">
      <c r="C86" t="s">
        <v>11</v>
      </c>
      <c r="D86" s="18">
        <v>2015</v>
      </c>
      <c r="E86" t="str">
        <f t="shared" si="16"/>
        <v>IND*,-INDA*</v>
      </c>
      <c r="F86" t="str">
        <f t="shared" si="17"/>
        <v>INDWST</v>
      </c>
      <c r="G86" t="str">
        <f t="shared" si="17"/>
        <v>I*DHT,-IADHT</v>
      </c>
      <c r="H86" t="str">
        <f t="shared" si="17"/>
        <v>INDWST</v>
      </c>
      <c r="I86" s="10" t="s">
        <v>248</v>
      </c>
      <c r="J86" s="51">
        <f t="shared" ca="1" si="13"/>
        <v>0</v>
      </c>
      <c r="K86" s="51">
        <f t="shared" ca="1" si="15"/>
        <v>0</v>
      </c>
      <c r="M86" s="10" t="str">
        <f t="shared" si="14"/>
        <v>ProcesTax</v>
      </c>
    </row>
    <row r="87" spans="2:13">
      <c r="B87" s="9"/>
      <c r="C87" s="9" t="s">
        <v>11</v>
      </c>
      <c r="D87" s="12">
        <v>2015</v>
      </c>
      <c r="E87" s="9" t="str">
        <f t="shared" si="16"/>
        <v>IND*,-INDA*</v>
      </c>
      <c r="F87" s="9" t="str">
        <f t="shared" si="17"/>
        <v>INDELC</v>
      </c>
      <c r="G87" s="9" t="str">
        <f t="shared" si="17"/>
        <v>I*DHT,-IADHT</v>
      </c>
      <c r="H87" s="9" t="str">
        <f t="shared" si="17"/>
        <v>INDELC</v>
      </c>
      <c r="I87" s="93" t="s">
        <v>248</v>
      </c>
      <c r="J87" s="52">
        <f t="shared" ca="1" si="13"/>
        <v>1.25</v>
      </c>
      <c r="K87" s="51">
        <f t="shared" ca="1" si="15"/>
        <v>1.25</v>
      </c>
      <c r="L87" s="9"/>
      <c r="M87" s="13" t="str">
        <f t="shared" si="14"/>
        <v>ProcesTax</v>
      </c>
    </row>
    <row r="88" spans="2:13">
      <c r="C88" t="s">
        <v>11</v>
      </c>
      <c r="D88" s="18">
        <v>2015</v>
      </c>
      <c r="E88" t="str">
        <f t="shared" si="16"/>
        <v>IND*,-INDA*</v>
      </c>
      <c r="F88" t="str">
        <f t="shared" si="17"/>
        <v>INDNGA</v>
      </c>
      <c r="G88" t="str">
        <f t="shared" si="17"/>
        <v>I*DRH,-IADRH</v>
      </c>
      <c r="H88" t="str">
        <f t="shared" si="17"/>
        <v>INDNGA</v>
      </c>
      <c r="I88" s="10" t="s">
        <v>248</v>
      </c>
      <c r="J88" s="51">
        <f t="shared" ca="1" si="13"/>
        <v>70.841601057755838</v>
      </c>
      <c r="K88" s="51">
        <f t="shared" ca="1" si="15"/>
        <v>70.841601057755838</v>
      </c>
      <c r="M88" s="10" t="str">
        <f t="shared" si="14"/>
        <v>HeatTax</v>
      </c>
    </row>
    <row r="89" spans="2:13">
      <c r="C89" t="s">
        <v>11</v>
      </c>
      <c r="D89" s="18">
        <v>2015</v>
      </c>
      <c r="E89" t="str">
        <f t="shared" si="16"/>
        <v>IND*,-INDA*</v>
      </c>
      <c r="F89" t="str">
        <f t="shared" si="17"/>
        <v>INDSNG2</v>
      </c>
      <c r="G89" t="str">
        <f t="shared" si="17"/>
        <v>I*DRH,-IADRH</v>
      </c>
      <c r="H89" t="str">
        <f t="shared" si="17"/>
        <v>INDSNG2</v>
      </c>
      <c r="I89" s="93" t="s">
        <v>248</v>
      </c>
      <c r="J89" s="51">
        <f t="shared" ca="1" si="13"/>
        <v>0</v>
      </c>
      <c r="K89" s="51">
        <f t="shared" ca="1" si="15"/>
        <v>0</v>
      </c>
      <c r="M89" s="10" t="str">
        <f t="shared" si="14"/>
        <v>HeatTax</v>
      </c>
    </row>
    <row r="90" spans="2:13">
      <c r="C90" t="s">
        <v>11</v>
      </c>
      <c r="D90" s="18">
        <v>2015</v>
      </c>
      <c r="E90" t="str">
        <f t="shared" si="16"/>
        <v>IND*,-INDA*</v>
      </c>
      <c r="F90" t="str">
        <f t="shared" si="17"/>
        <v>INDSNG1</v>
      </c>
      <c r="G90" t="str">
        <f t="shared" si="17"/>
        <v>I*DRH,-IADRH</v>
      </c>
      <c r="H90" t="str">
        <f t="shared" si="17"/>
        <v>INDSNG1</v>
      </c>
      <c r="I90" s="10" t="s">
        <v>248</v>
      </c>
      <c r="J90" s="51">
        <f t="shared" ca="1" si="13"/>
        <v>121.84069514307899</v>
      </c>
      <c r="K90" s="51">
        <f t="shared" ca="1" si="15"/>
        <v>121.84069514307899</v>
      </c>
      <c r="M90" s="10" t="str">
        <f t="shared" si="14"/>
        <v>HeatTax</v>
      </c>
    </row>
    <row r="91" spans="2:13">
      <c r="C91" t="s">
        <v>11</v>
      </c>
      <c r="D91" s="18">
        <v>2015</v>
      </c>
      <c r="E91" t="str">
        <f t="shared" si="16"/>
        <v>IND*,-INDA*</v>
      </c>
      <c r="F91" t="str">
        <f t="shared" si="17"/>
        <v>INDCOA</v>
      </c>
      <c r="G91" t="str">
        <f t="shared" si="17"/>
        <v>I*DRH,-IADRH</v>
      </c>
      <c r="H91" t="str">
        <f t="shared" si="17"/>
        <v>INDCOA</v>
      </c>
      <c r="I91" s="93" t="s">
        <v>248</v>
      </c>
      <c r="J91" s="51">
        <f t="shared" ca="1" si="13"/>
        <v>0</v>
      </c>
      <c r="K91" s="51">
        <f t="shared" ca="1" si="15"/>
        <v>0</v>
      </c>
      <c r="M91" s="10" t="str">
        <f t="shared" si="14"/>
        <v>HeatTax</v>
      </c>
    </row>
    <row r="92" spans="2:13">
      <c r="C92" t="s">
        <v>11</v>
      </c>
      <c r="D92" s="18">
        <v>2015</v>
      </c>
      <c r="E92" t="str">
        <f t="shared" si="16"/>
        <v>IND*,-INDA*</v>
      </c>
      <c r="F92" t="str">
        <f t="shared" si="17"/>
        <v>INDDSL</v>
      </c>
      <c r="G92" t="str">
        <f t="shared" si="17"/>
        <v>I*DRH,-IADRH</v>
      </c>
      <c r="H92" t="str">
        <f t="shared" si="17"/>
        <v>INDDSL</v>
      </c>
      <c r="I92" s="10" t="s">
        <v>248</v>
      </c>
      <c r="J92" s="51">
        <f t="shared" ca="1" si="13"/>
        <v>145.72835544314296</v>
      </c>
      <c r="K92" s="51">
        <f t="shared" ca="1" si="15"/>
        <v>145.72835544314296</v>
      </c>
      <c r="M92" s="10" t="str">
        <f t="shared" si="14"/>
        <v>HeatTax</v>
      </c>
    </row>
    <row r="93" spans="2:13">
      <c r="C93" t="s">
        <v>11</v>
      </c>
      <c r="D93" s="18">
        <v>2015</v>
      </c>
      <c r="E93" t="str">
        <f t="shared" si="16"/>
        <v>IND*,-INDA*</v>
      </c>
      <c r="F93" t="str">
        <f t="shared" si="17"/>
        <v>INDDSB1</v>
      </c>
      <c r="G93" t="str">
        <f t="shared" si="17"/>
        <v>I*DRH,-IADRH</v>
      </c>
      <c r="H93" t="str">
        <f t="shared" si="17"/>
        <v>INDDSB1</v>
      </c>
      <c r="I93" s="93" t="s">
        <v>248</v>
      </c>
      <c r="J93" s="51">
        <f t="shared" ca="1" si="13"/>
        <v>37.916666666666671</v>
      </c>
      <c r="K93" s="51">
        <f t="shared" ca="1" si="15"/>
        <v>37.916666666666671</v>
      </c>
      <c r="M93" s="10" t="str">
        <f t="shared" si="14"/>
        <v>HeatTax</v>
      </c>
    </row>
    <row r="94" spans="2:13">
      <c r="C94" t="s">
        <v>11</v>
      </c>
      <c r="D94" s="18">
        <v>2015</v>
      </c>
      <c r="E94" t="str">
        <f t="shared" si="16"/>
        <v>IND*,-INDA*</v>
      </c>
      <c r="F94" t="str">
        <f t="shared" si="17"/>
        <v>INDDSB2</v>
      </c>
      <c r="G94" t="str">
        <f t="shared" si="17"/>
        <v>I*DRH,-IADRH</v>
      </c>
      <c r="H94" t="str">
        <f t="shared" si="17"/>
        <v>INDDSB2</v>
      </c>
      <c r="I94" s="10" t="s">
        <v>248</v>
      </c>
      <c r="J94" s="51">
        <f t="shared" ca="1" si="13"/>
        <v>121.84069514307899</v>
      </c>
      <c r="K94" s="51">
        <f t="shared" ca="1" si="15"/>
        <v>121.84069514307899</v>
      </c>
      <c r="M94" s="10" t="str">
        <f t="shared" si="14"/>
        <v>HeatTax</v>
      </c>
    </row>
    <row r="95" spans="2:13">
      <c r="C95" t="s">
        <v>11</v>
      </c>
      <c r="D95" s="18">
        <v>2015</v>
      </c>
      <c r="E95" t="str">
        <f t="shared" si="16"/>
        <v>IND*,-INDA*</v>
      </c>
      <c r="F95" t="str">
        <f t="shared" si="17"/>
        <v>INDWPE</v>
      </c>
      <c r="G95" t="str">
        <f t="shared" si="17"/>
        <v>I*DRH,-IADRH</v>
      </c>
      <c r="H95" t="str">
        <f t="shared" si="17"/>
        <v>INDWPE</v>
      </c>
      <c r="I95" s="93" t="s">
        <v>248</v>
      </c>
      <c r="J95" s="51">
        <f t="shared" ca="1" si="13"/>
        <v>0</v>
      </c>
      <c r="K95" s="51">
        <f t="shared" ca="1" si="15"/>
        <v>0</v>
      </c>
      <c r="M95" s="10" t="str">
        <f t="shared" si="14"/>
        <v>HeatTax</v>
      </c>
    </row>
    <row r="96" spans="2:13">
      <c r="C96" t="s">
        <v>11</v>
      </c>
      <c r="D96" s="18">
        <v>2015</v>
      </c>
      <c r="E96" t="str">
        <f t="shared" si="16"/>
        <v>IND*,-INDA*</v>
      </c>
      <c r="F96" t="str">
        <f t="shared" si="17"/>
        <v>INDWCH</v>
      </c>
      <c r="G96" t="str">
        <f t="shared" si="17"/>
        <v>I*DRH,-IADRH</v>
      </c>
      <c r="H96" t="str">
        <f t="shared" si="17"/>
        <v>INDWCH</v>
      </c>
      <c r="I96" s="10" t="s">
        <v>248</v>
      </c>
      <c r="J96" s="51">
        <f t="shared" ca="1" si="13"/>
        <v>0</v>
      </c>
      <c r="K96" s="51">
        <f t="shared" ca="1" si="15"/>
        <v>0</v>
      </c>
      <c r="M96" s="10" t="str">
        <f t="shared" si="14"/>
        <v>HeatTax</v>
      </c>
    </row>
    <row r="97" spans="2:13">
      <c r="C97" t="s">
        <v>11</v>
      </c>
      <c r="D97" s="18">
        <v>2015</v>
      </c>
      <c r="E97" t="str">
        <f t="shared" si="16"/>
        <v>IND*,-INDA*</v>
      </c>
      <c r="F97" t="str">
        <f t="shared" si="17"/>
        <v>INDBGA</v>
      </c>
      <c r="G97" t="str">
        <f t="shared" si="17"/>
        <v>I*DRH,-IADRH</v>
      </c>
      <c r="H97" t="str">
        <f t="shared" si="17"/>
        <v>INDBGA</v>
      </c>
      <c r="I97" s="93" t="s">
        <v>248</v>
      </c>
      <c r="J97" s="51">
        <f t="shared" ca="1" si="13"/>
        <v>0</v>
      </c>
      <c r="K97" s="51">
        <f t="shared" ca="1" si="15"/>
        <v>0</v>
      </c>
      <c r="M97" s="10" t="str">
        <f t="shared" si="14"/>
        <v>HeatTax</v>
      </c>
    </row>
    <row r="98" spans="2:13">
      <c r="C98" t="s">
        <v>11</v>
      </c>
      <c r="D98" s="18">
        <v>2015</v>
      </c>
      <c r="E98" t="str">
        <f t="shared" si="16"/>
        <v>IND*,-INDA*</v>
      </c>
      <c r="F98" t="str">
        <f t="shared" si="17"/>
        <v>INDHFO</v>
      </c>
      <c r="G98" t="str">
        <f t="shared" si="17"/>
        <v>I*DRH,-IADRH</v>
      </c>
      <c r="H98" t="str">
        <f t="shared" si="17"/>
        <v>INDHFO</v>
      </c>
      <c r="I98" s="10" t="s">
        <v>248</v>
      </c>
      <c r="J98" s="51">
        <f t="shared" ca="1" si="13"/>
        <v>73.544808375756418</v>
      </c>
      <c r="K98" s="51">
        <f t="shared" ca="1" si="15"/>
        <v>73.544808375756418</v>
      </c>
      <c r="M98" s="10" t="str">
        <f t="shared" si="14"/>
        <v>HeatTax</v>
      </c>
    </row>
    <row r="99" spans="2:13">
      <c r="C99" t="s">
        <v>11</v>
      </c>
      <c r="D99" s="18">
        <v>2015</v>
      </c>
      <c r="E99" t="str">
        <f t="shared" si="16"/>
        <v>IND*,-INDA*</v>
      </c>
      <c r="F99" t="str">
        <f t="shared" ref="F99:H118" si="18">F46</f>
        <v>INDLPG</v>
      </c>
      <c r="G99" t="str">
        <f t="shared" si="18"/>
        <v>I*DRH,-IADRH</v>
      </c>
      <c r="H99" t="str">
        <f t="shared" si="18"/>
        <v>INDLPG</v>
      </c>
      <c r="I99" s="93" t="s">
        <v>248</v>
      </c>
      <c r="J99" s="51">
        <f t="shared" ca="1" si="13"/>
        <v>40.590088951336469</v>
      </c>
      <c r="K99" s="51">
        <f t="shared" ca="1" si="15"/>
        <v>40.590088951336469</v>
      </c>
      <c r="M99" s="10" t="str">
        <f t="shared" si="14"/>
        <v>HeatTax</v>
      </c>
    </row>
    <row r="100" spans="2:13">
      <c r="C100" t="s">
        <v>11</v>
      </c>
      <c r="D100" s="18">
        <v>2015</v>
      </c>
      <c r="E100" t="str">
        <f t="shared" si="16"/>
        <v>IND*,-INDA*</v>
      </c>
      <c r="F100" t="str">
        <f t="shared" si="18"/>
        <v>INDWST</v>
      </c>
      <c r="G100" t="str">
        <f t="shared" si="18"/>
        <v>I*DRH,-IADRH</v>
      </c>
      <c r="H100" t="str">
        <f t="shared" si="18"/>
        <v>INDWST</v>
      </c>
      <c r="I100" s="10" t="s">
        <v>248</v>
      </c>
      <c r="J100" s="51">
        <f t="shared" ca="1" si="13"/>
        <v>0</v>
      </c>
      <c r="K100" s="51">
        <f t="shared" ca="1" si="15"/>
        <v>0</v>
      </c>
      <c r="M100" s="10" t="str">
        <f t="shared" si="14"/>
        <v>HeatTax</v>
      </c>
    </row>
    <row r="101" spans="2:13">
      <c r="C101" t="s">
        <v>11</v>
      </c>
      <c r="D101" s="18">
        <v>2015</v>
      </c>
      <c r="E101" t="str">
        <f t="shared" si="16"/>
        <v>IND*,-INDA*</v>
      </c>
      <c r="F101" t="str">
        <f t="shared" si="18"/>
        <v>INDHCE</v>
      </c>
      <c r="G101" t="str">
        <f t="shared" si="18"/>
        <v>I*DRH,-IADRH</v>
      </c>
      <c r="H101" t="str">
        <f t="shared" si="18"/>
        <v>INDHCE</v>
      </c>
      <c r="I101" s="93" t="s">
        <v>248</v>
      </c>
      <c r="J101" s="51">
        <f t="shared" ca="1" si="13"/>
        <v>30.170076892571945</v>
      </c>
      <c r="K101" s="51">
        <f t="shared" ca="1" si="15"/>
        <v>30.170076892571945</v>
      </c>
      <c r="M101" s="10" t="str">
        <f t="shared" si="14"/>
        <v>HeatTax</v>
      </c>
    </row>
    <row r="102" spans="2:13">
      <c r="C102" t="s">
        <v>11</v>
      </c>
      <c r="D102" s="18">
        <v>2015</v>
      </c>
      <c r="E102" t="str">
        <f t="shared" si="16"/>
        <v>IND*,-INDA*</v>
      </c>
      <c r="F102" t="str">
        <f t="shared" si="18"/>
        <v>INDHDE</v>
      </c>
      <c r="G102" t="str">
        <f t="shared" si="18"/>
        <v>I*DRH,-IADRH</v>
      </c>
      <c r="H102" t="str">
        <f t="shared" si="18"/>
        <v>INDHDE</v>
      </c>
      <c r="I102" s="10" t="s">
        <v>248</v>
      </c>
      <c r="J102" s="51">
        <f t="shared" ca="1" si="13"/>
        <v>30.170076892571945</v>
      </c>
      <c r="K102" s="51">
        <f t="shared" ca="1" si="15"/>
        <v>30.170076892571945</v>
      </c>
      <c r="M102" s="10" t="str">
        <f t="shared" si="14"/>
        <v>HeatTax</v>
      </c>
    </row>
    <row r="103" spans="2:13">
      <c r="B103" s="9"/>
      <c r="C103" s="9" t="s">
        <v>11</v>
      </c>
      <c r="D103" s="12">
        <v>2015</v>
      </c>
      <c r="E103" s="9" t="str">
        <f t="shared" si="16"/>
        <v>IND*,-INDA*</v>
      </c>
      <c r="F103" s="9" t="str">
        <f t="shared" si="18"/>
        <v>INDELC</v>
      </c>
      <c r="G103" s="9" t="str">
        <f t="shared" si="18"/>
        <v>I*DRH,-IADRH</v>
      </c>
      <c r="H103" s="9" t="str">
        <f t="shared" si="18"/>
        <v>INDELC</v>
      </c>
      <c r="I103" s="93" t="s">
        <v>248</v>
      </c>
      <c r="J103" s="52">
        <f t="shared" ca="1" si="13"/>
        <v>37.916666666666671</v>
      </c>
      <c r="K103" s="51">
        <f t="shared" ca="1" si="15"/>
        <v>37.916666666666671</v>
      </c>
      <c r="M103" s="13" t="str">
        <f t="shared" si="14"/>
        <v>HeatTax</v>
      </c>
    </row>
    <row r="104" spans="2:13">
      <c r="B104" s="26"/>
      <c r="C104" s="26" t="s">
        <v>11</v>
      </c>
      <c r="D104" s="12">
        <v>2015</v>
      </c>
      <c r="E104" s="9" t="str">
        <f t="shared" si="16"/>
        <v>IND*,-INDA*</v>
      </c>
      <c r="F104" s="9" t="str">
        <f t="shared" si="18"/>
        <v>INDELC</v>
      </c>
      <c r="G104" s="9" t="str">
        <f t="shared" si="18"/>
        <v>I*DLA,-IADLA</v>
      </c>
      <c r="H104" s="9" t="str">
        <f t="shared" si="18"/>
        <v>INDELC</v>
      </c>
      <c r="I104" s="10" t="s">
        <v>248</v>
      </c>
      <c r="J104" s="52">
        <f t="shared" ca="1" si="13"/>
        <v>37.916666666666671</v>
      </c>
      <c r="K104" s="51">
        <f t="shared" ca="1" si="15"/>
        <v>37.916666666666671</v>
      </c>
      <c r="M104" s="28" t="str">
        <f t="shared" si="14"/>
        <v>FullTax</v>
      </c>
    </row>
    <row r="105" spans="2:13">
      <c r="B105" s="9"/>
      <c r="C105" s="9" t="s">
        <v>11</v>
      </c>
      <c r="D105" s="12">
        <v>2015</v>
      </c>
      <c r="E105" s="9" t="str">
        <f t="shared" si="16"/>
        <v>IND*,-INDA*</v>
      </c>
      <c r="F105" s="9" t="str">
        <f t="shared" si="18"/>
        <v>INDELC</v>
      </c>
      <c r="G105" s="9" t="str">
        <f t="shared" si="18"/>
        <v>I*DEM,-IADEM</v>
      </c>
      <c r="H105" s="9" t="str">
        <f t="shared" si="18"/>
        <v>INDELC</v>
      </c>
      <c r="I105" s="93" t="s">
        <v>248</v>
      </c>
      <c r="J105" s="52">
        <f t="shared" ca="1" si="13"/>
        <v>37.916666666666671</v>
      </c>
      <c r="K105" s="51">
        <f t="shared" ca="1" si="15"/>
        <v>37.916666666666671</v>
      </c>
      <c r="M105" s="13" t="str">
        <f t="shared" si="14"/>
        <v>FullTax</v>
      </c>
    </row>
    <row r="106" spans="2:13">
      <c r="C106" t="s">
        <v>11</v>
      </c>
      <c r="D106" s="18">
        <v>2015</v>
      </c>
      <c r="E106" t="str">
        <f t="shared" si="16"/>
        <v>IND*,-INDA*</v>
      </c>
      <c r="F106" t="str">
        <f t="shared" si="18"/>
        <v>INDDSB1</v>
      </c>
      <c r="G106" t="str">
        <f t="shared" si="18"/>
        <v>I*DTF,-IADTF</v>
      </c>
      <c r="H106" t="str">
        <f t="shared" si="18"/>
        <v>INDDSB1</v>
      </c>
      <c r="I106" s="10" t="s">
        <v>248</v>
      </c>
      <c r="J106" s="51">
        <f t="shared" ca="1" si="13"/>
        <v>37.916666666666671</v>
      </c>
      <c r="K106" s="51">
        <f t="shared" ca="1" si="15"/>
        <v>37.916666666666671</v>
      </c>
      <c r="M106" s="10" t="str">
        <f t="shared" si="14"/>
        <v>FullTax</v>
      </c>
    </row>
    <row r="107" spans="2:13">
      <c r="C107" t="s">
        <v>11</v>
      </c>
      <c r="D107" s="18">
        <v>2015</v>
      </c>
      <c r="E107" t="str">
        <f t="shared" si="16"/>
        <v>IND*,-INDA*</v>
      </c>
      <c r="F107" t="str">
        <f t="shared" si="18"/>
        <v>INDDSB2</v>
      </c>
      <c r="G107" t="str">
        <f t="shared" si="18"/>
        <v>I*DTF,-IADTF</v>
      </c>
      <c r="H107" t="str">
        <f t="shared" si="18"/>
        <v>INDDSB2</v>
      </c>
      <c r="I107" s="93" t="s">
        <v>248</v>
      </c>
      <c r="J107" s="51">
        <f t="shared" ca="1" si="13"/>
        <v>121.84069514307899</v>
      </c>
      <c r="K107" s="51">
        <f t="shared" ca="1" si="15"/>
        <v>121.84069514307899</v>
      </c>
      <c r="M107" s="10" t="str">
        <f t="shared" si="14"/>
        <v>FullTax</v>
      </c>
    </row>
    <row r="108" spans="2:13">
      <c r="C108" t="s">
        <v>11</v>
      </c>
      <c r="D108" s="18">
        <v>2015</v>
      </c>
      <c r="E108" t="str">
        <f t="shared" si="16"/>
        <v>IND*,-INDA*</v>
      </c>
      <c r="F108" t="str">
        <f t="shared" si="18"/>
        <v>INDDSL</v>
      </c>
      <c r="G108" t="str">
        <f t="shared" si="18"/>
        <v>I*DTF,-IADTF</v>
      </c>
      <c r="H108" t="str">
        <f t="shared" si="18"/>
        <v>INDDSL</v>
      </c>
      <c r="I108" s="10" t="s">
        <v>248</v>
      </c>
      <c r="J108" s="51">
        <f t="shared" ca="1" si="13"/>
        <v>145.72835544314296</v>
      </c>
      <c r="K108" s="51">
        <f t="shared" ca="1" si="15"/>
        <v>145.72835544314296</v>
      </c>
      <c r="M108" s="10" t="str">
        <f t="shared" si="14"/>
        <v>FullTax</v>
      </c>
    </row>
    <row r="109" spans="2:13">
      <c r="C109" t="s">
        <v>11</v>
      </c>
      <c r="D109" s="18">
        <v>2015</v>
      </c>
      <c r="E109" t="str">
        <f t="shared" si="16"/>
        <v>IND*,-INDA*</v>
      </c>
      <c r="F109" t="str">
        <f t="shared" si="18"/>
        <v>INDLPG</v>
      </c>
      <c r="G109" t="str">
        <f t="shared" si="18"/>
        <v>I*DFL,-IADFL</v>
      </c>
      <c r="H109" t="str">
        <f t="shared" si="18"/>
        <v>INDLPG</v>
      </c>
      <c r="I109" s="93" t="s">
        <v>248</v>
      </c>
      <c r="J109" s="51">
        <f t="shared" ca="1" si="13"/>
        <v>40.590088951336469</v>
      </c>
      <c r="K109" s="51">
        <f t="shared" ca="1" si="15"/>
        <v>40.590088951336469</v>
      </c>
      <c r="M109" s="10" t="str">
        <f t="shared" si="14"/>
        <v>FullTax</v>
      </c>
    </row>
    <row r="110" spans="2:13">
      <c r="C110" t="s">
        <v>11</v>
      </c>
      <c r="D110" s="18">
        <v>2015</v>
      </c>
      <c r="E110" t="str">
        <f t="shared" si="16"/>
        <v>IND*,-INDA*</v>
      </c>
      <c r="F110" t="str">
        <f t="shared" si="18"/>
        <v>INDSNG1</v>
      </c>
      <c r="G110" t="str">
        <f t="shared" si="18"/>
        <v>I*DFL,-IADFL</v>
      </c>
      <c r="H110" t="str">
        <f t="shared" si="18"/>
        <v>INDSNG1</v>
      </c>
      <c r="I110" s="10" t="s">
        <v>248</v>
      </c>
      <c r="J110" s="51">
        <f t="shared" ca="1" si="13"/>
        <v>121.84069514307899</v>
      </c>
      <c r="K110" s="51">
        <f t="shared" ca="1" si="15"/>
        <v>121.84069514307899</v>
      </c>
      <c r="M110" s="10" t="str">
        <f t="shared" si="14"/>
        <v>FullTax</v>
      </c>
    </row>
    <row r="111" spans="2:13" ht="15.75" thickBot="1">
      <c r="B111" s="9"/>
      <c r="C111" s="9" t="s">
        <v>11</v>
      </c>
      <c r="D111" s="18">
        <v>2015</v>
      </c>
      <c r="E111" t="str">
        <f t="shared" si="16"/>
        <v>IND*,-INDA*</v>
      </c>
      <c r="F111" t="str">
        <f t="shared" si="18"/>
        <v>INDSNG2</v>
      </c>
      <c r="G111" t="str">
        <f t="shared" si="18"/>
        <v>I*DFL,-IADFL</v>
      </c>
      <c r="H111" s="9" t="str">
        <f t="shared" si="18"/>
        <v>INDSNG2</v>
      </c>
      <c r="I111" s="93" t="s">
        <v>248</v>
      </c>
      <c r="J111" s="51">
        <f t="shared" ca="1" si="13"/>
        <v>0</v>
      </c>
      <c r="K111" s="51">
        <f t="shared" ca="1" si="15"/>
        <v>0</v>
      </c>
      <c r="M111" s="13" t="str">
        <f t="shared" si="14"/>
        <v>FullTax</v>
      </c>
    </row>
    <row r="112" spans="2:13">
      <c r="B112" s="8"/>
      <c r="C112" s="8" t="s">
        <v>11</v>
      </c>
      <c r="D112" s="19">
        <v>2020</v>
      </c>
      <c r="E112" s="8" t="str">
        <f t="shared" si="16"/>
        <v>IND*,-INDA*</v>
      </c>
      <c r="F112" t="str">
        <f t="shared" si="18"/>
        <v>INDNGA</v>
      </c>
      <c r="G112" s="8" t="str">
        <f t="shared" si="18"/>
        <v>I*DMT,-IADMT</v>
      </c>
      <c r="H112" t="str">
        <f t="shared" si="18"/>
        <v>INDNGA</v>
      </c>
      <c r="I112" s="10" t="s">
        <v>248</v>
      </c>
      <c r="J112" s="51">
        <f t="shared" ca="1" si="13"/>
        <v>2.5015331882971479</v>
      </c>
      <c r="K112" s="51">
        <f t="shared" ca="1" si="15"/>
        <v>2.5015331882971479</v>
      </c>
      <c r="M112" s="20" t="str">
        <f t="shared" si="14"/>
        <v>ProcesTax</v>
      </c>
    </row>
    <row r="113" spans="2:13">
      <c r="C113" t="s">
        <v>11</v>
      </c>
      <c r="D113" s="18">
        <v>2020</v>
      </c>
      <c r="E113" t="str">
        <f t="shared" si="16"/>
        <v>IND*,-INDA*</v>
      </c>
      <c r="F113" t="str">
        <f t="shared" si="18"/>
        <v>INDSNG1</v>
      </c>
      <c r="G113" t="str">
        <f t="shared" si="18"/>
        <v>I*DMT,-IADMT</v>
      </c>
      <c r="H113" t="str">
        <f t="shared" si="18"/>
        <v>INDSNG1</v>
      </c>
      <c r="I113" s="93" t="s">
        <v>248</v>
      </c>
      <c r="J113" s="51">
        <f t="shared" ca="1" si="13"/>
        <v>0</v>
      </c>
      <c r="K113" s="51">
        <f t="shared" ca="1" si="15"/>
        <v>0</v>
      </c>
      <c r="M113" s="10" t="str">
        <f t="shared" si="14"/>
        <v>ProcesTax</v>
      </c>
    </row>
    <row r="114" spans="2:13">
      <c r="C114" t="s">
        <v>11</v>
      </c>
      <c r="D114" s="18">
        <v>2020</v>
      </c>
      <c r="E114" t="str">
        <f t="shared" si="16"/>
        <v>IND*,-INDA*</v>
      </c>
      <c r="F114" t="str">
        <f t="shared" si="18"/>
        <v>INDSNG2</v>
      </c>
      <c r="G114" t="str">
        <f t="shared" si="18"/>
        <v>I*DMT,-IADMT</v>
      </c>
      <c r="H114" t="str">
        <f t="shared" si="18"/>
        <v>INDSNG2</v>
      </c>
      <c r="I114" s="10" t="s">
        <v>248</v>
      </c>
      <c r="J114" s="51">
        <f t="shared" ca="1" si="13"/>
        <v>0</v>
      </c>
      <c r="K114" s="51">
        <f t="shared" ca="1" si="15"/>
        <v>0</v>
      </c>
      <c r="M114" s="10" t="str">
        <f t="shared" si="14"/>
        <v>ProcesTax</v>
      </c>
    </row>
    <row r="115" spans="2:13">
      <c r="C115" t="s">
        <v>11</v>
      </c>
      <c r="D115" s="18">
        <v>2020</v>
      </c>
      <c r="E115" t="str">
        <f t="shared" si="16"/>
        <v>IND*,-INDA*</v>
      </c>
      <c r="F115" t="str">
        <f t="shared" si="18"/>
        <v>INDCOA</v>
      </c>
      <c r="G115" t="str">
        <f t="shared" si="18"/>
        <v>I*DMT,-IADMT</v>
      </c>
      <c r="H115" t="str">
        <f t="shared" si="18"/>
        <v>INDCOA</v>
      </c>
      <c r="I115" s="93" t="s">
        <v>248</v>
      </c>
      <c r="J115" s="51">
        <f t="shared" ca="1" si="13"/>
        <v>0</v>
      </c>
      <c r="K115" s="51">
        <f t="shared" ca="1" si="15"/>
        <v>0</v>
      </c>
      <c r="M115" s="10" t="str">
        <f t="shared" si="14"/>
        <v>ProcesTax</v>
      </c>
    </row>
    <row r="116" spans="2:13">
      <c r="C116" t="s">
        <v>11</v>
      </c>
      <c r="D116" s="18">
        <v>2020</v>
      </c>
      <c r="E116" t="str">
        <f t="shared" si="16"/>
        <v>IND*,-INDA*</v>
      </c>
      <c r="F116" t="str">
        <f t="shared" si="18"/>
        <v>INDDSL</v>
      </c>
      <c r="G116" t="str">
        <f t="shared" si="18"/>
        <v>I*DMT,-IADMT</v>
      </c>
      <c r="H116" t="str">
        <f t="shared" si="18"/>
        <v>INDDSL</v>
      </c>
      <c r="I116" s="10" t="s">
        <v>248</v>
      </c>
      <c r="J116" s="51">
        <f t="shared" ca="1" si="13"/>
        <v>154.26271326684906</v>
      </c>
      <c r="K116" s="51">
        <f t="shared" ca="1" si="15"/>
        <v>154.26271326684906</v>
      </c>
      <c r="M116" s="10" t="str">
        <f t="shared" si="14"/>
        <v>ProcesTax</v>
      </c>
    </row>
    <row r="117" spans="2:13">
      <c r="C117" t="s">
        <v>11</v>
      </c>
      <c r="D117" s="18">
        <v>2020</v>
      </c>
      <c r="E117" t="str">
        <f t="shared" si="16"/>
        <v>IND*,-INDA*</v>
      </c>
      <c r="F117" t="str">
        <f t="shared" si="18"/>
        <v>INDDSB1</v>
      </c>
      <c r="G117" t="str">
        <f t="shared" si="18"/>
        <v>I*DMT,-IADMT</v>
      </c>
      <c r="H117" t="str">
        <f t="shared" si="18"/>
        <v>INDDSB1</v>
      </c>
      <c r="I117" s="93" t="s">
        <v>248</v>
      </c>
      <c r="J117" s="51">
        <f t="shared" ca="1" si="13"/>
        <v>121.84069514307899</v>
      </c>
      <c r="K117" s="51">
        <f t="shared" ca="1" si="15"/>
        <v>121.84069514307899</v>
      </c>
      <c r="M117" s="10" t="str">
        <f t="shared" si="14"/>
        <v>ProcesTax</v>
      </c>
    </row>
    <row r="118" spans="2:13">
      <c r="C118" t="s">
        <v>11</v>
      </c>
      <c r="D118" s="18">
        <v>2020</v>
      </c>
      <c r="E118" t="str">
        <f t="shared" si="16"/>
        <v>IND*,-INDA*</v>
      </c>
      <c r="F118" t="str">
        <f t="shared" si="18"/>
        <v>INDDSB2</v>
      </c>
      <c r="G118" t="str">
        <f t="shared" si="18"/>
        <v>I*DMT,-IADMT</v>
      </c>
      <c r="H118" t="str">
        <f t="shared" si="18"/>
        <v>INDDSB2</v>
      </c>
      <c r="I118" s="10" t="s">
        <v>248</v>
      </c>
      <c r="J118" s="51">
        <f t="shared" ca="1" si="13"/>
        <v>121.84069514307899</v>
      </c>
      <c r="K118" s="51">
        <f t="shared" ca="1" si="15"/>
        <v>121.84069514307899</v>
      </c>
      <c r="M118" s="10" t="str">
        <f t="shared" si="14"/>
        <v>ProcesTax</v>
      </c>
    </row>
    <row r="119" spans="2:13">
      <c r="C119" t="s">
        <v>11</v>
      </c>
      <c r="D119" s="18">
        <v>2020</v>
      </c>
      <c r="E119" t="str">
        <f t="shared" si="16"/>
        <v>IND*,-INDA*</v>
      </c>
      <c r="F119" t="str">
        <f t="shared" ref="F119:H138" si="19">F66</f>
        <v>INDWPE</v>
      </c>
      <c r="G119" t="str">
        <f t="shared" si="19"/>
        <v>I*DMT,-IADMT</v>
      </c>
      <c r="H119" t="str">
        <f t="shared" si="19"/>
        <v>INDWPE</v>
      </c>
      <c r="I119" s="93" t="s">
        <v>248</v>
      </c>
      <c r="J119" s="51">
        <f t="shared" ca="1" si="13"/>
        <v>0</v>
      </c>
      <c r="K119" s="51">
        <f t="shared" ca="1" si="15"/>
        <v>0</v>
      </c>
      <c r="M119" s="10" t="str">
        <f t="shared" si="14"/>
        <v>ProcesTax</v>
      </c>
    </row>
    <row r="120" spans="2:13">
      <c r="C120" t="s">
        <v>11</v>
      </c>
      <c r="D120" s="18">
        <v>2020</v>
      </c>
      <c r="E120" t="str">
        <f t="shared" si="16"/>
        <v>IND*,-INDA*</v>
      </c>
      <c r="F120" t="str">
        <f t="shared" si="19"/>
        <v>INDWCH</v>
      </c>
      <c r="G120" t="str">
        <f t="shared" si="19"/>
        <v>I*DMT,-IADMT</v>
      </c>
      <c r="H120" t="str">
        <f t="shared" si="19"/>
        <v>INDWCH</v>
      </c>
      <c r="I120" s="10" t="s">
        <v>248</v>
      </c>
      <c r="J120" s="51">
        <f t="shared" ca="1" si="13"/>
        <v>0</v>
      </c>
      <c r="K120" s="51">
        <f t="shared" ca="1" si="15"/>
        <v>0</v>
      </c>
      <c r="M120" s="10" t="str">
        <f t="shared" si="14"/>
        <v>ProcesTax</v>
      </c>
    </row>
    <row r="121" spans="2:13">
      <c r="C121" t="s">
        <v>11</v>
      </c>
      <c r="D121" s="18">
        <v>2020</v>
      </c>
      <c r="E121" t="str">
        <f t="shared" si="16"/>
        <v>IND*,-INDA*</v>
      </c>
      <c r="F121" t="str">
        <f t="shared" si="19"/>
        <v>INDBGA</v>
      </c>
      <c r="G121" t="str">
        <f t="shared" si="19"/>
        <v>I*DMT,-IADMT</v>
      </c>
      <c r="H121" t="str">
        <f t="shared" si="19"/>
        <v>INDBGA</v>
      </c>
      <c r="I121" s="93" t="s">
        <v>248</v>
      </c>
      <c r="J121" s="51">
        <f t="shared" ca="1" si="13"/>
        <v>0</v>
      </c>
      <c r="K121" s="51">
        <f t="shared" ca="1" si="15"/>
        <v>0</v>
      </c>
      <c r="M121" s="10" t="str">
        <f t="shared" si="14"/>
        <v>ProcesTax</v>
      </c>
    </row>
    <row r="122" spans="2:13">
      <c r="C122" t="s">
        <v>11</v>
      </c>
      <c r="D122" s="18">
        <v>2020</v>
      </c>
      <c r="E122" t="str">
        <f t="shared" si="16"/>
        <v>IND*,-INDA*</v>
      </c>
      <c r="F122" t="str">
        <f t="shared" si="19"/>
        <v>INDHFO</v>
      </c>
      <c r="G122" t="str">
        <f t="shared" si="19"/>
        <v>I*DMT,-IADMT</v>
      </c>
      <c r="H122" t="str">
        <f t="shared" si="19"/>
        <v>INDHFO</v>
      </c>
      <c r="I122" s="10" t="s">
        <v>248</v>
      </c>
      <c r="J122" s="51">
        <f t="shared" ca="1" si="13"/>
        <v>49.119350191937215</v>
      </c>
      <c r="K122" s="51">
        <f t="shared" ca="1" si="15"/>
        <v>49.119350191937215</v>
      </c>
      <c r="M122" s="10" t="str">
        <f t="shared" si="14"/>
        <v>ProcesTax</v>
      </c>
    </row>
    <row r="123" spans="2:13">
      <c r="C123" t="s">
        <v>11</v>
      </c>
      <c r="D123" s="18">
        <v>2020</v>
      </c>
      <c r="E123" t="str">
        <f t="shared" si="16"/>
        <v>IND*,-INDA*</v>
      </c>
      <c r="F123" t="str">
        <f t="shared" si="19"/>
        <v>INDLPG</v>
      </c>
      <c r="G123" t="str">
        <f t="shared" si="19"/>
        <v>I*DMT,-IADMT</v>
      </c>
      <c r="H123" t="str">
        <f t="shared" si="19"/>
        <v>INDLPG</v>
      </c>
      <c r="I123" s="93" t="s">
        <v>248</v>
      </c>
      <c r="J123" s="51">
        <f t="shared" ca="1" si="13"/>
        <v>50.283318770351023</v>
      </c>
      <c r="K123" s="51">
        <f t="shared" ca="1" si="15"/>
        <v>50.283318770351023</v>
      </c>
      <c r="M123" s="10" t="str">
        <f t="shared" si="14"/>
        <v>ProcesTax</v>
      </c>
    </row>
    <row r="124" spans="2:13">
      <c r="C124" t="s">
        <v>11</v>
      </c>
      <c r="D124" s="18">
        <v>2020</v>
      </c>
      <c r="E124" t="str">
        <f t="shared" si="16"/>
        <v>IND*,-INDA*</v>
      </c>
      <c r="F124" t="str">
        <f t="shared" si="19"/>
        <v>INDWST</v>
      </c>
      <c r="G124" t="str">
        <f t="shared" si="19"/>
        <v>I*DMT,-IADMT</v>
      </c>
      <c r="H124" t="str">
        <f t="shared" si="19"/>
        <v>INDWST</v>
      </c>
      <c r="I124" s="10" t="s">
        <v>248</v>
      </c>
      <c r="J124" s="51">
        <f t="shared" ca="1" si="13"/>
        <v>0</v>
      </c>
      <c r="K124" s="51">
        <f t="shared" ca="1" si="15"/>
        <v>0</v>
      </c>
      <c r="M124" s="10" t="str">
        <f t="shared" si="14"/>
        <v>ProcesTax</v>
      </c>
    </row>
    <row r="125" spans="2:13">
      <c r="C125" t="s">
        <v>11</v>
      </c>
      <c r="D125" s="18">
        <v>2020</v>
      </c>
      <c r="E125" t="str">
        <f t="shared" si="16"/>
        <v>IND*,-INDA*</v>
      </c>
      <c r="F125" t="str">
        <f t="shared" si="19"/>
        <v>INDHCE</v>
      </c>
      <c r="G125" t="str">
        <f t="shared" si="19"/>
        <v>I*DMT,-IADMT</v>
      </c>
      <c r="H125" t="str">
        <f t="shared" si="19"/>
        <v>INDHCE</v>
      </c>
      <c r="I125" s="93" t="s">
        <v>248</v>
      </c>
      <c r="J125" s="51">
        <f t="shared" ca="1" si="13"/>
        <v>30.170076892571945</v>
      </c>
      <c r="K125" s="51">
        <f t="shared" ca="1" si="15"/>
        <v>30.170076892571945</v>
      </c>
      <c r="M125" s="10" t="str">
        <f t="shared" si="14"/>
        <v>ProcesTax</v>
      </c>
    </row>
    <row r="126" spans="2:13">
      <c r="C126" t="s">
        <v>11</v>
      </c>
      <c r="D126" s="18">
        <v>2020</v>
      </c>
      <c r="E126" t="str">
        <f t="shared" si="16"/>
        <v>IND*,-INDA*</v>
      </c>
      <c r="F126" t="str">
        <f t="shared" si="19"/>
        <v>INDHDE</v>
      </c>
      <c r="G126" t="str">
        <f t="shared" si="19"/>
        <v>I*DMT,-IADMT</v>
      </c>
      <c r="H126" t="str">
        <f t="shared" si="19"/>
        <v>INDHDE</v>
      </c>
      <c r="I126" s="10" t="s">
        <v>248</v>
      </c>
      <c r="J126" s="51">
        <f t="shared" ca="1" si="13"/>
        <v>30.170076892571945</v>
      </c>
      <c r="K126" s="51">
        <f t="shared" ca="1" si="15"/>
        <v>30.170076892571945</v>
      </c>
      <c r="M126" s="10" t="str">
        <f t="shared" si="14"/>
        <v>ProcesTax</v>
      </c>
    </row>
    <row r="127" spans="2:13">
      <c r="B127" s="9"/>
      <c r="C127" s="9" t="s">
        <v>11</v>
      </c>
      <c r="D127" s="18">
        <v>2020</v>
      </c>
      <c r="E127" s="9" t="str">
        <f t="shared" si="16"/>
        <v>IND*,-INDA*</v>
      </c>
      <c r="F127" s="9" t="str">
        <f t="shared" si="19"/>
        <v>INDELC</v>
      </c>
      <c r="G127" s="9" t="str">
        <f t="shared" si="19"/>
        <v>I*DMT,-IADMT</v>
      </c>
      <c r="H127" s="9" t="str">
        <f t="shared" si="19"/>
        <v>INDELC</v>
      </c>
      <c r="I127" s="93" t="s">
        <v>248</v>
      </c>
      <c r="J127" s="52">
        <f t="shared" ca="1" si="13"/>
        <v>1.2736219854102486</v>
      </c>
      <c r="K127" s="51">
        <f t="shared" ca="1" si="15"/>
        <v>1.2736219854102486</v>
      </c>
      <c r="M127" s="13" t="str">
        <f t="shared" si="14"/>
        <v>ProcesTax</v>
      </c>
    </row>
    <row r="128" spans="2:13">
      <c r="C128" t="s">
        <v>11</v>
      </c>
      <c r="D128" s="18">
        <v>2020</v>
      </c>
      <c r="E128" t="str">
        <f t="shared" si="16"/>
        <v>IND*,-INDA*</v>
      </c>
      <c r="F128" t="str">
        <f t="shared" si="19"/>
        <v>INDNGA</v>
      </c>
      <c r="G128" t="str">
        <f t="shared" si="19"/>
        <v>I*DHT,-IADHT</v>
      </c>
      <c r="H128" t="str">
        <f t="shared" si="19"/>
        <v>INDNGA</v>
      </c>
      <c r="I128" s="10" t="s">
        <v>248</v>
      </c>
      <c r="J128" s="51">
        <f t="shared" ca="1" si="13"/>
        <v>2.5015331882971479</v>
      </c>
      <c r="K128" s="51">
        <f t="shared" ca="1" si="15"/>
        <v>2.5015331882971479</v>
      </c>
      <c r="M128" s="10" t="str">
        <f t="shared" si="14"/>
        <v>ProcesTax</v>
      </c>
    </row>
    <row r="129" spans="2:13">
      <c r="C129" t="s">
        <v>11</v>
      </c>
      <c r="D129" s="18">
        <v>2020</v>
      </c>
      <c r="E129" t="str">
        <f t="shared" si="16"/>
        <v>IND*,-INDA*</v>
      </c>
      <c r="F129" t="str">
        <f t="shared" si="19"/>
        <v>INDSNG2</v>
      </c>
      <c r="G129" t="str">
        <f t="shared" si="19"/>
        <v>I*DHT,-IADHT</v>
      </c>
      <c r="H129" t="str">
        <f t="shared" si="19"/>
        <v>INDSNG2</v>
      </c>
      <c r="I129" s="93" t="s">
        <v>248</v>
      </c>
      <c r="J129" s="51">
        <f t="shared" ca="1" si="13"/>
        <v>0</v>
      </c>
      <c r="K129" s="51">
        <f t="shared" ca="1" si="15"/>
        <v>0</v>
      </c>
      <c r="M129" s="10" t="str">
        <f t="shared" si="14"/>
        <v>ProcesTax</v>
      </c>
    </row>
    <row r="130" spans="2:13">
      <c r="C130" t="s">
        <v>11</v>
      </c>
      <c r="D130" s="18">
        <v>2020</v>
      </c>
      <c r="E130" t="str">
        <f t="shared" si="16"/>
        <v>IND*,-INDA*</v>
      </c>
      <c r="F130" t="str">
        <f t="shared" si="19"/>
        <v>INDSNG1</v>
      </c>
      <c r="G130" t="str">
        <f t="shared" si="19"/>
        <v>I*DHT,-IADHT</v>
      </c>
      <c r="H130" t="str">
        <f t="shared" si="19"/>
        <v>INDSNG1</v>
      </c>
      <c r="I130" s="10" t="s">
        <v>248</v>
      </c>
      <c r="J130" s="51">
        <f t="shared" ca="1" si="13"/>
        <v>0</v>
      </c>
      <c r="K130" s="51">
        <f t="shared" ca="1" si="15"/>
        <v>0</v>
      </c>
      <c r="M130" s="10" t="str">
        <f t="shared" si="14"/>
        <v>ProcesTax</v>
      </c>
    </row>
    <row r="131" spans="2:13">
      <c r="C131" t="s">
        <v>11</v>
      </c>
      <c r="D131" s="18">
        <v>2020</v>
      </c>
      <c r="E131" t="str">
        <f t="shared" si="16"/>
        <v>IND*,-INDA*</v>
      </c>
      <c r="F131" t="str">
        <f t="shared" si="19"/>
        <v>INDCOA</v>
      </c>
      <c r="G131" t="str">
        <f t="shared" si="19"/>
        <v>I*DHT,-IADHT</v>
      </c>
      <c r="H131" t="str">
        <f t="shared" si="19"/>
        <v>INDCOA</v>
      </c>
      <c r="I131" s="93" t="s">
        <v>248</v>
      </c>
      <c r="J131" s="51">
        <f t="shared" ca="1" si="13"/>
        <v>0</v>
      </c>
      <c r="K131" s="51">
        <f t="shared" ca="1" si="15"/>
        <v>0</v>
      </c>
      <c r="M131" s="10" t="str">
        <f t="shared" si="14"/>
        <v>ProcesTax</v>
      </c>
    </row>
    <row r="132" spans="2:13">
      <c r="C132" t="s">
        <v>11</v>
      </c>
      <c r="D132" s="18">
        <v>2020</v>
      </c>
      <c r="E132" t="str">
        <f t="shared" si="16"/>
        <v>IND*,-INDA*</v>
      </c>
      <c r="F132" t="str">
        <f t="shared" si="19"/>
        <v>INDDSL</v>
      </c>
      <c r="G132" t="str">
        <f t="shared" si="19"/>
        <v>I*DHT,-IADHT</v>
      </c>
      <c r="H132" t="str">
        <f t="shared" si="19"/>
        <v>INDDSL</v>
      </c>
      <c r="I132" s="10" t="s">
        <v>248</v>
      </c>
      <c r="J132" s="51">
        <f t="shared" ca="1" si="13"/>
        <v>154.26271326684906</v>
      </c>
      <c r="K132" s="51">
        <f t="shared" ca="1" si="15"/>
        <v>154.26271326684906</v>
      </c>
      <c r="M132" s="10" t="str">
        <f t="shared" si="14"/>
        <v>ProcesTax</v>
      </c>
    </row>
    <row r="133" spans="2:13">
      <c r="C133" t="s">
        <v>11</v>
      </c>
      <c r="D133" s="18">
        <v>2020</v>
      </c>
      <c r="E133" t="str">
        <f t="shared" si="16"/>
        <v>IND*,-INDA*</v>
      </c>
      <c r="F133" t="str">
        <f t="shared" si="19"/>
        <v>INDDSB1</v>
      </c>
      <c r="G133" t="str">
        <f t="shared" si="19"/>
        <v>I*DHT,-IADHT</v>
      </c>
      <c r="H133" t="str">
        <f t="shared" si="19"/>
        <v>INDDSB1</v>
      </c>
      <c r="I133" s="93" t="s">
        <v>248</v>
      </c>
      <c r="J133" s="51">
        <f t="shared" ca="1" si="13"/>
        <v>121.84069514307899</v>
      </c>
      <c r="K133" s="51">
        <f t="shared" ca="1" si="15"/>
        <v>121.84069514307899</v>
      </c>
      <c r="M133" s="10" t="str">
        <f t="shared" si="14"/>
        <v>ProcesTax</v>
      </c>
    </row>
    <row r="134" spans="2:13">
      <c r="C134" t="s">
        <v>11</v>
      </c>
      <c r="D134" s="18">
        <v>2020</v>
      </c>
      <c r="E134" t="str">
        <f t="shared" si="16"/>
        <v>IND*,-INDA*</v>
      </c>
      <c r="F134" t="str">
        <f t="shared" si="19"/>
        <v>INDDSB2</v>
      </c>
      <c r="G134" t="str">
        <f t="shared" si="19"/>
        <v>I*DHT,-IADHT</v>
      </c>
      <c r="H134" t="str">
        <f t="shared" si="19"/>
        <v>INDDSB2</v>
      </c>
      <c r="I134" s="10" t="s">
        <v>248</v>
      </c>
      <c r="J134" s="51">
        <f t="shared" ref="J134:J197" ca="1" si="20">HLOOKUP(F134,INDIRECT(M134),D134-2007,FALSE)</f>
        <v>121.84069514307899</v>
      </c>
      <c r="K134" s="51">
        <f t="shared" ca="1" si="15"/>
        <v>121.84069514307899</v>
      </c>
      <c r="M134" s="10" t="str">
        <f t="shared" ref="M134:M197" si="21">VLOOKUP(RIGHT(G134,3),$R$6:$T$12,3,FALSE)</f>
        <v>ProcesTax</v>
      </c>
    </row>
    <row r="135" spans="2:13">
      <c r="C135" t="s">
        <v>11</v>
      </c>
      <c r="D135" s="18">
        <v>2020</v>
      </c>
      <c r="E135" t="str">
        <f t="shared" si="16"/>
        <v>IND*,-INDA*</v>
      </c>
      <c r="F135" t="str">
        <f t="shared" si="19"/>
        <v>INDWPE</v>
      </c>
      <c r="G135" t="str">
        <f t="shared" si="19"/>
        <v>I*DHT,-IADHT</v>
      </c>
      <c r="H135" t="str">
        <f t="shared" si="19"/>
        <v>INDWPE</v>
      </c>
      <c r="I135" s="93" t="s">
        <v>248</v>
      </c>
      <c r="J135" s="51">
        <f t="shared" ca="1" si="20"/>
        <v>0</v>
      </c>
      <c r="K135" s="51">
        <f t="shared" ref="K135:K198" ca="1" si="22">J135</f>
        <v>0</v>
      </c>
      <c r="M135" s="10" t="str">
        <f t="shared" si="21"/>
        <v>ProcesTax</v>
      </c>
    </row>
    <row r="136" spans="2:13">
      <c r="C136" t="s">
        <v>11</v>
      </c>
      <c r="D136" s="18">
        <v>2020</v>
      </c>
      <c r="E136" t="str">
        <f t="shared" si="16"/>
        <v>IND*,-INDA*</v>
      </c>
      <c r="F136" t="str">
        <f t="shared" si="19"/>
        <v>INDWCH</v>
      </c>
      <c r="G136" t="str">
        <f t="shared" si="19"/>
        <v>I*DHT,-IADHT</v>
      </c>
      <c r="H136" t="str">
        <f t="shared" si="19"/>
        <v>INDWCH</v>
      </c>
      <c r="I136" s="10" t="s">
        <v>248</v>
      </c>
      <c r="J136" s="51">
        <f t="shared" ca="1" si="20"/>
        <v>0</v>
      </c>
      <c r="K136" s="51">
        <f t="shared" ca="1" si="22"/>
        <v>0</v>
      </c>
      <c r="M136" s="10" t="str">
        <f t="shared" si="21"/>
        <v>ProcesTax</v>
      </c>
    </row>
    <row r="137" spans="2:13">
      <c r="C137" t="s">
        <v>11</v>
      </c>
      <c r="D137" s="18">
        <v>2020</v>
      </c>
      <c r="E137" t="str">
        <f t="shared" si="16"/>
        <v>IND*,-INDA*</v>
      </c>
      <c r="F137" t="str">
        <f t="shared" si="19"/>
        <v>INDHFO</v>
      </c>
      <c r="G137" t="str">
        <f t="shared" si="19"/>
        <v>I*DHT,-IADHT</v>
      </c>
      <c r="H137" t="str">
        <f t="shared" si="19"/>
        <v>INDHFO</v>
      </c>
      <c r="I137" s="93" t="s">
        <v>248</v>
      </c>
      <c r="J137" s="51">
        <f t="shared" ca="1" si="20"/>
        <v>49.119350191937215</v>
      </c>
      <c r="K137" s="51">
        <f t="shared" ca="1" si="22"/>
        <v>49.119350191937215</v>
      </c>
      <c r="M137" s="10" t="str">
        <f t="shared" si="21"/>
        <v>ProcesTax</v>
      </c>
    </row>
    <row r="138" spans="2:13">
      <c r="C138" t="s">
        <v>11</v>
      </c>
      <c r="D138" s="18">
        <v>2020</v>
      </c>
      <c r="E138" t="str">
        <f t="shared" si="16"/>
        <v>IND*,-INDA*</v>
      </c>
      <c r="F138" t="str">
        <f t="shared" si="19"/>
        <v>INDLPG</v>
      </c>
      <c r="G138" t="str">
        <f t="shared" si="19"/>
        <v>I*DHT,-IADHT</v>
      </c>
      <c r="H138" t="str">
        <f t="shared" si="19"/>
        <v>INDLPG</v>
      </c>
      <c r="I138" s="10" t="s">
        <v>248</v>
      </c>
      <c r="J138" s="51">
        <f t="shared" ca="1" si="20"/>
        <v>50.283318770351023</v>
      </c>
      <c r="K138" s="51">
        <f t="shared" ca="1" si="22"/>
        <v>50.283318770351023</v>
      </c>
      <c r="M138" s="10" t="str">
        <f t="shared" si="21"/>
        <v>ProcesTax</v>
      </c>
    </row>
    <row r="139" spans="2:13">
      <c r="C139" t="s">
        <v>11</v>
      </c>
      <c r="D139" s="18">
        <v>2020</v>
      </c>
      <c r="E139" t="str">
        <f t="shared" si="16"/>
        <v>IND*,-INDA*</v>
      </c>
      <c r="F139" t="str">
        <f t="shared" ref="F139:H158" si="23">F86</f>
        <v>INDWST</v>
      </c>
      <c r="G139" t="str">
        <f t="shared" si="23"/>
        <v>I*DHT,-IADHT</v>
      </c>
      <c r="H139" t="str">
        <f t="shared" si="23"/>
        <v>INDWST</v>
      </c>
      <c r="I139" s="93" t="s">
        <v>248</v>
      </c>
      <c r="J139" s="51">
        <f t="shared" ca="1" si="20"/>
        <v>0</v>
      </c>
      <c r="K139" s="51">
        <f t="shared" ca="1" si="22"/>
        <v>0</v>
      </c>
      <c r="M139" s="10" t="str">
        <f t="shared" si="21"/>
        <v>ProcesTax</v>
      </c>
    </row>
    <row r="140" spans="2:13">
      <c r="B140" s="9"/>
      <c r="C140" s="9" t="s">
        <v>11</v>
      </c>
      <c r="D140" s="18">
        <v>2020</v>
      </c>
      <c r="E140" s="9" t="str">
        <f t="shared" si="16"/>
        <v>IND*,-INDA*</v>
      </c>
      <c r="F140" s="9" t="str">
        <f t="shared" si="23"/>
        <v>INDELC</v>
      </c>
      <c r="G140" s="9" t="str">
        <f t="shared" si="23"/>
        <v>I*DHT,-IADHT</v>
      </c>
      <c r="H140" s="9" t="str">
        <f t="shared" si="23"/>
        <v>INDELC</v>
      </c>
      <c r="I140" s="10" t="s">
        <v>248</v>
      </c>
      <c r="J140" s="52">
        <f t="shared" ca="1" si="20"/>
        <v>1.2736219854102486</v>
      </c>
      <c r="K140" s="51">
        <f t="shared" ca="1" si="22"/>
        <v>1.2736219854102486</v>
      </c>
      <c r="L140" s="9"/>
      <c r="M140" s="13" t="str">
        <f t="shared" si="21"/>
        <v>ProcesTax</v>
      </c>
    </row>
    <row r="141" spans="2:13">
      <c r="C141" t="s">
        <v>11</v>
      </c>
      <c r="D141" s="18">
        <v>2020</v>
      </c>
      <c r="E141" t="str">
        <f t="shared" si="16"/>
        <v>IND*,-INDA*</v>
      </c>
      <c r="F141" t="str">
        <f t="shared" si="23"/>
        <v>INDNGA</v>
      </c>
      <c r="G141" t="str">
        <f t="shared" si="23"/>
        <v>I*DRH,-IADRH</v>
      </c>
      <c r="H141" t="str">
        <f t="shared" si="23"/>
        <v>INDNGA</v>
      </c>
      <c r="I141" s="93" t="s">
        <v>248</v>
      </c>
      <c r="J141" s="51">
        <f t="shared" ca="1" si="20"/>
        <v>78.90688938861561</v>
      </c>
      <c r="K141" s="51">
        <f t="shared" ca="1" si="22"/>
        <v>78.90688938861561</v>
      </c>
      <c r="M141" s="10" t="str">
        <f t="shared" si="21"/>
        <v>HeatTax</v>
      </c>
    </row>
    <row r="142" spans="2:13">
      <c r="C142" t="s">
        <v>11</v>
      </c>
      <c r="D142" s="18">
        <v>2020</v>
      </c>
      <c r="E142" t="str">
        <f t="shared" ref="E142:E205" si="24">$S$3&amp;"*,-INDA*"</f>
        <v>IND*,-INDA*</v>
      </c>
      <c r="F142" t="str">
        <f t="shared" si="23"/>
        <v>INDSNG2</v>
      </c>
      <c r="G142" t="str">
        <f t="shared" si="23"/>
        <v>I*DRH,-IADRH</v>
      </c>
      <c r="H142" t="str">
        <f t="shared" si="23"/>
        <v>INDSNG2</v>
      </c>
      <c r="I142" s="10" t="s">
        <v>248</v>
      </c>
      <c r="J142" s="51">
        <f t="shared" ca="1" si="20"/>
        <v>0</v>
      </c>
      <c r="K142" s="51">
        <f t="shared" ca="1" si="22"/>
        <v>0</v>
      </c>
      <c r="M142" s="10" t="str">
        <f t="shared" si="21"/>
        <v>HeatTax</v>
      </c>
    </row>
    <row r="143" spans="2:13">
      <c r="C143" t="s">
        <v>11</v>
      </c>
      <c r="D143" s="18">
        <v>2020</v>
      </c>
      <c r="E143" t="str">
        <f t="shared" si="24"/>
        <v>IND*,-INDA*</v>
      </c>
      <c r="F143" t="str">
        <f t="shared" si="23"/>
        <v>INDSNG1</v>
      </c>
      <c r="G143" t="str">
        <f t="shared" si="23"/>
        <v>I*DRH,-IADRH</v>
      </c>
      <c r="H143" t="str">
        <f t="shared" si="23"/>
        <v>INDSNG1</v>
      </c>
      <c r="I143" s="93" t="s">
        <v>248</v>
      </c>
      <c r="J143" s="51">
        <f t="shared" ca="1" si="20"/>
        <v>121.84069514307899</v>
      </c>
      <c r="K143" s="51">
        <f t="shared" ca="1" si="22"/>
        <v>121.84069514307899</v>
      </c>
      <c r="M143" s="10" t="str">
        <f t="shared" si="21"/>
        <v>HeatTax</v>
      </c>
    </row>
    <row r="144" spans="2:13">
      <c r="C144" t="s">
        <v>11</v>
      </c>
      <c r="D144" s="18">
        <v>2020</v>
      </c>
      <c r="E144" t="str">
        <f t="shared" si="24"/>
        <v>IND*,-INDA*</v>
      </c>
      <c r="F144" t="str">
        <f t="shared" si="23"/>
        <v>INDCOA</v>
      </c>
      <c r="G144" t="str">
        <f t="shared" si="23"/>
        <v>I*DRH,-IADRH</v>
      </c>
      <c r="H144" t="str">
        <f t="shared" si="23"/>
        <v>INDCOA</v>
      </c>
      <c r="I144" s="10" t="s">
        <v>248</v>
      </c>
      <c r="J144" s="51">
        <f t="shared" ca="1" si="20"/>
        <v>0</v>
      </c>
      <c r="K144" s="51">
        <f t="shared" ca="1" si="22"/>
        <v>0</v>
      </c>
      <c r="M144" s="10" t="str">
        <f t="shared" si="21"/>
        <v>HeatTax</v>
      </c>
    </row>
    <row r="145" spans="2:13">
      <c r="C145" t="s">
        <v>11</v>
      </c>
      <c r="D145" s="18">
        <v>2020</v>
      </c>
      <c r="E145" t="str">
        <f t="shared" si="24"/>
        <v>IND*,-INDA*</v>
      </c>
      <c r="F145" t="str">
        <f t="shared" si="23"/>
        <v>INDDSL</v>
      </c>
      <c r="G145" t="str">
        <f t="shared" si="23"/>
        <v>I*DRH,-IADRH</v>
      </c>
      <c r="H145" t="str">
        <f t="shared" si="23"/>
        <v>INDDSL</v>
      </c>
      <c r="I145" s="93" t="s">
        <v>248</v>
      </c>
      <c r="J145" s="51">
        <f t="shared" ca="1" si="20"/>
        <v>154.26271326684906</v>
      </c>
      <c r="K145" s="51">
        <f t="shared" ca="1" si="22"/>
        <v>154.26271326684906</v>
      </c>
      <c r="M145" s="10" t="str">
        <f t="shared" si="21"/>
        <v>HeatTax</v>
      </c>
    </row>
    <row r="146" spans="2:13">
      <c r="C146" t="s">
        <v>11</v>
      </c>
      <c r="D146" s="18">
        <v>2020</v>
      </c>
      <c r="E146" t="str">
        <f t="shared" si="24"/>
        <v>IND*,-INDA*</v>
      </c>
      <c r="F146" t="str">
        <f t="shared" si="23"/>
        <v>INDDSB1</v>
      </c>
      <c r="G146" t="str">
        <f t="shared" si="23"/>
        <v>I*DRH,-IADRH</v>
      </c>
      <c r="H146" t="str">
        <f t="shared" si="23"/>
        <v>INDDSB1</v>
      </c>
      <c r="I146" s="10" t="s">
        <v>248</v>
      </c>
      <c r="J146" s="51">
        <f t="shared" ca="1" si="20"/>
        <v>40.322872058088471</v>
      </c>
      <c r="K146" s="51">
        <f t="shared" ca="1" si="22"/>
        <v>40.322872058088471</v>
      </c>
      <c r="M146" s="10" t="str">
        <f t="shared" si="21"/>
        <v>HeatTax</v>
      </c>
    </row>
    <row r="147" spans="2:13">
      <c r="C147" t="s">
        <v>11</v>
      </c>
      <c r="D147" s="18">
        <v>2020</v>
      </c>
      <c r="E147" t="str">
        <f t="shared" si="24"/>
        <v>IND*,-INDA*</v>
      </c>
      <c r="F147" t="str">
        <f t="shared" si="23"/>
        <v>INDDSB2</v>
      </c>
      <c r="G147" t="str">
        <f t="shared" si="23"/>
        <v>I*DRH,-IADRH</v>
      </c>
      <c r="H147" t="str">
        <f t="shared" si="23"/>
        <v>INDDSB2</v>
      </c>
      <c r="I147" s="93" t="s">
        <v>248</v>
      </c>
      <c r="J147" s="51">
        <f t="shared" ca="1" si="20"/>
        <v>121.84069514307899</v>
      </c>
      <c r="K147" s="51">
        <f t="shared" ca="1" si="22"/>
        <v>121.84069514307899</v>
      </c>
      <c r="M147" s="10" t="str">
        <f t="shared" si="21"/>
        <v>HeatTax</v>
      </c>
    </row>
    <row r="148" spans="2:13">
      <c r="C148" t="s">
        <v>11</v>
      </c>
      <c r="D148" s="18">
        <v>2020</v>
      </c>
      <c r="E148" t="str">
        <f t="shared" si="24"/>
        <v>IND*,-INDA*</v>
      </c>
      <c r="F148" t="str">
        <f t="shared" si="23"/>
        <v>INDWPE</v>
      </c>
      <c r="G148" t="str">
        <f t="shared" si="23"/>
        <v>I*DRH,-IADRH</v>
      </c>
      <c r="H148" t="str">
        <f t="shared" si="23"/>
        <v>INDWPE</v>
      </c>
      <c r="I148" s="10" t="s">
        <v>248</v>
      </c>
      <c r="J148" s="51">
        <f t="shared" ca="1" si="20"/>
        <v>0</v>
      </c>
      <c r="K148" s="51">
        <f t="shared" ca="1" si="22"/>
        <v>0</v>
      </c>
      <c r="M148" s="10" t="str">
        <f t="shared" si="21"/>
        <v>HeatTax</v>
      </c>
    </row>
    <row r="149" spans="2:13">
      <c r="C149" t="s">
        <v>11</v>
      </c>
      <c r="D149" s="18">
        <v>2020</v>
      </c>
      <c r="E149" t="str">
        <f t="shared" si="24"/>
        <v>IND*,-INDA*</v>
      </c>
      <c r="F149" t="str">
        <f t="shared" si="23"/>
        <v>INDWCH</v>
      </c>
      <c r="G149" t="str">
        <f t="shared" si="23"/>
        <v>I*DRH,-IADRH</v>
      </c>
      <c r="H149" t="str">
        <f t="shared" si="23"/>
        <v>INDWCH</v>
      </c>
      <c r="I149" s="93" t="s">
        <v>248</v>
      </c>
      <c r="J149" s="51">
        <f t="shared" ca="1" si="20"/>
        <v>0</v>
      </c>
      <c r="K149" s="51">
        <f t="shared" ca="1" si="22"/>
        <v>0</v>
      </c>
      <c r="M149" s="10" t="str">
        <f t="shared" si="21"/>
        <v>HeatTax</v>
      </c>
    </row>
    <row r="150" spans="2:13">
      <c r="C150" t="s">
        <v>11</v>
      </c>
      <c r="D150" s="18">
        <v>2020</v>
      </c>
      <c r="E150" t="str">
        <f t="shared" si="24"/>
        <v>IND*,-INDA*</v>
      </c>
      <c r="F150" t="str">
        <f t="shared" si="23"/>
        <v>INDBGA</v>
      </c>
      <c r="G150" t="str">
        <f t="shared" si="23"/>
        <v>I*DRH,-IADRH</v>
      </c>
      <c r="H150" t="str">
        <f t="shared" si="23"/>
        <v>INDBGA</v>
      </c>
      <c r="I150" s="10" t="s">
        <v>248</v>
      </c>
      <c r="J150" s="51">
        <f t="shared" ca="1" si="20"/>
        <v>0</v>
      </c>
      <c r="K150" s="51">
        <f t="shared" ca="1" si="22"/>
        <v>0</v>
      </c>
      <c r="M150" s="10" t="str">
        <f t="shared" si="21"/>
        <v>HeatTax</v>
      </c>
    </row>
    <row r="151" spans="2:13">
      <c r="C151" t="s">
        <v>11</v>
      </c>
      <c r="D151" s="18">
        <v>2020</v>
      </c>
      <c r="E151" t="str">
        <f t="shared" si="24"/>
        <v>IND*,-INDA*</v>
      </c>
      <c r="F151" t="str">
        <f t="shared" si="23"/>
        <v>INDHFO</v>
      </c>
      <c r="G151" t="str">
        <f t="shared" si="23"/>
        <v>I*DRH,-IADRH</v>
      </c>
      <c r="H151" t="str">
        <f t="shared" si="23"/>
        <v>INDHFO</v>
      </c>
      <c r="I151" s="93" t="s">
        <v>248</v>
      </c>
      <c r="J151" s="51">
        <f t="shared" ca="1" si="20"/>
        <v>70.840902704037745</v>
      </c>
      <c r="K151" s="51">
        <f t="shared" ca="1" si="22"/>
        <v>70.840902704037745</v>
      </c>
      <c r="M151" s="10" t="str">
        <f t="shared" si="21"/>
        <v>HeatTax</v>
      </c>
    </row>
    <row r="152" spans="2:13">
      <c r="C152" t="s">
        <v>11</v>
      </c>
      <c r="D152" s="18">
        <v>2020</v>
      </c>
      <c r="E152" t="str">
        <f t="shared" si="24"/>
        <v>IND*,-INDA*</v>
      </c>
      <c r="F152" t="str">
        <f t="shared" si="23"/>
        <v>INDLPG</v>
      </c>
      <c r="G152" t="str">
        <f t="shared" si="23"/>
        <v>I*DRH,-IADRH</v>
      </c>
      <c r="H152" t="str">
        <f t="shared" si="23"/>
        <v>INDLPG</v>
      </c>
      <c r="I152" s="10" t="s">
        <v>248</v>
      </c>
      <c r="J152" s="51">
        <f t="shared" ca="1" si="20"/>
        <v>50.283318770351023</v>
      </c>
      <c r="K152" s="51">
        <f t="shared" ca="1" si="22"/>
        <v>50.283318770351023</v>
      </c>
      <c r="M152" s="10" t="str">
        <f t="shared" si="21"/>
        <v>HeatTax</v>
      </c>
    </row>
    <row r="153" spans="2:13">
      <c r="C153" t="s">
        <v>11</v>
      </c>
      <c r="D153" s="18">
        <v>2020</v>
      </c>
      <c r="E153" t="str">
        <f t="shared" si="24"/>
        <v>IND*,-INDA*</v>
      </c>
      <c r="F153" t="str">
        <f t="shared" si="23"/>
        <v>INDWST</v>
      </c>
      <c r="G153" t="str">
        <f t="shared" si="23"/>
        <v>I*DRH,-IADRH</v>
      </c>
      <c r="H153" t="str">
        <f t="shared" si="23"/>
        <v>INDWST</v>
      </c>
      <c r="I153" s="93" t="s">
        <v>248</v>
      </c>
      <c r="J153" s="51">
        <f t="shared" ca="1" si="20"/>
        <v>0</v>
      </c>
      <c r="K153" s="51">
        <f t="shared" ca="1" si="22"/>
        <v>0</v>
      </c>
      <c r="M153" s="10" t="str">
        <f t="shared" si="21"/>
        <v>HeatTax</v>
      </c>
    </row>
    <row r="154" spans="2:13">
      <c r="C154" t="s">
        <v>11</v>
      </c>
      <c r="D154" s="18">
        <v>2020</v>
      </c>
      <c r="E154" t="str">
        <f t="shared" si="24"/>
        <v>IND*,-INDA*</v>
      </c>
      <c r="F154" t="str">
        <f t="shared" si="23"/>
        <v>INDHCE</v>
      </c>
      <c r="G154" t="str">
        <f t="shared" si="23"/>
        <v>I*DRH,-IADRH</v>
      </c>
      <c r="H154" t="str">
        <f t="shared" si="23"/>
        <v>INDHCE</v>
      </c>
      <c r="I154" s="10" t="s">
        <v>248</v>
      </c>
      <c r="J154" s="51">
        <f t="shared" ca="1" si="20"/>
        <v>30.170076892571945</v>
      </c>
      <c r="K154" s="51">
        <f t="shared" ca="1" si="22"/>
        <v>30.170076892571945</v>
      </c>
      <c r="M154" s="10" t="str">
        <f t="shared" si="21"/>
        <v>HeatTax</v>
      </c>
    </row>
    <row r="155" spans="2:13">
      <c r="C155" t="s">
        <v>11</v>
      </c>
      <c r="D155" s="18">
        <v>2020</v>
      </c>
      <c r="E155" t="str">
        <f t="shared" si="24"/>
        <v>IND*,-INDA*</v>
      </c>
      <c r="F155" t="str">
        <f t="shared" si="23"/>
        <v>INDHDE</v>
      </c>
      <c r="G155" t="str">
        <f t="shared" si="23"/>
        <v>I*DRH,-IADRH</v>
      </c>
      <c r="H155" t="str">
        <f t="shared" si="23"/>
        <v>INDHDE</v>
      </c>
      <c r="I155" s="93" t="s">
        <v>248</v>
      </c>
      <c r="J155" s="51">
        <f t="shared" ca="1" si="20"/>
        <v>30.170076892571945</v>
      </c>
      <c r="K155" s="51">
        <f t="shared" ca="1" si="22"/>
        <v>30.170076892571945</v>
      </c>
      <c r="M155" s="10" t="str">
        <f t="shared" si="21"/>
        <v>HeatTax</v>
      </c>
    </row>
    <row r="156" spans="2:13">
      <c r="B156" s="9"/>
      <c r="C156" s="9" t="s">
        <v>11</v>
      </c>
      <c r="D156" s="18">
        <v>2020</v>
      </c>
      <c r="E156" s="9" t="str">
        <f t="shared" si="24"/>
        <v>IND*,-INDA*</v>
      </c>
      <c r="F156" s="9" t="str">
        <f t="shared" si="23"/>
        <v>INDELC</v>
      </c>
      <c r="G156" s="9" t="str">
        <f t="shared" si="23"/>
        <v>I*DRH,-IADRH</v>
      </c>
      <c r="H156" s="9" t="str">
        <f t="shared" si="23"/>
        <v>INDELC</v>
      </c>
      <c r="I156" s="10" t="s">
        <v>248</v>
      </c>
      <c r="J156" s="52">
        <f t="shared" ca="1" si="20"/>
        <v>40.322872058088471</v>
      </c>
      <c r="K156" s="51">
        <f t="shared" ca="1" si="22"/>
        <v>40.322872058088471</v>
      </c>
      <c r="M156" s="13" t="str">
        <f t="shared" si="21"/>
        <v>HeatTax</v>
      </c>
    </row>
    <row r="157" spans="2:13">
      <c r="B157" s="26"/>
      <c r="C157" s="26" t="s">
        <v>11</v>
      </c>
      <c r="D157" s="18">
        <v>2020</v>
      </c>
      <c r="E157" s="9" t="str">
        <f t="shared" si="24"/>
        <v>IND*,-INDA*</v>
      </c>
      <c r="F157" s="9" t="str">
        <f t="shared" si="23"/>
        <v>INDELC</v>
      </c>
      <c r="G157" s="9" t="str">
        <f t="shared" si="23"/>
        <v>I*DLA,-IADLA</v>
      </c>
      <c r="H157" s="9" t="str">
        <f t="shared" si="23"/>
        <v>INDELC</v>
      </c>
      <c r="I157" s="93" t="s">
        <v>248</v>
      </c>
      <c r="J157" s="52">
        <f t="shared" ca="1" si="20"/>
        <v>40.322872058088471</v>
      </c>
      <c r="K157" s="51">
        <f t="shared" ca="1" si="22"/>
        <v>40.322872058088471</v>
      </c>
      <c r="M157" s="28" t="str">
        <f t="shared" si="21"/>
        <v>FullTax</v>
      </c>
    </row>
    <row r="158" spans="2:13">
      <c r="B158" s="9"/>
      <c r="C158" s="9" t="s">
        <v>11</v>
      </c>
      <c r="D158" s="18">
        <v>2020</v>
      </c>
      <c r="E158" s="9" t="str">
        <f t="shared" si="24"/>
        <v>IND*,-INDA*</v>
      </c>
      <c r="F158" s="9" t="str">
        <f t="shared" si="23"/>
        <v>INDELC</v>
      </c>
      <c r="G158" s="9" t="str">
        <f t="shared" si="23"/>
        <v>I*DEM,-IADEM</v>
      </c>
      <c r="H158" s="9" t="str">
        <f t="shared" si="23"/>
        <v>INDELC</v>
      </c>
      <c r="I158" s="10" t="s">
        <v>248</v>
      </c>
      <c r="J158" s="52">
        <f t="shared" ca="1" si="20"/>
        <v>40.322872058088471</v>
      </c>
      <c r="K158" s="51">
        <f t="shared" ca="1" si="22"/>
        <v>40.322872058088471</v>
      </c>
      <c r="M158" s="13" t="str">
        <f t="shared" si="21"/>
        <v>FullTax</v>
      </c>
    </row>
    <row r="159" spans="2:13">
      <c r="C159" t="s">
        <v>11</v>
      </c>
      <c r="D159" s="18">
        <v>2020</v>
      </c>
      <c r="E159" t="str">
        <f t="shared" si="24"/>
        <v>IND*,-INDA*</v>
      </c>
      <c r="F159" t="str">
        <f t="shared" ref="F159:H178" si="25">F106</f>
        <v>INDDSB1</v>
      </c>
      <c r="G159" t="str">
        <f t="shared" si="25"/>
        <v>I*DTF,-IADTF</v>
      </c>
      <c r="H159" t="str">
        <f t="shared" si="25"/>
        <v>INDDSB1</v>
      </c>
      <c r="I159" s="93" t="s">
        <v>248</v>
      </c>
      <c r="J159" s="51">
        <f t="shared" ca="1" si="20"/>
        <v>40.322872058088471</v>
      </c>
      <c r="K159" s="51">
        <f t="shared" ca="1" si="22"/>
        <v>40.322872058088471</v>
      </c>
      <c r="M159" s="10" t="str">
        <f t="shared" si="21"/>
        <v>FullTax</v>
      </c>
    </row>
    <row r="160" spans="2:13">
      <c r="C160" t="s">
        <v>11</v>
      </c>
      <c r="D160" s="18">
        <v>2020</v>
      </c>
      <c r="E160" t="str">
        <f t="shared" si="24"/>
        <v>IND*,-INDA*</v>
      </c>
      <c r="F160" t="str">
        <f t="shared" si="25"/>
        <v>INDDSB2</v>
      </c>
      <c r="G160" t="str">
        <f t="shared" si="25"/>
        <v>I*DTF,-IADTF</v>
      </c>
      <c r="H160" t="str">
        <f t="shared" si="25"/>
        <v>INDDSB2</v>
      </c>
      <c r="I160" s="10" t="s">
        <v>248</v>
      </c>
      <c r="J160" s="51">
        <f t="shared" ca="1" si="20"/>
        <v>121.84069514307899</v>
      </c>
      <c r="K160" s="51">
        <f t="shared" ca="1" si="22"/>
        <v>121.84069514307899</v>
      </c>
      <c r="M160" s="10" t="str">
        <f t="shared" si="21"/>
        <v>FullTax</v>
      </c>
    </row>
    <row r="161" spans="2:13">
      <c r="C161" t="s">
        <v>11</v>
      </c>
      <c r="D161" s="18">
        <v>2020</v>
      </c>
      <c r="E161" t="str">
        <f t="shared" si="24"/>
        <v>IND*,-INDA*</v>
      </c>
      <c r="F161" t="str">
        <f t="shared" si="25"/>
        <v>INDDSL</v>
      </c>
      <c r="G161" t="str">
        <f t="shared" si="25"/>
        <v>I*DTF,-IADTF</v>
      </c>
      <c r="H161" t="str">
        <f t="shared" si="25"/>
        <v>INDDSL</v>
      </c>
      <c r="I161" s="93" t="s">
        <v>248</v>
      </c>
      <c r="J161" s="51">
        <f t="shared" ca="1" si="20"/>
        <v>154.26271326684906</v>
      </c>
      <c r="K161" s="51">
        <f t="shared" ca="1" si="22"/>
        <v>154.26271326684906</v>
      </c>
      <c r="M161" s="10" t="str">
        <f t="shared" si="21"/>
        <v>FullTax</v>
      </c>
    </row>
    <row r="162" spans="2:13">
      <c r="C162" t="s">
        <v>11</v>
      </c>
      <c r="D162" s="18">
        <v>2020</v>
      </c>
      <c r="E162" t="str">
        <f t="shared" si="24"/>
        <v>IND*,-INDA*</v>
      </c>
      <c r="F162" t="str">
        <f t="shared" si="25"/>
        <v>INDLPG</v>
      </c>
      <c r="G162" t="str">
        <f t="shared" si="25"/>
        <v>I*DFL,-IADFL</v>
      </c>
      <c r="H162" t="str">
        <f t="shared" si="25"/>
        <v>INDLPG</v>
      </c>
      <c r="I162" s="10" t="s">
        <v>248</v>
      </c>
      <c r="J162" s="51">
        <f t="shared" ca="1" si="20"/>
        <v>50.283318770351023</v>
      </c>
      <c r="K162" s="51">
        <f t="shared" ca="1" si="22"/>
        <v>50.283318770351023</v>
      </c>
      <c r="M162" s="10" t="str">
        <f t="shared" si="21"/>
        <v>FullTax</v>
      </c>
    </row>
    <row r="163" spans="2:13">
      <c r="C163" t="s">
        <v>11</v>
      </c>
      <c r="D163" s="18">
        <v>2020</v>
      </c>
      <c r="E163" t="str">
        <f t="shared" si="24"/>
        <v>IND*,-INDA*</v>
      </c>
      <c r="F163" t="str">
        <f t="shared" si="25"/>
        <v>INDSNG1</v>
      </c>
      <c r="G163" t="str">
        <f t="shared" si="25"/>
        <v>I*DFL,-IADFL</v>
      </c>
      <c r="H163" t="str">
        <f t="shared" si="25"/>
        <v>INDSNG1</v>
      </c>
      <c r="I163" s="93" t="s">
        <v>248</v>
      </c>
      <c r="J163" s="51">
        <f t="shared" ca="1" si="20"/>
        <v>121.84069514307899</v>
      </c>
      <c r="K163" s="51">
        <f t="shared" ca="1" si="22"/>
        <v>121.84069514307899</v>
      </c>
      <c r="M163" s="10" t="str">
        <f t="shared" si="21"/>
        <v>FullTax</v>
      </c>
    </row>
    <row r="164" spans="2:13" ht="15.75" thickBot="1">
      <c r="B164" s="9"/>
      <c r="C164" s="9" t="s">
        <v>11</v>
      </c>
      <c r="D164" s="18">
        <v>2020</v>
      </c>
      <c r="E164" t="str">
        <f t="shared" si="24"/>
        <v>IND*,-INDA*</v>
      </c>
      <c r="F164" t="str">
        <f t="shared" si="25"/>
        <v>INDSNG2</v>
      </c>
      <c r="G164" t="str">
        <f t="shared" si="25"/>
        <v>I*DFL,-IADFL</v>
      </c>
      <c r="H164" s="9" t="str">
        <f t="shared" si="25"/>
        <v>INDSNG2</v>
      </c>
      <c r="I164" s="10" t="s">
        <v>248</v>
      </c>
      <c r="J164" s="51">
        <f t="shared" ca="1" si="20"/>
        <v>0</v>
      </c>
      <c r="K164" s="51">
        <f t="shared" ca="1" si="22"/>
        <v>0</v>
      </c>
      <c r="M164" s="13" t="str">
        <f t="shared" si="21"/>
        <v>FullTax</v>
      </c>
    </row>
    <row r="165" spans="2:13">
      <c r="B165" s="8"/>
      <c r="C165" s="8" t="s">
        <v>11</v>
      </c>
      <c r="D165" s="19">
        <v>2025</v>
      </c>
      <c r="E165" s="8" t="str">
        <f t="shared" si="24"/>
        <v>IND*,-INDA*</v>
      </c>
      <c r="F165" t="str">
        <f t="shared" si="25"/>
        <v>INDNGA</v>
      </c>
      <c r="G165" s="8" t="str">
        <f t="shared" si="25"/>
        <v>I*DMT,-IADMT</v>
      </c>
      <c r="H165" t="str">
        <f t="shared" si="25"/>
        <v>INDNGA</v>
      </c>
      <c r="I165" s="93" t="s">
        <v>248</v>
      </c>
      <c r="J165" s="51">
        <f t="shared" ca="1" si="20"/>
        <v>2.5015331882971479</v>
      </c>
      <c r="K165" s="51">
        <f t="shared" ca="1" si="22"/>
        <v>2.5015331882971479</v>
      </c>
      <c r="M165" s="20" t="str">
        <f t="shared" si="21"/>
        <v>ProcesTax</v>
      </c>
    </row>
    <row r="166" spans="2:13">
      <c r="C166" t="s">
        <v>11</v>
      </c>
      <c r="D166" s="18">
        <v>2025</v>
      </c>
      <c r="E166" t="str">
        <f t="shared" si="24"/>
        <v>IND*,-INDA*</v>
      </c>
      <c r="F166" t="str">
        <f t="shared" si="25"/>
        <v>INDSNG1</v>
      </c>
      <c r="G166" t="str">
        <f t="shared" si="25"/>
        <v>I*DMT,-IADMT</v>
      </c>
      <c r="H166" t="str">
        <f t="shared" si="25"/>
        <v>INDSNG1</v>
      </c>
      <c r="I166" s="10" t="s">
        <v>248</v>
      </c>
      <c r="J166" s="51">
        <f t="shared" ca="1" si="20"/>
        <v>0</v>
      </c>
      <c r="K166" s="51">
        <f t="shared" ca="1" si="22"/>
        <v>0</v>
      </c>
      <c r="M166" s="10" t="str">
        <f t="shared" si="21"/>
        <v>ProcesTax</v>
      </c>
    </row>
    <row r="167" spans="2:13">
      <c r="C167" t="s">
        <v>11</v>
      </c>
      <c r="D167" s="18">
        <v>2025</v>
      </c>
      <c r="E167" t="str">
        <f t="shared" si="24"/>
        <v>IND*,-INDA*</v>
      </c>
      <c r="F167" t="str">
        <f t="shared" si="25"/>
        <v>INDSNG2</v>
      </c>
      <c r="G167" t="str">
        <f t="shared" si="25"/>
        <v>I*DMT,-IADMT</v>
      </c>
      <c r="H167" t="str">
        <f t="shared" si="25"/>
        <v>INDSNG2</v>
      </c>
      <c r="I167" s="93" t="s">
        <v>248</v>
      </c>
      <c r="J167" s="51">
        <f t="shared" ca="1" si="20"/>
        <v>0</v>
      </c>
      <c r="K167" s="51">
        <f t="shared" ca="1" si="22"/>
        <v>0</v>
      </c>
      <c r="M167" s="10" t="str">
        <f t="shared" si="21"/>
        <v>ProcesTax</v>
      </c>
    </row>
    <row r="168" spans="2:13">
      <c r="C168" t="s">
        <v>11</v>
      </c>
      <c r="D168" s="18">
        <v>2025</v>
      </c>
      <c r="E168" t="str">
        <f t="shared" si="24"/>
        <v>IND*,-INDA*</v>
      </c>
      <c r="F168" t="str">
        <f t="shared" si="25"/>
        <v>INDCOA</v>
      </c>
      <c r="G168" t="str">
        <f t="shared" si="25"/>
        <v>I*DMT,-IADMT</v>
      </c>
      <c r="H168" t="str">
        <f t="shared" si="25"/>
        <v>INDCOA</v>
      </c>
      <c r="I168" s="10" t="s">
        <v>248</v>
      </c>
      <c r="J168" s="51">
        <f t="shared" ca="1" si="20"/>
        <v>0</v>
      </c>
      <c r="K168" s="51">
        <f t="shared" ca="1" si="22"/>
        <v>0</v>
      </c>
      <c r="M168" s="10" t="str">
        <f t="shared" si="21"/>
        <v>ProcesTax</v>
      </c>
    </row>
    <row r="169" spans="2:13">
      <c r="C169" t="s">
        <v>11</v>
      </c>
      <c r="D169" s="18">
        <v>2025</v>
      </c>
      <c r="E169" t="str">
        <f t="shared" si="24"/>
        <v>IND*,-INDA*</v>
      </c>
      <c r="F169" t="str">
        <f t="shared" si="25"/>
        <v>INDDSL</v>
      </c>
      <c r="G169" t="str">
        <f t="shared" si="25"/>
        <v>I*DMT,-IADMT</v>
      </c>
      <c r="H169" t="str">
        <f t="shared" si="25"/>
        <v>INDDSL</v>
      </c>
      <c r="I169" s="93" t="s">
        <v>248</v>
      </c>
      <c r="J169" s="51">
        <f t="shared" ca="1" si="20"/>
        <v>154.26271326684906</v>
      </c>
      <c r="K169" s="51">
        <f t="shared" ca="1" si="22"/>
        <v>154.26271326684906</v>
      </c>
      <c r="M169" s="10" t="str">
        <f t="shared" si="21"/>
        <v>ProcesTax</v>
      </c>
    </row>
    <row r="170" spans="2:13">
      <c r="C170" t="s">
        <v>11</v>
      </c>
      <c r="D170" s="18">
        <v>2025</v>
      </c>
      <c r="E170" t="str">
        <f t="shared" si="24"/>
        <v>IND*,-INDA*</v>
      </c>
      <c r="F170" t="str">
        <f t="shared" si="25"/>
        <v>INDDSB1</v>
      </c>
      <c r="G170" t="str">
        <f t="shared" si="25"/>
        <v>I*DMT,-IADMT</v>
      </c>
      <c r="H170" t="str">
        <f t="shared" si="25"/>
        <v>INDDSB1</v>
      </c>
      <c r="I170" s="10" t="s">
        <v>248</v>
      </c>
      <c r="J170" s="51">
        <f t="shared" ca="1" si="20"/>
        <v>121.84069514307899</v>
      </c>
      <c r="K170" s="51">
        <f t="shared" ca="1" si="22"/>
        <v>121.84069514307899</v>
      </c>
      <c r="M170" s="10" t="str">
        <f t="shared" si="21"/>
        <v>ProcesTax</v>
      </c>
    </row>
    <row r="171" spans="2:13">
      <c r="C171" t="s">
        <v>11</v>
      </c>
      <c r="D171" s="18">
        <v>2025</v>
      </c>
      <c r="E171" t="str">
        <f t="shared" si="24"/>
        <v>IND*,-INDA*</v>
      </c>
      <c r="F171" t="str">
        <f t="shared" si="25"/>
        <v>INDDSB2</v>
      </c>
      <c r="G171" t="str">
        <f t="shared" si="25"/>
        <v>I*DMT,-IADMT</v>
      </c>
      <c r="H171" t="str">
        <f t="shared" si="25"/>
        <v>INDDSB2</v>
      </c>
      <c r="I171" s="93" t="s">
        <v>248</v>
      </c>
      <c r="J171" s="51">
        <f t="shared" ca="1" si="20"/>
        <v>121.84069514307899</v>
      </c>
      <c r="K171" s="51">
        <f t="shared" ca="1" si="22"/>
        <v>121.84069514307899</v>
      </c>
      <c r="M171" s="10" t="str">
        <f t="shared" si="21"/>
        <v>ProcesTax</v>
      </c>
    </row>
    <row r="172" spans="2:13">
      <c r="C172" t="s">
        <v>11</v>
      </c>
      <c r="D172" s="18">
        <v>2025</v>
      </c>
      <c r="E172" t="str">
        <f t="shared" si="24"/>
        <v>IND*,-INDA*</v>
      </c>
      <c r="F172" t="str">
        <f t="shared" si="25"/>
        <v>INDWPE</v>
      </c>
      <c r="G172" t="str">
        <f t="shared" si="25"/>
        <v>I*DMT,-IADMT</v>
      </c>
      <c r="H172" t="str">
        <f t="shared" si="25"/>
        <v>INDWPE</v>
      </c>
      <c r="I172" s="10" t="s">
        <v>248</v>
      </c>
      <c r="J172" s="51">
        <f t="shared" ca="1" si="20"/>
        <v>0</v>
      </c>
      <c r="K172" s="51">
        <f t="shared" ca="1" si="22"/>
        <v>0</v>
      </c>
      <c r="M172" s="10" t="str">
        <f t="shared" si="21"/>
        <v>ProcesTax</v>
      </c>
    </row>
    <row r="173" spans="2:13">
      <c r="C173" t="s">
        <v>11</v>
      </c>
      <c r="D173" s="18">
        <v>2025</v>
      </c>
      <c r="E173" t="str">
        <f t="shared" si="24"/>
        <v>IND*,-INDA*</v>
      </c>
      <c r="F173" t="str">
        <f t="shared" si="25"/>
        <v>INDWCH</v>
      </c>
      <c r="G173" t="str">
        <f t="shared" si="25"/>
        <v>I*DMT,-IADMT</v>
      </c>
      <c r="H173" t="str">
        <f t="shared" si="25"/>
        <v>INDWCH</v>
      </c>
      <c r="I173" s="93" t="s">
        <v>248</v>
      </c>
      <c r="J173" s="51">
        <f t="shared" ca="1" si="20"/>
        <v>0</v>
      </c>
      <c r="K173" s="51">
        <f t="shared" ca="1" si="22"/>
        <v>0</v>
      </c>
      <c r="M173" s="10" t="str">
        <f t="shared" si="21"/>
        <v>ProcesTax</v>
      </c>
    </row>
    <row r="174" spans="2:13">
      <c r="C174" t="s">
        <v>11</v>
      </c>
      <c r="D174" s="18">
        <v>2025</v>
      </c>
      <c r="E174" t="str">
        <f t="shared" si="24"/>
        <v>IND*,-INDA*</v>
      </c>
      <c r="F174" t="str">
        <f t="shared" si="25"/>
        <v>INDBGA</v>
      </c>
      <c r="G174" t="str">
        <f t="shared" si="25"/>
        <v>I*DMT,-IADMT</v>
      </c>
      <c r="H174" t="str">
        <f t="shared" si="25"/>
        <v>INDBGA</v>
      </c>
      <c r="I174" s="10" t="s">
        <v>248</v>
      </c>
      <c r="J174" s="51">
        <f t="shared" ca="1" si="20"/>
        <v>0</v>
      </c>
      <c r="K174" s="51">
        <f t="shared" ca="1" si="22"/>
        <v>0</v>
      </c>
      <c r="M174" s="10" t="str">
        <f t="shared" si="21"/>
        <v>ProcesTax</v>
      </c>
    </row>
    <row r="175" spans="2:13">
      <c r="C175" t="s">
        <v>11</v>
      </c>
      <c r="D175" s="18">
        <v>2025</v>
      </c>
      <c r="E175" t="str">
        <f t="shared" si="24"/>
        <v>IND*,-INDA*</v>
      </c>
      <c r="F175" t="str">
        <f t="shared" si="25"/>
        <v>INDHFO</v>
      </c>
      <c r="G175" t="str">
        <f t="shared" si="25"/>
        <v>I*DMT,-IADMT</v>
      </c>
      <c r="H175" t="str">
        <f t="shared" si="25"/>
        <v>INDHFO</v>
      </c>
      <c r="I175" s="93" t="s">
        <v>248</v>
      </c>
      <c r="J175" s="51">
        <f t="shared" ca="1" si="20"/>
        <v>49.119350191937215</v>
      </c>
      <c r="K175" s="51">
        <f t="shared" ca="1" si="22"/>
        <v>49.119350191937215</v>
      </c>
      <c r="M175" s="10" t="str">
        <f t="shared" si="21"/>
        <v>ProcesTax</v>
      </c>
    </row>
    <row r="176" spans="2:13">
      <c r="C176" t="s">
        <v>11</v>
      </c>
      <c r="D176" s="18">
        <v>2025</v>
      </c>
      <c r="E176" t="str">
        <f t="shared" si="24"/>
        <v>IND*,-INDA*</v>
      </c>
      <c r="F176" t="str">
        <f t="shared" si="25"/>
        <v>INDLPG</v>
      </c>
      <c r="G176" t="str">
        <f t="shared" si="25"/>
        <v>I*DMT,-IADMT</v>
      </c>
      <c r="H176" t="str">
        <f t="shared" si="25"/>
        <v>INDLPG</v>
      </c>
      <c r="I176" s="10" t="s">
        <v>248</v>
      </c>
      <c r="J176" s="51">
        <f t="shared" ca="1" si="20"/>
        <v>50.283318770351023</v>
      </c>
      <c r="K176" s="51">
        <f t="shared" ca="1" si="22"/>
        <v>50.283318770351023</v>
      </c>
      <c r="M176" s="10" t="str">
        <f t="shared" si="21"/>
        <v>ProcesTax</v>
      </c>
    </row>
    <row r="177" spans="2:13">
      <c r="C177" t="s">
        <v>11</v>
      </c>
      <c r="D177" s="18">
        <v>2025</v>
      </c>
      <c r="E177" t="str">
        <f t="shared" si="24"/>
        <v>IND*,-INDA*</v>
      </c>
      <c r="F177" t="str">
        <f t="shared" si="25"/>
        <v>INDWST</v>
      </c>
      <c r="G177" t="str">
        <f t="shared" si="25"/>
        <v>I*DMT,-IADMT</v>
      </c>
      <c r="H177" t="str">
        <f t="shared" si="25"/>
        <v>INDWST</v>
      </c>
      <c r="I177" s="93" t="s">
        <v>248</v>
      </c>
      <c r="J177" s="51">
        <f t="shared" ca="1" si="20"/>
        <v>0</v>
      </c>
      <c r="K177" s="51">
        <f t="shared" ca="1" si="22"/>
        <v>0</v>
      </c>
      <c r="M177" s="10" t="str">
        <f t="shared" si="21"/>
        <v>ProcesTax</v>
      </c>
    </row>
    <row r="178" spans="2:13">
      <c r="C178" t="s">
        <v>11</v>
      </c>
      <c r="D178" s="18">
        <v>2025</v>
      </c>
      <c r="E178" t="str">
        <f t="shared" si="24"/>
        <v>IND*,-INDA*</v>
      </c>
      <c r="F178" t="str">
        <f t="shared" si="25"/>
        <v>INDHCE</v>
      </c>
      <c r="G178" t="str">
        <f t="shared" si="25"/>
        <v>I*DMT,-IADMT</v>
      </c>
      <c r="H178" t="str">
        <f t="shared" si="25"/>
        <v>INDHCE</v>
      </c>
      <c r="I178" s="10" t="s">
        <v>248</v>
      </c>
      <c r="J178" s="51">
        <f t="shared" ca="1" si="20"/>
        <v>30.170076892571945</v>
      </c>
      <c r="K178" s="51">
        <f t="shared" ca="1" si="22"/>
        <v>30.170076892571945</v>
      </c>
      <c r="M178" s="10" t="str">
        <f t="shared" si="21"/>
        <v>ProcesTax</v>
      </c>
    </row>
    <row r="179" spans="2:13">
      <c r="C179" t="s">
        <v>11</v>
      </c>
      <c r="D179" s="18">
        <v>2025</v>
      </c>
      <c r="E179" t="str">
        <f t="shared" si="24"/>
        <v>IND*,-INDA*</v>
      </c>
      <c r="F179" t="str">
        <f t="shared" ref="F179:H198" si="26">F126</f>
        <v>INDHDE</v>
      </c>
      <c r="G179" t="str">
        <f t="shared" si="26"/>
        <v>I*DMT,-IADMT</v>
      </c>
      <c r="H179" t="str">
        <f t="shared" si="26"/>
        <v>INDHDE</v>
      </c>
      <c r="I179" s="93" t="s">
        <v>248</v>
      </c>
      <c r="J179" s="51">
        <f t="shared" ca="1" si="20"/>
        <v>30.170076892571945</v>
      </c>
      <c r="K179" s="51">
        <f t="shared" ca="1" si="22"/>
        <v>30.170076892571945</v>
      </c>
      <c r="M179" s="10" t="str">
        <f t="shared" si="21"/>
        <v>ProcesTax</v>
      </c>
    </row>
    <row r="180" spans="2:13">
      <c r="B180" s="9"/>
      <c r="C180" s="9" t="s">
        <v>11</v>
      </c>
      <c r="D180" s="18">
        <v>2025</v>
      </c>
      <c r="E180" s="9" t="str">
        <f t="shared" si="24"/>
        <v>IND*,-INDA*</v>
      </c>
      <c r="F180" s="9" t="str">
        <f t="shared" si="26"/>
        <v>INDELC</v>
      </c>
      <c r="G180" s="9" t="str">
        <f t="shared" si="26"/>
        <v>I*DMT,-IADMT</v>
      </c>
      <c r="H180" s="9" t="str">
        <f t="shared" si="26"/>
        <v>INDELC</v>
      </c>
      <c r="I180" s="10" t="s">
        <v>248</v>
      </c>
      <c r="J180" s="52">
        <f t="shared" ca="1" si="20"/>
        <v>1.2736219854102486</v>
      </c>
      <c r="K180" s="51">
        <f t="shared" ca="1" si="22"/>
        <v>1.2736219854102486</v>
      </c>
      <c r="M180" s="13" t="str">
        <f t="shared" si="21"/>
        <v>ProcesTax</v>
      </c>
    </row>
    <row r="181" spans="2:13">
      <c r="C181" t="s">
        <v>11</v>
      </c>
      <c r="D181" s="18">
        <v>2025</v>
      </c>
      <c r="E181" t="str">
        <f t="shared" si="24"/>
        <v>IND*,-INDA*</v>
      </c>
      <c r="F181" t="str">
        <f t="shared" si="26"/>
        <v>INDNGA</v>
      </c>
      <c r="G181" t="str">
        <f t="shared" si="26"/>
        <v>I*DHT,-IADHT</v>
      </c>
      <c r="H181" t="str">
        <f t="shared" si="26"/>
        <v>INDNGA</v>
      </c>
      <c r="I181" s="93" t="s">
        <v>248</v>
      </c>
      <c r="J181" s="51">
        <f t="shared" ca="1" si="20"/>
        <v>2.5015331882971479</v>
      </c>
      <c r="K181" s="51">
        <f t="shared" ca="1" si="22"/>
        <v>2.5015331882971479</v>
      </c>
      <c r="M181" s="10" t="str">
        <f t="shared" si="21"/>
        <v>ProcesTax</v>
      </c>
    </row>
    <row r="182" spans="2:13">
      <c r="C182" t="s">
        <v>11</v>
      </c>
      <c r="D182" s="18">
        <v>2025</v>
      </c>
      <c r="E182" t="str">
        <f t="shared" si="24"/>
        <v>IND*,-INDA*</v>
      </c>
      <c r="F182" t="str">
        <f t="shared" si="26"/>
        <v>INDSNG2</v>
      </c>
      <c r="G182" t="str">
        <f t="shared" si="26"/>
        <v>I*DHT,-IADHT</v>
      </c>
      <c r="H182" t="str">
        <f t="shared" si="26"/>
        <v>INDSNG2</v>
      </c>
      <c r="I182" s="10" t="s">
        <v>248</v>
      </c>
      <c r="J182" s="51">
        <f t="shared" ca="1" si="20"/>
        <v>0</v>
      </c>
      <c r="K182" s="51">
        <f t="shared" ca="1" si="22"/>
        <v>0</v>
      </c>
      <c r="M182" s="10" t="str">
        <f t="shared" si="21"/>
        <v>ProcesTax</v>
      </c>
    </row>
    <row r="183" spans="2:13">
      <c r="C183" t="s">
        <v>11</v>
      </c>
      <c r="D183" s="18">
        <v>2025</v>
      </c>
      <c r="E183" t="str">
        <f t="shared" si="24"/>
        <v>IND*,-INDA*</v>
      </c>
      <c r="F183" t="str">
        <f t="shared" si="26"/>
        <v>INDSNG1</v>
      </c>
      <c r="G183" t="str">
        <f t="shared" si="26"/>
        <v>I*DHT,-IADHT</v>
      </c>
      <c r="H183" t="str">
        <f t="shared" si="26"/>
        <v>INDSNG1</v>
      </c>
      <c r="I183" s="93" t="s">
        <v>248</v>
      </c>
      <c r="J183" s="51">
        <f t="shared" ca="1" si="20"/>
        <v>0</v>
      </c>
      <c r="K183" s="51">
        <f t="shared" ca="1" si="22"/>
        <v>0</v>
      </c>
      <c r="M183" s="10" t="str">
        <f t="shared" si="21"/>
        <v>ProcesTax</v>
      </c>
    </row>
    <row r="184" spans="2:13">
      <c r="C184" t="s">
        <v>11</v>
      </c>
      <c r="D184" s="18">
        <v>2025</v>
      </c>
      <c r="E184" t="str">
        <f t="shared" si="24"/>
        <v>IND*,-INDA*</v>
      </c>
      <c r="F184" t="str">
        <f t="shared" si="26"/>
        <v>INDCOA</v>
      </c>
      <c r="G184" t="str">
        <f t="shared" si="26"/>
        <v>I*DHT,-IADHT</v>
      </c>
      <c r="H184" t="str">
        <f t="shared" si="26"/>
        <v>INDCOA</v>
      </c>
      <c r="I184" s="10" t="s">
        <v>248</v>
      </c>
      <c r="J184" s="51">
        <f t="shared" ca="1" si="20"/>
        <v>0</v>
      </c>
      <c r="K184" s="51">
        <f t="shared" ca="1" si="22"/>
        <v>0</v>
      </c>
      <c r="M184" s="10" t="str">
        <f t="shared" si="21"/>
        <v>ProcesTax</v>
      </c>
    </row>
    <row r="185" spans="2:13">
      <c r="C185" t="s">
        <v>11</v>
      </c>
      <c r="D185" s="18">
        <v>2025</v>
      </c>
      <c r="E185" t="str">
        <f t="shared" si="24"/>
        <v>IND*,-INDA*</v>
      </c>
      <c r="F185" t="str">
        <f t="shared" si="26"/>
        <v>INDDSL</v>
      </c>
      <c r="G185" t="str">
        <f t="shared" si="26"/>
        <v>I*DHT,-IADHT</v>
      </c>
      <c r="H185" t="str">
        <f t="shared" si="26"/>
        <v>INDDSL</v>
      </c>
      <c r="I185" s="93" t="s">
        <v>248</v>
      </c>
      <c r="J185" s="51">
        <f t="shared" ca="1" si="20"/>
        <v>154.26271326684906</v>
      </c>
      <c r="K185" s="51">
        <f t="shared" ca="1" si="22"/>
        <v>154.26271326684906</v>
      </c>
      <c r="M185" s="10" t="str">
        <f t="shared" si="21"/>
        <v>ProcesTax</v>
      </c>
    </row>
    <row r="186" spans="2:13">
      <c r="C186" t="s">
        <v>11</v>
      </c>
      <c r="D186" s="18">
        <v>2025</v>
      </c>
      <c r="E186" t="str">
        <f t="shared" si="24"/>
        <v>IND*,-INDA*</v>
      </c>
      <c r="F186" t="str">
        <f t="shared" si="26"/>
        <v>INDDSB1</v>
      </c>
      <c r="G186" t="str">
        <f t="shared" si="26"/>
        <v>I*DHT,-IADHT</v>
      </c>
      <c r="H186" t="str">
        <f t="shared" si="26"/>
        <v>INDDSB1</v>
      </c>
      <c r="I186" s="10" t="s">
        <v>248</v>
      </c>
      <c r="J186" s="51">
        <f t="shared" ca="1" si="20"/>
        <v>121.84069514307899</v>
      </c>
      <c r="K186" s="51">
        <f t="shared" ca="1" si="22"/>
        <v>121.84069514307899</v>
      </c>
      <c r="M186" s="10" t="str">
        <f t="shared" si="21"/>
        <v>ProcesTax</v>
      </c>
    </row>
    <row r="187" spans="2:13">
      <c r="C187" t="s">
        <v>11</v>
      </c>
      <c r="D187" s="18">
        <v>2025</v>
      </c>
      <c r="E187" t="str">
        <f t="shared" si="24"/>
        <v>IND*,-INDA*</v>
      </c>
      <c r="F187" t="str">
        <f t="shared" si="26"/>
        <v>INDDSB2</v>
      </c>
      <c r="G187" t="str">
        <f t="shared" si="26"/>
        <v>I*DHT,-IADHT</v>
      </c>
      <c r="H187" t="str">
        <f t="shared" si="26"/>
        <v>INDDSB2</v>
      </c>
      <c r="I187" s="93" t="s">
        <v>248</v>
      </c>
      <c r="J187" s="51">
        <f t="shared" ca="1" si="20"/>
        <v>121.84069514307899</v>
      </c>
      <c r="K187" s="51">
        <f t="shared" ca="1" si="22"/>
        <v>121.84069514307899</v>
      </c>
      <c r="M187" s="10" t="str">
        <f t="shared" si="21"/>
        <v>ProcesTax</v>
      </c>
    </row>
    <row r="188" spans="2:13">
      <c r="C188" t="s">
        <v>11</v>
      </c>
      <c r="D188" s="18">
        <v>2025</v>
      </c>
      <c r="E188" t="str">
        <f t="shared" si="24"/>
        <v>IND*,-INDA*</v>
      </c>
      <c r="F188" t="str">
        <f t="shared" si="26"/>
        <v>INDWPE</v>
      </c>
      <c r="G188" t="str">
        <f t="shared" si="26"/>
        <v>I*DHT,-IADHT</v>
      </c>
      <c r="H188" t="str">
        <f t="shared" si="26"/>
        <v>INDWPE</v>
      </c>
      <c r="I188" s="10" t="s">
        <v>248</v>
      </c>
      <c r="J188" s="51">
        <f t="shared" ca="1" si="20"/>
        <v>0</v>
      </c>
      <c r="K188" s="51">
        <f t="shared" ca="1" si="22"/>
        <v>0</v>
      </c>
      <c r="M188" s="10" t="str">
        <f t="shared" si="21"/>
        <v>ProcesTax</v>
      </c>
    </row>
    <row r="189" spans="2:13">
      <c r="C189" t="s">
        <v>11</v>
      </c>
      <c r="D189" s="18">
        <v>2025</v>
      </c>
      <c r="E189" t="str">
        <f t="shared" si="24"/>
        <v>IND*,-INDA*</v>
      </c>
      <c r="F189" t="str">
        <f t="shared" si="26"/>
        <v>INDWCH</v>
      </c>
      <c r="G189" t="str">
        <f t="shared" si="26"/>
        <v>I*DHT,-IADHT</v>
      </c>
      <c r="H189" t="str">
        <f t="shared" si="26"/>
        <v>INDWCH</v>
      </c>
      <c r="I189" s="93" t="s">
        <v>248</v>
      </c>
      <c r="J189" s="51">
        <f t="shared" ca="1" si="20"/>
        <v>0</v>
      </c>
      <c r="K189" s="51">
        <f t="shared" ca="1" si="22"/>
        <v>0</v>
      </c>
      <c r="M189" s="10" t="str">
        <f t="shared" si="21"/>
        <v>ProcesTax</v>
      </c>
    </row>
    <row r="190" spans="2:13">
      <c r="C190" t="s">
        <v>11</v>
      </c>
      <c r="D190" s="18">
        <v>2025</v>
      </c>
      <c r="E190" t="str">
        <f t="shared" si="24"/>
        <v>IND*,-INDA*</v>
      </c>
      <c r="F190" t="str">
        <f t="shared" si="26"/>
        <v>INDHFO</v>
      </c>
      <c r="G190" t="str">
        <f t="shared" si="26"/>
        <v>I*DHT,-IADHT</v>
      </c>
      <c r="H190" t="str">
        <f t="shared" si="26"/>
        <v>INDHFO</v>
      </c>
      <c r="I190" s="10" t="s">
        <v>248</v>
      </c>
      <c r="J190" s="51">
        <f t="shared" ca="1" si="20"/>
        <v>49.119350191937215</v>
      </c>
      <c r="K190" s="51">
        <f t="shared" ca="1" si="22"/>
        <v>49.119350191937215</v>
      </c>
      <c r="M190" s="10" t="str">
        <f t="shared" si="21"/>
        <v>ProcesTax</v>
      </c>
    </row>
    <row r="191" spans="2:13">
      <c r="C191" t="s">
        <v>11</v>
      </c>
      <c r="D191" s="18">
        <v>2025</v>
      </c>
      <c r="E191" t="str">
        <f t="shared" si="24"/>
        <v>IND*,-INDA*</v>
      </c>
      <c r="F191" t="str">
        <f t="shared" si="26"/>
        <v>INDLPG</v>
      </c>
      <c r="G191" t="str">
        <f t="shared" si="26"/>
        <v>I*DHT,-IADHT</v>
      </c>
      <c r="H191" t="str">
        <f t="shared" si="26"/>
        <v>INDLPG</v>
      </c>
      <c r="I191" s="93" t="s">
        <v>248</v>
      </c>
      <c r="J191" s="51">
        <f t="shared" ca="1" si="20"/>
        <v>50.283318770351023</v>
      </c>
      <c r="K191" s="51">
        <f t="shared" ca="1" si="22"/>
        <v>50.283318770351023</v>
      </c>
      <c r="M191" s="10" t="str">
        <f t="shared" si="21"/>
        <v>ProcesTax</v>
      </c>
    </row>
    <row r="192" spans="2:13">
      <c r="C192" t="s">
        <v>11</v>
      </c>
      <c r="D192" s="18">
        <v>2025</v>
      </c>
      <c r="E192" t="str">
        <f t="shared" si="24"/>
        <v>IND*,-INDA*</v>
      </c>
      <c r="F192" t="str">
        <f t="shared" si="26"/>
        <v>INDWST</v>
      </c>
      <c r="G192" t="str">
        <f t="shared" si="26"/>
        <v>I*DHT,-IADHT</v>
      </c>
      <c r="H192" t="str">
        <f t="shared" si="26"/>
        <v>INDWST</v>
      </c>
      <c r="I192" s="10" t="s">
        <v>248</v>
      </c>
      <c r="J192" s="51">
        <f t="shared" ca="1" si="20"/>
        <v>0</v>
      </c>
      <c r="K192" s="51">
        <f t="shared" ca="1" si="22"/>
        <v>0</v>
      </c>
      <c r="M192" s="10" t="str">
        <f t="shared" si="21"/>
        <v>ProcesTax</v>
      </c>
    </row>
    <row r="193" spans="2:13">
      <c r="B193" s="9"/>
      <c r="C193" s="9" t="s">
        <v>11</v>
      </c>
      <c r="D193" s="18">
        <v>2025</v>
      </c>
      <c r="E193" s="9" t="str">
        <f t="shared" si="24"/>
        <v>IND*,-INDA*</v>
      </c>
      <c r="F193" s="9" t="str">
        <f t="shared" si="26"/>
        <v>INDELC</v>
      </c>
      <c r="G193" s="9" t="str">
        <f t="shared" si="26"/>
        <v>I*DHT,-IADHT</v>
      </c>
      <c r="H193" s="9" t="str">
        <f t="shared" si="26"/>
        <v>INDELC</v>
      </c>
      <c r="I193" s="93" t="s">
        <v>248</v>
      </c>
      <c r="J193" s="52">
        <f t="shared" ca="1" si="20"/>
        <v>1.2736219854102486</v>
      </c>
      <c r="K193" s="51">
        <f t="shared" ca="1" si="22"/>
        <v>1.2736219854102486</v>
      </c>
      <c r="L193" s="9"/>
      <c r="M193" s="13" t="str">
        <f t="shared" si="21"/>
        <v>ProcesTax</v>
      </c>
    </row>
    <row r="194" spans="2:13">
      <c r="C194" t="s">
        <v>11</v>
      </c>
      <c r="D194" s="18">
        <v>2025</v>
      </c>
      <c r="E194" t="str">
        <f t="shared" si="24"/>
        <v>IND*,-INDA*</v>
      </c>
      <c r="F194" t="str">
        <f t="shared" si="26"/>
        <v>INDNGA</v>
      </c>
      <c r="G194" t="str">
        <f t="shared" si="26"/>
        <v>I*DRH,-IADRH</v>
      </c>
      <c r="H194" t="str">
        <f t="shared" si="26"/>
        <v>INDNGA</v>
      </c>
      <c r="I194" s="10" t="s">
        <v>248</v>
      </c>
      <c r="J194" s="51">
        <f t="shared" ca="1" si="20"/>
        <v>78.90688938861561</v>
      </c>
      <c r="K194" s="51">
        <f t="shared" ca="1" si="22"/>
        <v>78.90688938861561</v>
      </c>
      <c r="M194" s="10" t="str">
        <f t="shared" si="21"/>
        <v>HeatTax</v>
      </c>
    </row>
    <row r="195" spans="2:13">
      <c r="C195" t="s">
        <v>11</v>
      </c>
      <c r="D195" s="18">
        <v>2025</v>
      </c>
      <c r="E195" t="str">
        <f t="shared" si="24"/>
        <v>IND*,-INDA*</v>
      </c>
      <c r="F195" t="str">
        <f t="shared" si="26"/>
        <v>INDSNG2</v>
      </c>
      <c r="G195" t="str">
        <f t="shared" si="26"/>
        <v>I*DRH,-IADRH</v>
      </c>
      <c r="H195" t="str">
        <f t="shared" si="26"/>
        <v>INDSNG2</v>
      </c>
      <c r="I195" s="93" t="s">
        <v>248</v>
      </c>
      <c r="J195" s="51">
        <f t="shared" ca="1" si="20"/>
        <v>0</v>
      </c>
      <c r="K195" s="51">
        <f t="shared" ca="1" si="22"/>
        <v>0</v>
      </c>
      <c r="M195" s="10" t="str">
        <f t="shared" si="21"/>
        <v>HeatTax</v>
      </c>
    </row>
    <row r="196" spans="2:13">
      <c r="C196" t="s">
        <v>11</v>
      </c>
      <c r="D196" s="18">
        <v>2025</v>
      </c>
      <c r="E196" t="str">
        <f t="shared" si="24"/>
        <v>IND*,-INDA*</v>
      </c>
      <c r="F196" t="str">
        <f t="shared" si="26"/>
        <v>INDSNG1</v>
      </c>
      <c r="G196" t="str">
        <f t="shared" si="26"/>
        <v>I*DRH,-IADRH</v>
      </c>
      <c r="H196" t="str">
        <f t="shared" si="26"/>
        <v>INDSNG1</v>
      </c>
      <c r="I196" s="10" t="s">
        <v>248</v>
      </c>
      <c r="J196" s="51">
        <f t="shared" ca="1" si="20"/>
        <v>121.84069514307899</v>
      </c>
      <c r="K196" s="51">
        <f t="shared" ca="1" si="22"/>
        <v>121.84069514307899</v>
      </c>
      <c r="M196" s="10" t="str">
        <f t="shared" si="21"/>
        <v>HeatTax</v>
      </c>
    </row>
    <row r="197" spans="2:13">
      <c r="C197" t="s">
        <v>11</v>
      </c>
      <c r="D197" s="18">
        <v>2025</v>
      </c>
      <c r="E197" t="str">
        <f t="shared" si="24"/>
        <v>IND*,-INDA*</v>
      </c>
      <c r="F197" t="str">
        <f t="shared" si="26"/>
        <v>INDCOA</v>
      </c>
      <c r="G197" t="str">
        <f t="shared" si="26"/>
        <v>I*DRH,-IADRH</v>
      </c>
      <c r="H197" t="str">
        <f t="shared" si="26"/>
        <v>INDCOA</v>
      </c>
      <c r="I197" s="93" t="s">
        <v>248</v>
      </c>
      <c r="J197" s="51">
        <f t="shared" ca="1" si="20"/>
        <v>0</v>
      </c>
      <c r="K197" s="51">
        <f t="shared" ca="1" si="22"/>
        <v>0</v>
      </c>
      <c r="M197" s="10" t="str">
        <f t="shared" si="21"/>
        <v>HeatTax</v>
      </c>
    </row>
    <row r="198" spans="2:13">
      <c r="C198" t="s">
        <v>11</v>
      </c>
      <c r="D198" s="18">
        <v>2025</v>
      </c>
      <c r="E198" t="str">
        <f t="shared" si="24"/>
        <v>IND*,-INDA*</v>
      </c>
      <c r="F198" t="str">
        <f t="shared" si="26"/>
        <v>INDDSL</v>
      </c>
      <c r="G198" t="str">
        <f t="shared" si="26"/>
        <v>I*DRH,-IADRH</v>
      </c>
      <c r="H198" t="str">
        <f t="shared" si="26"/>
        <v>INDDSL</v>
      </c>
      <c r="I198" s="10" t="s">
        <v>248</v>
      </c>
      <c r="J198" s="51">
        <f t="shared" ref="J198:J261" ca="1" si="27">HLOOKUP(F198,INDIRECT(M198),D198-2007,FALSE)</f>
        <v>154.26271326684906</v>
      </c>
      <c r="K198" s="51">
        <f t="shared" ca="1" si="22"/>
        <v>154.26271326684906</v>
      </c>
      <c r="M198" s="10" t="str">
        <f t="shared" ref="M198:M261" si="28">VLOOKUP(RIGHT(G198,3),$R$6:$T$12,3,FALSE)</f>
        <v>HeatTax</v>
      </c>
    </row>
    <row r="199" spans="2:13">
      <c r="C199" t="s">
        <v>11</v>
      </c>
      <c r="D199" s="18">
        <v>2025</v>
      </c>
      <c r="E199" t="str">
        <f t="shared" si="24"/>
        <v>IND*,-INDA*</v>
      </c>
      <c r="F199" t="str">
        <f t="shared" ref="F199:H218" si="29">F146</f>
        <v>INDDSB1</v>
      </c>
      <c r="G199" t="str">
        <f t="shared" si="29"/>
        <v>I*DRH,-IADRH</v>
      </c>
      <c r="H199" t="str">
        <f t="shared" si="29"/>
        <v>INDDSB1</v>
      </c>
      <c r="I199" s="93" t="s">
        <v>248</v>
      </c>
      <c r="J199" s="51">
        <f t="shared" ca="1" si="27"/>
        <v>40.322872058088471</v>
      </c>
      <c r="K199" s="51">
        <f t="shared" ref="K199:K262" ca="1" si="30">J199</f>
        <v>40.322872058088471</v>
      </c>
      <c r="M199" s="10" t="str">
        <f t="shared" si="28"/>
        <v>HeatTax</v>
      </c>
    </row>
    <row r="200" spans="2:13">
      <c r="C200" t="s">
        <v>11</v>
      </c>
      <c r="D200" s="18">
        <v>2025</v>
      </c>
      <c r="E200" t="str">
        <f t="shared" si="24"/>
        <v>IND*,-INDA*</v>
      </c>
      <c r="F200" t="str">
        <f t="shared" si="29"/>
        <v>INDDSB2</v>
      </c>
      <c r="G200" t="str">
        <f t="shared" si="29"/>
        <v>I*DRH,-IADRH</v>
      </c>
      <c r="H200" t="str">
        <f t="shared" si="29"/>
        <v>INDDSB2</v>
      </c>
      <c r="I200" s="10" t="s">
        <v>248</v>
      </c>
      <c r="J200" s="51">
        <f t="shared" ca="1" si="27"/>
        <v>121.84069514307899</v>
      </c>
      <c r="K200" s="51">
        <f t="shared" ca="1" si="30"/>
        <v>121.84069514307899</v>
      </c>
      <c r="M200" s="10" t="str">
        <f t="shared" si="28"/>
        <v>HeatTax</v>
      </c>
    </row>
    <row r="201" spans="2:13">
      <c r="C201" t="s">
        <v>11</v>
      </c>
      <c r="D201" s="18">
        <v>2025</v>
      </c>
      <c r="E201" t="str">
        <f t="shared" si="24"/>
        <v>IND*,-INDA*</v>
      </c>
      <c r="F201" t="str">
        <f t="shared" si="29"/>
        <v>INDWPE</v>
      </c>
      <c r="G201" t="str">
        <f t="shared" si="29"/>
        <v>I*DRH,-IADRH</v>
      </c>
      <c r="H201" t="str">
        <f t="shared" si="29"/>
        <v>INDWPE</v>
      </c>
      <c r="I201" s="93" t="s">
        <v>248</v>
      </c>
      <c r="J201" s="51">
        <f t="shared" ca="1" si="27"/>
        <v>0</v>
      </c>
      <c r="K201" s="51">
        <f t="shared" ca="1" si="30"/>
        <v>0</v>
      </c>
      <c r="M201" s="10" t="str">
        <f t="shared" si="28"/>
        <v>HeatTax</v>
      </c>
    </row>
    <row r="202" spans="2:13">
      <c r="C202" t="s">
        <v>11</v>
      </c>
      <c r="D202" s="18">
        <v>2025</v>
      </c>
      <c r="E202" t="str">
        <f t="shared" si="24"/>
        <v>IND*,-INDA*</v>
      </c>
      <c r="F202" t="str">
        <f t="shared" si="29"/>
        <v>INDWCH</v>
      </c>
      <c r="G202" t="str">
        <f t="shared" si="29"/>
        <v>I*DRH,-IADRH</v>
      </c>
      <c r="H202" t="str">
        <f t="shared" si="29"/>
        <v>INDWCH</v>
      </c>
      <c r="I202" s="10" t="s">
        <v>248</v>
      </c>
      <c r="J202" s="51">
        <f t="shared" ca="1" si="27"/>
        <v>0</v>
      </c>
      <c r="K202" s="51">
        <f t="shared" ca="1" si="30"/>
        <v>0</v>
      </c>
      <c r="M202" s="10" t="str">
        <f t="shared" si="28"/>
        <v>HeatTax</v>
      </c>
    </row>
    <row r="203" spans="2:13">
      <c r="C203" t="s">
        <v>11</v>
      </c>
      <c r="D203" s="18">
        <v>2025</v>
      </c>
      <c r="E203" t="str">
        <f t="shared" si="24"/>
        <v>IND*,-INDA*</v>
      </c>
      <c r="F203" t="str">
        <f t="shared" si="29"/>
        <v>INDBGA</v>
      </c>
      <c r="G203" t="str">
        <f t="shared" si="29"/>
        <v>I*DRH,-IADRH</v>
      </c>
      <c r="H203" t="str">
        <f t="shared" si="29"/>
        <v>INDBGA</v>
      </c>
      <c r="I203" s="93" t="s">
        <v>248</v>
      </c>
      <c r="J203" s="51">
        <f t="shared" ca="1" si="27"/>
        <v>0</v>
      </c>
      <c r="K203" s="51">
        <f t="shared" ca="1" si="30"/>
        <v>0</v>
      </c>
      <c r="M203" s="10" t="str">
        <f t="shared" si="28"/>
        <v>HeatTax</v>
      </c>
    </row>
    <row r="204" spans="2:13">
      <c r="C204" t="s">
        <v>11</v>
      </c>
      <c r="D204" s="18">
        <v>2025</v>
      </c>
      <c r="E204" t="str">
        <f t="shared" si="24"/>
        <v>IND*,-INDA*</v>
      </c>
      <c r="F204" t="str">
        <f t="shared" si="29"/>
        <v>INDHFO</v>
      </c>
      <c r="G204" t="str">
        <f t="shared" si="29"/>
        <v>I*DRH,-IADRH</v>
      </c>
      <c r="H204" t="str">
        <f t="shared" si="29"/>
        <v>INDHFO</v>
      </c>
      <c r="I204" s="10" t="s">
        <v>248</v>
      </c>
      <c r="J204" s="51">
        <f t="shared" ca="1" si="27"/>
        <v>70.840902704037745</v>
      </c>
      <c r="K204" s="51">
        <f t="shared" ca="1" si="30"/>
        <v>70.840902704037745</v>
      </c>
      <c r="M204" s="10" t="str">
        <f t="shared" si="28"/>
        <v>HeatTax</v>
      </c>
    </row>
    <row r="205" spans="2:13">
      <c r="C205" t="s">
        <v>11</v>
      </c>
      <c r="D205" s="18">
        <v>2025</v>
      </c>
      <c r="E205" t="str">
        <f t="shared" si="24"/>
        <v>IND*,-INDA*</v>
      </c>
      <c r="F205" t="str">
        <f t="shared" si="29"/>
        <v>INDLPG</v>
      </c>
      <c r="G205" t="str">
        <f t="shared" si="29"/>
        <v>I*DRH,-IADRH</v>
      </c>
      <c r="H205" t="str">
        <f t="shared" si="29"/>
        <v>INDLPG</v>
      </c>
      <c r="I205" s="93" t="s">
        <v>248</v>
      </c>
      <c r="J205" s="51">
        <f t="shared" ca="1" si="27"/>
        <v>50.283318770351023</v>
      </c>
      <c r="K205" s="51">
        <f t="shared" ca="1" si="30"/>
        <v>50.283318770351023</v>
      </c>
      <c r="M205" s="10" t="str">
        <f t="shared" si="28"/>
        <v>HeatTax</v>
      </c>
    </row>
    <row r="206" spans="2:13">
      <c r="C206" t="s">
        <v>11</v>
      </c>
      <c r="D206" s="18">
        <v>2025</v>
      </c>
      <c r="E206" t="str">
        <f t="shared" ref="E206:E269" si="31">$S$3&amp;"*,-INDA*"</f>
        <v>IND*,-INDA*</v>
      </c>
      <c r="F206" t="str">
        <f t="shared" si="29"/>
        <v>INDWST</v>
      </c>
      <c r="G206" t="str">
        <f t="shared" si="29"/>
        <v>I*DRH,-IADRH</v>
      </c>
      <c r="H206" t="str">
        <f t="shared" si="29"/>
        <v>INDWST</v>
      </c>
      <c r="I206" s="10" t="s">
        <v>248</v>
      </c>
      <c r="J206" s="51">
        <f t="shared" ca="1" si="27"/>
        <v>0</v>
      </c>
      <c r="K206" s="51">
        <f t="shared" ca="1" si="30"/>
        <v>0</v>
      </c>
      <c r="M206" s="10" t="str">
        <f t="shared" si="28"/>
        <v>HeatTax</v>
      </c>
    </row>
    <row r="207" spans="2:13">
      <c r="C207" t="s">
        <v>11</v>
      </c>
      <c r="D207" s="18">
        <v>2025</v>
      </c>
      <c r="E207" t="str">
        <f t="shared" si="31"/>
        <v>IND*,-INDA*</v>
      </c>
      <c r="F207" t="str">
        <f t="shared" si="29"/>
        <v>INDHCE</v>
      </c>
      <c r="G207" t="str">
        <f t="shared" si="29"/>
        <v>I*DRH,-IADRH</v>
      </c>
      <c r="H207" t="str">
        <f t="shared" si="29"/>
        <v>INDHCE</v>
      </c>
      <c r="I207" s="93" t="s">
        <v>248</v>
      </c>
      <c r="J207" s="51">
        <f t="shared" ca="1" si="27"/>
        <v>30.170076892571945</v>
      </c>
      <c r="K207" s="51">
        <f t="shared" ca="1" si="30"/>
        <v>30.170076892571945</v>
      </c>
      <c r="M207" s="10" t="str">
        <f t="shared" si="28"/>
        <v>HeatTax</v>
      </c>
    </row>
    <row r="208" spans="2:13">
      <c r="C208" t="s">
        <v>11</v>
      </c>
      <c r="D208" s="18">
        <v>2025</v>
      </c>
      <c r="E208" t="str">
        <f t="shared" si="31"/>
        <v>IND*,-INDA*</v>
      </c>
      <c r="F208" t="str">
        <f t="shared" si="29"/>
        <v>INDHDE</v>
      </c>
      <c r="G208" t="str">
        <f t="shared" si="29"/>
        <v>I*DRH,-IADRH</v>
      </c>
      <c r="H208" t="str">
        <f t="shared" si="29"/>
        <v>INDHDE</v>
      </c>
      <c r="I208" s="10" t="s">
        <v>248</v>
      </c>
      <c r="J208" s="51">
        <f t="shared" ca="1" si="27"/>
        <v>30.170076892571945</v>
      </c>
      <c r="K208" s="51">
        <f t="shared" ca="1" si="30"/>
        <v>30.170076892571945</v>
      </c>
      <c r="M208" s="10" t="str">
        <f t="shared" si="28"/>
        <v>HeatTax</v>
      </c>
    </row>
    <row r="209" spans="2:13">
      <c r="B209" s="9"/>
      <c r="C209" s="9" t="s">
        <v>11</v>
      </c>
      <c r="D209" s="18">
        <v>2025</v>
      </c>
      <c r="E209" s="9" t="str">
        <f t="shared" si="31"/>
        <v>IND*,-INDA*</v>
      </c>
      <c r="F209" s="9" t="str">
        <f t="shared" si="29"/>
        <v>INDELC</v>
      </c>
      <c r="G209" s="9" t="str">
        <f t="shared" si="29"/>
        <v>I*DRH,-IADRH</v>
      </c>
      <c r="H209" s="9" t="str">
        <f t="shared" si="29"/>
        <v>INDELC</v>
      </c>
      <c r="I209" s="93" t="s">
        <v>248</v>
      </c>
      <c r="J209" s="52">
        <f t="shared" ca="1" si="27"/>
        <v>40.322872058088471</v>
      </c>
      <c r="K209" s="51">
        <f t="shared" ca="1" si="30"/>
        <v>40.322872058088471</v>
      </c>
      <c r="M209" s="13" t="str">
        <f t="shared" si="28"/>
        <v>HeatTax</v>
      </c>
    </row>
    <row r="210" spans="2:13">
      <c r="B210" s="26"/>
      <c r="C210" s="26" t="s">
        <v>11</v>
      </c>
      <c r="D210" s="18">
        <v>2025</v>
      </c>
      <c r="E210" s="9" t="str">
        <f t="shared" si="31"/>
        <v>IND*,-INDA*</v>
      </c>
      <c r="F210" s="9" t="str">
        <f t="shared" si="29"/>
        <v>INDELC</v>
      </c>
      <c r="G210" s="9" t="str">
        <f t="shared" si="29"/>
        <v>I*DLA,-IADLA</v>
      </c>
      <c r="H210" s="9" t="str">
        <f t="shared" si="29"/>
        <v>INDELC</v>
      </c>
      <c r="I210" s="10" t="s">
        <v>248</v>
      </c>
      <c r="J210" s="52">
        <f t="shared" ca="1" si="27"/>
        <v>40.322872058088471</v>
      </c>
      <c r="K210" s="51">
        <f t="shared" ca="1" si="30"/>
        <v>40.322872058088471</v>
      </c>
      <c r="M210" s="28" t="str">
        <f t="shared" si="28"/>
        <v>FullTax</v>
      </c>
    </row>
    <row r="211" spans="2:13">
      <c r="B211" s="9"/>
      <c r="C211" s="9" t="s">
        <v>11</v>
      </c>
      <c r="D211" s="18">
        <v>2025</v>
      </c>
      <c r="E211" s="9" t="str">
        <f t="shared" si="31"/>
        <v>IND*,-INDA*</v>
      </c>
      <c r="F211" s="9" t="str">
        <f t="shared" si="29"/>
        <v>INDELC</v>
      </c>
      <c r="G211" s="9" t="str">
        <f t="shared" si="29"/>
        <v>I*DEM,-IADEM</v>
      </c>
      <c r="H211" s="9" t="str">
        <f t="shared" si="29"/>
        <v>INDELC</v>
      </c>
      <c r="I211" s="93" t="s">
        <v>248</v>
      </c>
      <c r="J211" s="52">
        <f t="shared" ca="1" si="27"/>
        <v>40.322872058088471</v>
      </c>
      <c r="K211" s="51">
        <f t="shared" ca="1" si="30"/>
        <v>40.322872058088471</v>
      </c>
      <c r="M211" s="13" t="str">
        <f t="shared" si="28"/>
        <v>FullTax</v>
      </c>
    </row>
    <row r="212" spans="2:13">
      <c r="C212" t="s">
        <v>11</v>
      </c>
      <c r="D212" s="18">
        <v>2025</v>
      </c>
      <c r="E212" t="str">
        <f t="shared" si="31"/>
        <v>IND*,-INDA*</v>
      </c>
      <c r="F212" t="str">
        <f t="shared" si="29"/>
        <v>INDDSB1</v>
      </c>
      <c r="G212" t="str">
        <f t="shared" si="29"/>
        <v>I*DTF,-IADTF</v>
      </c>
      <c r="H212" t="str">
        <f t="shared" si="29"/>
        <v>INDDSB1</v>
      </c>
      <c r="I212" s="10" t="s">
        <v>248</v>
      </c>
      <c r="J212" s="51">
        <f t="shared" ca="1" si="27"/>
        <v>40.322872058088471</v>
      </c>
      <c r="K212" s="51">
        <f t="shared" ca="1" si="30"/>
        <v>40.322872058088471</v>
      </c>
      <c r="M212" s="10" t="str">
        <f t="shared" si="28"/>
        <v>FullTax</v>
      </c>
    </row>
    <row r="213" spans="2:13">
      <c r="C213" t="s">
        <v>11</v>
      </c>
      <c r="D213" s="18">
        <v>2025</v>
      </c>
      <c r="E213" t="str">
        <f t="shared" si="31"/>
        <v>IND*,-INDA*</v>
      </c>
      <c r="F213" t="str">
        <f t="shared" si="29"/>
        <v>INDDSB2</v>
      </c>
      <c r="G213" t="str">
        <f t="shared" si="29"/>
        <v>I*DTF,-IADTF</v>
      </c>
      <c r="H213" t="str">
        <f t="shared" si="29"/>
        <v>INDDSB2</v>
      </c>
      <c r="I213" s="93" t="s">
        <v>248</v>
      </c>
      <c r="J213" s="51">
        <f t="shared" ca="1" si="27"/>
        <v>121.84069514307899</v>
      </c>
      <c r="K213" s="51">
        <f t="shared" ca="1" si="30"/>
        <v>121.84069514307899</v>
      </c>
      <c r="M213" s="10" t="str">
        <f t="shared" si="28"/>
        <v>FullTax</v>
      </c>
    </row>
    <row r="214" spans="2:13">
      <c r="C214" t="s">
        <v>11</v>
      </c>
      <c r="D214" s="18">
        <v>2025</v>
      </c>
      <c r="E214" t="str">
        <f t="shared" si="31"/>
        <v>IND*,-INDA*</v>
      </c>
      <c r="F214" t="str">
        <f t="shared" si="29"/>
        <v>INDDSL</v>
      </c>
      <c r="G214" t="str">
        <f t="shared" si="29"/>
        <v>I*DTF,-IADTF</v>
      </c>
      <c r="H214" t="str">
        <f t="shared" si="29"/>
        <v>INDDSL</v>
      </c>
      <c r="I214" s="10" t="s">
        <v>248</v>
      </c>
      <c r="J214" s="51">
        <f t="shared" ca="1" si="27"/>
        <v>154.26271326684906</v>
      </c>
      <c r="K214" s="51">
        <f t="shared" ca="1" si="30"/>
        <v>154.26271326684906</v>
      </c>
      <c r="M214" s="10" t="str">
        <f t="shared" si="28"/>
        <v>FullTax</v>
      </c>
    </row>
    <row r="215" spans="2:13">
      <c r="C215" t="s">
        <v>11</v>
      </c>
      <c r="D215" s="18">
        <v>2025</v>
      </c>
      <c r="E215" t="str">
        <f t="shared" si="31"/>
        <v>IND*,-INDA*</v>
      </c>
      <c r="F215" t="str">
        <f t="shared" si="29"/>
        <v>INDLPG</v>
      </c>
      <c r="G215" t="str">
        <f t="shared" si="29"/>
        <v>I*DFL,-IADFL</v>
      </c>
      <c r="H215" t="str">
        <f t="shared" si="29"/>
        <v>INDLPG</v>
      </c>
      <c r="I215" s="93" t="s">
        <v>248</v>
      </c>
      <c r="J215" s="51">
        <f t="shared" ca="1" si="27"/>
        <v>50.283318770351023</v>
      </c>
      <c r="K215" s="51">
        <f t="shared" ca="1" si="30"/>
        <v>50.283318770351023</v>
      </c>
      <c r="M215" s="10" t="str">
        <f t="shared" si="28"/>
        <v>FullTax</v>
      </c>
    </row>
    <row r="216" spans="2:13">
      <c r="C216" t="s">
        <v>11</v>
      </c>
      <c r="D216" s="18">
        <v>2025</v>
      </c>
      <c r="E216" t="str">
        <f t="shared" si="31"/>
        <v>IND*,-INDA*</v>
      </c>
      <c r="F216" t="str">
        <f t="shared" si="29"/>
        <v>INDSNG1</v>
      </c>
      <c r="G216" t="str">
        <f t="shared" si="29"/>
        <v>I*DFL,-IADFL</v>
      </c>
      <c r="H216" t="str">
        <f t="shared" si="29"/>
        <v>INDSNG1</v>
      </c>
      <c r="I216" s="10" t="s">
        <v>248</v>
      </c>
      <c r="J216" s="51">
        <f t="shared" ca="1" si="27"/>
        <v>121.84069514307899</v>
      </c>
      <c r="K216" s="51">
        <f t="shared" ca="1" si="30"/>
        <v>121.84069514307899</v>
      </c>
      <c r="M216" s="10" t="str">
        <f t="shared" si="28"/>
        <v>FullTax</v>
      </c>
    </row>
    <row r="217" spans="2:13" ht="15.75" thickBot="1">
      <c r="B217" s="9"/>
      <c r="C217" s="9" t="s">
        <v>11</v>
      </c>
      <c r="D217" s="18">
        <v>2025</v>
      </c>
      <c r="E217" t="str">
        <f t="shared" si="31"/>
        <v>IND*,-INDA*</v>
      </c>
      <c r="F217" t="str">
        <f t="shared" si="29"/>
        <v>INDSNG2</v>
      </c>
      <c r="G217" t="str">
        <f t="shared" si="29"/>
        <v>I*DFL,-IADFL</v>
      </c>
      <c r="H217" s="9" t="str">
        <f t="shared" si="29"/>
        <v>INDSNG2</v>
      </c>
      <c r="I217" s="93" t="s">
        <v>248</v>
      </c>
      <c r="J217" s="51">
        <f t="shared" ca="1" si="27"/>
        <v>0</v>
      </c>
      <c r="K217" s="51">
        <f t="shared" ca="1" si="30"/>
        <v>0</v>
      </c>
      <c r="M217" s="13" t="str">
        <f t="shared" si="28"/>
        <v>FullTax</v>
      </c>
    </row>
    <row r="218" spans="2:13">
      <c r="B218" s="8"/>
      <c r="C218" s="8" t="s">
        <v>11</v>
      </c>
      <c r="D218" s="19">
        <v>2030</v>
      </c>
      <c r="E218" s="8" t="str">
        <f t="shared" si="31"/>
        <v>IND*,-INDA*</v>
      </c>
      <c r="F218" t="str">
        <f t="shared" si="29"/>
        <v>INDNGA</v>
      </c>
      <c r="G218" s="8" t="str">
        <f t="shared" si="29"/>
        <v>I*DMT,-IADMT</v>
      </c>
      <c r="H218" t="str">
        <f t="shared" si="29"/>
        <v>INDNGA</v>
      </c>
      <c r="I218" s="10" t="s">
        <v>248</v>
      </c>
      <c r="J218" s="51">
        <f t="shared" ca="1" si="27"/>
        <v>2.5015331882971479</v>
      </c>
      <c r="K218" s="51">
        <f t="shared" ca="1" si="30"/>
        <v>2.5015331882971479</v>
      </c>
      <c r="M218" s="20" t="str">
        <f t="shared" si="28"/>
        <v>ProcesTax</v>
      </c>
    </row>
    <row r="219" spans="2:13">
      <c r="C219" t="s">
        <v>11</v>
      </c>
      <c r="D219" s="18">
        <v>2030</v>
      </c>
      <c r="E219" t="str">
        <f t="shared" si="31"/>
        <v>IND*,-INDA*</v>
      </c>
      <c r="F219" t="str">
        <f t="shared" ref="F219:H238" si="32">F166</f>
        <v>INDSNG1</v>
      </c>
      <c r="G219" t="str">
        <f t="shared" si="32"/>
        <v>I*DMT,-IADMT</v>
      </c>
      <c r="H219" t="str">
        <f t="shared" si="32"/>
        <v>INDSNG1</v>
      </c>
      <c r="I219" s="93" t="s">
        <v>248</v>
      </c>
      <c r="J219" s="51">
        <f t="shared" ca="1" si="27"/>
        <v>0</v>
      </c>
      <c r="K219" s="51">
        <f t="shared" ca="1" si="30"/>
        <v>0</v>
      </c>
      <c r="M219" s="10" t="str">
        <f t="shared" si="28"/>
        <v>ProcesTax</v>
      </c>
    </row>
    <row r="220" spans="2:13">
      <c r="C220" t="s">
        <v>11</v>
      </c>
      <c r="D220" s="18">
        <v>2030</v>
      </c>
      <c r="E220" t="str">
        <f t="shared" si="31"/>
        <v>IND*,-INDA*</v>
      </c>
      <c r="F220" t="str">
        <f t="shared" si="32"/>
        <v>INDSNG2</v>
      </c>
      <c r="G220" t="str">
        <f t="shared" si="32"/>
        <v>I*DMT,-IADMT</v>
      </c>
      <c r="H220" t="str">
        <f t="shared" si="32"/>
        <v>INDSNG2</v>
      </c>
      <c r="I220" s="10" t="s">
        <v>248</v>
      </c>
      <c r="J220" s="51">
        <f t="shared" ca="1" si="27"/>
        <v>0</v>
      </c>
      <c r="K220" s="51">
        <f t="shared" ca="1" si="30"/>
        <v>0</v>
      </c>
      <c r="M220" s="10" t="str">
        <f t="shared" si="28"/>
        <v>ProcesTax</v>
      </c>
    </row>
    <row r="221" spans="2:13">
      <c r="C221" t="s">
        <v>11</v>
      </c>
      <c r="D221" s="18">
        <v>2030</v>
      </c>
      <c r="E221" t="str">
        <f t="shared" si="31"/>
        <v>IND*,-INDA*</v>
      </c>
      <c r="F221" t="str">
        <f t="shared" si="32"/>
        <v>INDCOA</v>
      </c>
      <c r="G221" t="str">
        <f t="shared" si="32"/>
        <v>I*DMT,-IADMT</v>
      </c>
      <c r="H221" t="str">
        <f t="shared" si="32"/>
        <v>INDCOA</v>
      </c>
      <c r="I221" s="93" t="s">
        <v>248</v>
      </c>
      <c r="J221" s="51">
        <f t="shared" ca="1" si="27"/>
        <v>0</v>
      </c>
      <c r="K221" s="51">
        <f t="shared" ca="1" si="30"/>
        <v>0</v>
      </c>
      <c r="M221" s="10" t="str">
        <f t="shared" si="28"/>
        <v>ProcesTax</v>
      </c>
    </row>
    <row r="222" spans="2:13">
      <c r="C222" t="s">
        <v>11</v>
      </c>
      <c r="D222" s="18">
        <v>2030</v>
      </c>
      <c r="E222" t="str">
        <f t="shared" si="31"/>
        <v>IND*,-INDA*</v>
      </c>
      <c r="F222" t="str">
        <f t="shared" si="32"/>
        <v>INDDSL</v>
      </c>
      <c r="G222" t="str">
        <f t="shared" si="32"/>
        <v>I*DMT,-IADMT</v>
      </c>
      <c r="H222" t="str">
        <f t="shared" si="32"/>
        <v>INDDSL</v>
      </c>
      <c r="I222" s="10" t="s">
        <v>248</v>
      </c>
      <c r="J222" s="51">
        <f t="shared" ca="1" si="27"/>
        <v>154.26271326684906</v>
      </c>
      <c r="K222" s="51">
        <f t="shared" ca="1" si="30"/>
        <v>154.26271326684906</v>
      </c>
      <c r="M222" s="10" t="str">
        <f t="shared" si="28"/>
        <v>ProcesTax</v>
      </c>
    </row>
    <row r="223" spans="2:13">
      <c r="C223" t="s">
        <v>11</v>
      </c>
      <c r="D223" s="18">
        <v>2030</v>
      </c>
      <c r="E223" t="str">
        <f t="shared" si="31"/>
        <v>IND*,-INDA*</v>
      </c>
      <c r="F223" t="str">
        <f t="shared" si="32"/>
        <v>INDDSB1</v>
      </c>
      <c r="G223" t="str">
        <f t="shared" si="32"/>
        <v>I*DMT,-IADMT</v>
      </c>
      <c r="H223" t="str">
        <f t="shared" si="32"/>
        <v>INDDSB1</v>
      </c>
      <c r="I223" s="93" t="s">
        <v>248</v>
      </c>
      <c r="J223" s="51">
        <f t="shared" ca="1" si="27"/>
        <v>121.84069514307899</v>
      </c>
      <c r="K223" s="51">
        <f t="shared" ca="1" si="30"/>
        <v>121.84069514307899</v>
      </c>
      <c r="M223" s="10" t="str">
        <f t="shared" si="28"/>
        <v>ProcesTax</v>
      </c>
    </row>
    <row r="224" spans="2:13">
      <c r="C224" t="s">
        <v>11</v>
      </c>
      <c r="D224" s="18">
        <v>2030</v>
      </c>
      <c r="E224" t="str">
        <f t="shared" si="31"/>
        <v>IND*,-INDA*</v>
      </c>
      <c r="F224" t="str">
        <f t="shared" si="32"/>
        <v>INDDSB2</v>
      </c>
      <c r="G224" t="str">
        <f t="shared" si="32"/>
        <v>I*DMT,-IADMT</v>
      </c>
      <c r="H224" t="str">
        <f t="shared" si="32"/>
        <v>INDDSB2</v>
      </c>
      <c r="I224" s="10" t="s">
        <v>248</v>
      </c>
      <c r="J224" s="51">
        <f t="shared" ca="1" si="27"/>
        <v>121.84069514307899</v>
      </c>
      <c r="K224" s="51">
        <f t="shared" ca="1" si="30"/>
        <v>121.84069514307899</v>
      </c>
      <c r="M224" s="10" t="str">
        <f t="shared" si="28"/>
        <v>ProcesTax</v>
      </c>
    </row>
    <row r="225" spans="2:13">
      <c r="C225" t="s">
        <v>11</v>
      </c>
      <c r="D225" s="18">
        <v>2030</v>
      </c>
      <c r="E225" t="str">
        <f t="shared" si="31"/>
        <v>IND*,-INDA*</v>
      </c>
      <c r="F225" t="str">
        <f t="shared" si="32"/>
        <v>INDWPE</v>
      </c>
      <c r="G225" t="str">
        <f t="shared" si="32"/>
        <v>I*DMT,-IADMT</v>
      </c>
      <c r="H225" t="str">
        <f t="shared" si="32"/>
        <v>INDWPE</v>
      </c>
      <c r="I225" s="93" t="s">
        <v>248</v>
      </c>
      <c r="J225" s="51">
        <f t="shared" ca="1" si="27"/>
        <v>0</v>
      </c>
      <c r="K225" s="51">
        <f t="shared" ca="1" si="30"/>
        <v>0</v>
      </c>
      <c r="M225" s="10" t="str">
        <f t="shared" si="28"/>
        <v>ProcesTax</v>
      </c>
    </row>
    <row r="226" spans="2:13">
      <c r="C226" t="s">
        <v>11</v>
      </c>
      <c r="D226" s="18">
        <v>2030</v>
      </c>
      <c r="E226" t="str">
        <f t="shared" si="31"/>
        <v>IND*,-INDA*</v>
      </c>
      <c r="F226" t="str">
        <f t="shared" si="32"/>
        <v>INDWCH</v>
      </c>
      <c r="G226" t="str">
        <f t="shared" si="32"/>
        <v>I*DMT,-IADMT</v>
      </c>
      <c r="H226" t="str">
        <f t="shared" si="32"/>
        <v>INDWCH</v>
      </c>
      <c r="I226" s="10" t="s">
        <v>248</v>
      </c>
      <c r="J226" s="51">
        <f t="shared" ca="1" si="27"/>
        <v>0</v>
      </c>
      <c r="K226" s="51">
        <f t="shared" ca="1" si="30"/>
        <v>0</v>
      </c>
      <c r="M226" s="10" t="str">
        <f t="shared" si="28"/>
        <v>ProcesTax</v>
      </c>
    </row>
    <row r="227" spans="2:13">
      <c r="C227" t="s">
        <v>11</v>
      </c>
      <c r="D227" s="18">
        <v>2030</v>
      </c>
      <c r="E227" t="str">
        <f t="shared" si="31"/>
        <v>IND*,-INDA*</v>
      </c>
      <c r="F227" t="str">
        <f t="shared" si="32"/>
        <v>INDBGA</v>
      </c>
      <c r="G227" t="str">
        <f t="shared" si="32"/>
        <v>I*DMT,-IADMT</v>
      </c>
      <c r="H227" t="str">
        <f t="shared" si="32"/>
        <v>INDBGA</v>
      </c>
      <c r="I227" s="93" t="s">
        <v>248</v>
      </c>
      <c r="J227" s="51">
        <f t="shared" ca="1" si="27"/>
        <v>0</v>
      </c>
      <c r="K227" s="51">
        <f t="shared" ca="1" si="30"/>
        <v>0</v>
      </c>
      <c r="M227" s="10" t="str">
        <f t="shared" si="28"/>
        <v>ProcesTax</v>
      </c>
    </row>
    <row r="228" spans="2:13">
      <c r="C228" t="s">
        <v>11</v>
      </c>
      <c r="D228" s="18">
        <v>2030</v>
      </c>
      <c r="E228" t="str">
        <f t="shared" si="31"/>
        <v>IND*,-INDA*</v>
      </c>
      <c r="F228" t="str">
        <f t="shared" si="32"/>
        <v>INDHFO</v>
      </c>
      <c r="G228" t="str">
        <f t="shared" si="32"/>
        <v>I*DMT,-IADMT</v>
      </c>
      <c r="H228" t="str">
        <f t="shared" si="32"/>
        <v>INDHFO</v>
      </c>
      <c r="I228" s="10" t="s">
        <v>248</v>
      </c>
      <c r="J228" s="51">
        <f t="shared" ca="1" si="27"/>
        <v>49.119350191937215</v>
      </c>
      <c r="K228" s="51">
        <f t="shared" ca="1" si="30"/>
        <v>49.119350191937215</v>
      </c>
      <c r="M228" s="10" t="str">
        <f t="shared" si="28"/>
        <v>ProcesTax</v>
      </c>
    </row>
    <row r="229" spans="2:13">
      <c r="C229" t="s">
        <v>11</v>
      </c>
      <c r="D229" s="18">
        <v>2030</v>
      </c>
      <c r="E229" t="str">
        <f t="shared" si="31"/>
        <v>IND*,-INDA*</v>
      </c>
      <c r="F229" t="str">
        <f t="shared" si="32"/>
        <v>INDLPG</v>
      </c>
      <c r="G229" t="str">
        <f t="shared" si="32"/>
        <v>I*DMT,-IADMT</v>
      </c>
      <c r="H229" t="str">
        <f t="shared" si="32"/>
        <v>INDLPG</v>
      </c>
      <c r="I229" s="93" t="s">
        <v>248</v>
      </c>
      <c r="J229" s="51">
        <f t="shared" ca="1" si="27"/>
        <v>50.283318770351023</v>
      </c>
      <c r="K229" s="51">
        <f t="shared" ca="1" si="30"/>
        <v>50.283318770351023</v>
      </c>
      <c r="M229" s="10" t="str">
        <f t="shared" si="28"/>
        <v>ProcesTax</v>
      </c>
    </row>
    <row r="230" spans="2:13">
      <c r="C230" t="s">
        <v>11</v>
      </c>
      <c r="D230" s="18">
        <v>2030</v>
      </c>
      <c r="E230" t="str">
        <f t="shared" si="31"/>
        <v>IND*,-INDA*</v>
      </c>
      <c r="F230" t="str">
        <f t="shared" si="32"/>
        <v>INDWST</v>
      </c>
      <c r="G230" t="str">
        <f t="shared" si="32"/>
        <v>I*DMT,-IADMT</v>
      </c>
      <c r="H230" t="str">
        <f t="shared" si="32"/>
        <v>INDWST</v>
      </c>
      <c r="I230" s="10" t="s">
        <v>248</v>
      </c>
      <c r="J230" s="51">
        <f t="shared" ca="1" si="27"/>
        <v>0</v>
      </c>
      <c r="K230" s="51">
        <f t="shared" ca="1" si="30"/>
        <v>0</v>
      </c>
      <c r="M230" s="10" t="str">
        <f t="shared" si="28"/>
        <v>ProcesTax</v>
      </c>
    </row>
    <row r="231" spans="2:13">
      <c r="C231" t="s">
        <v>11</v>
      </c>
      <c r="D231" s="18">
        <v>2030</v>
      </c>
      <c r="E231" t="str">
        <f t="shared" si="31"/>
        <v>IND*,-INDA*</v>
      </c>
      <c r="F231" t="str">
        <f t="shared" si="32"/>
        <v>INDHCE</v>
      </c>
      <c r="G231" t="str">
        <f t="shared" si="32"/>
        <v>I*DMT,-IADMT</v>
      </c>
      <c r="H231" t="str">
        <f t="shared" si="32"/>
        <v>INDHCE</v>
      </c>
      <c r="I231" s="93" t="s">
        <v>248</v>
      </c>
      <c r="J231" s="51">
        <f t="shared" ca="1" si="27"/>
        <v>30.170076892571945</v>
      </c>
      <c r="K231" s="51">
        <f t="shared" ca="1" si="30"/>
        <v>30.170076892571945</v>
      </c>
      <c r="M231" s="10" t="str">
        <f t="shared" si="28"/>
        <v>ProcesTax</v>
      </c>
    </row>
    <row r="232" spans="2:13">
      <c r="C232" t="s">
        <v>11</v>
      </c>
      <c r="D232" s="18">
        <v>2030</v>
      </c>
      <c r="E232" t="str">
        <f t="shared" si="31"/>
        <v>IND*,-INDA*</v>
      </c>
      <c r="F232" t="str">
        <f t="shared" si="32"/>
        <v>INDHDE</v>
      </c>
      <c r="G232" t="str">
        <f t="shared" si="32"/>
        <v>I*DMT,-IADMT</v>
      </c>
      <c r="H232" t="str">
        <f t="shared" si="32"/>
        <v>INDHDE</v>
      </c>
      <c r="I232" s="10" t="s">
        <v>248</v>
      </c>
      <c r="J232" s="51">
        <f t="shared" ca="1" si="27"/>
        <v>30.170076892571945</v>
      </c>
      <c r="K232" s="51">
        <f t="shared" ca="1" si="30"/>
        <v>30.170076892571945</v>
      </c>
      <c r="M232" s="10" t="str">
        <f t="shared" si="28"/>
        <v>ProcesTax</v>
      </c>
    </row>
    <row r="233" spans="2:13">
      <c r="B233" s="9"/>
      <c r="C233" s="9" t="s">
        <v>11</v>
      </c>
      <c r="D233" s="18">
        <v>2030</v>
      </c>
      <c r="E233" s="9" t="str">
        <f t="shared" si="31"/>
        <v>IND*,-INDA*</v>
      </c>
      <c r="F233" s="9" t="str">
        <f t="shared" si="32"/>
        <v>INDELC</v>
      </c>
      <c r="G233" s="9" t="str">
        <f t="shared" si="32"/>
        <v>I*DMT,-IADMT</v>
      </c>
      <c r="H233" s="9" t="str">
        <f t="shared" si="32"/>
        <v>INDELC</v>
      </c>
      <c r="I233" s="93" t="s">
        <v>248</v>
      </c>
      <c r="J233" s="52">
        <f t="shared" ca="1" si="27"/>
        <v>1.2736219854102486</v>
      </c>
      <c r="K233" s="51">
        <f t="shared" ca="1" si="30"/>
        <v>1.2736219854102486</v>
      </c>
      <c r="M233" s="13" t="str">
        <f t="shared" si="28"/>
        <v>ProcesTax</v>
      </c>
    </row>
    <row r="234" spans="2:13">
      <c r="C234" t="s">
        <v>11</v>
      </c>
      <c r="D234" s="18">
        <v>2030</v>
      </c>
      <c r="E234" t="str">
        <f t="shared" si="31"/>
        <v>IND*,-INDA*</v>
      </c>
      <c r="F234" t="str">
        <f t="shared" si="32"/>
        <v>INDNGA</v>
      </c>
      <c r="G234" t="str">
        <f t="shared" si="32"/>
        <v>I*DHT,-IADHT</v>
      </c>
      <c r="H234" t="str">
        <f t="shared" si="32"/>
        <v>INDNGA</v>
      </c>
      <c r="I234" s="10" t="s">
        <v>248</v>
      </c>
      <c r="J234" s="51">
        <f t="shared" ca="1" si="27"/>
        <v>2.5015331882971479</v>
      </c>
      <c r="K234" s="51">
        <f t="shared" ca="1" si="30"/>
        <v>2.5015331882971479</v>
      </c>
      <c r="M234" s="10" t="str">
        <f t="shared" si="28"/>
        <v>ProcesTax</v>
      </c>
    </row>
    <row r="235" spans="2:13">
      <c r="C235" t="s">
        <v>11</v>
      </c>
      <c r="D235" s="18">
        <v>2030</v>
      </c>
      <c r="E235" t="str">
        <f t="shared" si="31"/>
        <v>IND*,-INDA*</v>
      </c>
      <c r="F235" t="str">
        <f t="shared" si="32"/>
        <v>INDSNG2</v>
      </c>
      <c r="G235" t="str">
        <f t="shared" si="32"/>
        <v>I*DHT,-IADHT</v>
      </c>
      <c r="H235" t="str">
        <f t="shared" si="32"/>
        <v>INDSNG2</v>
      </c>
      <c r="I235" s="93" t="s">
        <v>248</v>
      </c>
      <c r="J235" s="51">
        <f t="shared" ca="1" si="27"/>
        <v>0</v>
      </c>
      <c r="K235" s="51">
        <f t="shared" ca="1" si="30"/>
        <v>0</v>
      </c>
      <c r="M235" s="10" t="str">
        <f t="shared" si="28"/>
        <v>ProcesTax</v>
      </c>
    </row>
    <row r="236" spans="2:13">
      <c r="C236" t="s">
        <v>11</v>
      </c>
      <c r="D236" s="18">
        <v>2030</v>
      </c>
      <c r="E236" t="str">
        <f t="shared" si="31"/>
        <v>IND*,-INDA*</v>
      </c>
      <c r="F236" t="str">
        <f t="shared" si="32"/>
        <v>INDSNG1</v>
      </c>
      <c r="G236" t="str">
        <f t="shared" si="32"/>
        <v>I*DHT,-IADHT</v>
      </c>
      <c r="H236" t="str">
        <f t="shared" si="32"/>
        <v>INDSNG1</v>
      </c>
      <c r="I236" s="10" t="s">
        <v>248</v>
      </c>
      <c r="J236" s="51">
        <f t="shared" ca="1" si="27"/>
        <v>0</v>
      </c>
      <c r="K236" s="51">
        <f t="shared" ca="1" si="30"/>
        <v>0</v>
      </c>
      <c r="M236" s="10" t="str">
        <f t="shared" si="28"/>
        <v>ProcesTax</v>
      </c>
    </row>
    <row r="237" spans="2:13">
      <c r="C237" t="s">
        <v>11</v>
      </c>
      <c r="D237" s="18">
        <v>2030</v>
      </c>
      <c r="E237" t="str">
        <f t="shared" si="31"/>
        <v>IND*,-INDA*</v>
      </c>
      <c r="F237" t="str">
        <f t="shared" si="32"/>
        <v>INDCOA</v>
      </c>
      <c r="G237" t="str">
        <f t="shared" si="32"/>
        <v>I*DHT,-IADHT</v>
      </c>
      <c r="H237" t="str">
        <f t="shared" si="32"/>
        <v>INDCOA</v>
      </c>
      <c r="I237" s="93" t="s">
        <v>248</v>
      </c>
      <c r="J237" s="51">
        <f t="shared" ca="1" si="27"/>
        <v>0</v>
      </c>
      <c r="K237" s="51">
        <f t="shared" ca="1" si="30"/>
        <v>0</v>
      </c>
      <c r="M237" s="10" t="str">
        <f t="shared" si="28"/>
        <v>ProcesTax</v>
      </c>
    </row>
    <row r="238" spans="2:13">
      <c r="C238" t="s">
        <v>11</v>
      </c>
      <c r="D238" s="18">
        <v>2030</v>
      </c>
      <c r="E238" t="str">
        <f t="shared" si="31"/>
        <v>IND*,-INDA*</v>
      </c>
      <c r="F238" t="str">
        <f t="shared" si="32"/>
        <v>INDDSL</v>
      </c>
      <c r="G238" t="str">
        <f t="shared" si="32"/>
        <v>I*DHT,-IADHT</v>
      </c>
      <c r="H238" t="str">
        <f t="shared" si="32"/>
        <v>INDDSL</v>
      </c>
      <c r="I238" s="10" t="s">
        <v>248</v>
      </c>
      <c r="J238" s="51">
        <f t="shared" ca="1" si="27"/>
        <v>154.26271326684906</v>
      </c>
      <c r="K238" s="51">
        <f t="shared" ca="1" si="30"/>
        <v>154.26271326684906</v>
      </c>
      <c r="M238" s="10" t="str">
        <f t="shared" si="28"/>
        <v>ProcesTax</v>
      </c>
    </row>
    <row r="239" spans="2:13">
      <c r="C239" t="s">
        <v>11</v>
      </c>
      <c r="D239" s="18">
        <v>2030</v>
      </c>
      <c r="E239" t="str">
        <f t="shared" si="31"/>
        <v>IND*,-INDA*</v>
      </c>
      <c r="F239" t="str">
        <f t="shared" ref="F239:H258" si="33">F186</f>
        <v>INDDSB1</v>
      </c>
      <c r="G239" t="str">
        <f t="shared" si="33"/>
        <v>I*DHT,-IADHT</v>
      </c>
      <c r="H239" t="str">
        <f t="shared" si="33"/>
        <v>INDDSB1</v>
      </c>
      <c r="I239" s="93" t="s">
        <v>248</v>
      </c>
      <c r="J239" s="51">
        <f t="shared" ca="1" si="27"/>
        <v>121.84069514307899</v>
      </c>
      <c r="K239" s="51">
        <f t="shared" ca="1" si="30"/>
        <v>121.84069514307899</v>
      </c>
      <c r="M239" s="10" t="str">
        <f t="shared" si="28"/>
        <v>ProcesTax</v>
      </c>
    </row>
    <row r="240" spans="2:13">
      <c r="C240" t="s">
        <v>11</v>
      </c>
      <c r="D240" s="18">
        <v>2030</v>
      </c>
      <c r="E240" t="str">
        <f t="shared" si="31"/>
        <v>IND*,-INDA*</v>
      </c>
      <c r="F240" t="str">
        <f t="shared" si="33"/>
        <v>INDDSB2</v>
      </c>
      <c r="G240" t="str">
        <f t="shared" si="33"/>
        <v>I*DHT,-IADHT</v>
      </c>
      <c r="H240" t="str">
        <f t="shared" si="33"/>
        <v>INDDSB2</v>
      </c>
      <c r="I240" s="10" t="s">
        <v>248</v>
      </c>
      <c r="J240" s="51">
        <f t="shared" ca="1" si="27"/>
        <v>121.84069514307899</v>
      </c>
      <c r="K240" s="51">
        <f t="shared" ca="1" si="30"/>
        <v>121.84069514307899</v>
      </c>
      <c r="M240" s="10" t="str">
        <f t="shared" si="28"/>
        <v>ProcesTax</v>
      </c>
    </row>
    <row r="241" spans="2:13">
      <c r="C241" t="s">
        <v>11</v>
      </c>
      <c r="D241" s="18">
        <v>2030</v>
      </c>
      <c r="E241" t="str">
        <f t="shared" si="31"/>
        <v>IND*,-INDA*</v>
      </c>
      <c r="F241" t="str">
        <f t="shared" si="33"/>
        <v>INDWPE</v>
      </c>
      <c r="G241" t="str">
        <f t="shared" si="33"/>
        <v>I*DHT,-IADHT</v>
      </c>
      <c r="H241" t="str">
        <f t="shared" si="33"/>
        <v>INDWPE</v>
      </c>
      <c r="I241" s="93" t="s">
        <v>248</v>
      </c>
      <c r="J241" s="51">
        <f t="shared" ca="1" si="27"/>
        <v>0</v>
      </c>
      <c r="K241" s="51">
        <f t="shared" ca="1" si="30"/>
        <v>0</v>
      </c>
      <c r="M241" s="10" t="str">
        <f t="shared" si="28"/>
        <v>ProcesTax</v>
      </c>
    </row>
    <row r="242" spans="2:13">
      <c r="C242" t="s">
        <v>11</v>
      </c>
      <c r="D242" s="18">
        <v>2030</v>
      </c>
      <c r="E242" t="str">
        <f t="shared" si="31"/>
        <v>IND*,-INDA*</v>
      </c>
      <c r="F242" t="str">
        <f t="shared" si="33"/>
        <v>INDWCH</v>
      </c>
      <c r="G242" t="str">
        <f t="shared" si="33"/>
        <v>I*DHT,-IADHT</v>
      </c>
      <c r="H242" t="str">
        <f t="shared" si="33"/>
        <v>INDWCH</v>
      </c>
      <c r="I242" s="10" t="s">
        <v>248</v>
      </c>
      <c r="J242" s="51">
        <f t="shared" ca="1" si="27"/>
        <v>0</v>
      </c>
      <c r="K242" s="51">
        <f t="shared" ca="1" si="30"/>
        <v>0</v>
      </c>
      <c r="M242" s="10" t="str">
        <f t="shared" si="28"/>
        <v>ProcesTax</v>
      </c>
    </row>
    <row r="243" spans="2:13">
      <c r="C243" t="s">
        <v>11</v>
      </c>
      <c r="D243" s="18">
        <v>2030</v>
      </c>
      <c r="E243" t="str">
        <f t="shared" si="31"/>
        <v>IND*,-INDA*</v>
      </c>
      <c r="F243" t="str">
        <f t="shared" si="33"/>
        <v>INDHFO</v>
      </c>
      <c r="G243" t="str">
        <f t="shared" si="33"/>
        <v>I*DHT,-IADHT</v>
      </c>
      <c r="H243" t="str">
        <f t="shared" si="33"/>
        <v>INDHFO</v>
      </c>
      <c r="I243" s="93" t="s">
        <v>248</v>
      </c>
      <c r="J243" s="51">
        <f t="shared" ca="1" si="27"/>
        <v>49.119350191937215</v>
      </c>
      <c r="K243" s="51">
        <f t="shared" ca="1" si="30"/>
        <v>49.119350191937215</v>
      </c>
      <c r="M243" s="10" t="str">
        <f t="shared" si="28"/>
        <v>ProcesTax</v>
      </c>
    </row>
    <row r="244" spans="2:13">
      <c r="C244" t="s">
        <v>11</v>
      </c>
      <c r="D244" s="18">
        <v>2030</v>
      </c>
      <c r="E244" t="str">
        <f t="shared" si="31"/>
        <v>IND*,-INDA*</v>
      </c>
      <c r="F244" t="str">
        <f t="shared" si="33"/>
        <v>INDLPG</v>
      </c>
      <c r="G244" t="str">
        <f t="shared" si="33"/>
        <v>I*DHT,-IADHT</v>
      </c>
      <c r="H244" t="str">
        <f t="shared" si="33"/>
        <v>INDLPG</v>
      </c>
      <c r="I244" s="10" t="s">
        <v>248</v>
      </c>
      <c r="J244" s="51">
        <f t="shared" ca="1" si="27"/>
        <v>50.283318770351023</v>
      </c>
      <c r="K244" s="51">
        <f t="shared" ca="1" si="30"/>
        <v>50.283318770351023</v>
      </c>
      <c r="M244" s="10" t="str">
        <f t="shared" si="28"/>
        <v>ProcesTax</v>
      </c>
    </row>
    <row r="245" spans="2:13">
      <c r="C245" t="s">
        <v>11</v>
      </c>
      <c r="D245" s="18">
        <v>2030</v>
      </c>
      <c r="E245" t="str">
        <f t="shared" si="31"/>
        <v>IND*,-INDA*</v>
      </c>
      <c r="F245" t="str">
        <f t="shared" si="33"/>
        <v>INDWST</v>
      </c>
      <c r="G245" t="str">
        <f t="shared" si="33"/>
        <v>I*DHT,-IADHT</v>
      </c>
      <c r="H245" t="str">
        <f t="shared" si="33"/>
        <v>INDWST</v>
      </c>
      <c r="I245" s="93" t="s">
        <v>248</v>
      </c>
      <c r="J245" s="51">
        <f t="shared" ca="1" si="27"/>
        <v>0</v>
      </c>
      <c r="K245" s="51">
        <f t="shared" ca="1" si="30"/>
        <v>0</v>
      </c>
      <c r="M245" s="10" t="str">
        <f t="shared" si="28"/>
        <v>ProcesTax</v>
      </c>
    </row>
    <row r="246" spans="2:13">
      <c r="B246" s="9"/>
      <c r="C246" s="9" t="s">
        <v>11</v>
      </c>
      <c r="D246" s="18">
        <v>2030</v>
      </c>
      <c r="E246" s="9" t="str">
        <f t="shared" si="31"/>
        <v>IND*,-INDA*</v>
      </c>
      <c r="F246" s="9" t="str">
        <f t="shared" si="33"/>
        <v>INDELC</v>
      </c>
      <c r="G246" s="9" t="str">
        <f t="shared" si="33"/>
        <v>I*DHT,-IADHT</v>
      </c>
      <c r="H246" s="9" t="str">
        <f t="shared" si="33"/>
        <v>INDELC</v>
      </c>
      <c r="I246" s="10" t="s">
        <v>248</v>
      </c>
      <c r="J246" s="52">
        <f t="shared" ca="1" si="27"/>
        <v>1.2736219854102486</v>
      </c>
      <c r="K246" s="51">
        <f t="shared" ca="1" si="30"/>
        <v>1.2736219854102486</v>
      </c>
      <c r="L246" s="9"/>
      <c r="M246" s="13" t="str">
        <f t="shared" si="28"/>
        <v>ProcesTax</v>
      </c>
    </row>
    <row r="247" spans="2:13">
      <c r="C247" t="s">
        <v>11</v>
      </c>
      <c r="D247" s="18">
        <v>2030</v>
      </c>
      <c r="E247" t="str">
        <f t="shared" si="31"/>
        <v>IND*,-INDA*</v>
      </c>
      <c r="F247" t="str">
        <f t="shared" si="33"/>
        <v>INDNGA</v>
      </c>
      <c r="G247" t="str">
        <f t="shared" si="33"/>
        <v>I*DRH,-IADRH</v>
      </c>
      <c r="H247" t="str">
        <f t="shared" si="33"/>
        <v>INDNGA</v>
      </c>
      <c r="I247" s="93" t="s">
        <v>248</v>
      </c>
      <c r="J247" s="51">
        <f t="shared" ca="1" si="27"/>
        <v>78.90688938861561</v>
      </c>
      <c r="K247" s="51">
        <f t="shared" ca="1" si="30"/>
        <v>78.90688938861561</v>
      </c>
      <c r="M247" s="10" t="str">
        <f t="shared" si="28"/>
        <v>HeatTax</v>
      </c>
    </row>
    <row r="248" spans="2:13">
      <c r="C248" t="s">
        <v>11</v>
      </c>
      <c r="D248" s="18">
        <v>2030</v>
      </c>
      <c r="E248" t="str">
        <f t="shared" si="31"/>
        <v>IND*,-INDA*</v>
      </c>
      <c r="F248" t="str">
        <f t="shared" si="33"/>
        <v>INDSNG2</v>
      </c>
      <c r="G248" t="str">
        <f t="shared" si="33"/>
        <v>I*DRH,-IADRH</v>
      </c>
      <c r="H248" t="str">
        <f t="shared" si="33"/>
        <v>INDSNG2</v>
      </c>
      <c r="I248" s="10" t="s">
        <v>248</v>
      </c>
      <c r="J248" s="51">
        <f t="shared" ca="1" si="27"/>
        <v>0</v>
      </c>
      <c r="K248" s="51">
        <f t="shared" ca="1" si="30"/>
        <v>0</v>
      </c>
      <c r="M248" s="10" t="str">
        <f t="shared" si="28"/>
        <v>HeatTax</v>
      </c>
    </row>
    <row r="249" spans="2:13">
      <c r="C249" t="s">
        <v>11</v>
      </c>
      <c r="D249" s="18">
        <v>2030</v>
      </c>
      <c r="E249" t="str">
        <f t="shared" si="31"/>
        <v>IND*,-INDA*</v>
      </c>
      <c r="F249" t="str">
        <f t="shared" si="33"/>
        <v>INDSNG1</v>
      </c>
      <c r="G249" t="str">
        <f t="shared" si="33"/>
        <v>I*DRH,-IADRH</v>
      </c>
      <c r="H249" t="str">
        <f t="shared" si="33"/>
        <v>INDSNG1</v>
      </c>
      <c r="I249" s="93" t="s">
        <v>248</v>
      </c>
      <c r="J249" s="51">
        <f t="shared" ca="1" si="27"/>
        <v>121.84069514307899</v>
      </c>
      <c r="K249" s="51">
        <f t="shared" ca="1" si="30"/>
        <v>121.84069514307899</v>
      </c>
      <c r="M249" s="10" t="str">
        <f t="shared" si="28"/>
        <v>HeatTax</v>
      </c>
    </row>
    <row r="250" spans="2:13">
      <c r="C250" t="s">
        <v>11</v>
      </c>
      <c r="D250" s="18">
        <v>2030</v>
      </c>
      <c r="E250" t="str">
        <f t="shared" si="31"/>
        <v>IND*,-INDA*</v>
      </c>
      <c r="F250" t="str">
        <f t="shared" si="33"/>
        <v>INDCOA</v>
      </c>
      <c r="G250" t="str">
        <f t="shared" si="33"/>
        <v>I*DRH,-IADRH</v>
      </c>
      <c r="H250" t="str">
        <f t="shared" si="33"/>
        <v>INDCOA</v>
      </c>
      <c r="I250" s="10" t="s">
        <v>248</v>
      </c>
      <c r="J250" s="51">
        <f t="shared" ca="1" si="27"/>
        <v>0</v>
      </c>
      <c r="K250" s="51">
        <f t="shared" ca="1" si="30"/>
        <v>0</v>
      </c>
      <c r="M250" s="10" t="str">
        <f t="shared" si="28"/>
        <v>HeatTax</v>
      </c>
    </row>
    <row r="251" spans="2:13">
      <c r="C251" t="s">
        <v>11</v>
      </c>
      <c r="D251" s="18">
        <v>2030</v>
      </c>
      <c r="E251" t="str">
        <f t="shared" si="31"/>
        <v>IND*,-INDA*</v>
      </c>
      <c r="F251" t="str">
        <f t="shared" si="33"/>
        <v>INDDSL</v>
      </c>
      <c r="G251" t="str">
        <f t="shared" si="33"/>
        <v>I*DRH,-IADRH</v>
      </c>
      <c r="H251" t="str">
        <f t="shared" si="33"/>
        <v>INDDSL</v>
      </c>
      <c r="I251" s="93" t="s">
        <v>248</v>
      </c>
      <c r="J251" s="51">
        <f t="shared" ca="1" si="27"/>
        <v>154.26271326684906</v>
      </c>
      <c r="K251" s="51">
        <f t="shared" ca="1" si="30"/>
        <v>154.26271326684906</v>
      </c>
      <c r="M251" s="10" t="str">
        <f t="shared" si="28"/>
        <v>HeatTax</v>
      </c>
    </row>
    <row r="252" spans="2:13">
      <c r="C252" t="s">
        <v>11</v>
      </c>
      <c r="D252" s="18">
        <v>2030</v>
      </c>
      <c r="E252" t="str">
        <f t="shared" si="31"/>
        <v>IND*,-INDA*</v>
      </c>
      <c r="F252" t="str">
        <f t="shared" si="33"/>
        <v>INDDSB1</v>
      </c>
      <c r="G252" t="str">
        <f t="shared" si="33"/>
        <v>I*DRH,-IADRH</v>
      </c>
      <c r="H252" t="str">
        <f t="shared" si="33"/>
        <v>INDDSB1</v>
      </c>
      <c r="I252" s="10" t="s">
        <v>248</v>
      </c>
      <c r="J252" s="51">
        <f t="shared" ca="1" si="27"/>
        <v>40.322872058088471</v>
      </c>
      <c r="K252" s="51">
        <f t="shared" ca="1" si="30"/>
        <v>40.322872058088471</v>
      </c>
      <c r="M252" s="10" t="str">
        <f t="shared" si="28"/>
        <v>HeatTax</v>
      </c>
    </row>
    <row r="253" spans="2:13">
      <c r="C253" t="s">
        <v>11</v>
      </c>
      <c r="D253" s="18">
        <v>2030</v>
      </c>
      <c r="E253" t="str">
        <f t="shared" si="31"/>
        <v>IND*,-INDA*</v>
      </c>
      <c r="F253" t="str">
        <f t="shared" si="33"/>
        <v>INDDSB2</v>
      </c>
      <c r="G253" t="str">
        <f t="shared" si="33"/>
        <v>I*DRH,-IADRH</v>
      </c>
      <c r="H253" t="str">
        <f t="shared" si="33"/>
        <v>INDDSB2</v>
      </c>
      <c r="I253" s="93" t="s">
        <v>248</v>
      </c>
      <c r="J253" s="51">
        <f t="shared" ca="1" si="27"/>
        <v>121.84069514307899</v>
      </c>
      <c r="K253" s="51">
        <f t="shared" ca="1" si="30"/>
        <v>121.84069514307899</v>
      </c>
      <c r="M253" s="10" t="str">
        <f t="shared" si="28"/>
        <v>HeatTax</v>
      </c>
    </row>
    <row r="254" spans="2:13">
      <c r="C254" t="s">
        <v>11</v>
      </c>
      <c r="D254" s="18">
        <v>2030</v>
      </c>
      <c r="E254" t="str">
        <f t="shared" si="31"/>
        <v>IND*,-INDA*</v>
      </c>
      <c r="F254" t="str">
        <f t="shared" si="33"/>
        <v>INDWPE</v>
      </c>
      <c r="G254" t="str">
        <f t="shared" si="33"/>
        <v>I*DRH,-IADRH</v>
      </c>
      <c r="H254" t="str">
        <f t="shared" si="33"/>
        <v>INDWPE</v>
      </c>
      <c r="I254" s="10" t="s">
        <v>248</v>
      </c>
      <c r="J254" s="51">
        <f t="shared" ca="1" si="27"/>
        <v>0</v>
      </c>
      <c r="K254" s="51">
        <f t="shared" ca="1" si="30"/>
        <v>0</v>
      </c>
      <c r="M254" s="10" t="str">
        <f t="shared" si="28"/>
        <v>HeatTax</v>
      </c>
    </row>
    <row r="255" spans="2:13">
      <c r="C255" t="s">
        <v>11</v>
      </c>
      <c r="D255" s="18">
        <v>2030</v>
      </c>
      <c r="E255" t="str">
        <f t="shared" si="31"/>
        <v>IND*,-INDA*</v>
      </c>
      <c r="F255" t="str">
        <f t="shared" si="33"/>
        <v>INDWCH</v>
      </c>
      <c r="G255" t="str">
        <f t="shared" si="33"/>
        <v>I*DRH,-IADRH</v>
      </c>
      <c r="H255" t="str">
        <f t="shared" si="33"/>
        <v>INDWCH</v>
      </c>
      <c r="I255" s="93" t="s">
        <v>248</v>
      </c>
      <c r="J255" s="51">
        <f t="shared" ca="1" si="27"/>
        <v>0</v>
      </c>
      <c r="K255" s="51">
        <f t="shared" ca="1" si="30"/>
        <v>0</v>
      </c>
      <c r="M255" s="10" t="str">
        <f t="shared" si="28"/>
        <v>HeatTax</v>
      </c>
    </row>
    <row r="256" spans="2:13">
      <c r="C256" t="s">
        <v>11</v>
      </c>
      <c r="D256" s="18">
        <v>2030</v>
      </c>
      <c r="E256" t="str">
        <f t="shared" si="31"/>
        <v>IND*,-INDA*</v>
      </c>
      <c r="F256" t="str">
        <f t="shared" si="33"/>
        <v>INDBGA</v>
      </c>
      <c r="G256" t="str">
        <f t="shared" si="33"/>
        <v>I*DRH,-IADRH</v>
      </c>
      <c r="H256" t="str">
        <f t="shared" si="33"/>
        <v>INDBGA</v>
      </c>
      <c r="I256" s="10" t="s">
        <v>248</v>
      </c>
      <c r="J256" s="51">
        <f t="shared" ca="1" si="27"/>
        <v>0</v>
      </c>
      <c r="K256" s="51">
        <f t="shared" ca="1" si="30"/>
        <v>0</v>
      </c>
      <c r="M256" s="10" t="str">
        <f t="shared" si="28"/>
        <v>HeatTax</v>
      </c>
    </row>
    <row r="257" spans="2:13">
      <c r="C257" t="s">
        <v>11</v>
      </c>
      <c r="D257" s="18">
        <v>2030</v>
      </c>
      <c r="E257" t="str">
        <f t="shared" si="31"/>
        <v>IND*,-INDA*</v>
      </c>
      <c r="F257" t="str">
        <f t="shared" si="33"/>
        <v>INDHFO</v>
      </c>
      <c r="G257" t="str">
        <f t="shared" si="33"/>
        <v>I*DRH,-IADRH</v>
      </c>
      <c r="H257" t="str">
        <f t="shared" si="33"/>
        <v>INDHFO</v>
      </c>
      <c r="I257" s="93" t="s">
        <v>248</v>
      </c>
      <c r="J257" s="51">
        <f t="shared" ca="1" si="27"/>
        <v>70.840902704037745</v>
      </c>
      <c r="K257" s="51">
        <f t="shared" ca="1" si="30"/>
        <v>70.840902704037745</v>
      </c>
      <c r="M257" s="10" t="str">
        <f t="shared" si="28"/>
        <v>HeatTax</v>
      </c>
    </row>
    <row r="258" spans="2:13">
      <c r="C258" t="s">
        <v>11</v>
      </c>
      <c r="D258" s="18">
        <v>2030</v>
      </c>
      <c r="E258" t="str">
        <f t="shared" si="31"/>
        <v>IND*,-INDA*</v>
      </c>
      <c r="F258" t="str">
        <f t="shared" si="33"/>
        <v>INDLPG</v>
      </c>
      <c r="G258" t="str">
        <f t="shared" si="33"/>
        <v>I*DRH,-IADRH</v>
      </c>
      <c r="H258" t="str">
        <f t="shared" si="33"/>
        <v>INDLPG</v>
      </c>
      <c r="I258" s="10" t="s">
        <v>248</v>
      </c>
      <c r="J258" s="51">
        <f t="shared" ca="1" si="27"/>
        <v>50.283318770351023</v>
      </c>
      <c r="K258" s="51">
        <f t="shared" ca="1" si="30"/>
        <v>50.283318770351023</v>
      </c>
      <c r="M258" s="10" t="str">
        <f t="shared" si="28"/>
        <v>HeatTax</v>
      </c>
    </row>
    <row r="259" spans="2:13">
      <c r="C259" t="s">
        <v>11</v>
      </c>
      <c r="D259" s="18">
        <v>2030</v>
      </c>
      <c r="E259" t="str">
        <f t="shared" si="31"/>
        <v>IND*,-INDA*</v>
      </c>
      <c r="F259" t="str">
        <f t="shared" ref="F259:H278" si="34">F206</f>
        <v>INDWST</v>
      </c>
      <c r="G259" t="str">
        <f t="shared" si="34"/>
        <v>I*DRH,-IADRH</v>
      </c>
      <c r="H259" t="str">
        <f t="shared" si="34"/>
        <v>INDWST</v>
      </c>
      <c r="I259" s="93" t="s">
        <v>248</v>
      </c>
      <c r="J259" s="51">
        <f t="shared" ca="1" si="27"/>
        <v>0</v>
      </c>
      <c r="K259" s="51">
        <f t="shared" ca="1" si="30"/>
        <v>0</v>
      </c>
      <c r="M259" s="10" t="str">
        <f t="shared" si="28"/>
        <v>HeatTax</v>
      </c>
    </row>
    <row r="260" spans="2:13">
      <c r="C260" t="s">
        <v>11</v>
      </c>
      <c r="D260" s="18">
        <v>2030</v>
      </c>
      <c r="E260" t="str">
        <f t="shared" si="31"/>
        <v>IND*,-INDA*</v>
      </c>
      <c r="F260" t="str">
        <f t="shared" si="34"/>
        <v>INDHCE</v>
      </c>
      <c r="G260" t="str">
        <f t="shared" si="34"/>
        <v>I*DRH,-IADRH</v>
      </c>
      <c r="H260" t="str">
        <f t="shared" si="34"/>
        <v>INDHCE</v>
      </c>
      <c r="I260" s="10" t="s">
        <v>248</v>
      </c>
      <c r="J260" s="51">
        <f t="shared" ca="1" si="27"/>
        <v>30.170076892571945</v>
      </c>
      <c r="K260" s="51">
        <f t="shared" ca="1" si="30"/>
        <v>30.170076892571945</v>
      </c>
      <c r="M260" s="10" t="str">
        <f t="shared" si="28"/>
        <v>HeatTax</v>
      </c>
    </row>
    <row r="261" spans="2:13">
      <c r="C261" t="s">
        <v>11</v>
      </c>
      <c r="D261" s="18">
        <v>2030</v>
      </c>
      <c r="E261" t="str">
        <f t="shared" si="31"/>
        <v>IND*,-INDA*</v>
      </c>
      <c r="F261" t="str">
        <f t="shared" si="34"/>
        <v>INDHDE</v>
      </c>
      <c r="G261" t="str">
        <f t="shared" si="34"/>
        <v>I*DRH,-IADRH</v>
      </c>
      <c r="H261" t="str">
        <f t="shared" si="34"/>
        <v>INDHDE</v>
      </c>
      <c r="I261" s="93" t="s">
        <v>248</v>
      </c>
      <c r="J261" s="51">
        <f t="shared" ca="1" si="27"/>
        <v>30.170076892571945</v>
      </c>
      <c r="K261" s="51">
        <f t="shared" ca="1" si="30"/>
        <v>30.170076892571945</v>
      </c>
      <c r="M261" s="10" t="str">
        <f t="shared" si="28"/>
        <v>HeatTax</v>
      </c>
    </row>
    <row r="262" spans="2:13">
      <c r="B262" s="9"/>
      <c r="C262" s="9" t="s">
        <v>11</v>
      </c>
      <c r="D262" s="18">
        <v>2030</v>
      </c>
      <c r="E262" s="9" t="str">
        <f t="shared" si="31"/>
        <v>IND*,-INDA*</v>
      </c>
      <c r="F262" s="9" t="str">
        <f t="shared" si="34"/>
        <v>INDELC</v>
      </c>
      <c r="G262" s="9" t="str">
        <f t="shared" si="34"/>
        <v>I*DRH,-IADRH</v>
      </c>
      <c r="H262" s="9" t="str">
        <f t="shared" si="34"/>
        <v>INDELC</v>
      </c>
      <c r="I262" s="10" t="s">
        <v>248</v>
      </c>
      <c r="J262" s="52">
        <f t="shared" ref="J262:J323" ca="1" si="35">HLOOKUP(F262,INDIRECT(M262),D262-2007,FALSE)</f>
        <v>40.322872058088471</v>
      </c>
      <c r="K262" s="51">
        <f t="shared" ca="1" si="30"/>
        <v>40.322872058088471</v>
      </c>
      <c r="M262" s="13" t="str">
        <f t="shared" ref="M262:M323" si="36">VLOOKUP(RIGHT(G262,3),$R$6:$T$12,3,FALSE)</f>
        <v>HeatTax</v>
      </c>
    </row>
    <row r="263" spans="2:13">
      <c r="B263" s="26"/>
      <c r="C263" s="26" t="s">
        <v>11</v>
      </c>
      <c r="D263" s="18">
        <v>2030</v>
      </c>
      <c r="E263" s="9" t="str">
        <f t="shared" si="31"/>
        <v>IND*,-INDA*</v>
      </c>
      <c r="F263" s="9" t="str">
        <f t="shared" si="34"/>
        <v>INDELC</v>
      </c>
      <c r="G263" s="9" t="str">
        <f t="shared" si="34"/>
        <v>I*DLA,-IADLA</v>
      </c>
      <c r="H263" s="9" t="str">
        <f t="shared" si="34"/>
        <v>INDELC</v>
      </c>
      <c r="I263" s="93" t="s">
        <v>248</v>
      </c>
      <c r="J263" s="52">
        <f t="shared" ca="1" si="35"/>
        <v>40.322872058088471</v>
      </c>
      <c r="K263" s="51">
        <f t="shared" ref="K263:K323" ca="1" si="37">J263</f>
        <v>40.322872058088471</v>
      </c>
      <c r="M263" s="28" t="str">
        <f t="shared" si="36"/>
        <v>FullTax</v>
      </c>
    </row>
    <row r="264" spans="2:13">
      <c r="B264" s="9"/>
      <c r="C264" s="9" t="s">
        <v>11</v>
      </c>
      <c r="D264" s="18">
        <v>2030</v>
      </c>
      <c r="E264" s="9" t="str">
        <f t="shared" si="31"/>
        <v>IND*,-INDA*</v>
      </c>
      <c r="F264" s="9" t="str">
        <f t="shared" si="34"/>
        <v>INDELC</v>
      </c>
      <c r="G264" s="9" t="str">
        <f t="shared" si="34"/>
        <v>I*DEM,-IADEM</v>
      </c>
      <c r="H264" s="9" t="str">
        <f t="shared" si="34"/>
        <v>INDELC</v>
      </c>
      <c r="I264" s="10" t="s">
        <v>248</v>
      </c>
      <c r="J264" s="52">
        <f t="shared" ca="1" si="35"/>
        <v>40.322872058088471</v>
      </c>
      <c r="K264" s="51">
        <f t="shared" ca="1" si="37"/>
        <v>40.322872058088471</v>
      </c>
      <c r="M264" s="13" t="str">
        <f t="shared" si="36"/>
        <v>FullTax</v>
      </c>
    </row>
    <row r="265" spans="2:13">
      <c r="C265" t="s">
        <v>11</v>
      </c>
      <c r="D265" s="18">
        <v>2030</v>
      </c>
      <c r="E265" t="str">
        <f t="shared" si="31"/>
        <v>IND*,-INDA*</v>
      </c>
      <c r="F265" t="str">
        <f t="shared" si="34"/>
        <v>INDDSB1</v>
      </c>
      <c r="G265" t="str">
        <f t="shared" si="34"/>
        <v>I*DTF,-IADTF</v>
      </c>
      <c r="H265" t="str">
        <f t="shared" si="34"/>
        <v>INDDSB1</v>
      </c>
      <c r="I265" s="93" t="s">
        <v>248</v>
      </c>
      <c r="J265" s="51">
        <f t="shared" ca="1" si="35"/>
        <v>40.322872058088471</v>
      </c>
      <c r="K265" s="51">
        <f t="shared" ca="1" si="37"/>
        <v>40.322872058088471</v>
      </c>
      <c r="M265" s="10" t="str">
        <f t="shared" si="36"/>
        <v>FullTax</v>
      </c>
    </row>
    <row r="266" spans="2:13">
      <c r="C266" t="s">
        <v>11</v>
      </c>
      <c r="D266" s="18">
        <v>2030</v>
      </c>
      <c r="E266" t="str">
        <f t="shared" si="31"/>
        <v>IND*,-INDA*</v>
      </c>
      <c r="F266" t="str">
        <f t="shared" si="34"/>
        <v>INDDSB2</v>
      </c>
      <c r="G266" t="str">
        <f t="shared" si="34"/>
        <v>I*DTF,-IADTF</v>
      </c>
      <c r="H266" t="str">
        <f t="shared" si="34"/>
        <v>INDDSB2</v>
      </c>
      <c r="I266" s="10" t="s">
        <v>248</v>
      </c>
      <c r="J266" s="51">
        <f t="shared" ca="1" si="35"/>
        <v>121.84069514307899</v>
      </c>
      <c r="K266" s="51">
        <f t="shared" ca="1" si="37"/>
        <v>121.84069514307899</v>
      </c>
      <c r="M266" s="10" t="str">
        <f t="shared" si="36"/>
        <v>FullTax</v>
      </c>
    </row>
    <row r="267" spans="2:13">
      <c r="C267" t="s">
        <v>11</v>
      </c>
      <c r="D267" s="18">
        <v>2030</v>
      </c>
      <c r="E267" t="str">
        <f t="shared" si="31"/>
        <v>IND*,-INDA*</v>
      </c>
      <c r="F267" t="str">
        <f t="shared" si="34"/>
        <v>INDDSL</v>
      </c>
      <c r="G267" t="str">
        <f t="shared" si="34"/>
        <v>I*DTF,-IADTF</v>
      </c>
      <c r="H267" t="str">
        <f t="shared" si="34"/>
        <v>INDDSL</v>
      </c>
      <c r="I267" s="93" t="s">
        <v>248</v>
      </c>
      <c r="J267" s="51">
        <f t="shared" ca="1" si="35"/>
        <v>154.26271326684906</v>
      </c>
      <c r="K267" s="51">
        <f t="shared" ca="1" si="37"/>
        <v>154.26271326684906</v>
      </c>
      <c r="M267" s="10" t="str">
        <f t="shared" si="36"/>
        <v>FullTax</v>
      </c>
    </row>
    <row r="268" spans="2:13">
      <c r="C268" t="s">
        <v>11</v>
      </c>
      <c r="D268" s="18">
        <v>2030</v>
      </c>
      <c r="E268" t="str">
        <f t="shared" si="31"/>
        <v>IND*,-INDA*</v>
      </c>
      <c r="F268" t="str">
        <f t="shared" si="34"/>
        <v>INDLPG</v>
      </c>
      <c r="G268" t="str">
        <f t="shared" si="34"/>
        <v>I*DFL,-IADFL</v>
      </c>
      <c r="H268" t="str">
        <f t="shared" si="34"/>
        <v>INDLPG</v>
      </c>
      <c r="I268" s="10" t="s">
        <v>248</v>
      </c>
      <c r="J268" s="51">
        <f t="shared" ca="1" si="35"/>
        <v>50.283318770351023</v>
      </c>
      <c r="K268" s="51">
        <f t="shared" ca="1" si="37"/>
        <v>50.283318770351023</v>
      </c>
      <c r="M268" s="10" t="str">
        <f t="shared" si="36"/>
        <v>FullTax</v>
      </c>
    </row>
    <row r="269" spans="2:13">
      <c r="C269" t="s">
        <v>11</v>
      </c>
      <c r="D269" s="18">
        <v>2030</v>
      </c>
      <c r="E269" t="str">
        <f t="shared" si="31"/>
        <v>IND*,-INDA*</v>
      </c>
      <c r="F269" t="str">
        <f t="shared" si="34"/>
        <v>INDSNG1</v>
      </c>
      <c r="G269" t="str">
        <f t="shared" si="34"/>
        <v>I*DFL,-IADFL</v>
      </c>
      <c r="H269" t="str">
        <f t="shared" si="34"/>
        <v>INDSNG1</v>
      </c>
      <c r="I269" s="93" t="s">
        <v>248</v>
      </c>
      <c r="J269" s="51">
        <f t="shared" ca="1" si="35"/>
        <v>121.84069514307899</v>
      </c>
      <c r="K269" s="51">
        <f t="shared" ca="1" si="37"/>
        <v>121.84069514307899</v>
      </c>
      <c r="M269" s="10" t="str">
        <f t="shared" si="36"/>
        <v>FullTax</v>
      </c>
    </row>
    <row r="270" spans="2:13" ht="15.75" thickBot="1">
      <c r="B270" s="9"/>
      <c r="C270" s="9" t="s">
        <v>11</v>
      </c>
      <c r="D270" s="18">
        <v>2030</v>
      </c>
      <c r="E270" t="str">
        <f t="shared" ref="E270:E323" si="38">$S$3&amp;"*,-INDA*"</f>
        <v>IND*,-INDA*</v>
      </c>
      <c r="F270" t="str">
        <f t="shared" si="34"/>
        <v>INDSNG2</v>
      </c>
      <c r="G270" t="str">
        <f t="shared" si="34"/>
        <v>I*DFL,-IADFL</v>
      </c>
      <c r="H270" s="9" t="str">
        <f t="shared" si="34"/>
        <v>INDSNG2</v>
      </c>
      <c r="I270" s="10" t="s">
        <v>248</v>
      </c>
      <c r="J270" s="51">
        <f t="shared" ca="1" si="35"/>
        <v>0</v>
      </c>
      <c r="K270" s="51">
        <f t="shared" ca="1" si="37"/>
        <v>0</v>
      </c>
      <c r="M270" s="13" t="str">
        <f t="shared" si="36"/>
        <v>FullTax</v>
      </c>
    </row>
    <row r="271" spans="2:13">
      <c r="B271" s="8"/>
      <c r="C271" s="8" t="s">
        <v>11</v>
      </c>
      <c r="D271" s="19">
        <v>2035</v>
      </c>
      <c r="E271" s="8" t="str">
        <f t="shared" si="38"/>
        <v>IND*,-INDA*</v>
      </c>
      <c r="F271" t="str">
        <f t="shared" si="34"/>
        <v>INDNGA</v>
      </c>
      <c r="G271" s="8" t="str">
        <f t="shared" si="34"/>
        <v>I*DMT,-IADMT</v>
      </c>
      <c r="H271" t="str">
        <f t="shared" si="34"/>
        <v>INDNGA</v>
      </c>
      <c r="I271" s="93" t="s">
        <v>248</v>
      </c>
      <c r="J271" s="51">
        <f t="shared" ca="1" si="35"/>
        <v>2.5015331882971479</v>
      </c>
      <c r="K271" s="51">
        <f t="shared" ca="1" si="37"/>
        <v>2.5015331882971479</v>
      </c>
      <c r="M271" s="20" t="str">
        <f t="shared" si="36"/>
        <v>ProcesTax</v>
      </c>
    </row>
    <row r="272" spans="2:13">
      <c r="C272" t="s">
        <v>11</v>
      </c>
      <c r="D272" s="18">
        <v>2035</v>
      </c>
      <c r="E272" t="str">
        <f t="shared" si="38"/>
        <v>IND*,-INDA*</v>
      </c>
      <c r="F272" t="str">
        <f t="shared" si="34"/>
        <v>INDSNG1</v>
      </c>
      <c r="G272" t="str">
        <f t="shared" si="34"/>
        <v>I*DMT,-IADMT</v>
      </c>
      <c r="H272" t="str">
        <f t="shared" si="34"/>
        <v>INDSNG1</v>
      </c>
      <c r="I272" s="10" t="s">
        <v>248</v>
      </c>
      <c r="J272" s="51">
        <f t="shared" ca="1" si="35"/>
        <v>0</v>
      </c>
      <c r="K272" s="51">
        <f t="shared" ca="1" si="37"/>
        <v>0</v>
      </c>
      <c r="M272" s="10" t="str">
        <f t="shared" si="36"/>
        <v>ProcesTax</v>
      </c>
    </row>
    <row r="273" spans="2:13">
      <c r="C273" t="s">
        <v>11</v>
      </c>
      <c r="D273" s="18">
        <v>2035</v>
      </c>
      <c r="E273" t="str">
        <f t="shared" si="38"/>
        <v>IND*,-INDA*</v>
      </c>
      <c r="F273" t="str">
        <f t="shared" si="34"/>
        <v>INDSNG2</v>
      </c>
      <c r="G273" t="str">
        <f t="shared" si="34"/>
        <v>I*DMT,-IADMT</v>
      </c>
      <c r="H273" t="str">
        <f t="shared" si="34"/>
        <v>INDSNG2</v>
      </c>
      <c r="I273" s="93" t="s">
        <v>248</v>
      </c>
      <c r="J273" s="51">
        <f t="shared" ca="1" si="35"/>
        <v>0</v>
      </c>
      <c r="K273" s="51">
        <f t="shared" ca="1" si="37"/>
        <v>0</v>
      </c>
      <c r="M273" s="10" t="str">
        <f t="shared" si="36"/>
        <v>ProcesTax</v>
      </c>
    </row>
    <row r="274" spans="2:13">
      <c r="C274" t="s">
        <v>11</v>
      </c>
      <c r="D274" s="18">
        <v>2035</v>
      </c>
      <c r="E274" t="str">
        <f t="shared" si="38"/>
        <v>IND*,-INDA*</v>
      </c>
      <c r="F274" t="str">
        <f t="shared" si="34"/>
        <v>INDCOA</v>
      </c>
      <c r="G274" t="str">
        <f t="shared" si="34"/>
        <v>I*DMT,-IADMT</v>
      </c>
      <c r="H274" t="str">
        <f t="shared" si="34"/>
        <v>INDCOA</v>
      </c>
      <c r="I274" s="10" t="s">
        <v>248</v>
      </c>
      <c r="J274" s="51">
        <f t="shared" ca="1" si="35"/>
        <v>0</v>
      </c>
      <c r="K274" s="51">
        <f t="shared" ca="1" si="37"/>
        <v>0</v>
      </c>
      <c r="M274" s="10" t="str">
        <f t="shared" si="36"/>
        <v>ProcesTax</v>
      </c>
    </row>
    <row r="275" spans="2:13">
      <c r="C275" t="s">
        <v>11</v>
      </c>
      <c r="D275" s="18">
        <v>2035</v>
      </c>
      <c r="E275" t="str">
        <f t="shared" si="38"/>
        <v>IND*,-INDA*</v>
      </c>
      <c r="F275" t="str">
        <f t="shared" si="34"/>
        <v>INDDSL</v>
      </c>
      <c r="G275" t="str">
        <f t="shared" si="34"/>
        <v>I*DMT,-IADMT</v>
      </c>
      <c r="H275" t="str">
        <f t="shared" si="34"/>
        <v>INDDSL</v>
      </c>
      <c r="I275" s="93" t="s">
        <v>248</v>
      </c>
      <c r="J275" s="51">
        <f t="shared" ca="1" si="35"/>
        <v>154.26271326684906</v>
      </c>
      <c r="K275" s="51">
        <f t="shared" ca="1" si="37"/>
        <v>154.26271326684906</v>
      </c>
      <c r="M275" s="10" t="str">
        <f t="shared" si="36"/>
        <v>ProcesTax</v>
      </c>
    </row>
    <row r="276" spans="2:13">
      <c r="C276" t="s">
        <v>11</v>
      </c>
      <c r="D276" s="18">
        <v>2035</v>
      </c>
      <c r="E276" t="str">
        <f t="shared" si="38"/>
        <v>IND*,-INDA*</v>
      </c>
      <c r="F276" t="str">
        <f t="shared" si="34"/>
        <v>INDDSB1</v>
      </c>
      <c r="G276" t="str">
        <f t="shared" si="34"/>
        <v>I*DMT,-IADMT</v>
      </c>
      <c r="H276" t="str">
        <f t="shared" si="34"/>
        <v>INDDSB1</v>
      </c>
      <c r="I276" s="10" t="s">
        <v>248</v>
      </c>
      <c r="J276" s="51">
        <f t="shared" ca="1" si="35"/>
        <v>121.84069514307899</v>
      </c>
      <c r="K276" s="51">
        <f t="shared" ca="1" si="37"/>
        <v>121.84069514307899</v>
      </c>
      <c r="M276" s="10" t="str">
        <f t="shared" si="36"/>
        <v>ProcesTax</v>
      </c>
    </row>
    <row r="277" spans="2:13">
      <c r="C277" t="s">
        <v>11</v>
      </c>
      <c r="D277" s="18">
        <v>2035</v>
      </c>
      <c r="E277" t="str">
        <f t="shared" si="38"/>
        <v>IND*,-INDA*</v>
      </c>
      <c r="F277" t="str">
        <f t="shared" si="34"/>
        <v>INDDSB2</v>
      </c>
      <c r="G277" t="str">
        <f t="shared" si="34"/>
        <v>I*DMT,-IADMT</v>
      </c>
      <c r="H277" t="str">
        <f t="shared" si="34"/>
        <v>INDDSB2</v>
      </c>
      <c r="I277" s="93" t="s">
        <v>248</v>
      </c>
      <c r="J277" s="51">
        <f t="shared" ca="1" si="35"/>
        <v>121.84069514307899</v>
      </c>
      <c r="K277" s="51">
        <f t="shared" ca="1" si="37"/>
        <v>121.84069514307899</v>
      </c>
      <c r="M277" s="10" t="str">
        <f t="shared" si="36"/>
        <v>ProcesTax</v>
      </c>
    </row>
    <row r="278" spans="2:13">
      <c r="C278" t="s">
        <v>11</v>
      </c>
      <c r="D278" s="18">
        <v>2035</v>
      </c>
      <c r="E278" t="str">
        <f t="shared" si="38"/>
        <v>IND*,-INDA*</v>
      </c>
      <c r="F278" t="str">
        <f t="shared" si="34"/>
        <v>INDWPE</v>
      </c>
      <c r="G278" t="str">
        <f t="shared" si="34"/>
        <v>I*DMT,-IADMT</v>
      </c>
      <c r="H278" t="str">
        <f t="shared" si="34"/>
        <v>INDWPE</v>
      </c>
      <c r="I278" s="10" t="s">
        <v>248</v>
      </c>
      <c r="J278" s="51">
        <f t="shared" ca="1" si="35"/>
        <v>0</v>
      </c>
      <c r="K278" s="51">
        <f t="shared" ca="1" si="37"/>
        <v>0</v>
      </c>
      <c r="M278" s="10" t="str">
        <f t="shared" si="36"/>
        <v>ProcesTax</v>
      </c>
    </row>
    <row r="279" spans="2:13">
      <c r="C279" t="s">
        <v>11</v>
      </c>
      <c r="D279" s="18">
        <v>2035</v>
      </c>
      <c r="E279" t="str">
        <f t="shared" si="38"/>
        <v>IND*,-INDA*</v>
      </c>
      <c r="F279" t="str">
        <f t="shared" ref="F279:H298" si="39">F226</f>
        <v>INDWCH</v>
      </c>
      <c r="G279" t="str">
        <f t="shared" si="39"/>
        <v>I*DMT,-IADMT</v>
      </c>
      <c r="H279" t="str">
        <f t="shared" si="39"/>
        <v>INDWCH</v>
      </c>
      <c r="I279" s="93" t="s">
        <v>248</v>
      </c>
      <c r="J279" s="51">
        <f t="shared" ca="1" si="35"/>
        <v>0</v>
      </c>
      <c r="K279" s="51">
        <f t="shared" ca="1" si="37"/>
        <v>0</v>
      </c>
      <c r="M279" s="10" t="str">
        <f t="shared" si="36"/>
        <v>ProcesTax</v>
      </c>
    </row>
    <row r="280" spans="2:13">
      <c r="C280" t="s">
        <v>11</v>
      </c>
      <c r="D280" s="18">
        <v>2035</v>
      </c>
      <c r="E280" t="str">
        <f t="shared" si="38"/>
        <v>IND*,-INDA*</v>
      </c>
      <c r="F280" t="str">
        <f t="shared" si="39"/>
        <v>INDBGA</v>
      </c>
      <c r="G280" t="str">
        <f t="shared" si="39"/>
        <v>I*DMT,-IADMT</v>
      </c>
      <c r="H280" t="str">
        <f t="shared" si="39"/>
        <v>INDBGA</v>
      </c>
      <c r="I280" s="10" t="s">
        <v>248</v>
      </c>
      <c r="J280" s="51">
        <f t="shared" ca="1" si="35"/>
        <v>0</v>
      </c>
      <c r="K280" s="51">
        <f t="shared" ca="1" si="37"/>
        <v>0</v>
      </c>
      <c r="M280" s="10" t="str">
        <f t="shared" si="36"/>
        <v>ProcesTax</v>
      </c>
    </row>
    <row r="281" spans="2:13">
      <c r="C281" t="s">
        <v>11</v>
      </c>
      <c r="D281" s="18">
        <v>2035</v>
      </c>
      <c r="E281" t="str">
        <f t="shared" si="38"/>
        <v>IND*,-INDA*</v>
      </c>
      <c r="F281" t="str">
        <f t="shared" si="39"/>
        <v>INDHFO</v>
      </c>
      <c r="G281" t="str">
        <f t="shared" si="39"/>
        <v>I*DMT,-IADMT</v>
      </c>
      <c r="H281" t="str">
        <f t="shared" si="39"/>
        <v>INDHFO</v>
      </c>
      <c r="I281" s="93" t="s">
        <v>248</v>
      </c>
      <c r="J281" s="51">
        <f t="shared" ca="1" si="35"/>
        <v>49.119350191937215</v>
      </c>
      <c r="K281" s="51">
        <f t="shared" ca="1" si="37"/>
        <v>49.119350191937215</v>
      </c>
      <c r="M281" s="10" t="str">
        <f t="shared" si="36"/>
        <v>ProcesTax</v>
      </c>
    </row>
    <row r="282" spans="2:13">
      <c r="C282" t="s">
        <v>11</v>
      </c>
      <c r="D282" s="18">
        <v>2035</v>
      </c>
      <c r="E282" t="str">
        <f t="shared" si="38"/>
        <v>IND*,-INDA*</v>
      </c>
      <c r="F282" t="str">
        <f t="shared" si="39"/>
        <v>INDLPG</v>
      </c>
      <c r="G282" t="str">
        <f t="shared" si="39"/>
        <v>I*DMT,-IADMT</v>
      </c>
      <c r="H282" t="str">
        <f t="shared" si="39"/>
        <v>INDLPG</v>
      </c>
      <c r="I282" s="10" t="s">
        <v>248</v>
      </c>
      <c r="J282" s="51">
        <f t="shared" ca="1" si="35"/>
        <v>50.283318770351023</v>
      </c>
      <c r="K282" s="51">
        <f t="shared" ca="1" si="37"/>
        <v>50.283318770351023</v>
      </c>
      <c r="M282" s="10" t="str">
        <f t="shared" si="36"/>
        <v>ProcesTax</v>
      </c>
    </row>
    <row r="283" spans="2:13">
      <c r="C283" t="s">
        <v>11</v>
      </c>
      <c r="D283" s="18">
        <v>2035</v>
      </c>
      <c r="E283" t="str">
        <f t="shared" si="38"/>
        <v>IND*,-INDA*</v>
      </c>
      <c r="F283" t="str">
        <f t="shared" si="39"/>
        <v>INDWST</v>
      </c>
      <c r="G283" t="str">
        <f t="shared" si="39"/>
        <v>I*DMT,-IADMT</v>
      </c>
      <c r="H283" t="str">
        <f t="shared" si="39"/>
        <v>INDWST</v>
      </c>
      <c r="I283" s="93" t="s">
        <v>248</v>
      </c>
      <c r="J283" s="51">
        <f t="shared" ca="1" si="35"/>
        <v>0</v>
      </c>
      <c r="K283" s="51">
        <f t="shared" ca="1" si="37"/>
        <v>0</v>
      </c>
      <c r="M283" s="10" t="str">
        <f t="shared" si="36"/>
        <v>ProcesTax</v>
      </c>
    </row>
    <row r="284" spans="2:13">
      <c r="C284" t="s">
        <v>11</v>
      </c>
      <c r="D284" s="18">
        <v>2035</v>
      </c>
      <c r="E284" t="str">
        <f t="shared" si="38"/>
        <v>IND*,-INDA*</v>
      </c>
      <c r="F284" t="str">
        <f t="shared" si="39"/>
        <v>INDHCE</v>
      </c>
      <c r="G284" t="str">
        <f t="shared" si="39"/>
        <v>I*DMT,-IADMT</v>
      </c>
      <c r="H284" t="str">
        <f t="shared" si="39"/>
        <v>INDHCE</v>
      </c>
      <c r="I284" s="10" t="s">
        <v>248</v>
      </c>
      <c r="J284" s="51">
        <f t="shared" ca="1" si="35"/>
        <v>30.170076892571945</v>
      </c>
      <c r="K284" s="51">
        <f t="shared" ca="1" si="37"/>
        <v>30.170076892571945</v>
      </c>
      <c r="M284" s="10" t="str">
        <f t="shared" si="36"/>
        <v>ProcesTax</v>
      </c>
    </row>
    <row r="285" spans="2:13">
      <c r="C285" t="s">
        <v>11</v>
      </c>
      <c r="D285" s="18">
        <v>2035</v>
      </c>
      <c r="E285" t="str">
        <f t="shared" si="38"/>
        <v>IND*,-INDA*</v>
      </c>
      <c r="F285" t="str">
        <f t="shared" si="39"/>
        <v>INDHDE</v>
      </c>
      <c r="G285" t="str">
        <f t="shared" si="39"/>
        <v>I*DMT,-IADMT</v>
      </c>
      <c r="H285" t="str">
        <f t="shared" si="39"/>
        <v>INDHDE</v>
      </c>
      <c r="I285" s="93" t="s">
        <v>248</v>
      </c>
      <c r="J285" s="51">
        <f t="shared" ca="1" si="35"/>
        <v>30.170076892571945</v>
      </c>
      <c r="K285" s="51">
        <f t="shared" ca="1" si="37"/>
        <v>30.170076892571945</v>
      </c>
      <c r="M285" s="10" t="str">
        <f t="shared" si="36"/>
        <v>ProcesTax</v>
      </c>
    </row>
    <row r="286" spans="2:13">
      <c r="B286" s="9"/>
      <c r="C286" s="9" t="s">
        <v>11</v>
      </c>
      <c r="D286" s="18">
        <v>2035</v>
      </c>
      <c r="E286" s="9" t="str">
        <f t="shared" si="38"/>
        <v>IND*,-INDA*</v>
      </c>
      <c r="F286" s="9" t="str">
        <f t="shared" si="39"/>
        <v>INDELC</v>
      </c>
      <c r="G286" s="9" t="str">
        <f t="shared" si="39"/>
        <v>I*DMT,-IADMT</v>
      </c>
      <c r="H286" s="9" t="str">
        <f t="shared" si="39"/>
        <v>INDELC</v>
      </c>
      <c r="I286" s="10" t="s">
        <v>248</v>
      </c>
      <c r="J286" s="52">
        <f t="shared" ca="1" si="35"/>
        <v>1.2736219854102486</v>
      </c>
      <c r="K286" s="51">
        <f t="shared" ca="1" si="37"/>
        <v>1.2736219854102486</v>
      </c>
      <c r="M286" s="13" t="str">
        <f t="shared" si="36"/>
        <v>ProcesTax</v>
      </c>
    </row>
    <row r="287" spans="2:13">
      <c r="C287" t="s">
        <v>11</v>
      </c>
      <c r="D287" s="18">
        <v>2035</v>
      </c>
      <c r="E287" t="str">
        <f t="shared" si="38"/>
        <v>IND*,-INDA*</v>
      </c>
      <c r="F287" t="str">
        <f t="shared" si="39"/>
        <v>INDNGA</v>
      </c>
      <c r="G287" t="str">
        <f t="shared" si="39"/>
        <v>I*DHT,-IADHT</v>
      </c>
      <c r="H287" t="str">
        <f t="shared" si="39"/>
        <v>INDNGA</v>
      </c>
      <c r="I287" s="93" t="s">
        <v>248</v>
      </c>
      <c r="J287" s="51">
        <f t="shared" ca="1" si="35"/>
        <v>2.5015331882971479</v>
      </c>
      <c r="K287" s="51">
        <f t="shared" ca="1" si="37"/>
        <v>2.5015331882971479</v>
      </c>
      <c r="M287" s="10" t="str">
        <f t="shared" si="36"/>
        <v>ProcesTax</v>
      </c>
    </row>
    <row r="288" spans="2:13">
      <c r="C288" t="s">
        <v>11</v>
      </c>
      <c r="D288" s="18">
        <v>2035</v>
      </c>
      <c r="E288" t="str">
        <f t="shared" si="38"/>
        <v>IND*,-INDA*</v>
      </c>
      <c r="F288" t="str">
        <f t="shared" si="39"/>
        <v>INDSNG2</v>
      </c>
      <c r="G288" t="str">
        <f t="shared" si="39"/>
        <v>I*DHT,-IADHT</v>
      </c>
      <c r="H288" t="str">
        <f t="shared" si="39"/>
        <v>INDSNG2</v>
      </c>
      <c r="I288" s="10" t="s">
        <v>248</v>
      </c>
      <c r="J288" s="51">
        <f t="shared" ca="1" si="35"/>
        <v>0</v>
      </c>
      <c r="K288" s="51">
        <f t="shared" ca="1" si="37"/>
        <v>0</v>
      </c>
      <c r="M288" s="10" t="str">
        <f t="shared" si="36"/>
        <v>ProcesTax</v>
      </c>
    </row>
    <row r="289" spans="2:13">
      <c r="C289" t="s">
        <v>11</v>
      </c>
      <c r="D289" s="18">
        <v>2035</v>
      </c>
      <c r="E289" t="str">
        <f t="shared" si="38"/>
        <v>IND*,-INDA*</v>
      </c>
      <c r="F289" t="str">
        <f t="shared" si="39"/>
        <v>INDSNG1</v>
      </c>
      <c r="G289" t="str">
        <f t="shared" si="39"/>
        <v>I*DHT,-IADHT</v>
      </c>
      <c r="H289" t="str">
        <f t="shared" si="39"/>
        <v>INDSNG1</v>
      </c>
      <c r="I289" s="93" t="s">
        <v>248</v>
      </c>
      <c r="J289" s="51">
        <f t="shared" ca="1" si="35"/>
        <v>0</v>
      </c>
      <c r="K289" s="51">
        <f t="shared" ca="1" si="37"/>
        <v>0</v>
      </c>
      <c r="M289" s="10" t="str">
        <f t="shared" si="36"/>
        <v>ProcesTax</v>
      </c>
    </row>
    <row r="290" spans="2:13">
      <c r="C290" t="s">
        <v>11</v>
      </c>
      <c r="D290" s="18">
        <v>2035</v>
      </c>
      <c r="E290" t="str">
        <f t="shared" si="38"/>
        <v>IND*,-INDA*</v>
      </c>
      <c r="F290" t="str">
        <f t="shared" si="39"/>
        <v>INDCOA</v>
      </c>
      <c r="G290" t="str">
        <f t="shared" si="39"/>
        <v>I*DHT,-IADHT</v>
      </c>
      <c r="H290" t="str">
        <f t="shared" si="39"/>
        <v>INDCOA</v>
      </c>
      <c r="I290" s="10" t="s">
        <v>248</v>
      </c>
      <c r="J290" s="51">
        <f t="shared" ca="1" si="35"/>
        <v>0</v>
      </c>
      <c r="K290" s="51">
        <f t="shared" ca="1" si="37"/>
        <v>0</v>
      </c>
      <c r="M290" s="10" t="str">
        <f t="shared" si="36"/>
        <v>ProcesTax</v>
      </c>
    </row>
    <row r="291" spans="2:13">
      <c r="C291" t="s">
        <v>11</v>
      </c>
      <c r="D291" s="18">
        <v>2035</v>
      </c>
      <c r="E291" t="str">
        <f t="shared" si="38"/>
        <v>IND*,-INDA*</v>
      </c>
      <c r="F291" t="str">
        <f t="shared" si="39"/>
        <v>INDDSL</v>
      </c>
      <c r="G291" t="str">
        <f t="shared" si="39"/>
        <v>I*DHT,-IADHT</v>
      </c>
      <c r="H291" t="str">
        <f t="shared" si="39"/>
        <v>INDDSL</v>
      </c>
      <c r="I291" s="93" t="s">
        <v>248</v>
      </c>
      <c r="J291" s="51">
        <f t="shared" ca="1" si="35"/>
        <v>154.26271326684906</v>
      </c>
      <c r="K291" s="51">
        <f t="shared" ca="1" si="37"/>
        <v>154.26271326684906</v>
      </c>
      <c r="M291" s="10" t="str">
        <f t="shared" si="36"/>
        <v>ProcesTax</v>
      </c>
    </row>
    <row r="292" spans="2:13">
      <c r="C292" t="s">
        <v>11</v>
      </c>
      <c r="D292" s="18">
        <v>2035</v>
      </c>
      <c r="E292" t="str">
        <f t="shared" si="38"/>
        <v>IND*,-INDA*</v>
      </c>
      <c r="F292" t="str">
        <f t="shared" si="39"/>
        <v>INDDSB1</v>
      </c>
      <c r="G292" t="str">
        <f t="shared" si="39"/>
        <v>I*DHT,-IADHT</v>
      </c>
      <c r="H292" t="str">
        <f t="shared" si="39"/>
        <v>INDDSB1</v>
      </c>
      <c r="I292" s="10" t="s">
        <v>248</v>
      </c>
      <c r="J292" s="51">
        <f t="shared" ca="1" si="35"/>
        <v>121.84069514307899</v>
      </c>
      <c r="K292" s="51">
        <f t="shared" ca="1" si="37"/>
        <v>121.84069514307899</v>
      </c>
      <c r="M292" s="10" t="str">
        <f t="shared" si="36"/>
        <v>ProcesTax</v>
      </c>
    </row>
    <row r="293" spans="2:13">
      <c r="C293" t="s">
        <v>11</v>
      </c>
      <c r="D293" s="18">
        <v>2035</v>
      </c>
      <c r="E293" t="str">
        <f t="shared" si="38"/>
        <v>IND*,-INDA*</v>
      </c>
      <c r="F293" t="str">
        <f t="shared" si="39"/>
        <v>INDDSB2</v>
      </c>
      <c r="G293" t="str">
        <f t="shared" si="39"/>
        <v>I*DHT,-IADHT</v>
      </c>
      <c r="H293" t="str">
        <f t="shared" si="39"/>
        <v>INDDSB2</v>
      </c>
      <c r="I293" s="93" t="s">
        <v>248</v>
      </c>
      <c r="J293" s="51">
        <f t="shared" ca="1" si="35"/>
        <v>121.84069514307899</v>
      </c>
      <c r="K293" s="51">
        <f t="shared" ca="1" si="37"/>
        <v>121.84069514307899</v>
      </c>
      <c r="M293" s="10" t="str">
        <f t="shared" si="36"/>
        <v>ProcesTax</v>
      </c>
    </row>
    <row r="294" spans="2:13">
      <c r="C294" t="s">
        <v>11</v>
      </c>
      <c r="D294" s="18">
        <v>2035</v>
      </c>
      <c r="E294" t="str">
        <f t="shared" si="38"/>
        <v>IND*,-INDA*</v>
      </c>
      <c r="F294" t="str">
        <f t="shared" si="39"/>
        <v>INDWPE</v>
      </c>
      <c r="G294" t="str">
        <f t="shared" si="39"/>
        <v>I*DHT,-IADHT</v>
      </c>
      <c r="H294" t="str">
        <f t="shared" si="39"/>
        <v>INDWPE</v>
      </c>
      <c r="I294" s="10" t="s">
        <v>248</v>
      </c>
      <c r="J294" s="51">
        <f t="shared" ca="1" si="35"/>
        <v>0</v>
      </c>
      <c r="K294" s="51">
        <f t="shared" ca="1" si="37"/>
        <v>0</v>
      </c>
      <c r="M294" s="10" t="str">
        <f t="shared" si="36"/>
        <v>ProcesTax</v>
      </c>
    </row>
    <row r="295" spans="2:13">
      <c r="C295" t="s">
        <v>11</v>
      </c>
      <c r="D295" s="18">
        <v>2035</v>
      </c>
      <c r="E295" t="str">
        <f t="shared" si="38"/>
        <v>IND*,-INDA*</v>
      </c>
      <c r="F295" t="str">
        <f t="shared" si="39"/>
        <v>INDWCH</v>
      </c>
      <c r="G295" t="str">
        <f t="shared" si="39"/>
        <v>I*DHT,-IADHT</v>
      </c>
      <c r="H295" t="str">
        <f t="shared" si="39"/>
        <v>INDWCH</v>
      </c>
      <c r="I295" s="93" t="s">
        <v>248</v>
      </c>
      <c r="J295" s="51">
        <f t="shared" ca="1" si="35"/>
        <v>0</v>
      </c>
      <c r="K295" s="51">
        <f t="shared" ca="1" si="37"/>
        <v>0</v>
      </c>
      <c r="M295" s="10" t="str">
        <f t="shared" si="36"/>
        <v>ProcesTax</v>
      </c>
    </row>
    <row r="296" spans="2:13">
      <c r="C296" t="s">
        <v>11</v>
      </c>
      <c r="D296" s="18">
        <v>2035</v>
      </c>
      <c r="E296" t="str">
        <f t="shared" si="38"/>
        <v>IND*,-INDA*</v>
      </c>
      <c r="F296" t="str">
        <f t="shared" si="39"/>
        <v>INDHFO</v>
      </c>
      <c r="G296" t="str">
        <f t="shared" si="39"/>
        <v>I*DHT,-IADHT</v>
      </c>
      <c r="H296" t="str">
        <f t="shared" si="39"/>
        <v>INDHFO</v>
      </c>
      <c r="I296" s="10" t="s">
        <v>248</v>
      </c>
      <c r="J296" s="51">
        <f t="shared" ca="1" si="35"/>
        <v>49.119350191937215</v>
      </c>
      <c r="K296" s="51">
        <f t="shared" ca="1" si="37"/>
        <v>49.119350191937215</v>
      </c>
      <c r="M296" s="10" t="str">
        <f t="shared" si="36"/>
        <v>ProcesTax</v>
      </c>
    </row>
    <row r="297" spans="2:13">
      <c r="C297" t="s">
        <v>11</v>
      </c>
      <c r="D297" s="18">
        <v>2035</v>
      </c>
      <c r="E297" t="str">
        <f t="shared" si="38"/>
        <v>IND*,-INDA*</v>
      </c>
      <c r="F297" t="str">
        <f t="shared" si="39"/>
        <v>INDLPG</v>
      </c>
      <c r="G297" t="str">
        <f t="shared" si="39"/>
        <v>I*DHT,-IADHT</v>
      </c>
      <c r="H297" t="str">
        <f t="shared" si="39"/>
        <v>INDLPG</v>
      </c>
      <c r="I297" s="93" t="s">
        <v>248</v>
      </c>
      <c r="J297" s="51">
        <f t="shared" ca="1" si="35"/>
        <v>50.283318770351023</v>
      </c>
      <c r="K297" s="51">
        <f t="shared" ca="1" si="37"/>
        <v>50.283318770351023</v>
      </c>
      <c r="M297" s="10" t="str">
        <f t="shared" si="36"/>
        <v>ProcesTax</v>
      </c>
    </row>
    <row r="298" spans="2:13">
      <c r="C298" t="s">
        <v>11</v>
      </c>
      <c r="D298" s="18">
        <v>2035</v>
      </c>
      <c r="E298" t="str">
        <f t="shared" si="38"/>
        <v>IND*,-INDA*</v>
      </c>
      <c r="F298" t="str">
        <f t="shared" si="39"/>
        <v>INDWST</v>
      </c>
      <c r="G298" t="str">
        <f t="shared" si="39"/>
        <v>I*DHT,-IADHT</v>
      </c>
      <c r="H298" t="str">
        <f t="shared" si="39"/>
        <v>INDWST</v>
      </c>
      <c r="I298" s="10" t="s">
        <v>248</v>
      </c>
      <c r="J298" s="51">
        <f t="shared" ca="1" si="35"/>
        <v>0</v>
      </c>
      <c r="K298" s="51">
        <f t="shared" ca="1" si="37"/>
        <v>0</v>
      </c>
      <c r="M298" s="10" t="str">
        <f t="shared" si="36"/>
        <v>ProcesTax</v>
      </c>
    </row>
    <row r="299" spans="2:13">
      <c r="B299" s="9"/>
      <c r="C299" s="9" t="s">
        <v>11</v>
      </c>
      <c r="D299" s="18">
        <v>2035</v>
      </c>
      <c r="E299" s="9" t="str">
        <f t="shared" si="38"/>
        <v>IND*,-INDA*</v>
      </c>
      <c r="F299" s="9" t="str">
        <f t="shared" ref="F299:H318" si="40">F246</f>
        <v>INDELC</v>
      </c>
      <c r="G299" s="9" t="str">
        <f t="shared" si="40"/>
        <v>I*DHT,-IADHT</v>
      </c>
      <c r="H299" s="9" t="str">
        <f t="shared" si="40"/>
        <v>INDELC</v>
      </c>
      <c r="I299" s="93" t="s">
        <v>248</v>
      </c>
      <c r="J299" s="52">
        <f t="shared" ca="1" si="35"/>
        <v>1.2736219854102486</v>
      </c>
      <c r="K299" s="51">
        <f t="shared" ca="1" si="37"/>
        <v>1.2736219854102486</v>
      </c>
      <c r="L299" s="9"/>
      <c r="M299" s="13" t="str">
        <f t="shared" si="36"/>
        <v>ProcesTax</v>
      </c>
    </row>
    <row r="300" spans="2:13">
      <c r="C300" t="s">
        <v>11</v>
      </c>
      <c r="D300" s="18">
        <v>2035</v>
      </c>
      <c r="E300" t="str">
        <f t="shared" si="38"/>
        <v>IND*,-INDA*</v>
      </c>
      <c r="F300" t="str">
        <f t="shared" si="40"/>
        <v>INDNGA</v>
      </c>
      <c r="G300" t="str">
        <f t="shared" si="40"/>
        <v>I*DRH,-IADRH</v>
      </c>
      <c r="H300" t="str">
        <f t="shared" si="40"/>
        <v>INDNGA</v>
      </c>
      <c r="I300" s="10" t="s">
        <v>248</v>
      </c>
      <c r="J300" s="51">
        <f t="shared" ca="1" si="35"/>
        <v>78.90688938861561</v>
      </c>
      <c r="K300" s="51">
        <f t="shared" ca="1" si="37"/>
        <v>78.90688938861561</v>
      </c>
      <c r="M300" s="10" t="str">
        <f t="shared" si="36"/>
        <v>HeatTax</v>
      </c>
    </row>
    <row r="301" spans="2:13">
      <c r="C301" t="s">
        <v>11</v>
      </c>
      <c r="D301" s="18">
        <v>2035</v>
      </c>
      <c r="E301" t="str">
        <f t="shared" si="38"/>
        <v>IND*,-INDA*</v>
      </c>
      <c r="F301" t="str">
        <f t="shared" si="40"/>
        <v>INDSNG2</v>
      </c>
      <c r="G301" t="str">
        <f t="shared" si="40"/>
        <v>I*DRH,-IADRH</v>
      </c>
      <c r="H301" t="str">
        <f t="shared" si="40"/>
        <v>INDSNG2</v>
      </c>
      <c r="I301" s="93" t="s">
        <v>248</v>
      </c>
      <c r="J301" s="51">
        <f t="shared" ca="1" si="35"/>
        <v>0</v>
      </c>
      <c r="K301" s="51">
        <f t="shared" ca="1" si="37"/>
        <v>0</v>
      </c>
      <c r="M301" s="10" t="str">
        <f t="shared" si="36"/>
        <v>HeatTax</v>
      </c>
    </row>
    <row r="302" spans="2:13">
      <c r="C302" t="s">
        <v>11</v>
      </c>
      <c r="D302" s="18">
        <v>2035</v>
      </c>
      <c r="E302" t="str">
        <f t="shared" si="38"/>
        <v>IND*,-INDA*</v>
      </c>
      <c r="F302" t="str">
        <f t="shared" si="40"/>
        <v>INDSNG1</v>
      </c>
      <c r="G302" t="str">
        <f t="shared" si="40"/>
        <v>I*DRH,-IADRH</v>
      </c>
      <c r="H302" t="str">
        <f t="shared" si="40"/>
        <v>INDSNG1</v>
      </c>
      <c r="I302" s="10" t="s">
        <v>248</v>
      </c>
      <c r="J302" s="51">
        <f t="shared" ca="1" si="35"/>
        <v>121.84069514307899</v>
      </c>
      <c r="K302" s="51">
        <f t="shared" ca="1" si="37"/>
        <v>121.84069514307899</v>
      </c>
      <c r="M302" s="10" t="str">
        <f t="shared" si="36"/>
        <v>HeatTax</v>
      </c>
    </row>
    <row r="303" spans="2:13">
      <c r="C303" t="s">
        <v>11</v>
      </c>
      <c r="D303" s="18">
        <v>2035</v>
      </c>
      <c r="E303" t="str">
        <f t="shared" si="38"/>
        <v>IND*,-INDA*</v>
      </c>
      <c r="F303" t="str">
        <f t="shared" si="40"/>
        <v>INDCOA</v>
      </c>
      <c r="G303" t="str">
        <f t="shared" si="40"/>
        <v>I*DRH,-IADRH</v>
      </c>
      <c r="H303" t="str">
        <f t="shared" si="40"/>
        <v>INDCOA</v>
      </c>
      <c r="I303" s="93" t="s">
        <v>248</v>
      </c>
      <c r="J303" s="51">
        <f t="shared" ca="1" si="35"/>
        <v>0</v>
      </c>
      <c r="K303" s="51">
        <f t="shared" ca="1" si="37"/>
        <v>0</v>
      </c>
      <c r="M303" s="10" t="str">
        <f t="shared" si="36"/>
        <v>HeatTax</v>
      </c>
    </row>
    <row r="304" spans="2:13">
      <c r="C304" t="s">
        <v>11</v>
      </c>
      <c r="D304" s="18">
        <v>2035</v>
      </c>
      <c r="E304" t="str">
        <f t="shared" si="38"/>
        <v>IND*,-INDA*</v>
      </c>
      <c r="F304" t="str">
        <f t="shared" si="40"/>
        <v>INDDSL</v>
      </c>
      <c r="G304" t="str">
        <f t="shared" si="40"/>
        <v>I*DRH,-IADRH</v>
      </c>
      <c r="H304" t="str">
        <f t="shared" si="40"/>
        <v>INDDSL</v>
      </c>
      <c r="I304" s="10" t="s">
        <v>248</v>
      </c>
      <c r="J304" s="51">
        <f t="shared" ca="1" si="35"/>
        <v>154.26271326684906</v>
      </c>
      <c r="K304" s="51">
        <f t="shared" ca="1" si="37"/>
        <v>154.26271326684906</v>
      </c>
      <c r="M304" s="10" t="str">
        <f t="shared" si="36"/>
        <v>HeatTax</v>
      </c>
    </row>
    <row r="305" spans="2:13">
      <c r="C305" t="s">
        <v>11</v>
      </c>
      <c r="D305" s="18">
        <v>2035</v>
      </c>
      <c r="E305" t="str">
        <f t="shared" si="38"/>
        <v>IND*,-INDA*</v>
      </c>
      <c r="F305" t="str">
        <f t="shared" si="40"/>
        <v>INDDSB1</v>
      </c>
      <c r="G305" t="str">
        <f t="shared" si="40"/>
        <v>I*DRH,-IADRH</v>
      </c>
      <c r="H305" t="str">
        <f t="shared" si="40"/>
        <v>INDDSB1</v>
      </c>
      <c r="I305" s="93" t="s">
        <v>248</v>
      </c>
      <c r="J305" s="51">
        <f t="shared" ca="1" si="35"/>
        <v>40.322872058088471</v>
      </c>
      <c r="K305" s="51">
        <f t="shared" ca="1" si="37"/>
        <v>40.322872058088471</v>
      </c>
      <c r="M305" s="10" t="str">
        <f t="shared" si="36"/>
        <v>HeatTax</v>
      </c>
    </row>
    <row r="306" spans="2:13">
      <c r="C306" t="s">
        <v>11</v>
      </c>
      <c r="D306" s="18">
        <v>2035</v>
      </c>
      <c r="E306" t="str">
        <f t="shared" si="38"/>
        <v>IND*,-INDA*</v>
      </c>
      <c r="F306" t="str">
        <f t="shared" si="40"/>
        <v>INDDSB2</v>
      </c>
      <c r="G306" t="str">
        <f t="shared" si="40"/>
        <v>I*DRH,-IADRH</v>
      </c>
      <c r="H306" t="str">
        <f t="shared" si="40"/>
        <v>INDDSB2</v>
      </c>
      <c r="I306" s="10" t="s">
        <v>248</v>
      </c>
      <c r="J306" s="51">
        <f t="shared" ca="1" si="35"/>
        <v>121.84069514307899</v>
      </c>
      <c r="K306" s="51">
        <f t="shared" ca="1" si="37"/>
        <v>121.84069514307899</v>
      </c>
      <c r="M306" s="10" t="str">
        <f t="shared" si="36"/>
        <v>HeatTax</v>
      </c>
    </row>
    <row r="307" spans="2:13">
      <c r="C307" t="s">
        <v>11</v>
      </c>
      <c r="D307" s="18">
        <v>2035</v>
      </c>
      <c r="E307" t="str">
        <f t="shared" si="38"/>
        <v>IND*,-INDA*</v>
      </c>
      <c r="F307" t="str">
        <f t="shared" si="40"/>
        <v>INDWPE</v>
      </c>
      <c r="G307" t="str">
        <f t="shared" si="40"/>
        <v>I*DRH,-IADRH</v>
      </c>
      <c r="H307" t="str">
        <f t="shared" si="40"/>
        <v>INDWPE</v>
      </c>
      <c r="I307" s="93" t="s">
        <v>248</v>
      </c>
      <c r="J307" s="51">
        <f t="shared" ca="1" si="35"/>
        <v>0</v>
      </c>
      <c r="K307" s="51">
        <f t="shared" ca="1" si="37"/>
        <v>0</v>
      </c>
      <c r="M307" s="10" t="str">
        <f t="shared" si="36"/>
        <v>HeatTax</v>
      </c>
    </row>
    <row r="308" spans="2:13">
      <c r="C308" t="s">
        <v>11</v>
      </c>
      <c r="D308" s="18">
        <v>2035</v>
      </c>
      <c r="E308" t="str">
        <f t="shared" si="38"/>
        <v>IND*,-INDA*</v>
      </c>
      <c r="F308" t="str">
        <f t="shared" si="40"/>
        <v>INDWCH</v>
      </c>
      <c r="G308" t="str">
        <f t="shared" si="40"/>
        <v>I*DRH,-IADRH</v>
      </c>
      <c r="H308" t="str">
        <f t="shared" si="40"/>
        <v>INDWCH</v>
      </c>
      <c r="I308" s="10" t="s">
        <v>248</v>
      </c>
      <c r="J308" s="51">
        <f t="shared" ca="1" si="35"/>
        <v>0</v>
      </c>
      <c r="K308" s="51">
        <f t="shared" ca="1" si="37"/>
        <v>0</v>
      </c>
      <c r="M308" s="10" t="str">
        <f t="shared" si="36"/>
        <v>HeatTax</v>
      </c>
    </row>
    <row r="309" spans="2:13">
      <c r="C309" t="s">
        <v>11</v>
      </c>
      <c r="D309" s="18">
        <v>2035</v>
      </c>
      <c r="E309" t="str">
        <f t="shared" si="38"/>
        <v>IND*,-INDA*</v>
      </c>
      <c r="F309" t="str">
        <f t="shared" si="40"/>
        <v>INDBGA</v>
      </c>
      <c r="G309" t="str">
        <f t="shared" si="40"/>
        <v>I*DRH,-IADRH</v>
      </c>
      <c r="H309" t="str">
        <f t="shared" si="40"/>
        <v>INDBGA</v>
      </c>
      <c r="I309" s="93" t="s">
        <v>248</v>
      </c>
      <c r="J309" s="51">
        <f t="shared" ca="1" si="35"/>
        <v>0</v>
      </c>
      <c r="K309" s="51">
        <f t="shared" ca="1" si="37"/>
        <v>0</v>
      </c>
      <c r="M309" s="10" t="str">
        <f t="shared" si="36"/>
        <v>HeatTax</v>
      </c>
    </row>
    <row r="310" spans="2:13">
      <c r="C310" t="s">
        <v>11</v>
      </c>
      <c r="D310" s="18">
        <v>2035</v>
      </c>
      <c r="E310" t="str">
        <f t="shared" si="38"/>
        <v>IND*,-INDA*</v>
      </c>
      <c r="F310" t="str">
        <f t="shared" si="40"/>
        <v>INDHFO</v>
      </c>
      <c r="G310" t="str">
        <f t="shared" si="40"/>
        <v>I*DRH,-IADRH</v>
      </c>
      <c r="H310" t="str">
        <f t="shared" si="40"/>
        <v>INDHFO</v>
      </c>
      <c r="I310" s="10" t="s">
        <v>248</v>
      </c>
      <c r="J310" s="51">
        <f t="shared" ca="1" si="35"/>
        <v>70.840902704037745</v>
      </c>
      <c r="K310" s="51">
        <f t="shared" ca="1" si="37"/>
        <v>70.840902704037745</v>
      </c>
      <c r="M310" s="10" t="str">
        <f t="shared" si="36"/>
        <v>HeatTax</v>
      </c>
    </row>
    <row r="311" spans="2:13">
      <c r="C311" t="s">
        <v>11</v>
      </c>
      <c r="D311" s="18">
        <v>2035</v>
      </c>
      <c r="E311" t="str">
        <f t="shared" si="38"/>
        <v>IND*,-INDA*</v>
      </c>
      <c r="F311" t="str">
        <f t="shared" si="40"/>
        <v>INDLPG</v>
      </c>
      <c r="G311" t="str">
        <f t="shared" si="40"/>
        <v>I*DRH,-IADRH</v>
      </c>
      <c r="H311" t="str">
        <f t="shared" si="40"/>
        <v>INDLPG</v>
      </c>
      <c r="I311" s="93" t="s">
        <v>248</v>
      </c>
      <c r="J311" s="51">
        <f t="shared" ca="1" si="35"/>
        <v>50.283318770351023</v>
      </c>
      <c r="K311" s="51">
        <f t="shared" ca="1" si="37"/>
        <v>50.283318770351023</v>
      </c>
      <c r="M311" s="10" t="str">
        <f t="shared" si="36"/>
        <v>HeatTax</v>
      </c>
    </row>
    <row r="312" spans="2:13">
      <c r="C312" t="s">
        <v>11</v>
      </c>
      <c r="D312" s="18">
        <v>2035</v>
      </c>
      <c r="E312" t="str">
        <f t="shared" si="38"/>
        <v>IND*,-INDA*</v>
      </c>
      <c r="F312" t="str">
        <f t="shared" si="40"/>
        <v>INDWST</v>
      </c>
      <c r="G312" t="str">
        <f t="shared" si="40"/>
        <v>I*DRH,-IADRH</v>
      </c>
      <c r="H312" t="str">
        <f t="shared" si="40"/>
        <v>INDWST</v>
      </c>
      <c r="I312" s="10" t="s">
        <v>248</v>
      </c>
      <c r="J312" s="51">
        <f t="shared" ca="1" si="35"/>
        <v>0</v>
      </c>
      <c r="K312" s="51">
        <f t="shared" ca="1" si="37"/>
        <v>0</v>
      </c>
      <c r="M312" s="10" t="str">
        <f t="shared" si="36"/>
        <v>HeatTax</v>
      </c>
    </row>
    <row r="313" spans="2:13">
      <c r="C313" t="s">
        <v>11</v>
      </c>
      <c r="D313" s="18">
        <v>2035</v>
      </c>
      <c r="E313" t="str">
        <f t="shared" si="38"/>
        <v>IND*,-INDA*</v>
      </c>
      <c r="F313" t="str">
        <f t="shared" si="40"/>
        <v>INDHCE</v>
      </c>
      <c r="G313" t="str">
        <f t="shared" si="40"/>
        <v>I*DRH,-IADRH</v>
      </c>
      <c r="H313" t="str">
        <f t="shared" si="40"/>
        <v>INDHCE</v>
      </c>
      <c r="I313" s="93" t="s">
        <v>248</v>
      </c>
      <c r="J313" s="51">
        <f t="shared" ca="1" si="35"/>
        <v>30.170076892571945</v>
      </c>
      <c r="K313" s="51">
        <f t="shared" ca="1" si="37"/>
        <v>30.170076892571945</v>
      </c>
      <c r="M313" s="10" t="str">
        <f t="shared" si="36"/>
        <v>HeatTax</v>
      </c>
    </row>
    <row r="314" spans="2:13">
      <c r="C314" t="s">
        <v>11</v>
      </c>
      <c r="D314" s="18">
        <v>2035</v>
      </c>
      <c r="E314" t="str">
        <f t="shared" si="38"/>
        <v>IND*,-INDA*</v>
      </c>
      <c r="F314" t="str">
        <f t="shared" si="40"/>
        <v>INDHDE</v>
      </c>
      <c r="G314" t="str">
        <f t="shared" si="40"/>
        <v>I*DRH,-IADRH</v>
      </c>
      <c r="H314" t="str">
        <f t="shared" si="40"/>
        <v>INDHDE</v>
      </c>
      <c r="I314" s="10" t="s">
        <v>248</v>
      </c>
      <c r="J314" s="51">
        <f t="shared" ca="1" si="35"/>
        <v>30.170076892571945</v>
      </c>
      <c r="K314" s="51">
        <f t="shared" ca="1" si="37"/>
        <v>30.170076892571945</v>
      </c>
      <c r="M314" s="10" t="str">
        <f t="shared" si="36"/>
        <v>HeatTax</v>
      </c>
    </row>
    <row r="315" spans="2:13">
      <c r="B315" s="9"/>
      <c r="C315" s="9" t="s">
        <v>11</v>
      </c>
      <c r="D315" s="18">
        <v>2035</v>
      </c>
      <c r="E315" s="9" t="str">
        <f t="shared" si="38"/>
        <v>IND*,-INDA*</v>
      </c>
      <c r="F315" s="9" t="str">
        <f t="shared" si="40"/>
        <v>INDELC</v>
      </c>
      <c r="G315" s="9" t="str">
        <f t="shared" si="40"/>
        <v>I*DRH,-IADRH</v>
      </c>
      <c r="H315" s="9" t="str">
        <f t="shared" si="40"/>
        <v>INDELC</v>
      </c>
      <c r="I315" s="93" t="s">
        <v>248</v>
      </c>
      <c r="J315" s="52">
        <f t="shared" ca="1" si="35"/>
        <v>40.322872058088471</v>
      </c>
      <c r="K315" s="51">
        <f t="shared" ca="1" si="37"/>
        <v>40.322872058088471</v>
      </c>
      <c r="M315" s="13" t="str">
        <f t="shared" si="36"/>
        <v>HeatTax</v>
      </c>
    </row>
    <row r="316" spans="2:13">
      <c r="B316" s="26"/>
      <c r="C316" s="26" t="s">
        <v>11</v>
      </c>
      <c r="D316" s="18">
        <v>2035</v>
      </c>
      <c r="E316" s="9" t="str">
        <f t="shared" si="38"/>
        <v>IND*,-INDA*</v>
      </c>
      <c r="F316" s="9" t="str">
        <f t="shared" si="40"/>
        <v>INDELC</v>
      </c>
      <c r="G316" s="9" t="str">
        <f t="shared" si="40"/>
        <v>I*DLA,-IADLA</v>
      </c>
      <c r="H316" s="9" t="str">
        <f t="shared" si="40"/>
        <v>INDELC</v>
      </c>
      <c r="I316" s="10" t="s">
        <v>248</v>
      </c>
      <c r="J316" s="52">
        <f t="shared" ca="1" si="35"/>
        <v>40.322872058088471</v>
      </c>
      <c r="K316" s="51">
        <f t="shared" ca="1" si="37"/>
        <v>40.322872058088471</v>
      </c>
      <c r="M316" s="28" t="str">
        <f t="shared" si="36"/>
        <v>FullTax</v>
      </c>
    </row>
    <row r="317" spans="2:13">
      <c r="B317" s="9"/>
      <c r="C317" s="9" t="s">
        <v>11</v>
      </c>
      <c r="D317" s="18">
        <v>2035</v>
      </c>
      <c r="E317" s="9" t="str">
        <f t="shared" si="38"/>
        <v>IND*,-INDA*</v>
      </c>
      <c r="F317" s="9" t="str">
        <f t="shared" si="40"/>
        <v>INDELC</v>
      </c>
      <c r="G317" s="9" t="str">
        <f t="shared" si="40"/>
        <v>I*DEM,-IADEM</v>
      </c>
      <c r="H317" s="9" t="str">
        <f t="shared" si="40"/>
        <v>INDELC</v>
      </c>
      <c r="I317" s="93" t="s">
        <v>248</v>
      </c>
      <c r="J317" s="52">
        <f t="shared" ca="1" si="35"/>
        <v>40.322872058088471</v>
      </c>
      <c r="K317" s="51">
        <f t="shared" ca="1" si="37"/>
        <v>40.322872058088471</v>
      </c>
      <c r="M317" s="13" t="str">
        <f t="shared" si="36"/>
        <v>FullTax</v>
      </c>
    </row>
    <row r="318" spans="2:13">
      <c r="C318" t="s">
        <v>11</v>
      </c>
      <c r="D318" s="18">
        <v>2035</v>
      </c>
      <c r="E318" t="str">
        <f t="shared" si="38"/>
        <v>IND*,-INDA*</v>
      </c>
      <c r="F318" t="str">
        <f t="shared" si="40"/>
        <v>INDDSB1</v>
      </c>
      <c r="G318" t="str">
        <f t="shared" si="40"/>
        <v>I*DTF,-IADTF</v>
      </c>
      <c r="H318" t="str">
        <f t="shared" si="40"/>
        <v>INDDSB1</v>
      </c>
      <c r="I318" s="10" t="s">
        <v>248</v>
      </c>
      <c r="J318" s="51">
        <f t="shared" ca="1" si="35"/>
        <v>40.322872058088471</v>
      </c>
      <c r="K318" s="51">
        <f t="shared" ca="1" si="37"/>
        <v>40.322872058088471</v>
      </c>
      <c r="M318" s="10" t="str">
        <f t="shared" si="36"/>
        <v>FullTax</v>
      </c>
    </row>
    <row r="319" spans="2:13">
      <c r="C319" t="s">
        <v>11</v>
      </c>
      <c r="D319" s="18">
        <v>2035</v>
      </c>
      <c r="E319" t="str">
        <f t="shared" si="38"/>
        <v>IND*,-INDA*</v>
      </c>
      <c r="F319" t="str">
        <f t="shared" ref="F319:H323" si="41">F266</f>
        <v>INDDSB2</v>
      </c>
      <c r="G319" t="str">
        <f t="shared" si="41"/>
        <v>I*DTF,-IADTF</v>
      </c>
      <c r="H319" t="str">
        <f t="shared" si="41"/>
        <v>INDDSB2</v>
      </c>
      <c r="I319" s="93" t="s">
        <v>248</v>
      </c>
      <c r="J319" s="51">
        <f t="shared" ca="1" si="35"/>
        <v>121.84069514307899</v>
      </c>
      <c r="K319" s="51">
        <f t="shared" ca="1" si="37"/>
        <v>121.84069514307899</v>
      </c>
      <c r="M319" s="10" t="str">
        <f t="shared" si="36"/>
        <v>FullTax</v>
      </c>
    </row>
    <row r="320" spans="2:13">
      <c r="C320" t="s">
        <v>11</v>
      </c>
      <c r="D320" s="18">
        <v>2035</v>
      </c>
      <c r="E320" t="str">
        <f t="shared" si="38"/>
        <v>IND*,-INDA*</v>
      </c>
      <c r="F320" t="str">
        <f t="shared" si="41"/>
        <v>INDDSL</v>
      </c>
      <c r="G320" t="str">
        <f t="shared" si="41"/>
        <v>I*DTF,-IADTF</v>
      </c>
      <c r="H320" t="str">
        <f t="shared" si="41"/>
        <v>INDDSL</v>
      </c>
      <c r="I320" s="10" t="s">
        <v>248</v>
      </c>
      <c r="J320" s="51">
        <f t="shared" ca="1" si="35"/>
        <v>154.26271326684906</v>
      </c>
      <c r="K320" s="51">
        <f t="shared" ca="1" si="37"/>
        <v>154.26271326684906</v>
      </c>
      <c r="M320" s="10" t="str">
        <f t="shared" si="36"/>
        <v>FullTax</v>
      </c>
    </row>
    <row r="321" spans="2:13">
      <c r="C321" t="s">
        <v>11</v>
      </c>
      <c r="D321" s="18">
        <v>2035</v>
      </c>
      <c r="E321" t="str">
        <f t="shared" si="38"/>
        <v>IND*,-INDA*</v>
      </c>
      <c r="F321" t="str">
        <f t="shared" si="41"/>
        <v>INDLPG</v>
      </c>
      <c r="G321" t="str">
        <f t="shared" si="41"/>
        <v>I*DFL,-IADFL</v>
      </c>
      <c r="H321" t="str">
        <f t="shared" si="41"/>
        <v>INDLPG</v>
      </c>
      <c r="I321" s="93" t="s">
        <v>248</v>
      </c>
      <c r="J321" s="51">
        <f t="shared" ca="1" si="35"/>
        <v>50.283318770351023</v>
      </c>
      <c r="K321" s="51">
        <f t="shared" ca="1" si="37"/>
        <v>50.283318770351023</v>
      </c>
      <c r="M321" s="10" t="str">
        <f t="shared" si="36"/>
        <v>FullTax</v>
      </c>
    </row>
    <row r="322" spans="2:13">
      <c r="C322" t="s">
        <v>11</v>
      </c>
      <c r="D322" s="18">
        <v>2035</v>
      </c>
      <c r="E322" t="str">
        <f t="shared" si="38"/>
        <v>IND*,-INDA*</v>
      </c>
      <c r="F322" t="str">
        <f t="shared" si="41"/>
        <v>INDSNG1</v>
      </c>
      <c r="G322" t="str">
        <f t="shared" si="41"/>
        <v>I*DFL,-IADFL</v>
      </c>
      <c r="H322" t="str">
        <f t="shared" si="41"/>
        <v>INDSNG1</v>
      </c>
      <c r="I322" s="10" t="s">
        <v>248</v>
      </c>
      <c r="J322" s="51">
        <f t="shared" ca="1" si="35"/>
        <v>121.84069514307899</v>
      </c>
      <c r="K322" s="51">
        <f t="shared" ca="1" si="37"/>
        <v>121.84069514307899</v>
      </c>
      <c r="M322" s="10" t="str">
        <f t="shared" si="36"/>
        <v>FullTax</v>
      </c>
    </row>
    <row r="323" spans="2:13">
      <c r="B323" s="9"/>
      <c r="C323" s="9" t="s">
        <v>11</v>
      </c>
      <c r="D323" s="18">
        <v>2035</v>
      </c>
      <c r="E323" t="str">
        <f t="shared" si="38"/>
        <v>IND*,-INDA*</v>
      </c>
      <c r="F323" t="str">
        <f t="shared" si="41"/>
        <v>INDSNG2</v>
      </c>
      <c r="G323" t="str">
        <f t="shared" si="41"/>
        <v>I*DFL,-IADFL</v>
      </c>
      <c r="H323" s="9" t="str">
        <f t="shared" si="41"/>
        <v>INDSNG2</v>
      </c>
      <c r="I323" s="93" t="s">
        <v>248</v>
      </c>
      <c r="J323" s="51">
        <f t="shared" ca="1" si="35"/>
        <v>0</v>
      </c>
      <c r="K323" s="51">
        <f t="shared" ca="1" si="37"/>
        <v>0</v>
      </c>
      <c r="M323" s="13" t="str">
        <f t="shared" si="36"/>
        <v>FullTax</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sheetPr>
  <dimension ref="B1:W323"/>
  <sheetViews>
    <sheetView topLeftCell="A248" zoomScaleNormal="100" workbookViewId="0">
      <selection activeCell="F285" sqref="F285"/>
    </sheetView>
  </sheetViews>
  <sheetFormatPr defaultRowHeight="15"/>
  <cols>
    <col min="1" max="1" width="3.5703125" customWidth="1"/>
    <col min="2" max="2" width="10.140625" customWidth="1"/>
    <col min="3" max="3" width="14" customWidth="1"/>
    <col min="4" max="4" width="6" customWidth="1"/>
    <col min="5" max="6" width="9.140625" customWidth="1"/>
    <col min="7" max="7" width="8.85546875" customWidth="1"/>
    <col min="8" max="8" width="13.7109375" customWidth="1"/>
    <col min="9" max="9" width="8" customWidth="1"/>
    <col min="10" max="11" width="12.140625" customWidth="1"/>
    <col min="12" max="12" width="7.140625" customWidth="1"/>
    <col min="13" max="13" width="10.42578125" customWidth="1"/>
    <col min="14" max="14" width="10.140625" customWidth="1"/>
    <col min="15" max="15" width="10.42578125" customWidth="1"/>
    <col min="16" max="16" width="10.5703125" customWidth="1"/>
    <col min="17" max="17" width="3.7109375" customWidth="1"/>
    <col min="18" max="18" width="12.85546875" customWidth="1"/>
    <col min="19" max="19" width="8.7109375" customWidth="1"/>
    <col min="20" max="20" width="3.85546875" customWidth="1"/>
    <col min="21" max="21" width="12.140625" customWidth="1"/>
    <col min="22" max="22" width="39.140625" customWidth="1"/>
    <col min="23" max="23" width="9.5703125" customWidth="1"/>
  </cols>
  <sheetData>
    <row r="1" spans="2:23">
      <c r="B1" s="15"/>
    </row>
    <row r="2" spans="2:23" ht="18.75">
      <c r="B2" s="14" t="s">
        <v>15</v>
      </c>
      <c r="U2" s="22" t="s">
        <v>37</v>
      </c>
      <c r="V2" s="23" t="s">
        <v>35</v>
      </c>
    </row>
    <row r="3" spans="2:23">
      <c r="V3" s="23" t="s">
        <v>36</v>
      </c>
    </row>
    <row r="4" spans="2:23">
      <c r="B4" s="3" t="s">
        <v>5</v>
      </c>
      <c r="C4" s="4"/>
      <c r="D4" s="4"/>
      <c r="E4" s="4"/>
      <c r="F4" s="4"/>
      <c r="G4" s="4"/>
      <c r="H4" s="4"/>
      <c r="I4" s="4"/>
      <c r="J4" s="4"/>
      <c r="K4" s="4"/>
      <c r="M4" s="30" t="s">
        <v>196</v>
      </c>
      <c r="N4" s="30"/>
      <c r="O4" s="30"/>
      <c r="P4" s="30"/>
    </row>
    <row r="5" spans="2:23" ht="15.75" thickBot="1">
      <c r="B5" s="5" t="s">
        <v>6</v>
      </c>
      <c r="C5" s="5" t="s">
        <v>7</v>
      </c>
      <c r="D5" s="5" t="s">
        <v>8</v>
      </c>
      <c r="E5" s="6" t="s">
        <v>9</v>
      </c>
      <c r="F5" s="57" t="s">
        <v>13</v>
      </c>
      <c r="G5" s="6" t="s">
        <v>14</v>
      </c>
      <c r="H5" s="21" t="s">
        <v>10</v>
      </c>
      <c r="I5" s="11" t="s">
        <v>12</v>
      </c>
      <c r="J5" s="58" t="str">
        <f>Tax_not_Agriculture!J5</f>
        <v>NO1</v>
      </c>
      <c r="K5" s="58" t="str">
        <f>Tax_not_Agriculture!K5</f>
        <v>NO2</v>
      </c>
      <c r="M5" s="79" t="s">
        <v>193</v>
      </c>
      <c r="N5" s="30" t="s">
        <v>194</v>
      </c>
      <c r="O5" s="30" t="s">
        <v>191</v>
      </c>
      <c r="P5" s="30" t="s">
        <v>192</v>
      </c>
      <c r="U5" s="22" t="s">
        <v>34</v>
      </c>
      <c r="V5" s="22" t="s">
        <v>74</v>
      </c>
      <c r="W5" s="22" t="s">
        <v>79</v>
      </c>
    </row>
    <row r="6" spans="2:23">
      <c r="B6" s="8"/>
      <c r="C6" s="8" t="s">
        <v>11</v>
      </c>
      <c r="D6" s="19">
        <v>2010</v>
      </c>
      <c r="E6" s="8" t="str">
        <f t="shared" ref="E6:E69" si="0">$V$3&amp;"*"</f>
        <v>INDA*</v>
      </c>
      <c r="F6" t="str">
        <f t="shared" ref="F6:F37" si="1">R6</f>
        <v>INDNGA</v>
      </c>
      <c r="G6" s="8" t="str">
        <f t="shared" ref="G6:G37" si="2">S6</f>
        <v>IADMT</v>
      </c>
      <c r="H6" t="str">
        <f t="shared" ref="H6:H37" si="3">R6</f>
        <v>INDNGA</v>
      </c>
      <c r="I6" s="92" t="s">
        <v>248</v>
      </c>
      <c r="J6" s="59">
        <f ca="1">OFFSET(Input!$A$1,N6+O6+2,P6+1)</f>
        <v>2.4405977753815513</v>
      </c>
      <c r="K6" s="51">
        <f ca="1">J6</f>
        <v>2.4405977753815513</v>
      </c>
      <c r="M6" s="20" t="str">
        <f>VLOOKUP(RIGHT(G6,3),$U$6:$W$12,3,FALSE)</f>
        <v>ProcesTax</v>
      </c>
      <c r="N6" s="20">
        <f>VLOOKUP(M6,Input!$C$2:$D$6,2,FALSE)</f>
        <v>13</v>
      </c>
      <c r="O6" s="20">
        <f>D6-2009</f>
        <v>1</v>
      </c>
      <c r="P6" s="20">
        <f>MATCH(F6,Input!$C$15:$U$15,0)</f>
        <v>1</v>
      </c>
      <c r="R6" s="16" t="s">
        <v>27</v>
      </c>
      <c r="S6" s="16" t="str">
        <f t="shared" ref="S6:S21" si="4">$V$2&amp;$U$6</f>
        <v>IADMT</v>
      </c>
      <c r="U6" s="24" t="s">
        <v>65</v>
      </c>
      <c r="V6" s="24" t="s">
        <v>66</v>
      </c>
      <c r="W6" t="str">
        <f>HLOOKUP($U$2,Tax_Apply_Matrix!$D$3:$O$12,4)</f>
        <v>ProcesTax</v>
      </c>
    </row>
    <row r="7" spans="2:23">
      <c r="C7" t="s">
        <v>11</v>
      </c>
      <c r="D7" s="18">
        <v>2010</v>
      </c>
      <c r="E7" t="str">
        <f t="shared" si="0"/>
        <v>INDA*</v>
      </c>
      <c r="F7" t="str">
        <f t="shared" si="1"/>
        <v>INDSNG1</v>
      </c>
      <c r="G7" t="str">
        <f t="shared" si="2"/>
        <v>IADMT</v>
      </c>
      <c r="H7" t="str">
        <f t="shared" si="3"/>
        <v>INDSNG1</v>
      </c>
      <c r="I7" s="93" t="s">
        <v>248</v>
      </c>
      <c r="J7" s="51">
        <f ca="1">OFFSET(Input!$A$1,N7+O7+2,P7+1)</f>
        <v>0</v>
      </c>
      <c r="K7" s="51">
        <f t="shared" ref="K7:K70" ca="1" si="5">J7</f>
        <v>0</v>
      </c>
      <c r="M7" s="10" t="str">
        <f t="shared" ref="M7:M70" si="6">VLOOKUP(RIGHT(G7,3),$U$6:$W$12,3,FALSE)</f>
        <v>ProcesTax</v>
      </c>
      <c r="N7" s="10">
        <f>VLOOKUP(M7,Input!$C$2:$D$6,2,FALSE)</f>
        <v>13</v>
      </c>
      <c r="O7" s="10">
        <f t="shared" ref="O7:O70" si="7">D7-2009</f>
        <v>1</v>
      </c>
      <c r="P7" s="10">
        <f>MATCH(F7,Input!$C$15:$U$15,0)</f>
        <v>15</v>
      </c>
      <c r="R7" s="16" t="s">
        <v>25</v>
      </c>
      <c r="S7" s="16" t="str">
        <f t="shared" si="4"/>
        <v>IADMT</v>
      </c>
      <c r="U7" s="24" t="s">
        <v>67</v>
      </c>
      <c r="V7" s="24" t="s">
        <v>68</v>
      </c>
      <c r="W7" t="str">
        <f>HLOOKUP($U$2,Tax_Apply_Matrix!$D$3:$O$12,5)</f>
        <v>ProcesTax</v>
      </c>
    </row>
    <row r="8" spans="2:23">
      <c r="C8" t="s">
        <v>11</v>
      </c>
      <c r="D8" s="18">
        <v>2010</v>
      </c>
      <c r="E8" t="str">
        <f t="shared" si="0"/>
        <v>INDA*</v>
      </c>
      <c r="F8" t="str">
        <f t="shared" si="1"/>
        <v>INDSNG2</v>
      </c>
      <c r="G8" t="str">
        <f t="shared" si="2"/>
        <v>IADMT</v>
      </c>
      <c r="H8" t="str">
        <f t="shared" si="3"/>
        <v>INDSNG2</v>
      </c>
      <c r="I8" s="93" t="s">
        <v>248</v>
      </c>
      <c r="J8" s="51">
        <f ca="1">OFFSET(Input!$A$1,N8+O8+2,P8+1)</f>
        <v>0</v>
      </c>
      <c r="K8" s="51">
        <f t="shared" ca="1" si="5"/>
        <v>0</v>
      </c>
      <c r="M8" s="10" t="str">
        <f t="shared" si="6"/>
        <v>ProcesTax</v>
      </c>
      <c r="N8" s="10">
        <f>VLOOKUP(M8,Input!$C$2:$D$6,2,FALSE)</f>
        <v>13</v>
      </c>
      <c r="O8" s="10">
        <f t="shared" si="7"/>
        <v>1</v>
      </c>
      <c r="P8" s="10">
        <f>MATCH(F8,Input!$C$15:$U$15,0)</f>
        <v>16</v>
      </c>
      <c r="R8" s="16" t="s">
        <v>26</v>
      </c>
      <c r="S8" s="16" t="str">
        <f t="shared" si="4"/>
        <v>IADMT</v>
      </c>
      <c r="U8" s="24" t="s">
        <v>69</v>
      </c>
      <c r="V8" s="24" t="s">
        <v>70</v>
      </c>
      <c r="W8" t="str">
        <f>HLOOKUP($U$2,Tax_Apply_Matrix!$D$3:$O$12,6)</f>
        <v>HeatTax</v>
      </c>
    </row>
    <row r="9" spans="2:23">
      <c r="C9" t="s">
        <v>11</v>
      </c>
      <c r="D9" s="18">
        <v>2010</v>
      </c>
      <c r="E9" t="str">
        <f t="shared" si="0"/>
        <v>INDA*</v>
      </c>
      <c r="F9" t="str">
        <f t="shared" si="1"/>
        <v>INDCOA</v>
      </c>
      <c r="G9" t="str">
        <f t="shared" si="2"/>
        <v>IADMT</v>
      </c>
      <c r="H9" t="str">
        <f t="shared" si="3"/>
        <v>INDCOA</v>
      </c>
      <c r="I9" s="93" t="s">
        <v>248</v>
      </c>
      <c r="J9" s="51">
        <f ca="1">OFFSET(Input!$A$1,N9+O9+2,P9+1)</f>
        <v>0</v>
      </c>
      <c r="K9" s="51">
        <f t="shared" ca="1" si="5"/>
        <v>0</v>
      </c>
      <c r="M9" s="10" t="str">
        <f t="shared" si="6"/>
        <v>ProcesTax</v>
      </c>
      <c r="N9" s="10">
        <f>VLOOKUP(M9,Input!$C$2:$D$6,2,FALSE)</f>
        <v>13</v>
      </c>
      <c r="O9" s="10">
        <f t="shared" si="7"/>
        <v>1</v>
      </c>
      <c r="P9" s="10">
        <f>MATCH(F9,Input!$C$15:$U$15,0)</f>
        <v>2</v>
      </c>
      <c r="R9" s="16" t="s">
        <v>16</v>
      </c>
      <c r="S9" s="16" t="str">
        <f t="shared" si="4"/>
        <v>IADMT</v>
      </c>
      <c r="U9" s="24" t="s">
        <v>124</v>
      </c>
      <c r="V9" s="24" t="s">
        <v>71</v>
      </c>
      <c r="W9" t="str">
        <f>HLOOKUP($U$2,Tax_Apply_Matrix!$D$3:$O$12,7)</f>
        <v>FullTax</v>
      </c>
    </row>
    <row r="10" spans="2:23">
      <c r="C10" t="s">
        <v>11</v>
      </c>
      <c r="D10" s="18">
        <v>2010</v>
      </c>
      <c r="E10" t="str">
        <f t="shared" si="0"/>
        <v>INDA*</v>
      </c>
      <c r="F10" t="str">
        <f t="shared" si="1"/>
        <v>INDDSL</v>
      </c>
      <c r="G10" t="str">
        <f t="shared" si="2"/>
        <v>IADMT</v>
      </c>
      <c r="H10" t="str">
        <f t="shared" si="3"/>
        <v>INDDSL</v>
      </c>
      <c r="I10" s="93" t="s">
        <v>248</v>
      </c>
      <c r="J10" s="51">
        <f ca="1">OFFSET(Input!$A$1,N10+O10+2,P10+1)</f>
        <v>138.56082516920716</v>
      </c>
      <c r="K10" s="51">
        <f t="shared" ca="1" si="5"/>
        <v>138.56082516920716</v>
      </c>
      <c r="M10" s="10" t="str">
        <f t="shared" si="6"/>
        <v>ProcesTax</v>
      </c>
      <c r="N10" s="10">
        <f>VLOOKUP(M10,Input!$C$2:$D$6,2,FALSE)</f>
        <v>13</v>
      </c>
      <c r="O10" s="10">
        <f t="shared" si="7"/>
        <v>1</v>
      </c>
      <c r="P10" s="10">
        <f>MATCH(F10,Input!$C$15:$U$15,0)</f>
        <v>3</v>
      </c>
      <c r="R10" s="16" t="s">
        <v>29</v>
      </c>
      <c r="S10" s="16" t="str">
        <f t="shared" si="4"/>
        <v>IADMT</v>
      </c>
      <c r="U10" s="24" t="s">
        <v>72</v>
      </c>
      <c r="V10" s="24" t="s">
        <v>73</v>
      </c>
      <c r="W10" t="str">
        <f>HLOOKUP($U$2,Tax_Apply_Matrix!$D$3:$O$12,8)</f>
        <v>FullTax</v>
      </c>
    </row>
    <row r="11" spans="2:23">
      <c r="C11" t="s">
        <v>11</v>
      </c>
      <c r="D11" s="18">
        <v>2010</v>
      </c>
      <c r="E11" t="str">
        <f t="shared" si="0"/>
        <v>INDA*</v>
      </c>
      <c r="F11" t="str">
        <f t="shared" si="1"/>
        <v>INDDSB1</v>
      </c>
      <c r="G11" t="str">
        <f t="shared" si="2"/>
        <v>IADMT</v>
      </c>
      <c r="H11" t="str">
        <f t="shared" si="3"/>
        <v>INDDSB1</v>
      </c>
      <c r="I11" s="93" t="s">
        <v>248</v>
      </c>
      <c r="J11" s="51">
        <f ca="1">OFFSET(Input!$A$1,N11+O11+2,P11+1)</f>
        <v>121.84069514307899</v>
      </c>
      <c r="K11" s="51">
        <f t="shared" ca="1" si="5"/>
        <v>121.84069514307899</v>
      </c>
      <c r="M11" s="10" t="str">
        <f t="shared" si="6"/>
        <v>ProcesTax</v>
      </c>
      <c r="N11" s="10">
        <f>VLOOKUP(M11,Input!$C$2:$D$6,2,FALSE)</f>
        <v>13</v>
      </c>
      <c r="O11" s="10">
        <f t="shared" si="7"/>
        <v>1</v>
      </c>
      <c r="P11" s="10">
        <f>MATCH(F11,Input!$C$15:$U$15,0)</f>
        <v>13</v>
      </c>
      <c r="R11" s="16" t="s">
        <v>28</v>
      </c>
      <c r="S11" s="16" t="str">
        <f t="shared" si="4"/>
        <v>IADMT</v>
      </c>
      <c r="U11" s="24" t="s">
        <v>75</v>
      </c>
      <c r="V11" s="24" t="s">
        <v>77</v>
      </c>
      <c r="W11" t="str">
        <f>HLOOKUP($U$2,Tax_Apply_Matrix!$D$3:$O$12,9)</f>
        <v>Lowered el tax</v>
      </c>
    </row>
    <row r="12" spans="2:23">
      <c r="C12" t="s">
        <v>11</v>
      </c>
      <c r="D12" s="18">
        <v>2010</v>
      </c>
      <c r="E12" t="str">
        <f t="shared" si="0"/>
        <v>INDA*</v>
      </c>
      <c r="F12" t="str">
        <f t="shared" si="1"/>
        <v>INDDSB2</v>
      </c>
      <c r="G12" t="str">
        <f t="shared" si="2"/>
        <v>IADMT</v>
      </c>
      <c r="H12" t="str">
        <f t="shared" si="3"/>
        <v>INDDSB2</v>
      </c>
      <c r="I12" s="93" t="s">
        <v>248</v>
      </c>
      <c r="J12" s="51">
        <f ca="1">OFFSET(Input!$A$1,N12+O12+2,P12+1)</f>
        <v>121.84069514307899</v>
      </c>
      <c r="K12" s="51">
        <f t="shared" ca="1" si="5"/>
        <v>121.84069514307899</v>
      </c>
      <c r="M12" s="10" t="str">
        <f t="shared" si="6"/>
        <v>ProcesTax</v>
      </c>
      <c r="N12" s="10">
        <f>VLOOKUP(M12,Input!$C$2:$D$6,2,FALSE)</f>
        <v>13</v>
      </c>
      <c r="O12" s="10">
        <f t="shared" si="7"/>
        <v>1</v>
      </c>
      <c r="P12" s="10">
        <f>MATCH(F12,Input!$C$15:$U$15,0)</f>
        <v>14</v>
      </c>
      <c r="R12" s="16" t="s">
        <v>30</v>
      </c>
      <c r="S12" s="16" t="str">
        <f t="shared" si="4"/>
        <v>IADMT</v>
      </c>
      <c r="U12" s="24" t="s">
        <v>76</v>
      </c>
      <c r="V12" s="24" t="s">
        <v>78</v>
      </c>
      <c r="W12" t="str">
        <f>HLOOKUP($U$2,Tax_Apply_Matrix!$D$3:$O$12,10)</f>
        <v>FullTax</v>
      </c>
    </row>
    <row r="13" spans="2:23">
      <c r="C13" t="s">
        <v>11</v>
      </c>
      <c r="D13" s="18">
        <v>2010</v>
      </c>
      <c r="E13" t="str">
        <f t="shared" si="0"/>
        <v>INDA*</v>
      </c>
      <c r="F13" t="str">
        <f t="shared" si="1"/>
        <v>INDWPE</v>
      </c>
      <c r="G13" t="str">
        <f t="shared" si="2"/>
        <v>IADMT</v>
      </c>
      <c r="H13" t="str">
        <f t="shared" si="3"/>
        <v>INDWPE</v>
      </c>
      <c r="I13" s="93" t="s">
        <v>248</v>
      </c>
      <c r="J13" s="51">
        <f ca="1">OFFSET(Input!$A$1,N13+O13+2,P13+1)</f>
        <v>0</v>
      </c>
      <c r="K13" s="51">
        <f t="shared" ca="1" si="5"/>
        <v>0</v>
      </c>
      <c r="M13" s="10" t="str">
        <f t="shared" si="6"/>
        <v>ProcesTax</v>
      </c>
      <c r="N13" s="10">
        <f>VLOOKUP(M13,Input!$C$2:$D$6,2,FALSE)</f>
        <v>13</v>
      </c>
      <c r="O13" s="10">
        <f t="shared" si="7"/>
        <v>1</v>
      </c>
      <c r="P13" s="10">
        <f>MATCH(F13,Input!$C$15:$U$15,0)</f>
        <v>4</v>
      </c>
      <c r="R13" s="16" t="s">
        <v>17</v>
      </c>
      <c r="S13" s="16" t="str">
        <f t="shared" si="4"/>
        <v>IADMT</v>
      </c>
    </row>
    <row r="14" spans="2:23">
      <c r="C14" t="s">
        <v>11</v>
      </c>
      <c r="D14" s="18">
        <v>2010</v>
      </c>
      <c r="E14" t="str">
        <f t="shared" si="0"/>
        <v>INDA*</v>
      </c>
      <c r="F14" t="str">
        <f t="shared" si="1"/>
        <v>INDWCH</v>
      </c>
      <c r="G14" t="str">
        <f t="shared" si="2"/>
        <v>IADMT</v>
      </c>
      <c r="H14" t="str">
        <f t="shared" si="3"/>
        <v>INDWCH</v>
      </c>
      <c r="I14" s="93" t="s">
        <v>248</v>
      </c>
      <c r="J14" s="51">
        <f ca="1">OFFSET(Input!$A$1,N14+O14+2,P14+1)</f>
        <v>0</v>
      </c>
      <c r="K14" s="51">
        <f t="shared" ca="1" si="5"/>
        <v>0</v>
      </c>
      <c r="M14" s="10" t="str">
        <f t="shared" si="6"/>
        <v>ProcesTax</v>
      </c>
      <c r="N14" s="10">
        <f>VLOOKUP(M14,Input!$C$2:$D$6,2,FALSE)</f>
        <v>13</v>
      </c>
      <c r="O14" s="10">
        <f t="shared" si="7"/>
        <v>1</v>
      </c>
      <c r="P14" s="10">
        <f>MATCH(F14,Input!$C$15:$U$15,0)</f>
        <v>5</v>
      </c>
      <c r="R14" s="16" t="s">
        <v>18</v>
      </c>
      <c r="S14" s="16" t="str">
        <f t="shared" si="4"/>
        <v>IADMT</v>
      </c>
    </row>
    <row r="15" spans="2:23">
      <c r="C15" t="s">
        <v>11</v>
      </c>
      <c r="D15" s="18">
        <v>2010</v>
      </c>
      <c r="E15" t="str">
        <f t="shared" si="0"/>
        <v>INDA*</v>
      </c>
      <c r="F15" t="str">
        <f t="shared" si="1"/>
        <v>INDBGA</v>
      </c>
      <c r="G15" t="str">
        <f t="shared" si="2"/>
        <v>IADMT</v>
      </c>
      <c r="H15" t="str">
        <f t="shared" si="3"/>
        <v>INDBGA</v>
      </c>
      <c r="I15" s="93" t="s">
        <v>248</v>
      </c>
      <c r="J15" s="51">
        <f ca="1">OFFSET(Input!$A$1,N15+O15+2,P15+1)</f>
        <v>0</v>
      </c>
      <c r="K15" s="51">
        <f t="shared" ca="1" si="5"/>
        <v>0</v>
      </c>
      <c r="M15" s="10" t="str">
        <f t="shared" si="6"/>
        <v>ProcesTax</v>
      </c>
      <c r="N15" s="10">
        <f>VLOOKUP(M15,Input!$C$2:$D$6,2,FALSE)</f>
        <v>13</v>
      </c>
      <c r="O15" s="10">
        <f t="shared" si="7"/>
        <v>1</v>
      </c>
      <c r="P15" s="10">
        <f>MATCH(F15,Input!$C$15:$U$15,0)</f>
        <v>6</v>
      </c>
      <c r="R15" s="16" t="s">
        <v>19</v>
      </c>
      <c r="S15" s="16" t="str">
        <f t="shared" si="4"/>
        <v>IADMT</v>
      </c>
    </row>
    <row r="16" spans="2:23">
      <c r="C16" t="s">
        <v>11</v>
      </c>
      <c r="D16" s="18">
        <v>2010</v>
      </c>
      <c r="E16" t="str">
        <f t="shared" si="0"/>
        <v>INDA*</v>
      </c>
      <c r="F16" t="str">
        <f t="shared" si="1"/>
        <v>INDHFO</v>
      </c>
      <c r="G16" t="str">
        <f t="shared" si="2"/>
        <v>IADMT</v>
      </c>
      <c r="H16" t="str">
        <f t="shared" si="3"/>
        <v>INDHFO</v>
      </c>
      <c r="I16" s="93" t="s">
        <v>248</v>
      </c>
      <c r="J16" s="51">
        <f ca="1">OFFSET(Input!$A$1,N16+O16+2,P16+1)</f>
        <v>35.720705191668699</v>
      </c>
      <c r="K16" s="51">
        <f t="shared" ca="1" si="5"/>
        <v>35.720705191668699</v>
      </c>
      <c r="M16" s="10" t="str">
        <f t="shared" si="6"/>
        <v>ProcesTax</v>
      </c>
      <c r="N16" s="10">
        <f>VLOOKUP(M16,Input!$C$2:$D$6,2,FALSE)</f>
        <v>13</v>
      </c>
      <c r="O16" s="10">
        <f t="shared" si="7"/>
        <v>1</v>
      </c>
      <c r="P16" s="10">
        <f>MATCH(F16,Input!$C$15:$U$15,0)</f>
        <v>7</v>
      </c>
      <c r="R16" s="16" t="s">
        <v>20</v>
      </c>
      <c r="S16" s="16" t="str">
        <f t="shared" si="4"/>
        <v>IADMT</v>
      </c>
    </row>
    <row r="17" spans="2:19">
      <c r="C17" t="s">
        <v>11</v>
      </c>
      <c r="D17" s="18">
        <v>2010</v>
      </c>
      <c r="E17" t="str">
        <f t="shared" si="0"/>
        <v>INDA*</v>
      </c>
      <c r="F17" t="str">
        <f t="shared" si="1"/>
        <v>INDLPG</v>
      </c>
      <c r="G17" t="str">
        <f t="shared" si="2"/>
        <v>IADMT</v>
      </c>
      <c r="H17" t="str">
        <f t="shared" si="3"/>
        <v>INDLPG</v>
      </c>
      <c r="I17" s="93" t="s">
        <v>248</v>
      </c>
      <c r="J17" s="51">
        <f ca="1">OFFSET(Input!$A$1,N17+O17+2,P17+1)</f>
        <v>32.490852038154401</v>
      </c>
      <c r="K17" s="51">
        <f t="shared" ca="1" si="5"/>
        <v>32.490852038154401</v>
      </c>
      <c r="M17" s="10" t="str">
        <f t="shared" si="6"/>
        <v>ProcesTax</v>
      </c>
      <c r="N17" s="10">
        <f>VLOOKUP(M17,Input!$C$2:$D$6,2,FALSE)</f>
        <v>13</v>
      </c>
      <c r="O17" s="10">
        <f t="shared" si="7"/>
        <v>1</v>
      </c>
      <c r="P17" s="10">
        <f>MATCH(F17,Input!$C$15:$U$15,0)</f>
        <v>8</v>
      </c>
      <c r="R17" s="16" t="s">
        <v>21</v>
      </c>
      <c r="S17" s="16" t="str">
        <f t="shared" si="4"/>
        <v>IADMT</v>
      </c>
    </row>
    <row r="18" spans="2:19">
      <c r="C18" t="s">
        <v>11</v>
      </c>
      <c r="D18" s="18">
        <v>2010</v>
      </c>
      <c r="E18" t="str">
        <f t="shared" si="0"/>
        <v>INDA*</v>
      </c>
      <c r="F18" t="str">
        <f t="shared" si="1"/>
        <v>INDWST</v>
      </c>
      <c r="G18" t="str">
        <f t="shared" si="2"/>
        <v>IADMT</v>
      </c>
      <c r="H18" t="str">
        <f t="shared" si="3"/>
        <v>INDWST</v>
      </c>
      <c r="I18" s="93" t="s">
        <v>248</v>
      </c>
      <c r="J18" s="51">
        <f ca="1">OFFSET(Input!$A$1,N18+O18+2,P18+1)</f>
        <v>31.108262589722298</v>
      </c>
      <c r="K18" s="51">
        <f t="shared" ca="1" si="5"/>
        <v>31.108262589722298</v>
      </c>
      <c r="M18" s="10" t="str">
        <f t="shared" si="6"/>
        <v>ProcesTax</v>
      </c>
      <c r="N18" s="10">
        <f>VLOOKUP(M18,Input!$C$2:$D$6,2,FALSE)</f>
        <v>13</v>
      </c>
      <c r="O18" s="10">
        <f t="shared" si="7"/>
        <v>1</v>
      </c>
      <c r="P18" s="10">
        <f>MATCH(F18,Input!$C$15:$U$15,0)</f>
        <v>9</v>
      </c>
      <c r="R18" s="16" t="s">
        <v>22</v>
      </c>
      <c r="S18" s="16" t="str">
        <f t="shared" si="4"/>
        <v>IADMT</v>
      </c>
    </row>
    <row r="19" spans="2:19">
      <c r="C19" t="s">
        <v>11</v>
      </c>
      <c r="D19" s="18">
        <v>2010</v>
      </c>
      <c r="E19" t="str">
        <f t="shared" si="0"/>
        <v>INDA*</v>
      </c>
      <c r="F19" t="str">
        <f t="shared" si="1"/>
        <v>INDHCE</v>
      </c>
      <c r="G19" t="str">
        <f t="shared" si="2"/>
        <v>IADMT</v>
      </c>
      <c r="H19" t="str">
        <f t="shared" si="3"/>
        <v>INDHCE</v>
      </c>
      <c r="I19" s="93" t="s">
        <v>248</v>
      </c>
      <c r="J19" s="51">
        <f ca="1">OFFSET(Input!$A$1,N19+O19+2,P19+1)</f>
        <v>30.170076892571945</v>
      </c>
      <c r="K19" s="51">
        <f t="shared" ca="1" si="5"/>
        <v>30.170076892571945</v>
      </c>
      <c r="M19" s="10" t="str">
        <f t="shared" si="6"/>
        <v>ProcesTax</v>
      </c>
      <c r="N19" s="10">
        <f>VLOOKUP(M19,Input!$C$2:$D$6,2,FALSE)</f>
        <v>13</v>
      </c>
      <c r="O19" s="10">
        <f t="shared" si="7"/>
        <v>1</v>
      </c>
      <c r="P19" s="10">
        <f>MATCH(F19,Input!$C$15:$U$15,0)</f>
        <v>10</v>
      </c>
      <c r="R19" s="16" t="s">
        <v>23</v>
      </c>
      <c r="S19" s="16" t="str">
        <f t="shared" si="4"/>
        <v>IADMT</v>
      </c>
    </row>
    <row r="20" spans="2:19">
      <c r="C20" t="s">
        <v>11</v>
      </c>
      <c r="D20" s="18">
        <v>2010</v>
      </c>
      <c r="E20" t="str">
        <f t="shared" si="0"/>
        <v>INDA*</v>
      </c>
      <c r="F20" t="str">
        <f t="shared" si="1"/>
        <v>INDHDE</v>
      </c>
      <c r="G20" t="str">
        <f t="shared" si="2"/>
        <v>IADMT</v>
      </c>
      <c r="H20" t="str">
        <f t="shared" si="3"/>
        <v>INDHDE</v>
      </c>
      <c r="I20" s="93" t="s">
        <v>248</v>
      </c>
      <c r="J20" s="51">
        <f ca="1">OFFSET(Input!$A$1,N20+O20+2,P20+1)</f>
        <v>30.170076892571945</v>
      </c>
      <c r="K20" s="51">
        <f t="shared" ca="1" si="5"/>
        <v>30.170076892571945</v>
      </c>
      <c r="M20" s="10" t="str">
        <f t="shared" si="6"/>
        <v>ProcesTax</v>
      </c>
      <c r="N20" s="10">
        <f>VLOOKUP(M20,Input!$C$2:$D$6,2,FALSE)</f>
        <v>13</v>
      </c>
      <c r="O20" s="10">
        <f t="shared" si="7"/>
        <v>1</v>
      </c>
      <c r="P20" s="10">
        <f>MATCH(F20,Input!$C$15:$U$15,0)</f>
        <v>11</v>
      </c>
      <c r="R20" s="16" t="s">
        <v>24</v>
      </c>
      <c r="S20" s="16" t="str">
        <f t="shared" si="4"/>
        <v>IADMT</v>
      </c>
    </row>
    <row r="21" spans="2:19">
      <c r="B21" s="9"/>
      <c r="C21" s="9" t="s">
        <v>11</v>
      </c>
      <c r="D21" s="12">
        <v>2010</v>
      </c>
      <c r="E21" s="9" t="str">
        <f t="shared" si="0"/>
        <v>INDA*</v>
      </c>
      <c r="F21" s="9" t="str">
        <f t="shared" si="1"/>
        <v>INDELC</v>
      </c>
      <c r="G21" s="9" t="str">
        <f t="shared" si="2"/>
        <v>IADMT</v>
      </c>
      <c r="H21" s="9" t="str">
        <f t="shared" si="3"/>
        <v>INDELC</v>
      </c>
      <c r="I21" s="93" t="s">
        <v>248</v>
      </c>
      <c r="J21" s="51">
        <f ca="1">OFFSET(Input!$A$1,N21+O21+2,P21+1)</f>
        <v>1.3054360193901322</v>
      </c>
      <c r="K21" s="51">
        <f t="shared" ca="1" si="5"/>
        <v>1.3054360193901322</v>
      </c>
      <c r="M21" s="13" t="str">
        <f t="shared" si="6"/>
        <v>ProcesTax</v>
      </c>
      <c r="N21" s="13">
        <f>VLOOKUP(M21,Input!$C$2:$D$6,2,FALSE)</f>
        <v>13</v>
      </c>
      <c r="O21" s="13">
        <f t="shared" si="7"/>
        <v>1</v>
      </c>
      <c r="P21" s="13">
        <f>MATCH(F21,Input!$C$15:$U$15,0)</f>
        <v>12</v>
      </c>
      <c r="R21" s="17" t="s">
        <v>127</v>
      </c>
      <c r="S21" s="17" t="str">
        <f t="shared" si="4"/>
        <v>IADMT</v>
      </c>
    </row>
    <row r="22" spans="2:19">
      <c r="C22" t="s">
        <v>11</v>
      </c>
      <c r="D22" s="18">
        <v>2010</v>
      </c>
      <c r="E22" t="str">
        <f t="shared" si="0"/>
        <v>INDA*</v>
      </c>
      <c r="F22" t="str">
        <f t="shared" si="1"/>
        <v>INDNGA</v>
      </c>
      <c r="G22" t="str">
        <f t="shared" si="2"/>
        <v>IADHT</v>
      </c>
      <c r="H22" t="str">
        <f t="shared" si="3"/>
        <v>INDNGA</v>
      </c>
      <c r="I22" s="93" t="s">
        <v>248</v>
      </c>
      <c r="J22" s="59">
        <f ca="1">OFFSET(Input!$A$1,N22+O22+2,P22+1)</f>
        <v>2.4405977753815513</v>
      </c>
      <c r="K22" s="51">
        <f t="shared" ca="1" si="5"/>
        <v>2.4405977753815513</v>
      </c>
      <c r="M22" s="10" t="str">
        <f t="shared" si="6"/>
        <v>ProcesTax</v>
      </c>
      <c r="N22" s="10">
        <f>VLOOKUP(M22,Input!$C$2:$D$6,2,FALSE)</f>
        <v>13</v>
      </c>
      <c r="O22" s="10">
        <f t="shared" si="7"/>
        <v>1</v>
      </c>
      <c r="P22" s="10">
        <f>MATCH(F22,Input!$C$15:$U$15,0)</f>
        <v>1</v>
      </c>
      <c r="R22" s="16" t="s">
        <v>27</v>
      </c>
      <c r="S22" s="16" t="str">
        <f>$V$2&amp;$U$7</f>
        <v>IADHT</v>
      </c>
    </row>
    <row r="23" spans="2:19">
      <c r="C23" t="s">
        <v>11</v>
      </c>
      <c r="D23" s="18">
        <v>2010</v>
      </c>
      <c r="E23" t="str">
        <f t="shared" si="0"/>
        <v>INDA*</v>
      </c>
      <c r="F23" t="str">
        <f t="shared" si="1"/>
        <v>INDSNG2</v>
      </c>
      <c r="G23" t="str">
        <f t="shared" si="2"/>
        <v>IADHT</v>
      </c>
      <c r="H23" t="str">
        <f t="shared" si="3"/>
        <v>INDSNG2</v>
      </c>
      <c r="I23" s="93" t="s">
        <v>248</v>
      </c>
      <c r="J23" s="51">
        <f ca="1">OFFSET(Input!$A$1,N23+O23+2,P23+1)</f>
        <v>0</v>
      </c>
      <c r="K23" s="51">
        <f t="shared" ca="1" si="5"/>
        <v>0</v>
      </c>
      <c r="M23" s="10" t="str">
        <f t="shared" si="6"/>
        <v>ProcesTax</v>
      </c>
      <c r="N23" s="10">
        <f>VLOOKUP(M23,Input!$C$2:$D$6,2,FALSE)</f>
        <v>13</v>
      </c>
      <c r="O23" s="10">
        <f t="shared" si="7"/>
        <v>1</v>
      </c>
      <c r="P23" s="10">
        <f>MATCH(F23,Input!$C$15:$U$15,0)</f>
        <v>16</v>
      </c>
      <c r="R23" s="16" t="s">
        <v>26</v>
      </c>
      <c r="S23" s="16" t="str">
        <f>$V$2&amp;$U$7</f>
        <v>IADHT</v>
      </c>
    </row>
    <row r="24" spans="2:19">
      <c r="C24" t="s">
        <v>11</v>
      </c>
      <c r="D24" s="18">
        <v>2010</v>
      </c>
      <c r="E24" t="str">
        <f t="shared" si="0"/>
        <v>INDA*</v>
      </c>
      <c r="F24" t="str">
        <f t="shared" si="1"/>
        <v>INDSNG1</v>
      </c>
      <c r="G24" t="str">
        <f t="shared" si="2"/>
        <v>IADHT</v>
      </c>
      <c r="H24" t="str">
        <f t="shared" si="3"/>
        <v>INDSNG1</v>
      </c>
      <c r="I24" s="93" t="s">
        <v>248</v>
      </c>
      <c r="J24" s="51">
        <f ca="1">OFFSET(Input!$A$1,N24+O24+2,P24+1)</f>
        <v>0</v>
      </c>
      <c r="K24" s="51">
        <f t="shared" ca="1" si="5"/>
        <v>0</v>
      </c>
      <c r="M24" s="10" t="str">
        <f t="shared" si="6"/>
        <v>ProcesTax</v>
      </c>
      <c r="N24" s="10">
        <f>VLOOKUP(M24,Input!$C$2:$D$6,2,FALSE)</f>
        <v>13</v>
      </c>
      <c r="O24" s="10">
        <f t="shared" si="7"/>
        <v>1</v>
      </c>
      <c r="P24" s="10">
        <f>MATCH(F24,Input!$C$15:$U$15,0)</f>
        <v>15</v>
      </c>
      <c r="R24" s="16" t="s">
        <v>25</v>
      </c>
      <c r="S24" s="16" t="str">
        <f>$V$2&amp;$U$7</f>
        <v>IADHT</v>
      </c>
    </row>
    <row r="25" spans="2:19">
      <c r="C25" t="s">
        <v>11</v>
      </c>
      <c r="D25" s="18">
        <v>2010</v>
      </c>
      <c r="E25" t="str">
        <f t="shared" si="0"/>
        <v>INDA*</v>
      </c>
      <c r="F25" t="str">
        <f t="shared" si="1"/>
        <v>INDCOA</v>
      </c>
      <c r="G25" t="str">
        <f t="shared" si="2"/>
        <v>IADHT</v>
      </c>
      <c r="H25" t="str">
        <f t="shared" si="3"/>
        <v>INDCOA</v>
      </c>
      <c r="I25" s="93" t="s">
        <v>248</v>
      </c>
      <c r="J25" s="51">
        <f ca="1">OFFSET(Input!$A$1,N25+O25+2,P25+1)</f>
        <v>0</v>
      </c>
      <c r="K25" s="51">
        <f t="shared" ca="1" si="5"/>
        <v>0</v>
      </c>
      <c r="M25" s="10" t="str">
        <f t="shared" si="6"/>
        <v>ProcesTax</v>
      </c>
      <c r="N25" s="10">
        <f>VLOOKUP(M25,Input!$C$2:$D$6,2,FALSE)</f>
        <v>13</v>
      </c>
      <c r="O25" s="10">
        <f t="shared" si="7"/>
        <v>1</v>
      </c>
      <c r="P25" s="10">
        <f>MATCH(F25,Input!$C$15:$U$15,0)</f>
        <v>2</v>
      </c>
      <c r="R25" s="16" t="s">
        <v>16</v>
      </c>
      <c r="S25" s="16" t="str">
        <f t="shared" ref="S25:S34" si="8">$V$2&amp;$U$7</f>
        <v>IADHT</v>
      </c>
    </row>
    <row r="26" spans="2:19">
      <c r="C26" t="s">
        <v>11</v>
      </c>
      <c r="D26" s="18">
        <v>2010</v>
      </c>
      <c r="E26" t="str">
        <f t="shared" si="0"/>
        <v>INDA*</v>
      </c>
      <c r="F26" t="str">
        <f t="shared" si="1"/>
        <v>INDDSL</v>
      </c>
      <c r="G26" t="str">
        <f t="shared" si="2"/>
        <v>IADHT</v>
      </c>
      <c r="H26" t="str">
        <f t="shared" si="3"/>
        <v>INDDSL</v>
      </c>
      <c r="I26" s="93" t="s">
        <v>248</v>
      </c>
      <c r="J26" s="51">
        <f ca="1">OFFSET(Input!$A$1,N26+O26+2,P26+1)</f>
        <v>138.56082516920716</v>
      </c>
      <c r="K26" s="51">
        <f t="shared" ca="1" si="5"/>
        <v>138.56082516920716</v>
      </c>
      <c r="M26" s="10" t="str">
        <f t="shared" si="6"/>
        <v>ProcesTax</v>
      </c>
      <c r="N26" s="10">
        <f>VLOOKUP(M26,Input!$C$2:$D$6,2,FALSE)</f>
        <v>13</v>
      </c>
      <c r="O26" s="10">
        <f t="shared" si="7"/>
        <v>1</v>
      </c>
      <c r="P26" s="10">
        <f>MATCH(F26,Input!$C$15:$U$15,0)</f>
        <v>3</v>
      </c>
      <c r="R26" s="16" t="s">
        <v>29</v>
      </c>
      <c r="S26" s="16" t="str">
        <f t="shared" si="8"/>
        <v>IADHT</v>
      </c>
    </row>
    <row r="27" spans="2:19">
      <c r="C27" t="s">
        <v>11</v>
      </c>
      <c r="D27" s="18">
        <v>2010</v>
      </c>
      <c r="E27" t="str">
        <f t="shared" si="0"/>
        <v>INDA*</v>
      </c>
      <c r="F27" t="str">
        <f t="shared" si="1"/>
        <v>INDDSB1</v>
      </c>
      <c r="G27" t="str">
        <f t="shared" si="2"/>
        <v>IADHT</v>
      </c>
      <c r="H27" t="str">
        <f t="shared" si="3"/>
        <v>INDDSB1</v>
      </c>
      <c r="I27" s="93" t="s">
        <v>248</v>
      </c>
      <c r="J27" s="51">
        <f ca="1">OFFSET(Input!$A$1,N27+O27+2,P27+1)</f>
        <v>121.84069514307899</v>
      </c>
      <c r="K27" s="51">
        <f t="shared" ca="1" si="5"/>
        <v>121.84069514307899</v>
      </c>
      <c r="M27" s="10" t="str">
        <f t="shared" si="6"/>
        <v>ProcesTax</v>
      </c>
      <c r="N27" s="10">
        <f>VLOOKUP(M27,Input!$C$2:$D$6,2,FALSE)</f>
        <v>13</v>
      </c>
      <c r="O27" s="10">
        <f t="shared" si="7"/>
        <v>1</v>
      </c>
      <c r="P27" s="10">
        <f>MATCH(F27,Input!$C$15:$U$15,0)</f>
        <v>13</v>
      </c>
      <c r="R27" s="16" t="s">
        <v>28</v>
      </c>
      <c r="S27" s="16" t="str">
        <f t="shared" si="8"/>
        <v>IADHT</v>
      </c>
    </row>
    <row r="28" spans="2:19">
      <c r="C28" t="s">
        <v>11</v>
      </c>
      <c r="D28" s="18">
        <v>2010</v>
      </c>
      <c r="E28" t="str">
        <f t="shared" si="0"/>
        <v>INDA*</v>
      </c>
      <c r="F28" t="str">
        <f t="shared" si="1"/>
        <v>INDDSB2</v>
      </c>
      <c r="G28" t="str">
        <f t="shared" si="2"/>
        <v>IADHT</v>
      </c>
      <c r="H28" t="str">
        <f t="shared" si="3"/>
        <v>INDDSB2</v>
      </c>
      <c r="I28" s="93" t="s">
        <v>248</v>
      </c>
      <c r="J28" s="51">
        <f ca="1">OFFSET(Input!$A$1,N28+O28+2,P28+1)</f>
        <v>121.84069514307899</v>
      </c>
      <c r="K28" s="51">
        <f t="shared" ca="1" si="5"/>
        <v>121.84069514307899</v>
      </c>
      <c r="M28" s="10" t="str">
        <f t="shared" si="6"/>
        <v>ProcesTax</v>
      </c>
      <c r="N28" s="10">
        <f>VLOOKUP(M28,Input!$C$2:$D$6,2,FALSE)</f>
        <v>13</v>
      </c>
      <c r="O28" s="10">
        <f t="shared" si="7"/>
        <v>1</v>
      </c>
      <c r="P28" s="10">
        <f>MATCH(F28,Input!$C$15:$U$15,0)</f>
        <v>14</v>
      </c>
      <c r="R28" s="16" t="s">
        <v>30</v>
      </c>
      <c r="S28" s="16" t="str">
        <f t="shared" si="8"/>
        <v>IADHT</v>
      </c>
    </row>
    <row r="29" spans="2:19">
      <c r="C29" t="s">
        <v>11</v>
      </c>
      <c r="D29" s="18">
        <v>2010</v>
      </c>
      <c r="E29" t="str">
        <f t="shared" si="0"/>
        <v>INDA*</v>
      </c>
      <c r="F29" t="str">
        <f t="shared" si="1"/>
        <v>INDWPE</v>
      </c>
      <c r="G29" t="str">
        <f t="shared" si="2"/>
        <v>IADHT</v>
      </c>
      <c r="H29" t="str">
        <f t="shared" si="3"/>
        <v>INDWPE</v>
      </c>
      <c r="I29" s="93" t="s">
        <v>248</v>
      </c>
      <c r="J29" s="51">
        <f ca="1">OFFSET(Input!$A$1,N29+O29+2,P29+1)</f>
        <v>0</v>
      </c>
      <c r="K29" s="51">
        <f t="shared" ca="1" si="5"/>
        <v>0</v>
      </c>
      <c r="M29" s="10" t="str">
        <f t="shared" si="6"/>
        <v>ProcesTax</v>
      </c>
      <c r="N29" s="10">
        <f>VLOOKUP(M29,Input!$C$2:$D$6,2,FALSE)</f>
        <v>13</v>
      </c>
      <c r="O29" s="10">
        <f t="shared" si="7"/>
        <v>1</v>
      </c>
      <c r="P29" s="10">
        <f>MATCH(F29,Input!$C$15:$U$15,0)</f>
        <v>4</v>
      </c>
      <c r="R29" s="16" t="s">
        <v>17</v>
      </c>
      <c r="S29" s="16" t="str">
        <f t="shared" si="8"/>
        <v>IADHT</v>
      </c>
    </row>
    <row r="30" spans="2:19">
      <c r="C30" t="s">
        <v>11</v>
      </c>
      <c r="D30" s="18">
        <v>2010</v>
      </c>
      <c r="E30" t="str">
        <f t="shared" si="0"/>
        <v>INDA*</v>
      </c>
      <c r="F30" t="str">
        <f t="shared" si="1"/>
        <v>INDWCH</v>
      </c>
      <c r="G30" t="str">
        <f t="shared" si="2"/>
        <v>IADHT</v>
      </c>
      <c r="H30" t="str">
        <f t="shared" si="3"/>
        <v>INDWCH</v>
      </c>
      <c r="I30" s="93" t="s">
        <v>248</v>
      </c>
      <c r="J30" s="51">
        <f ca="1">OFFSET(Input!$A$1,N30+O30+2,P30+1)</f>
        <v>0</v>
      </c>
      <c r="K30" s="51">
        <f t="shared" ca="1" si="5"/>
        <v>0</v>
      </c>
      <c r="M30" s="10" t="str">
        <f t="shared" si="6"/>
        <v>ProcesTax</v>
      </c>
      <c r="N30" s="10">
        <f>VLOOKUP(M30,Input!$C$2:$D$6,2,FALSE)</f>
        <v>13</v>
      </c>
      <c r="O30" s="10">
        <f t="shared" si="7"/>
        <v>1</v>
      </c>
      <c r="P30" s="10">
        <f>MATCH(F30,Input!$C$15:$U$15,0)</f>
        <v>5</v>
      </c>
      <c r="R30" s="16" t="s">
        <v>18</v>
      </c>
      <c r="S30" s="16" t="str">
        <f t="shared" si="8"/>
        <v>IADHT</v>
      </c>
    </row>
    <row r="31" spans="2:19">
      <c r="C31" t="s">
        <v>11</v>
      </c>
      <c r="D31" s="18">
        <v>2010</v>
      </c>
      <c r="E31" t="str">
        <f t="shared" si="0"/>
        <v>INDA*</v>
      </c>
      <c r="F31" t="str">
        <f t="shared" si="1"/>
        <v>INDHFO</v>
      </c>
      <c r="G31" t="str">
        <f t="shared" si="2"/>
        <v>IADHT</v>
      </c>
      <c r="H31" t="str">
        <f t="shared" si="3"/>
        <v>INDHFO</v>
      </c>
      <c r="I31" s="93" t="s">
        <v>248</v>
      </c>
      <c r="J31" s="51">
        <f ca="1">OFFSET(Input!$A$1,N31+O31+2,P31+1)</f>
        <v>35.720705191668699</v>
      </c>
      <c r="K31" s="51">
        <f t="shared" ca="1" si="5"/>
        <v>35.720705191668699</v>
      </c>
      <c r="M31" s="10" t="str">
        <f t="shared" si="6"/>
        <v>ProcesTax</v>
      </c>
      <c r="N31" s="10">
        <f>VLOOKUP(M31,Input!$C$2:$D$6,2,FALSE)</f>
        <v>13</v>
      </c>
      <c r="O31" s="10">
        <f t="shared" si="7"/>
        <v>1</v>
      </c>
      <c r="P31" s="10">
        <f>MATCH(F31,Input!$C$15:$U$15,0)</f>
        <v>7</v>
      </c>
      <c r="R31" s="16" t="s">
        <v>20</v>
      </c>
      <c r="S31" s="16" t="str">
        <f t="shared" si="8"/>
        <v>IADHT</v>
      </c>
    </row>
    <row r="32" spans="2:19">
      <c r="C32" t="s">
        <v>11</v>
      </c>
      <c r="D32" s="18">
        <v>2010</v>
      </c>
      <c r="E32" t="str">
        <f t="shared" si="0"/>
        <v>INDA*</v>
      </c>
      <c r="F32" t="str">
        <f t="shared" si="1"/>
        <v>INDLPG</v>
      </c>
      <c r="G32" t="str">
        <f t="shared" si="2"/>
        <v>IADHT</v>
      </c>
      <c r="H32" t="str">
        <f t="shared" si="3"/>
        <v>INDLPG</v>
      </c>
      <c r="I32" s="93" t="s">
        <v>248</v>
      </c>
      <c r="J32" s="51">
        <f ca="1">OFFSET(Input!$A$1,N32+O32+2,P32+1)</f>
        <v>32.490852038154401</v>
      </c>
      <c r="K32" s="51">
        <f t="shared" ca="1" si="5"/>
        <v>32.490852038154401</v>
      </c>
      <c r="M32" s="10" t="str">
        <f t="shared" si="6"/>
        <v>ProcesTax</v>
      </c>
      <c r="N32" s="10">
        <f>VLOOKUP(M32,Input!$C$2:$D$6,2,FALSE)</f>
        <v>13</v>
      </c>
      <c r="O32" s="10">
        <f t="shared" si="7"/>
        <v>1</v>
      </c>
      <c r="P32" s="10">
        <f>MATCH(F32,Input!$C$15:$U$15,0)</f>
        <v>8</v>
      </c>
      <c r="R32" s="16" t="s">
        <v>21</v>
      </c>
      <c r="S32" s="16" t="str">
        <f t="shared" si="8"/>
        <v>IADHT</v>
      </c>
    </row>
    <row r="33" spans="2:22">
      <c r="C33" t="s">
        <v>11</v>
      </c>
      <c r="D33" s="18">
        <v>2010</v>
      </c>
      <c r="E33" t="str">
        <f t="shared" si="0"/>
        <v>INDA*</v>
      </c>
      <c r="F33" t="str">
        <f t="shared" si="1"/>
        <v>INDWST</v>
      </c>
      <c r="G33" t="str">
        <f t="shared" si="2"/>
        <v>IADHT</v>
      </c>
      <c r="H33" t="str">
        <f t="shared" si="3"/>
        <v>INDWST</v>
      </c>
      <c r="I33" s="93" t="s">
        <v>248</v>
      </c>
      <c r="J33" s="51">
        <f ca="1">OFFSET(Input!$A$1,N33+O33+2,P33+1)</f>
        <v>31.108262589722298</v>
      </c>
      <c r="K33" s="51">
        <f t="shared" ca="1" si="5"/>
        <v>31.108262589722298</v>
      </c>
      <c r="M33" s="10" t="str">
        <f t="shared" si="6"/>
        <v>ProcesTax</v>
      </c>
      <c r="N33" s="10">
        <f>VLOOKUP(M33,Input!$C$2:$D$6,2,FALSE)</f>
        <v>13</v>
      </c>
      <c r="O33" s="10">
        <f t="shared" si="7"/>
        <v>1</v>
      </c>
      <c r="P33" s="10">
        <f>MATCH(F33,Input!$C$15:$U$15,0)</f>
        <v>9</v>
      </c>
      <c r="R33" s="16" t="s">
        <v>22</v>
      </c>
      <c r="S33" s="16" t="str">
        <f t="shared" si="8"/>
        <v>IADHT</v>
      </c>
    </row>
    <row r="34" spans="2:22">
      <c r="B34" s="9"/>
      <c r="C34" s="9" t="s">
        <v>11</v>
      </c>
      <c r="D34" s="12">
        <v>2010</v>
      </c>
      <c r="E34" s="9" t="str">
        <f t="shared" si="0"/>
        <v>INDA*</v>
      </c>
      <c r="F34" s="9" t="str">
        <f t="shared" si="1"/>
        <v>INDELC</v>
      </c>
      <c r="G34" s="9" t="str">
        <f t="shared" si="2"/>
        <v>IADHT</v>
      </c>
      <c r="H34" s="9" t="str">
        <f t="shared" si="3"/>
        <v>INDELC</v>
      </c>
      <c r="I34" s="93" t="s">
        <v>248</v>
      </c>
      <c r="J34" s="51">
        <f ca="1">OFFSET(Input!$A$1,N34+O34+2,P34+1)</f>
        <v>1.3054360193901322</v>
      </c>
      <c r="K34" s="51">
        <f t="shared" ca="1" si="5"/>
        <v>1.3054360193901322</v>
      </c>
      <c r="M34" s="13" t="str">
        <f t="shared" si="6"/>
        <v>ProcesTax</v>
      </c>
      <c r="N34" s="13">
        <f>VLOOKUP(M34,Input!$C$2:$D$6,2,FALSE)</f>
        <v>13</v>
      </c>
      <c r="O34" s="13">
        <f t="shared" si="7"/>
        <v>1</v>
      </c>
      <c r="P34" s="13">
        <f>MATCH(F34,Input!$C$15:$U$15,0)</f>
        <v>12</v>
      </c>
      <c r="R34" s="17" t="s">
        <v>127</v>
      </c>
      <c r="S34" s="17" t="str">
        <f t="shared" si="8"/>
        <v>IADHT</v>
      </c>
    </row>
    <row r="35" spans="2:22">
      <c r="C35" t="s">
        <v>11</v>
      </c>
      <c r="D35" s="18">
        <v>2010</v>
      </c>
      <c r="E35" t="str">
        <f t="shared" si="0"/>
        <v>INDA*</v>
      </c>
      <c r="F35" t="str">
        <f t="shared" si="1"/>
        <v>INDNGA</v>
      </c>
      <c r="G35" t="str">
        <f t="shared" si="2"/>
        <v>IADRH</v>
      </c>
      <c r="H35" t="str">
        <f t="shared" si="3"/>
        <v>INDNGA</v>
      </c>
      <c r="I35" s="93" t="s">
        <v>248</v>
      </c>
      <c r="J35" s="59">
        <f ca="1">OFFSET(Input!$A$1,N35+O35+2,P35+1)</f>
        <v>64.443834456701921</v>
      </c>
      <c r="K35" s="51">
        <f t="shared" ca="1" si="5"/>
        <v>64.443834456701921</v>
      </c>
      <c r="M35" s="10" t="str">
        <f t="shared" si="6"/>
        <v>HeatTax</v>
      </c>
      <c r="N35" s="10">
        <f>VLOOKUP(M35,Input!$C$2:$D$6,2,FALSE)</f>
        <v>63</v>
      </c>
      <c r="O35" s="10">
        <f t="shared" si="7"/>
        <v>1</v>
      </c>
      <c r="P35" s="10">
        <f>MATCH(F35,Input!$C$15:$U$15,0)</f>
        <v>1</v>
      </c>
      <c r="R35" s="16" t="s">
        <v>27</v>
      </c>
      <c r="S35" s="16" t="str">
        <f t="shared" ref="S35:S50" si="9">$V$2&amp;$U$8</f>
        <v>IADRH</v>
      </c>
    </row>
    <row r="36" spans="2:22">
      <c r="C36" t="s">
        <v>11</v>
      </c>
      <c r="D36" s="18">
        <v>2010</v>
      </c>
      <c r="E36" t="str">
        <f t="shared" si="0"/>
        <v>INDA*</v>
      </c>
      <c r="F36" t="str">
        <f t="shared" si="1"/>
        <v>INDSNG2</v>
      </c>
      <c r="G36" t="str">
        <f t="shared" si="2"/>
        <v>IADRH</v>
      </c>
      <c r="H36" t="str">
        <f t="shared" si="3"/>
        <v>INDSNG2</v>
      </c>
      <c r="I36" s="93" t="s">
        <v>248</v>
      </c>
      <c r="J36" s="51">
        <f ca="1">OFFSET(Input!$A$1,N36+O36+2,P36+1)</f>
        <v>0</v>
      </c>
      <c r="K36" s="51">
        <f t="shared" ca="1" si="5"/>
        <v>0</v>
      </c>
      <c r="M36" s="10" t="str">
        <f t="shared" si="6"/>
        <v>HeatTax</v>
      </c>
      <c r="N36" s="10">
        <f>VLOOKUP(M36,Input!$C$2:$D$6,2,FALSE)</f>
        <v>63</v>
      </c>
      <c r="O36" s="10">
        <f t="shared" si="7"/>
        <v>1</v>
      </c>
      <c r="P36" s="10">
        <f>MATCH(F36,Input!$C$15:$U$15,0)</f>
        <v>16</v>
      </c>
      <c r="R36" s="16" t="s">
        <v>26</v>
      </c>
      <c r="S36" s="16" t="str">
        <f t="shared" si="9"/>
        <v>IADRH</v>
      </c>
      <c r="V36" s="55"/>
    </row>
    <row r="37" spans="2:22">
      <c r="C37" t="s">
        <v>11</v>
      </c>
      <c r="D37" s="18">
        <v>2010</v>
      </c>
      <c r="E37" t="str">
        <f t="shared" si="0"/>
        <v>INDA*</v>
      </c>
      <c r="F37" t="str">
        <f t="shared" si="1"/>
        <v>INDSNG1</v>
      </c>
      <c r="G37" t="str">
        <f t="shared" si="2"/>
        <v>IADRH</v>
      </c>
      <c r="H37" t="str">
        <f t="shared" si="3"/>
        <v>INDSNG1</v>
      </c>
      <c r="I37" s="93" t="s">
        <v>248</v>
      </c>
      <c r="J37" s="51">
        <f ca="1">OFFSET(Input!$A$1,N37+O37+2,P37+1)</f>
        <v>121.84069514307899</v>
      </c>
      <c r="K37" s="51">
        <f t="shared" ca="1" si="5"/>
        <v>121.84069514307899</v>
      </c>
      <c r="M37" s="10" t="str">
        <f t="shared" si="6"/>
        <v>HeatTax</v>
      </c>
      <c r="N37" s="10">
        <f>VLOOKUP(M37,Input!$C$2:$D$6,2,FALSE)</f>
        <v>63</v>
      </c>
      <c r="O37" s="10">
        <f t="shared" si="7"/>
        <v>1</v>
      </c>
      <c r="P37" s="10">
        <f>MATCH(F37,Input!$C$15:$U$15,0)</f>
        <v>15</v>
      </c>
      <c r="R37" s="16" t="s">
        <v>25</v>
      </c>
      <c r="S37" s="16" t="str">
        <f t="shared" si="9"/>
        <v>IADRH</v>
      </c>
      <c r="V37" s="55"/>
    </row>
    <row r="38" spans="2:22">
      <c r="C38" t="s">
        <v>11</v>
      </c>
      <c r="D38" s="18">
        <v>2010</v>
      </c>
      <c r="E38" t="str">
        <f t="shared" si="0"/>
        <v>INDA*</v>
      </c>
      <c r="F38" t="str">
        <f t="shared" ref="F38:F58" si="10">R38</f>
        <v>INDCOA</v>
      </c>
      <c r="G38" t="str">
        <f t="shared" ref="G38:G58" si="11">S38</f>
        <v>IADRH</v>
      </c>
      <c r="H38" t="str">
        <f t="shared" ref="H38:H58" si="12">R38</f>
        <v>INDCOA</v>
      </c>
      <c r="I38" s="93" t="s">
        <v>248</v>
      </c>
      <c r="J38" s="51">
        <f ca="1">OFFSET(Input!$A$1,N38+O38+2,P38+1)</f>
        <v>0</v>
      </c>
      <c r="K38" s="51">
        <f t="shared" ca="1" si="5"/>
        <v>0</v>
      </c>
      <c r="M38" s="10" t="str">
        <f t="shared" si="6"/>
        <v>HeatTax</v>
      </c>
      <c r="N38" s="10">
        <f>VLOOKUP(M38,Input!$C$2:$D$6,2,FALSE)</f>
        <v>63</v>
      </c>
      <c r="O38" s="10">
        <f t="shared" si="7"/>
        <v>1</v>
      </c>
      <c r="P38" s="10">
        <f>MATCH(F38,Input!$C$15:$U$15,0)</f>
        <v>2</v>
      </c>
      <c r="R38" s="16" t="s">
        <v>16</v>
      </c>
      <c r="S38" s="16" t="str">
        <f t="shared" si="9"/>
        <v>IADRH</v>
      </c>
      <c r="V38" s="55"/>
    </row>
    <row r="39" spans="2:22">
      <c r="C39" t="s">
        <v>11</v>
      </c>
      <c r="D39" s="18">
        <v>2010</v>
      </c>
      <c r="E39" t="str">
        <f t="shared" si="0"/>
        <v>INDA*</v>
      </c>
      <c r="F39" t="str">
        <f t="shared" si="10"/>
        <v>INDDSL</v>
      </c>
      <c r="G39" t="str">
        <f t="shared" si="11"/>
        <v>IADRH</v>
      </c>
      <c r="H39" t="str">
        <f t="shared" si="12"/>
        <v>INDDSL</v>
      </c>
      <c r="I39" s="93" t="s">
        <v>248</v>
      </c>
      <c r="J39" s="51">
        <f ca="1">OFFSET(Input!$A$1,N39+O39+2,P39+1)</f>
        <v>138.56082516920716</v>
      </c>
      <c r="K39" s="51">
        <f t="shared" ca="1" si="5"/>
        <v>138.56082516920716</v>
      </c>
      <c r="M39" s="10" t="str">
        <f t="shared" si="6"/>
        <v>HeatTax</v>
      </c>
      <c r="N39" s="10">
        <f>VLOOKUP(M39,Input!$C$2:$D$6,2,FALSE)</f>
        <v>63</v>
      </c>
      <c r="O39" s="10">
        <f t="shared" si="7"/>
        <v>1</v>
      </c>
      <c r="P39" s="10">
        <f>MATCH(F39,Input!$C$15:$U$15,0)</f>
        <v>3</v>
      </c>
      <c r="R39" s="16" t="s">
        <v>29</v>
      </c>
      <c r="S39" s="16" t="str">
        <f t="shared" si="9"/>
        <v>IADRH</v>
      </c>
      <c r="V39" s="55"/>
    </row>
    <row r="40" spans="2:22">
      <c r="C40" t="s">
        <v>11</v>
      </c>
      <c r="D40" s="18">
        <v>2010</v>
      </c>
      <c r="E40" t="str">
        <f t="shared" si="0"/>
        <v>INDA*</v>
      </c>
      <c r="F40" t="str">
        <f t="shared" si="10"/>
        <v>INDDSB1</v>
      </c>
      <c r="G40" t="str">
        <f t="shared" si="11"/>
        <v>IADRH</v>
      </c>
      <c r="H40" t="str">
        <f t="shared" si="12"/>
        <v>INDDSB1</v>
      </c>
      <c r="I40" s="93" t="s">
        <v>248</v>
      </c>
      <c r="J40" s="51">
        <f ca="1">OFFSET(Input!$A$1,N40+O40+2,P40+1)</f>
        <v>32.519861727474179</v>
      </c>
      <c r="K40" s="51">
        <f t="shared" ca="1" si="5"/>
        <v>32.519861727474179</v>
      </c>
      <c r="M40" s="10" t="str">
        <f t="shared" si="6"/>
        <v>HeatTax</v>
      </c>
      <c r="N40" s="10">
        <f>VLOOKUP(M40,Input!$C$2:$D$6,2,FALSE)</f>
        <v>63</v>
      </c>
      <c r="O40" s="10">
        <f t="shared" si="7"/>
        <v>1</v>
      </c>
      <c r="P40" s="10">
        <f>MATCH(F40,Input!$C$15:$U$15,0)</f>
        <v>13</v>
      </c>
      <c r="R40" s="16" t="s">
        <v>28</v>
      </c>
      <c r="S40" s="16" t="str">
        <f t="shared" si="9"/>
        <v>IADRH</v>
      </c>
      <c r="V40" s="55"/>
    </row>
    <row r="41" spans="2:22">
      <c r="C41" t="s">
        <v>11</v>
      </c>
      <c r="D41" s="18">
        <v>2010</v>
      </c>
      <c r="E41" t="str">
        <f t="shared" si="0"/>
        <v>INDA*</v>
      </c>
      <c r="F41" t="str">
        <f t="shared" si="10"/>
        <v>INDDSB2</v>
      </c>
      <c r="G41" t="str">
        <f t="shared" si="11"/>
        <v>IADRH</v>
      </c>
      <c r="H41" t="str">
        <f t="shared" si="12"/>
        <v>INDDSB2</v>
      </c>
      <c r="I41" s="93" t="s">
        <v>248</v>
      </c>
      <c r="J41" s="51">
        <f ca="1">OFFSET(Input!$A$1,N41+O41+2,P41+1)</f>
        <v>121.84069514307899</v>
      </c>
      <c r="K41" s="51">
        <f t="shared" ca="1" si="5"/>
        <v>121.84069514307899</v>
      </c>
      <c r="M41" s="10" t="str">
        <f t="shared" si="6"/>
        <v>HeatTax</v>
      </c>
      <c r="N41" s="10">
        <f>VLOOKUP(M41,Input!$C$2:$D$6,2,FALSE)</f>
        <v>63</v>
      </c>
      <c r="O41" s="10">
        <f t="shared" si="7"/>
        <v>1</v>
      </c>
      <c r="P41" s="10">
        <f>MATCH(F41,Input!$C$15:$U$15,0)</f>
        <v>14</v>
      </c>
      <c r="R41" s="16" t="s">
        <v>30</v>
      </c>
      <c r="S41" s="16" t="str">
        <f t="shared" si="9"/>
        <v>IADRH</v>
      </c>
      <c r="V41" s="55"/>
    </row>
    <row r="42" spans="2:22">
      <c r="C42" t="s">
        <v>11</v>
      </c>
      <c r="D42" s="18">
        <v>2010</v>
      </c>
      <c r="E42" t="str">
        <f t="shared" si="0"/>
        <v>INDA*</v>
      </c>
      <c r="F42" t="str">
        <f t="shared" si="10"/>
        <v>INDWPE</v>
      </c>
      <c r="G42" t="str">
        <f t="shared" si="11"/>
        <v>IADRH</v>
      </c>
      <c r="H42" t="str">
        <f t="shared" si="12"/>
        <v>INDWPE</v>
      </c>
      <c r="I42" s="93" t="s">
        <v>248</v>
      </c>
      <c r="J42" s="51">
        <f ca="1">OFFSET(Input!$A$1,N42+O42+2,P42+1)</f>
        <v>0</v>
      </c>
      <c r="K42" s="51">
        <f t="shared" ca="1" si="5"/>
        <v>0</v>
      </c>
      <c r="M42" s="10" t="str">
        <f t="shared" si="6"/>
        <v>HeatTax</v>
      </c>
      <c r="N42" s="10">
        <f>VLOOKUP(M42,Input!$C$2:$D$6,2,FALSE)</f>
        <v>63</v>
      </c>
      <c r="O42" s="10">
        <f t="shared" si="7"/>
        <v>1</v>
      </c>
      <c r="P42" s="10">
        <f>MATCH(F42,Input!$C$15:$U$15,0)</f>
        <v>4</v>
      </c>
      <c r="R42" s="16" t="s">
        <v>17</v>
      </c>
      <c r="S42" s="16" t="str">
        <f t="shared" si="9"/>
        <v>IADRH</v>
      </c>
      <c r="V42" s="55"/>
    </row>
    <row r="43" spans="2:22">
      <c r="C43" t="s">
        <v>11</v>
      </c>
      <c r="D43" s="18">
        <v>2010</v>
      </c>
      <c r="E43" t="str">
        <f t="shared" si="0"/>
        <v>INDA*</v>
      </c>
      <c r="F43" t="str">
        <f t="shared" si="10"/>
        <v>INDWCH</v>
      </c>
      <c r="G43" t="str">
        <f t="shared" si="11"/>
        <v>IADRH</v>
      </c>
      <c r="H43" t="str">
        <f t="shared" si="12"/>
        <v>INDWCH</v>
      </c>
      <c r="I43" s="93" t="s">
        <v>248</v>
      </c>
      <c r="J43" s="51">
        <f ca="1">OFFSET(Input!$A$1,N43+O43+2,P43+1)</f>
        <v>0</v>
      </c>
      <c r="K43" s="51">
        <f t="shared" ca="1" si="5"/>
        <v>0</v>
      </c>
      <c r="M43" s="10" t="str">
        <f t="shared" si="6"/>
        <v>HeatTax</v>
      </c>
      <c r="N43" s="10">
        <f>VLOOKUP(M43,Input!$C$2:$D$6,2,FALSE)</f>
        <v>63</v>
      </c>
      <c r="O43" s="10">
        <f t="shared" si="7"/>
        <v>1</v>
      </c>
      <c r="P43" s="10">
        <f>MATCH(F43,Input!$C$15:$U$15,0)</f>
        <v>5</v>
      </c>
      <c r="R43" s="16" t="s">
        <v>18</v>
      </c>
      <c r="S43" s="16" t="str">
        <f t="shared" si="9"/>
        <v>IADRH</v>
      </c>
      <c r="V43" s="55"/>
    </row>
    <row r="44" spans="2:22">
      <c r="C44" t="s">
        <v>11</v>
      </c>
      <c r="D44" s="18">
        <v>2010</v>
      </c>
      <c r="E44" t="str">
        <f t="shared" si="0"/>
        <v>INDA*</v>
      </c>
      <c r="F44" t="str">
        <f t="shared" si="10"/>
        <v>INDBGA</v>
      </c>
      <c r="G44" t="str">
        <f t="shared" si="11"/>
        <v>IADRH</v>
      </c>
      <c r="H44" t="str">
        <f t="shared" si="12"/>
        <v>INDBGA</v>
      </c>
      <c r="I44" s="93" t="s">
        <v>248</v>
      </c>
      <c r="J44" s="51">
        <f ca="1">OFFSET(Input!$A$1,N44+O44+2,P44+1)</f>
        <v>0</v>
      </c>
      <c r="K44" s="51">
        <f t="shared" ca="1" si="5"/>
        <v>0</v>
      </c>
      <c r="M44" s="10" t="str">
        <f t="shared" si="6"/>
        <v>HeatTax</v>
      </c>
      <c r="N44" s="10">
        <f>VLOOKUP(M44,Input!$C$2:$D$6,2,FALSE)</f>
        <v>63</v>
      </c>
      <c r="O44" s="10">
        <f t="shared" si="7"/>
        <v>1</v>
      </c>
      <c r="P44" s="10">
        <f>MATCH(F44,Input!$C$15:$U$15,0)</f>
        <v>6</v>
      </c>
      <c r="R44" s="16" t="s">
        <v>19</v>
      </c>
      <c r="S44" s="16" t="str">
        <f t="shared" si="9"/>
        <v>IADRH</v>
      </c>
      <c r="V44" s="55"/>
    </row>
    <row r="45" spans="2:22">
      <c r="C45" t="s">
        <v>11</v>
      </c>
      <c r="D45" s="18">
        <v>2010</v>
      </c>
      <c r="E45" t="str">
        <f t="shared" si="0"/>
        <v>INDA*</v>
      </c>
      <c r="F45" t="str">
        <f t="shared" si="10"/>
        <v>INDHFO</v>
      </c>
      <c r="G45" t="str">
        <f t="shared" si="11"/>
        <v>IADRH</v>
      </c>
      <c r="H45" t="str">
        <f t="shared" si="12"/>
        <v>INDHFO</v>
      </c>
      <c r="I45" s="93" t="s">
        <v>248</v>
      </c>
      <c r="J45" s="51">
        <f ca="1">OFFSET(Input!$A$1,N45+O45+2,P45+1)</f>
        <v>35.720705191668699</v>
      </c>
      <c r="K45" s="51">
        <f t="shared" ca="1" si="5"/>
        <v>35.720705191668699</v>
      </c>
      <c r="M45" s="10" t="str">
        <f t="shared" si="6"/>
        <v>HeatTax</v>
      </c>
      <c r="N45" s="10">
        <f>VLOOKUP(M45,Input!$C$2:$D$6,2,FALSE)</f>
        <v>63</v>
      </c>
      <c r="O45" s="10">
        <f t="shared" si="7"/>
        <v>1</v>
      </c>
      <c r="P45" s="10">
        <f>MATCH(F45,Input!$C$15:$U$15,0)</f>
        <v>7</v>
      </c>
      <c r="R45" s="16" t="s">
        <v>20</v>
      </c>
      <c r="S45" s="16" t="str">
        <f t="shared" si="9"/>
        <v>IADRH</v>
      </c>
    </row>
    <row r="46" spans="2:22">
      <c r="C46" t="s">
        <v>11</v>
      </c>
      <c r="D46" s="18">
        <v>2010</v>
      </c>
      <c r="E46" t="str">
        <f t="shared" si="0"/>
        <v>INDA*</v>
      </c>
      <c r="F46" t="str">
        <f t="shared" si="10"/>
        <v>INDLPG</v>
      </c>
      <c r="G46" t="str">
        <f t="shared" si="11"/>
        <v>IADRH</v>
      </c>
      <c r="H46" t="str">
        <f t="shared" si="12"/>
        <v>INDLPG</v>
      </c>
      <c r="I46" s="93" t="s">
        <v>248</v>
      </c>
      <c r="J46" s="51">
        <f ca="1">OFFSET(Input!$A$1,N46+O46+2,P46+1)</f>
        <v>32.490852038154401</v>
      </c>
      <c r="K46" s="51">
        <f t="shared" ca="1" si="5"/>
        <v>32.490852038154401</v>
      </c>
      <c r="M46" s="10" t="str">
        <f t="shared" si="6"/>
        <v>HeatTax</v>
      </c>
      <c r="N46" s="10">
        <f>VLOOKUP(M46,Input!$C$2:$D$6,2,FALSE)</f>
        <v>63</v>
      </c>
      <c r="O46" s="10">
        <f t="shared" si="7"/>
        <v>1</v>
      </c>
      <c r="P46" s="10">
        <f>MATCH(F46,Input!$C$15:$U$15,0)</f>
        <v>8</v>
      </c>
      <c r="R46" s="16" t="s">
        <v>21</v>
      </c>
      <c r="S46" s="16" t="str">
        <f t="shared" si="9"/>
        <v>IADRH</v>
      </c>
    </row>
    <row r="47" spans="2:22">
      <c r="C47" t="s">
        <v>11</v>
      </c>
      <c r="D47" s="18">
        <v>2010</v>
      </c>
      <c r="E47" t="str">
        <f t="shared" si="0"/>
        <v>INDA*</v>
      </c>
      <c r="F47" t="str">
        <f t="shared" si="10"/>
        <v>INDWST</v>
      </c>
      <c r="G47" t="str">
        <f t="shared" si="11"/>
        <v>IADRH</v>
      </c>
      <c r="H47" t="str">
        <f t="shared" si="12"/>
        <v>INDWST</v>
      </c>
      <c r="I47" s="93" t="s">
        <v>248</v>
      </c>
      <c r="J47" s="51">
        <f ca="1">OFFSET(Input!$A$1,N47+O47+2,P47+1)</f>
        <v>31.108262589722298</v>
      </c>
      <c r="K47" s="51">
        <f t="shared" ca="1" si="5"/>
        <v>31.108262589722298</v>
      </c>
      <c r="M47" s="10" t="str">
        <f t="shared" si="6"/>
        <v>HeatTax</v>
      </c>
      <c r="N47" s="10">
        <f>VLOOKUP(M47,Input!$C$2:$D$6,2,FALSE)</f>
        <v>63</v>
      </c>
      <c r="O47" s="10">
        <f t="shared" si="7"/>
        <v>1</v>
      </c>
      <c r="P47" s="10">
        <f>MATCH(F47,Input!$C$15:$U$15,0)</f>
        <v>9</v>
      </c>
      <c r="R47" s="16" t="s">
        <v>22</v>
      </c>
      <c r="S47" s="16" t="str">
        <f t="shared" si="9"/>
        <v>IADRH</v>
      </c>
    </row>
    <row r="48" spans="2:22">
      <c r="C48" t="s">
        <v>11</v>
      </c>
      <c r="D48" s="18">
        <v>2010</v>
      </c>
      <c r="E48" t="str">
        <f t="shared" si="0"/>
        <v>INDA*</v>
      </c>
      <c r="F48" t="str">
        <f t="shared" si="10"/>
        <v>INDHCE</v>
      </c>
      <c r="G48" t="str">
        <f t="shared" si="11"/>
        <v>IADRH</v>
      </c>
      <c r="H48" t="str">
        <f t="shared" si="12"/>
        <v>INDHCE</v>
      </c>
      <c r="I48" s="93" t="s">
        <v>248</v>
      </c>
      <c r="J48" s="51">
        <f ca="1">OFFSET(Input!$A$1,N48+O48+2,P48+1)</f>
        <v>30.170076892571945</v>
      </c>
      <c r="K48" s="51">
        <f t="shared" ca="1" si="5"/>
        <v>30.170076892571945</v>
      </c>
      <c r="M48" s="10" t="str">
        <f t="shared" si="6"/>
        <v>HeatTax</v>
      </c>
      <c r="N48" s="10">
        <f>VLOOKUP(M48,Input!$C$2:$D$6,2,FALSE)</f>
        <v>63</v>
      </c>
      <c r="O48" s="10">
        <f t="shared" si="7"/>
        <v>1</v>
      </c>
      <c r="P48" s="10">
        <f>MATCH(F48,Input!$C$15:$U$15,0)</f>
        <v>10</v>
      </c>
      <c r="R48" s="16" t="s">
        <v>23</v>
      </c>
      <c r="S48" s="16" t="str">
        <f t="shared" si="9"/>
        <v>IADRH</v>
      </c>
    </row>
    <row r="49" spans="2:19">
      <c r="C49" t="s">
        <v>11</v>
      </c>
      <c r="D49" s="18">
        <v>2010</v>
      </c>
      <c r="E49" t="str">
        <f t="shared" si="0"/>
        <v>INDA*</v>
      </c>
      <c r="F49" t="str">
        <f t="shared" si="10"/>
        <v>INDHDE</v>
      </c>
      <c r="G49" t="str">
        <f t="shared" si="11"/>
        <v>IADRH</v>
      </c>
      <c r="H49" t="str">
        <f t="shared" si="12"/>
        <v>INDHDE</v>
      </c>
      <c r="I49" s="93" t="s">
        <v>248</v>
      </c>
      <c r="J49" s="51">
        <f ca="1">OFFSET(Input!$A$1,N49+O49+2,P49+1)</f>
        <v>30.170076892571945</v>
      </c>
      <c r="K49" s="51">
        <f t="shared" ca="1" si="5"/>
        <v>30.170076892571945</v>
      </c>
      <c r="M49" s="10" t="str">
        <f t="shared" si="6"/>
        <v>HeatTax</v>
      </c>
      <c r="N49" s="10">
        <f>VLOOKUP(M49,Input!$C$2:$D$6,2,FALSE)</f>
        <v>63</v>
      </c>
      <c r="O49" s="10">
        <f t="shared" si="7"/>
        <v>1</v>
      </c>
      <c r="P49" s="10">
        <f>MATCH(F49,Input!$C$15:$U$15,0)</f>
        <v>11</v>
      </c>
      <c r="R49" s="16" t="s">
        <v>24</v>
      </c>
      <c r="S49" s="16" t="str">
        <f t="shared" si="9"/>
        <v>IADRH</v>
      </c>
    </row>
    <row r="50" spans="2:19">
      <c r="B50" s="9"/>
      <c r="C50" s="9" t="s">
        <v>11</v>
      </c>
      <c r="D50" s="12">
        <v>2010</v>
      </c>
      <c r="E50" s="9" t="str">
        <f t="shared" si="0"/>
        <v>INDA*</v>
      </c>
      <c r="F50" s="9" t="str">
        <f t="shared" si="10"/>
        <v>INDELC</v>
      </c>
      <c r="G50" s="9" t="str">
        <f t="shared" si="11"/>
        <v>IADRH</v>
      </c>
      <c r="H50" s="9" t="str">
        <f t="shared" si="12"/>
        <v>INDELC</v>
      </c>
      <c r="I50" s="93" t="s">
        <v>248</v>
      </c>
      <c r="J50" s="51">
        <f ca="1">OFFSET(Input!$A$1,N50+O50+2,P50+1)</f>
        <v>32.519861727474179</v>
      </c>
      <c r="K50" s="51">
        <f t="shared" ca="1" si="5"/>
        <v>32.519861727474179</v>
      </c>
      <c r="M50" s="13" t="str">
        <f t="shared" si="6"/>
        <v>HeatTax</v>
      </c>
      <c r="N50" s="13">
        <f>VLOOKUP(M50,Input!$C$2:$D$6,2,FALSE)</f>
        <v>63</v>
      </c>
      <c r="O50" s="13">
        <f t="shared" si="7"/>
        <v>1</v>
      </c>
      <c r="P50" s="13">
        <f>MATCH(F50,Input!$C$15:$U$15,0)</f>
        <v>12</v>
      </c>
      <c r="R50" s="16" t="s">
        <v>127</v>
      </c>
      <c r="S50" s="16" t="str">
        <f t="shared" si="9"/>
        <v>IADRH</v>
      </c>
    </row>
    <row r="51" spans="2:19">
      <c r="B51" s="26"/>
      <c r="C51" s="26" t="s">
        <v>11</v>
      </c>
      <c r="D51" s="27">
        <v>2010</v>
      </c>
      <c r="E51" s="26" t="str">
        <f t="shared" si="0"/>
        <v>INDA*</v>
      </c>
      <c r="F51" s="26" t="str">
        <f t="shared" si="10"/>
        <v>INDELC</v>
      </c>
      <c r="G51" s="26" t="str">
        <f t="shared" si="11"/>
        <v>IADLA</v>
      </c>
      <c r="H51" s="9" t="str">
        <f t="shared" si="12"/>
        <v>INDELC</v>
      </c>
      <c r="I51" s="93" t="s">
        <v>248</v>
      </c>
      <c r="J51" s="53">
        <f ca="1">OFFSET(Input!$A$1,N51+O51+2,P51+1)</f>
        <v>32.519861727474179</v>
      </c>
      <c r="K51" s="51">
        <f t="shared" ca="1" si="5"/>
        <v>32.519861727474179</v>
      </c>
      <c r="M51" s="28" t="str">
        <f t="shared" si="6"/>
        <v>FullTax</v>
      </c>
      <c r="N51" s="28">
        <f>VLOOKUP(M51,Input!$C$2:$D$6,2,FALSE)</f>
        <v>113</v>
      </c>
      <c r="O51" s="28">
        <f t="shared" si="7"/>
        <v>1</v>
      </c>
      <c r="P51" s="28">
        <f>MATCH(F51,Input!$C$15:$U$15,0)</f>
        <v>12</v>
      </c>
      <c r="R51" s="25" t="s">
        <v>127</v>
      </c>
      <c r="S51" s="25" t="str">
        <f>$V$2&amp;$U$9</f>
        <v>IADLA</v>
      </c>
    </row>
    <row r="52" spans="2:19">
      <c r="B52" s="9"/>
      <c r="C52" s="9" t="s">
        <v>11</v>
      </c>
      <c r="D52" s="12">
        <v>2010</v>
      </c>
      <c r="E52" s="9" t="str">
        <f t="shared" si="0"/>
        <v>INDA*</v>
      </c>
      <c r="F52" s="26" t="str">
        <f t="shared" si="10"/>
        <v>INDELC</v>
      </c>
      <c r="G52" s="9" t="str">
        <f t="shared" si="11"/>
        <v>IADEM</v>
      </c>
      <c r="H52" s="9" t="str">
        <f t="shared" si="12"/>
        <v>INDELC</v>
      </c>
      <c r="I52" s="93" t="s">
        <v>248</v>
      </c>
      <c r="J52" s="53">
        <f ca="1">OFFSET(Input!$A$1,N52+O52+2,P52+1)</f>
        <v>32.519861727474179</v>
      </c>
      <c r="K52" s="51">
        <f t="shared" ca="1" si="5"/>
        <v>32.519861727474179</v>
      </c>
      <c r="M52" s="13" t="str">
        <f t="shared" si="6"/>
        <v>FullTax</v>
      </c>
      <c r="N52" s="13">
        <f>VLOOKUP(M52,Input!$C$2:$D$6,2,FALSE)</f>
        <v>113</v>
      </c>
      <c r="O52" s="13">
        <f t="shared" si="7"/>
        <v>1</v>
      </c>
      <c r="P52" s="13">
        <f>MATCH(F52,Input!$C$15:$U$15,0)</f>
        <v>12</v>
      </c>
      <c r="R52" s="17" t="s">
        <v>127</v>
      </c>
      <c r="S52" s="17" t="str">
        <f>$V$2&amp;$U$10</f>
        <v>IADEM</v>
      </c>
    </row>
    <row r="53" spans="2:19">
      <c r="C53" t="s">
        <v>11</v>
      </c>
      <c r="D53" s="18">
        <v>2010</v>
      </c>
      <c r="E53" t="str">
        <f t="shared" si="0"/>
        <v>INDA*</v>
      </c>
      <c r="F53" t="str">
        <f t="shared" si="10"/>
        <v>INDDSB1</v>
      </c>
      <c r="G53" t="str">
        <f t="shared" si="11"/>
        <v>IADTF</v>
      </c>
      <c r="H53" t="str">
        <f t="shared" si="12"/>
        <v>INDDSB1</v>
      </c>
      <c r="I53" s="93" t="s">
        <v>248</v>
      </c>
      <c r="J53" s="59">
        <f ca="1">OFFSET(Input!$A$1,N53+O53+2,P53+1)</f>
        <v>0</v>
      </c>
      <c r="K53" s="51">
        <f t="shared" ca="1" si="5"/>
        <v>0</v>
      </c>
      <c r="M53" s="10" t="str">
        <f t="shared" si="6"/>
        <v>Lowered el tax</v>
      </c>
      <c r="N53" s="10">
        <f>VLOOKUP(M53,Input!$C$2:$D$6,2,FALSE)</f>
        <v>213</v>
      </c>
      <c r="O53" s="10">
        <f t="shared" si="7"/>
        <v>1</v>
      </c>
      <c r="P53" s="10">
        <f>MATCH(F53,Input!$C$15:$U$15,0)</f>
        <v>13</v>
      </c>
      <c r="R53" s="16" t="s">
        <v>28</v>
      </c>
      <c r="S53" s="16" t="str">
        <f>$V$2&amp;$U$11</f>
        <v>IADTF</v>
      </c>
    </row>
    <row r="54" spans="2:19">
      <c r="C54" t="s">
        <v>11</v>
      </c>
      <c r="D54" s="18">
        <v>2010</v>
      </c>
      <c r="E54" t="str">
        <f t="shared" si="0"/>
        <v>INDA*</v>
      </c>
      <c r="F54" t="str">
        <f t="shared" si="10"/>
        <v>INDDSB2</v>
      </c>
      <c r="G54" t="str">
        <f t="shared" si="11"/>
        <v>IADTF</v>
      </c>
      <c r="H54" t="str">
        <f t="shared" si="12"/>
        <v>INDDSB2</v>
      </c>
      <c r="I54" s="93" t="s">
        <v>248</v>
      </c>
      <c r="J54" s="51">
        <f ca="1">OFFSET(Input!$A$1,N54+O54+2,P54+1)</f>
        <v>0</v>
      </c>
      <c r="K54" s="51">
        <f t="shared" ca="1" si="5"/>
        <v>0</v>
      </c>
      <c r="M54" s="10" t="str">
        <f t="shared" si="6"/>
        <v>Lowered el tax</v>
      </c>
      <c r="N54" s="10">
        <f>VLOOKUP(M54,Input!$C$2:$D$6,2,FALSE)</f>
        <v>213</v>
      </c>
      <c r="O54" s="10">
        <f t="shared" si="7"/>
        <v>1</v>
      </c>
      <c r="P54" s="10">
        <f>MATCH(F54,Input!$C$15:$U$15,0)</f>
        <v>14</v>
      </c>
      <c r="R54" s="16" t="s">
        <v>30</v>
      </c>
      <c r="S54" s="16" t="str">
        <f t="shared" ref="S54:S55" si="13">$V$2&amp;$U$11</f>
        <v>IADTF</v>
      </c>
    </row>
    <row r="55" spans="2:19">
      <c r="C55" t="s">
        <v>11</v>
      </c>
      <c r="D55" s="18">
        <v>2010</v>
      </c>
      <c r="E55" t="str">
        <f t="shared" si="0"/>
        <v>INDA*</v>
      </c>
      <c r="F55" t="str">
        <f t="shared" si="10"/>
        <v>INDDSL</v>
      </c>
      <c r="G55" t="str">
        <f t="shared" si="11"/>
        <v>IADTF</v>
      </c>
      <c r="H55" t="str">
        <f t="shared" si="12"/>
        <v>INDDSL</v>
      </c>
      <c r="I55" s="93" t="s">
        <v>248</v>
      </c>
      <c r="J55" s="51">
        <f ca="1">OFFSET(Input!$A$1,N55+O55+2,P55+1)</f>
        <v>0</v>
      </c>
      <c r="K55" s="51">
        <f t="shared" ca="1" si="5"/>
        <v>0</v>
      </c>
      <c r="M55" s="10" t="str">
        <f t="shared" si="6"/>
        <v>Lowered el tax</v>
      </c>
      <c r="N55" s="10">
        <f>VLOOKUP(M55,Input!$C$2:$D$6,2,FALSE)</f>
        <v>213</v>
      </c>
      <c r="O55" s="10">
        <f t="shared" si="7"/>
        <v>1</v>
      </c>
      <c r="P55" s="10">
        <f>MATCH(F55,Input!$C$15:$U$15,0)</f>
        <v>3</v>
      </c>
      <c r="R55" s="16" t="s">
        <v>29</v>
      </c>
      <c r="S55" s="16" t="str">
        <f t="shared" si="13"/>
        <v>IADTF</v>
      </c>
    </row>
    <row r="56" spans="2:19">
      <c r="C56" t="s">
        <v>11</v>
      </c>
      <c r="D56" s="18">
        <v>2010</v>
      </c>
      <c r="E56" t="str">
        <f t="shared" si="0"/>
        <v>INDA*</v>
      </c>
      <c r="F56" t="str">
        <f t="shared" si="10"/>
        <v>INDLPG</v>
      </c>
      <c r="G56" t="str">
        <f t="shared" si="11"/>
        <v>IADFL</v>
      </c>
      <c r="H56" t="str">
        <f t="shared" si="12"/>
        <v>INDLPG</v>
      </c>
      <c r="I56" s="93" t="s">
        <v>248</v>
      </c>
      <c r="J56" s="51">
        <f ca="1">OFFSET(Input!$A$1,N56+O56+2,P56+1)</f>
        <v>32.490852038154401</v>
      </c>
      <c r="K56" s="51">
        <f t="shared" ca="1" si="5"/>
        <v>32.490852038154401</v>
      </c>
      <c r="M56" s="10" t="str">
        <f t="shared" si="6"/>
        <v>FullTax</v>
      </c>
      <c r="N56" s="10">
        <f>VLOOKUP(M56,Input!$C$2:$D$6,2,FALSE)</f>
        <v>113</v>
      </c>
      <c r="O56" s="10">
        <f t="shared" si="7"/>
        <v>1</v>
      </c>
      <c r="P56" s="10">
        <f>MATCH(F56,Input!$C$15:$U$15,0)</f>
        <v>8</v>
      </c>
      <c r="R56" s="16" t="s">
        <v>21</v>
      </c>
      <c r="S56" s="16" t="str">
        <f>$V$2&amp;$U$12</f>
        <v>IADFL</v>
      </c>
    </row>
    <row r="57" spans="2:19">
      <c r="C57" t="s">
        <v>11</v>
      </c>
      <c r="D57" s="18">
        <v>2010</v>
      </c>
      <c r="E57" t="str">
        <f t="shared" si="0"/>
        <v>INDA*</v>
      </c>
      <c r="F57" t="str">
        <f t="shared" si="10"/>
        <v>INDSNG1</v>
      </c>
      <c r="G57" t="str">
        <f t="shared" si="11"/>
        <v>IADFL</v>
      </c>
      <c r="H57" t="str">
        <f t="shared" si="12"/>
        <v>INDSNG1</v>
      </c>
      <c r="I57" s="93" t="s">
        <v>248</v>
      </c>
      <c r="J57" s="51">
        <f ca="1">OFFSET(Input!$A$1,N57+O57+2,P57+1)</f>
        <v>121.84069514307899</v>
      </c>
      <c r="K57" s="51">
        <f t="shared" ca="1" si="5"/>
        <v>121.84069514307899</v>
      </c>
      <c r="M57" s="10" t="str">
        <f t="shared" si="6"/>
        <v>FullTax</v>
      </c>
      <c r="N57" s="10">
        <f>VLOOKUP(M57,Input!$C$2:$D$6,2,FALSE)</f>
        <v>113</v>
      </c>
      <c r="O57" s="10">
        <f t="shared" si="7"/>
        <v>1</v>
      </c>
      <c r="P57" s="10">
        <f>MATCH(F57,Input!$C$15:$U$15,0)</f>
        <v>15</v>
      </c>
      <c r="R57" s="16" t="s">
        <v>25</v>
      </c>
      <c r="S57" s="16" t="str">
        <f t="shared" ref="S57:S58" si="14">$V$2&amp;$U$12</f>
        <v>IADFL</v>
      </c>
    </row>
    <row r="58" spans="2:19" ht="15.75" thickBot="1">
      <c r="B58" s="80"/>
      <c r="C58" s="80" t="s">
        <v>11</v>
      </c>
      <c r="D58" s="81">
        <v>2010</v>
      </c>
      <c r="E58" s="80" t="str">
        <f t="shared" si="0"/>
        <v>INDA*</v>
      </c>
      <c r="F58" s="80" t="str">
        <f t="shared" si="10"/>
        <v>INDSNG2</v>
      </c>
      <c r="G58" s="80" t="str">
        <f t="shared" si="11"/>
        <v>IADFL</v>
      </c>
      <c r="H58" s="80" t="str">
        <f t="shared" si="12"/>
        <v>INDSNG2</v>
      </c>
      <c r="I58" s="93" t="s">
        <v>248</v>
      </c>
      <c r="J58" s="83">
        <f ca="1">OFFSET(Input!$A$1,N58+O58+2,P58+1)</f>
        <v>0</v>
      </c>
      <c r="K58" s="51">
        <f t="shared" ca="1" si="5"/>
        <v>0</v>
      </c>
      <c r="M58" s="13" t="str">
        <f t="shared" si="6"/>
        <v>FullTax</v>
      </c>
      <c r="N58" s="13">
        <f>VLOOKUP(M58,Input!$C$2:$D$6,2,FALSE)</f>
        <v>113</v>
      </c>
      <c r="O58" s="13">
        <f t="shared" si="7"/>
        <v>1</v>
      </c>
      <c r="P58" s="13">
        <f>MATCH(F58,Input!$C$15:$U$15,0)</f>
        <v>16</v>
      </c>
      <c r="R58" s="17" t="s">
        <v>26</v>
      </c>
      <c r="S58" s="17" t="str">
        <f t="shared" si="14"/>
        <v>IADFL</v>
      </c>
    </row>
    <row r="59" spans="2:19">
      <c r="C59" t="s">
        <v>11</v>
      </c>
      <c r="D59" s="18">
        <v>2015</v>
      </c>
      <c r="E59" t="str">
        <f t="shared" si="0"/>
        <v>INDA*</v>
      </c>
      <c r="F59" t="str">
        <f t="shared" ref="F59:H78" si="15">F6</f>
        <v>INDNGA</v>
      </c>
      <c r="G59" t="str">
        <f t="shared" si="15"/>
        <v>IADMT</v>
      </c>
      <c r="H59" t="str">
        <f t="shared" si="15"/>
        <v>INDNGA</v>
      </c>
      <c r="I59" s="93" t="s">
        <v>248</v>
      </c>
      <c r="J59" s="51">
        <f ca="1">OFFSET(Input!$A$1,N59+O59+2,P59+1)</f>
        <v>2.3923925411292624</v>
      </c>
      <c r="K59" s="51">
        <f t="shared" ca="1" si="5"/>
        <v>2.3923925411292624</v>
      </c>
      <c r="M59" s="20" t="str">
        <f t="shared" si="6"/>
        <v>ProcesTax</v>
      </c>
      <c r="N59" s="20">
        <f>VLOOKUP(M59,Input!$C$2:$D$6,2,FALSE)</f>
        <v>13</v>
      </c>
      <c r="O59" s="20">
        <f t="shared" si="7"/>
        <v>6</v>
      </c>
      <c r="P59" s="20">
        <f>MATCH(F59,Input!$C$15:$U$15,0)</f>
        <v>1</v>
      </c>
    </row>
    <row r="60" spans="2:19">
      <c r="C60" t="s">
        <v>11</v>
      </c>
      <c r="D60" s="18">
        <v>2015</v>
      </c>
      <c r="E60" t="str">
        <f t="shared" si="0"/>
        <v>INDA*</v>
      </c>
      <c r="F60" t="str">
        <f t="shared" si="15"/>
        <v>INDSNG1</v>
      </c>
      <c r="G60" t="str">
        <f t="shared" si="15"/>
        <v>IADMT</v>
      </c>
      <c r="H60" t="str">
        <f t="shared" si="15"/>
        <v>INDSNG1</v>
      </c>
      <c r="I60" s="93" t="s">
        <v>248</v>
      </c>
      <c r="J60" s="51">
        <f ca="1">OFFSET(Input!$A$1,N60+O60+2,P60+1)</f>
        <v>0</v>
      </c>
      <c r="K60" s="51">
        <f t="shared" ca="1" si="5"/>
        <v>0</v>
      </c>
      <c r="M60" s="10" t="str">
        <f t="shared" si="6"/>
        <v>ProcesTax</v>
      </c>
      <c r="N60" s="10">
        <f>VLOOKUP(M60,Input!$C$2:$D$6,2,FALSE)</f>
        <v>13</v>
      </c>
      <c r="O60" s="10">
        <f t="shared" si="7"/>
        <v>6</v>
      </c>
      <c r="P60" s="10">
        <f>MATCH(F60,Input!$C$15:$U$15,0)</f>
        <v>15</v>
      </c>
    </row>
    <row r="61" spans="2:19">
      <c r="C61" t="s">
        <v>11</v>
      </c>
      <c r="D61" s="18">
        <v>2015</v>
      </c>
      <c r="E61" t="str">
        <f t="shared" si="0"/>
        <v>INDA*</v>
      </c>
      <c r="F61" t="str">
        <f t="shared" si="15"/>
        <v>INDSNG2</v>
      </c>
      <c r="G61" t="str">
        <f t="shared" si="15"/>
        <v>IADMT</v>
      </c>
      <c r="H61" t="str">
        <f t="shared" si="15"/>
        <v>INDSNG2</v>
      </c>
      <c r="I61" s="93" t="s">
        <v>248</v>
      </c>
      <c r="J61" s="51">
        <f ca="1">OFFSET(Input!$A$1,N61+O61+2,P61+1)</f>
        <v>0</v>
      </c>
      <c r="K61" s="51">
        <f t="shared" ca="1" si="5"/>
        <v>0</v>
      </c>
      <c r="M61" s="10" t="str">
        <f t="shared" si="6"/>
        <v>ProcesTax</v>
      </c>
      <c r="N61" s="10">
        <f>VLOOKUP(M61,Input!$C$2:$D$6,2,FALSE)</f>
        <v>13</v>
      </c>
      <c r="O61" s="10">
        <f t="shared" si="7"/>
        <v>6</v>
      </c>
      <c r="P61" s="10">
        <f>MATCH(F61,Input!$C$15:$U$15,0)</f>
        <v>16</v>
      </c>
    </row>
    <row r="62" spans="2:19">
      <c r="C62" t="s">
        <v>11</v>
      </c>
      <c r="D62" s="18">
        <v>2015</v>
      </c>
      <c r="E62" t="str">
        <f t="shared" si="0"/>
        <v>INDA*</v>
      </c>
      <c r="F62" t="str">
        <f t="shared" si="15"/>
        <v>INDCOA</v>
      </c>
      <c r="G62" t="str">
        <f t="shared" si="15"/>
        <v>IADMT</v>
      </c>
      <c r="H62" t="str">
        <f t="shared" si="15"/>
        <v>INDCOA</v>
      </c>
      <c r="I62" s="93" t="s">
        <v>248</v>
      </c>
      <c r="J62" s="51">
        <f ca="1">OFFSET(Input!$A$1,N62+O62+2,P62+1)</f>
        <v>0</v>
      </c>
      <c r="K62" s="51">
        <f t="shared" ca="1" si="5"/>
        <v>0</v>
      </c>
      <c r="M62" s="10" t="str">
        <f t="shared" si="6"/>
        <v>ProcesTax</v>
      </c>
      <c r="N62" s="10">
        <f>VLOOKUP(M62,Input!$C$2:$D$6,2,FALSE)</f>
        <v>13</v>
      </c>
      <c r="O62" s="10">
        <f t="shared" si="7"/>
        <v>6</v>
      </c>
      <c r="P62" s="10">
        <f>MATCH(F62,Input!$C$15:$U$15,0)</f>
        <v>2</v>
      </c>
    </row>
    <row r="63" spans="2:19">
      <c r="C63" t="s">
        <v>11</v>
      </c>
      <c r="D63" s="18">
        <v>2015</v>
      </c>
      <c r="E63" t="str">
        <f t="shared" si="0"/>
        <v>INDA*</v>
      </c>
      <c r="F63" t="str">
        <f t="shared" si="15"/>
        <v>INDDSL</v>
      </c>
      <c r="G63" t="str">
        <f t="shared" si="15"/>
        <v>IADMT</v>
      </c>
      <c r="H63" t="str">
        <f t="shared" si="15"/>
        <v>INDDSL</v>
      </c>
      <c r="I63" s="93" t="s">
        <v>248</v>
      </c>
      <c r="J63" s="51">
        <f ca="1">OFFSET(Input!$A$1,N63+O63+2,P63+1)</f>
        <v>145.72835544314296</v>
      </c>
      <c r="K63" s="51">
        <f t="shared" ca="1" si="5"/>
        <v>145.72835544314296</v>
      </c>
      <c r="M63" s="10" t="str">
        <f t="shared" si="6"/>
        <v>ProcesTax</v>
      </c>
      <c r="N63" s="10">
        <f>VLOOKUP(M63,Input!$C$2:$D$6,2,FALSE)</f>
        <v>13</v>
      </c>
      <c r="O63" s="10">
        <f t="shared" si="7"/>
        <v>6</v>
      </c>
      <c r="P63" s="10">
        <f>MATCH(F63,Input!$C$15:$U$15,0)</f>
        <v>3</v>
      </c>
    </row>
    <row r="64" spans="2:19">
      <c r="C64" t="s">
        <v>11</v>
      </c>
      <c r="D64" s="18">
        <v>2015</v>
      </c>
      <c r="E64" t="str">
        <f t="shared" si="0"/>
        <v>INDA*</v>
      </c>
      <c r="F64" t="str">
        <f t="shared" si="15"/>
        <v>INDDSB1</v>
      </c>
      <c r="G64" t="str">
        <f t="shared" si="15"/>
        <v>IADMT</v>
      </c>
      <c r="H64" t="str">
        <f t="shared" si="15"/>
        <v>INDDSB1</v>
      </c>
      <c r="I64" s="93" t="s">
        <v>248</v>
      </c>
      <c r="J64" s="51">
        <f ca="1">OFFSET(Input!$A$1,N64+O64+2,P64+1)</f>
        <v>121.84069514307899</v>
      </c>
      <c r="K64" s="51">
        <f t="shared" ca="1" si="5"/>
        <v>121.84069514307899</v>
      </c>
      <c r="M64" s="10" t="str">
        <f t="shared" si="6"/>
        <v>ProcesTax</v>
      </c>
      <c r="N64" s="10">
        <f>VLOOKUP(M64,Input!$C$2:$D$6,2,FALSE)</f>
        <v>13</v>
      </c>
      <c r="O64" s="10">
        <f t="shared" si="7"/>
        <v>6</v>
      </c>
      <c r="P64" s="10">
        <f>MATCH(F64,Input!$C$15:$U$15,0)</f>
        <v>13</v>
      </c>
    </row>
    <row r="65" spans="2:16">
      <c r="C65" t="s">
        <v>11</v>
      </c>
      <c r="D65" s="18">
        <v>2015</v>
      </c>
      <c r="E65" t="str">
        <f t="shared" si="0"/>
        <v>INDA*</v>
      </c>
      <c r="F65" t="str">
        <f t="shared" si="15"/>
        <v>INDDSB2</v>
      </c>
      <c r="G65" t="str">
        <f t="shared" si="15"/>
        <v>IADMT</v>
      </c>
      <c r="H65" t="str">
        <f t="shared" si="15"/>
        <v>INDDSB2</v>
      </c>
      <c r="I65" s="93" t="s">
        <v>248</v>
      </c>
      <c r="J65" s="51">
        <f ca="1">OFFSET(Input!$A$1,N65+O65+2,P65+1)</f>
        <v>121.84069514307899</v>
      </c>
      <c r="K65" s="51">
        <f t="shared" ca="1" si="5"/>
        <v>121.84069514307899</v>
      </c>
      <c r="M65" s="10" t="str">
        <f t="shared" si="6"/>
        <v>ProcesTax</v>
      </c>
      <c r="N65" s="10">
        <f>VLOOKUP(M65,Input!$C$2:$D$6,2,FALSE)</f>
        <v>13</v>
      </c>
      <c r="O65" s="10">
        <f t="shared" si="7"/>
        <v>6</v>
      </c>
      <c r="P65" s="10">
        <f>MATCH(F65,Input!$C$15:$U$15,0)</f>
        <v>14</v>
      </c>
    </row>
    <row r="66" spans="2:16">
      <c r="C66" t="s">
        <v>11</v>
      </c>
      <c r="D66" s="18">
        <v>2015</v>
      </c>
      <c r="E66" t="str">
        <f t="shared" si="0"/>
        <v>INDA*</v>
      </c>
      <c r="F66" t="str">
        <f t="shared" si="15"/>
        <v>INDWPE</v>
      </c>
      <c r="G66" t="str">
        <f t="shared" si="15"/>
        <v>IADMT</v>
      </c>
      <c r="H66" t="str">
        <f t="shared" si="15"/>
        <v>INDWPE</v>
      </c>
      <c r="I66" s="93" t="s">
        <v>248</v>
      </c>
      <c r="J66" s="51">
        <f ca="1">OFFSET(Input!$A$1,N66+O66+2,P66+1)</f>
        <v>0</v>
      </c>
      <c r="K66" s="51">
        <f t="shared" ca="1" si="5"/>
        <v>0</v>
      </c>
      <c r="M66" s="10" t="str">
        <f t="shared" si="6"/>
        <v>ProcesTax</v>
      </c>
      <c r="N66" s="10">
        <f>VLOOKUP(M66,Input!$C$2:$D$6,2,FALSE)</f>
        <v>13</v>
      </c>
      <c r="O66" s="10">
        <f t="shared" si="7"/>
        <v>6</v>
      </c>
      <c r="P66" s="10">
        <f>MATCH(F66,Input!$C$15:$U$15,0)</f>
        <v>4</v>
      </c>
    </row>
    <row r="67" spans="2:16">
      <c r="C67" t="s">
        <v>11</v>
      </c>
      <c r="D67" s="18">
        <v>2015</v>
      </c>
      <c r="E67" t="str">
        <f t="shared" si="0"/>
        <v>INDA*</v>
      </c>
      <c r="F67" t="str">
        <f t="shared" si="15"/>
        <v>INDWCH</v>
      </c>
      <c r="G67" t="str">
        <f t="shared" si="15"/>
        <v>IADMT</v>
      </c>
      <c r="H67" t="str">
        <f t="shared" si="15"/>
        <v>INDWCH</v>
      </c>
      <c r="I67" s="93" t="s">
        <v>248</v>
      </c>
      <c r="J67" s="51">
        <f ca="1">OFFSET(Input!$A$1,N67+O67+2,P67+1)</f>
        <v>0</v>
      </c>
      <c r="K67" s="51">
        <f t="shared" ca="1" si="5"/>
        <v>0</v>
      </c>
      <c r="M67" s="10" t="str">
        <f t="shared" si="6"/>
        <v>ProcesTax</v>
      </c>
      <c r="N67" s="10">
        <f>VLOOKUP(M67,Input!$C$2:$D$6,2,FALSE)</f>
        <v>13</v>
      </c>
      <c r="O67" s="10">
        <f t="shared" si="7"/>
        <v>6</v>
      </c>
      <c r="P67" s="10">
        <f>MATCH(F67,Input!$C$15:$U$15,0)</f>
        <v>5</v>
      </c>
    </row>
    <row r="68" spans="2:16">
      <c r="C68" t="s">
        <v>11</v>
      </c>
      <c r="D68" s="18">
        <v>2015</v>
      </c>
      <c r="E68" t="str">
        <f t="shared" si="0"/>
        <v>INDA*</v>
      </c>
      <c r="F68" t="str">
        <f t="shared" si="15"/>
        <v>INDBGA</v>
      </c>
      <c r="G68" t="str">
        <f t="shared" si="15"/>
        <v>IADMT</v>
      </c>
      <c r="H68" t="str">
        <f t="shared" si="15"/>
        <v>INDBGA</v>
      </c>
      <c r="I68" s="93" t="s">
        <v>248</v>
      </c>
      <c r="J68" s="51">
        <f ca="1">OFFSET(Input!$A$1,N68+O68+2,P68+1)</f>
        <v>0</v>
      </c>
      <c r="K68" s="51">
        <f t="shared" ca="1" si="5"/>
        <v>0</v>
      </c>
      <c r="M68" s="10" t="str">
        <f t="shared" si="6"/>
        <v>ProcesTax</v>
      </c>
      <c r="N68" s="10">
        <f>VLOOKUP(M68,Input!$C$2:$D$6,2,FALSE)</f>
        <v>13</v>
      </c>
      <c r="O68" s="10">
        <f t="shared" si="7"/>
        <v>6</v>
      </c>
      <c r="P68" s="10">
        <f>MATCH(F68,Input!$C$15:$U$15,0)</f>
        <v>6</v>
      </c>
    </row>
    <row r="69" spans="2:16">
      <c r="C69" t="s">
        <v>11</v>
      </c>
      <c r="D69" s="18">
        <v>2015</v>
      </c>
      <c r="E69" t="str">
        <f t="shared" si="0"/>
        <v>INDA*</v>
      </c>
      <c r="F69" t="str">
        <f t="shared" si="15"/>
        <v>INDHFO</v>
      </c>
      <c r="G69" t="str">
        <f t="shared" si="15"/>
        <v>IADMT</v>
      </c>
      <c r="H69" t="str">
        <f t="shared" si="15"/>
        <v>INDHFO</v>
      </c>
      <c r="I69" s="93" t="s">
        <v>248</v>
      </c>
      <c r="J69" s="51">
        <f ca="1">OFFSET(Input!$A$1,N69+O69+2,P69+1)</f>
        <v>49.612420193178153</v>
      </c>
      <c r="K69" s="51">
        <f t="shared" ca="1" si="5"/>
        <v>49.612420193178153</v>
      </c>
      <c r="M69" s="10" t="str">
        <f t="shared" si="6"/>
        <v>ProcesTax</v>
      </c>
      <c r="N69" s="10">
        <f>VLOOKUP(M69,Input!$C$2:$D$6,2,FALSE)</f>
        <v>13</v>
      </c>
      <c r="O69" s="10">
        <f t="shared" si="7"/>
        <v>6</v>
      </c>
      <c r="P69" s="10">
        <f>MATCH(F69,Input!$C$15:$U$15,0)</f>
        <v>7</v>
      </c>
    </row>
    <row r="70" spans="2:16">
      <c r="C70" t="s">
        <v>11</v>
      </c>
      <c r="D70" s="18">
        <v>2015</v>
      </c>
      <c r="E70" t="str">
        <f t="shared" ref="E70:E133" si="16">$V$3&amp;"*"</f>
        <v>INDA*</v>
      </c>
      <c r="F70" t="str">
        <f t="shared" si="15"/>
        <v>INDLPG</v>
      </c>
      <c r="G70" t="str">
        <f t="shared" si="15"/>
        <v>IADMT</v>
      </c>
      <c r="H70" t="str">
        <f t="shared" si="15"/>
        <v>INDLPG</v>
      </c>
      <c r="I70" s="93" t="s">
        <v>248</v>
      </c>
      <c r="J70" s="51">
        <f ca="1">OFFSET(Input!$A$1,N70+O70+2,P70+1)</f>
        <v>40.590088951336469</v>
      </c>
      <c r="K70" s="51">
        <f t="shared" ca="1" si="5"/>
        <v>40.590088951336469</v>
      </c>
      <c r="M70" s="10" t="str">
        <f t="shared" si="6"/>
        <v>ProcesTax</v>
      </c>
      <c r="N70" s="10">
        <f>VLOOKUP(M70,Input!$C$2:$D$6,2,FALSE)</f>
        <v>13</v>
      </c>
      <c r="O70" s="10">
        <f t="shared" si="7"/>
        <v>6</v>
      </c>
      <c r="P70" s="10">
        <f>MATCH(F70,Input!$C$15:$U$15,0)</f>
        <v>8</v>
      </c>
    </row>
    <row r="71" spans="2:16">
      <c r="C71" t="s">
        <v>11</v>
      </c>
      <c r="D71" s="18">
        <v>2015</v>
      </c>
      <c r="E71" t="str">
        <f t="shared" si="16"/>
        <v>INDA*</v>
      </c>
      <c r="F71" t="str">
        <f t="shared" si="15"/>
        <v>INDWST</v>
      </c>
      <c r="G71" t="str">
        <f t="shared" si="15"/>
        <v>IADMT</v>
      </c>
      <c r="H71" t="str">
        <f t="shared" si="15"/>
        <v>INDWST</v>
      </c>
      <c r="I71" s="93" t="s">
        <v>248</v>
      </c>
      <c r="J71" s="51">
        <f ca="1">OFFSET(Input!$A$1,N71+O71+2,P71+1)</f>
        <v>0</v>
      </c>
      <c r="K71" s="51">
        <f t="shared" ref="K71:K134" ca="1" si="17">J71</f>
        <v>0</v>
      </c>
      <c r="M71" s="10" t="str">
        <f t="shared" ref="M71:M134" si="18">VLOOKUP(RIGHT(G71,3),$U$6:$W$12,3,FALSE)</f>
        <v>ProcesTax</v>
      </c>
      <c r="N71" s="10">
        <f>VLOOKUP(M71,Input!$C$2:$D$6,2,FALSE)</f>
        <v>13</v>
      </c>
      <c r="O71" s="10">
        <f t="shared" ref="O71:O134" si="19">D71-2009</f>
        <v>6</v>
      </c>
      <c r="P71" s="10">
        <f>MATCH(F71,Input!$C$15:$U$15,0)</f>
        <v>9</v>
      </c>
    </row>
    <row r="72" spans="2:16">
      <c r="C72" t="s">
        <v>11</v>
      </c>
      <c r="D72" s="18">
        <v>2015</v>
      </c>
      <c r="E72" t="str">
        <f t="shared" si="16"/>
        <v>INDA*</v>
      </c>
      <c r="F72" t="str">
        <f t="shared" si="15"/>
        <v>INDHCE</v>
      </c>
      <c r="G72" t="str">
        <f t="shared" si="15"/>
        <v>IADMT</v>
      </c>
      <c r="H72" t="str">
        <f t="shared" si="15"/>
        <v>INDHCE</v>
      </c>
      <c r="I72" s="93" t="s">
        <v>248</v>
      </c>
      <c r="J72" s="51">
        <f ca="1">OFFSET(Input!$A$1,N72+O72+2,P72+1)</f>
        <v>30.170076892571945</v>
      </c>
      <c r="K72" s="51">
        <f t="shared" ca="1" si="17"/>
        <v>30.170076892571945</v>
      </c>
      <c r="M72" s="10" t="str">
        <f t="shared" si="18"/>
        <v>ProcesTax</v>
      </c>
      <c r="N72" s="10">
        <f>VLOOKUP(M72,Input!$C$2:$D$6,2,FALSE)</f>
        <v>13</v>
      </c>
      <c r="O72" s="10">
        <f t="shared" si="19"/>
        <v>6</v>
      </c>
      <c r="P72" s="10">
        <f>MATCH(F72,Input!$C$15:$U$15,0)</f>
        <v>10</v>
      </c>
    </row>
    <row r="73" spans="2:16">
      <c r="C73" t="s">
        <v>11</v>
      </c>
      <c r="D73" s="18">
        <v>2015</v>
      </c>
      <c r="E73" t="str">
        <f t="shared" si="16"/>
        <v>INDA*</v>
      </c>
      <c r="F73" t="str">
        <f t="shared" si="15"/>
        <v>INDHDE</v>
      </c>
      <c r="G73" t="str">
        <f t="shared" si="15"/>
        <v>IADMT</v>
      </c>
      <c r="H73" t="str">
        <f t="shared" si="15"/>
        <v>INDHDE</v>
      </c>
      <c r="I73" s="93" t="s">
        <v>248</v>
      </c>
      <c r="J73" s="51">
        <f ca="1">OFFSET(Input!$A$1,N73+O73+2,P73+1)</f>
        <v>30.170076892571945</v>
      </c>
      <c r="K73" s="51">
        <f t="shared" ca="1" si="17"/>
        <v>30.170076892571945</v>
      </c>
      <c r="M73" s="10" t="str">
        <f t="shared" si="18"/>
        <v>ProcesTax</v>
      </c>
      <c r="N73" s="10">
        <f>VLOOKUP(M73,Input!$C$2:$D$6,2,FALSE)</f>
        <v>13</v>
      </c>
      <c r="O73" s="10">
        <f t="shared" si="19"/>
        <v>6</v>
      </c>
      <c r="P73" s="10">
        <f>MATCH(F73,Input!$C$15:$U$15,0)</f>
        <v>11</v>
      </c>
    </row>
    <row r="74" spans="2:16">
      <c r="B74" s="9"/>
      <c r="C74" s="9" t="s">
        <v>11</v>
      </c>
      <c r="D74" s="12">
        <v>2015</v>
      </c>
      <c r="E74" s="9" t="str">
        <f t="shared" si="16"/>
        <v>INDA*</v>
      </c>
      <c r="F74" s="9" t="str">
        <f t="shared" si="15"/>
        <v>INDELC</v>
      </c>
      <c r="G74" s="9" t="str">
        <f t="shared" si="15"/>
        <v>IADMT</v>
      </c>
      <c r="H74" s="9" t="str">
        <f t="shared" si="15"/>
        <v>INDELC</v>
      </c>
      <c r="I74" s="93" t="s">
        <v>248</v>
      </c>
      <c r="J74" s="51">
        <f ca="1">OFFSET(Input!$A$1,N74+O74+2,P74+1)</f>
        <v>1.25</v>
      </c>
      <c r="K74" s="51">
        <f t="shared" ca="1" si="17"/>
        <v>1.25</v>
      </c>
      <c r="M74" s="13" t="str">
        <f t="shared" si="18"/>
        <v>ProcesTax</v>
      </c>
      <c r="N74" s="13">
        <f>VLOOKUP(M74,Input!$C$2:$D$6,2,FALSE)</f>
        <v>13</v>
      </c>
      <c r="O74" s="13">
        <f t="shared" si="19"/>
        <v>6</v>
      </c>
      <c r="P74" s="13">
        <f>MATCH(F74,Input!$C$15:$U$15,0)</f>
        <v>12</v>
      </c>
    </row>
    <row r="75" spans="2:16">
      <c r="C75" t="s">
        <v>11</v>
      </c>
      <c r="D75" s="18">
        <v>2015</v>
      </c>
      <c r="E75" t="str">
        <f t="shared" si="16"/>
        <v>INDA*</v>
      </c>
      <c r="F75" t="str">
        <f t="shared" si="15"/>
        <v>INDNGA</v>
      </c>
      <c r="G75" t="str">
        <f t="shared" si="15"/>
        <v>IADHT</v>
      </c>
      <c r="H75" t="str">
        <f t="shared" si="15"/>
        <v>INDNGA</v>
      </c>
      <c r="I75" s="93" t="s">
        <v>248</v>
      </c>
      <c r="J75" s="59">
        <f ca="1">OFFSET(Input!$A$1,N75+O75+2,P75+1)</f>
        <v>2.3923925411292624</v>
      </c>
      <c r="K75" s="51">
        <f t="shared" ca="1" si="17"/>
        <v>2.3923925411292624</v>
      </c>
      <c r="M75" s="10" t="str">
        <f t="shared" si="18"/>
        <v>ProcesTax</v>
      </c>
      <c r="N75" s="10">
        <f>VLOOKUP(M75,Input!$C$2:$D$6,2,FALSE)</f>
        <v>13</v>
      </c>
      <c r="O75" s="10">
        <f t="shared" si="19"/>
        <v>6</v>
      </c>
      <c r="P75" s="10">
        <f>MATCH(F75,Input!$C$15:$U$15,0)</f>
        <v>1</v>
      </c>
    </row>
    <row r="76" spans="2:16">
      <c r="C76" t="s">
        <v>11</v>
      </c>
      <c r="D76" s="18">
        <v>2015</v>
      </c>
      <c r="E76" t="str">
        <f t="shared" si="16"/>
        <v>INDA*</v>
      </c>
      <c r="F76" t="str">
        <f t="shared" si="15"/>
        <v>INDSNG2</v>
      </c>
      <c r="G76" t="str">
        <f t="shared" si="15"/>
        <v>IADHT</v>
      </c>
      <c r="H76" t="str">
        <f t="shared" si="15"/>
        <v>INDSNG2</v>
      </c>
      <c r="I76" s="93" t="s">
        <v>248</v>
      </c>
      <c r="J76" s="51">
        <f ca="1">OFFSET(Input!$A$1,N76+O76+2,P76+1)</f>
        <v>0</v>
      </c>
      <c r="K76" s="51">
        <f t="shared" ca="1" si="17"/>
        <v>0</v>
      </c>
      <c r="M76" s="10" t="str">
        <f t="shared" si="18"/>
        <v>ProcesTax</v>
      </c>
      <c r="N76" s="10">
        <f>VLOOKUP(M76,Input!$C$2:$D$6,2,FALSE)</f>
        <v>13</v>
      </c>
      <c r="O76" s="10">
        <f t="shared" si="19"/>
        <v>6</v>
      </c>
      <c r="P76" s="10">
        <f>MATCH(F76,Input!$C$15:$U$15,0)</f>
        <v>16</v>
      </c>
    </row>
    <row r="77" spans="2:16">
      <c r="C77" t="s">
        <v>11</v>
      </c>
      <c r="D77" s="18">
        <v>2015</v>
      </c>
      <c r="E77" t="str">
        <f t="shared" si="16"/>
        <v>INDA*</v>
      </c>
      <c r="F77" t="str">
        <f t="shared" si="15"/>
        <v>INDSNG1</v>
      </c>
      <c r="G77" t="str">
        <f t="shared" si="15"/>
        <v>IADHT</v>
      </c>
      <c r="H77" t="str">
        <f t="shared" si="15"/>
        <v>INDSNG1</v>
      </c>
      <c r="I77" s="93" t="s">
        <v>248</v>
      </c>
      <c r="J77" s="51">
        <f ca="1">OFFSET(Input!$A$1,N77+O77+2,P77+1)</f>
        <v>0</v>
      </c>
      <c r="K77" s="51">
        <f t="shared" ca="1" si="17"/>
        <v>0</v>
      </c>
      <c r="M77" s="10" t="str">
        <f t="shared" si="18"/>
        <v>ProcesTax</v>
      </c>
      <c r="N77" s="10">
        <f>VLOOKUP(M77,Input!$C$2:$D$6,2,FALSE)</f>
        <v>13</v>
      </c>
      <c r="O77" s="10">
        <f t="shared" si="19"/>
        <v>6</v>
      </c>
      <c r="P77" s="10">
        <f>MATCH(F77,Input!$C$15:$U$15,0)</f>
        <v>15</v>
      </c>
    </row>
    <row r="78" spans="2:16">
      <c r="C78" t="s">
        <v>11</v>
      </c>
      <c r="D78" s="18">
        <v>2015</v>
      </c>
      <c r="E78" t="str">
        <f t="shared" si="16"/>
        <v>INDA*</v>
      </c>
      <c r="F78" t="str">
        <f t="shared" si="15"/>
        <v>INDCOA</v>
      </c>
      <c r="G78" t="str">
        <f t="shared" si="15"/>
        <v>IADHT</v>
      </c>
      <c r="H78" t="str">
        <f t="shared" si="15"/>
        <v>INDCOA</v>
      </c>
      <c r="I78" s="93" t="s">
        <v>248</v>
      </c>
      <c r="J78" s="51">
        <f ca="1">OFFSET(Input!$A$1,N78+O78+2,P78+1)</f>
        <v>0</v>
      </c>
      <c r="K78" s="51">
        <f t="shared" ca="1" si="17"/>
        <v>0</v>
      </c>
      <c r="M78" s="10" t="str">
        <f t="shared" si="18"/>
        <v>ProcesTax</v>
      </c>
      <c r="N78" s="10">
        <f>VLOOKUP(M78,Input!$C$2:$D$6,2,FALSE)</f>
        <v>13</v>
      </c>
      <c r="O78" s="10">
        <f t="shared" si="19"/>
        <v>6</v>
      </c>
      <c r="P78" s="10">
        <f>MATCH(F78,Input!$C$15:$U$15,0)</f>
        <v>2</v>
      </c>
    </row>
    <row r="79" spans="2:16">
      <c r="C79" t="s">
        <v>11</v>
      </c>
      <c r="D79" s="18">
        <v>2015</v>
      </c>
      <c r="E79" t="str">
        <f t="shared" si="16"/>
        <v>INDA*</v>
      </c>
      <c r="F79" t="str">
        <f t="shared" ref="F79:H98" si="20">F26</f>
        <v>INDDSL</v>
      </c>
      <c r="G79" t="str">
        <f t="shared" si="20"/>
        <v>IADHT</v>
      </c>
      <c r="H79" t="str">
        <f t="shared" si="20"/>
        <v>INDDSL</v>
      </c>
      <c r="I79" s="93" t="s">
        <v>248</v>
      </c>
      <c r="J79" s="51">
        <f ca="1">OFFSET(Input!$A$1,N79+O79+2,P79+1)</f>
        <v>145.72835544314296</v>
      </c>
      <c r="K79" s="51">
        <f t="shared" ca="1" si="17"/>
        <v>145.72835544314296</v>
      </c>
      <c r="M79" s="10" t="str">
        <f t="shared" si="18"/>
        <v>ProcesTax</v>
      </c>
      <c r="N79" s="10">
        <f>VLOOKUP(M79,Input!$C$2:$D$6,2,FALSE)</f>
        <v>13</v>
      </c>
      <c r="O79" s="10">
        <f t="shared" si="19"/>
        <v>6</v>
      </c>
      <c r="P79" s="10">
        <f>MATCH(F79,Input!$C$15:$U$15,0)</f>
        <v>3</v>
      </c>
    </row>
    <row r="80" spans="2:16">
      <c r="C80" t="s">
        <v>11</v>
      </c>
      <c r="D80" s="18">
        <v>2015</v>
      </c>
      <c r="E80" t="str">
        <f t="shared" si="16"/>
        <v>INDA*</v>
      </c>
      <c r="F80" t="str">
        <f t="shared" si="20"/>
        <v>INDDSB1</v>
      </c>
      <c r="G80" t="str">
        <f t="shared" si="20"/>
        <v>IADHT</v>
      </c>
      <c r="H80" t="str">
        <f t="shared" si="20"/>
        <v>INDDSB1</v>
      </c>
      <c r="I80" s="93" t="s">
        <v>248</v>
      </c>
      <c r="J80" s="51">
        <f ca="1">OFFSET(Input!$A$1,N80+O80+2,P80+1)</f>
        <v>121.84069514307899</v>
      </c>
      <c r="K80" s="51">
        <f t="shared" ca="1" si="17"/>
        <v>121.84069514307899</v>
      </c>
      <c r="M80" s="10" t="str">
        <f t="shared" si="18"/>
        <v>ProcesTax</v>
      </c>
      <c r="N80" s="10">
        <f>VLOOKUP(M80,Input!$C$2:$D$6,2,FALSE)</f>
        <v>13</v>
      </c>
      <c r="O80" s="10">
        <f t="shared" si="19"/>
        <v>6</v>
      </c>
      <c r="P80" s="10">
        <f>MATCH(F80,Input!$C$15:$U$15,0)</f>
        <v>13</v>
      </c>
    </row>
    <row r="81" spans="2:16">
      <c r="C81" t="s">
        <v>11</v>
      </c>
      <c r="D81" s="18">
        <v>2015</v>
      </c>
      <c r="E81" t="str">
        <f t="shared" si="16"/>
        <v>INDA*</v>
      </c>
      <c r="F81" t="str">
        <f t="shared" si="20"/>
        <v>INDDSB2</v>
      </c>
      <c r="G81" t="str">
        <f t="shared" si="20"/>
        <v>IADHT</v>
      </c>
      <c r="H81" t="str">
        <f t="shared" si="20"/>
        <v>INDDSB2</v>
      </c>
      <c r="I81" s="93" t="s">
        <v>248</v>
      </c>
      <c r="J81" s="51">
        <f ca="1">OFFSET(Input!$A$1,N81+O81+2,P81+1)</f>
        <v>121.84069514307899</v>
      </c>
      <c r="K81" s="51">
        <f t="shared" ca="1" si="17"/>
        <v>121.84069514307899</v>
      </c>
      <c r="M81" s="10" t="str">
        <f t="shared" si="18"/>
        <v>ProcesTax</v>
      </c>
      <c r="N81" s="10">
        <f>VLOOKUP(M81,Input!$C$2:$D$6,2,FALSE)</f>
        <v>13</v>
      </c>
      <c r="O81" s="10">
        <f t="shared" si="19"/>
        <v>6</v>
      </c>
      <c r="P81" s="10">
        <f>MATCH(F81,Input!$C$15:$U$15,0)</f>
        <v>14</v>
      </c>
    </row>
    <row r="82" spans="2:16">
      <c r="C82" t="s">
        <v>11</v>
      </c>
      <c r="D82" s="18">
        <v>2015</v>
      </c>
      <c r="E82" t="str">
        <f t="shared" si="16"/>
        <v>INDA*</v>
      </c>
      <c r="F82" t="str">
        <f t="shared" si="20"/>
        <v>INDWPE</v>
      </c>
      <c r="G82" t="str">
        <f t="shared" si="20"/>
        <v>IADHT</v>
      </c>
      <c r="H82" t="str">
        <f t="shared" si="20"/>
        <v>INDWPE</v>
      </c>
      <c r="I82" s="93" t="s">
        <v>248</v>
      </c>
      <c r="J82" s="51">
        <f ca="1">OFFSET(Input!$A$1,N82+O82+2,P82+1)</f>
        <v>0</v>
      </c>
      <c r="K82" s="51">
        <f t="shared" ca="1" si="17"/>
        <v>0</v>
      </c>
      <c r="M82" s="10" t="str">
        <f t="shared" si="18"/>
        <v>ProcesTax</v>
      </c>
      <c r="N82" s="10">
        <f>VLOOKUP(M82,Input!$C$2:$D$6,2,FALSE)</f>
        <v>13</v>
      </c>
      <c r="O82" s="10">
        <f t="shared" si="19"/>
        <v>6</v>
      </c>
      <c r="P82" s="10">
        <f>MATCH(F82,Input!$C$15:$U$15,0)</f>
        <v>4</v>
      </c>
    </row>
    <row r="83" spans="2:16">
      <c r="C83" t="s">
        <v>11</v>
      </c>
      <c r="D83" s="18">
        <v>2015</v>
      </c>
      <c r="E83" t="str">
        <f t="shared" si="16"/>
        <v>INDA*</v>
      </c>
      <c r="F83" t="str">
        <f t="shared" si="20"/>
        <v>INDWCH</v>
      </c>
      <c r="G83" t="str">
        <f t="shared" si="20"/>
        <v>IADHT</v>
      </c>
      <c r="H83" t="str">
        <f t="shared" si="20"/>
        <v>INDWCH</v>
      </c>
      <c r="I83" s="93" t="s">
        <v>248</v>
      </c>
      <c r="J83" s="51">
        <f ca="1">OFFSET(Input!$A$1,N83+O83+2,P83+1)</f>
        <v>0</v>
      </c>
      <c r="K83" s="51">
        <f t="shared" ca="1" si="17"/>
        <v>0</v>
      </c>
      <c r="M83" s="10" t="str">
        <f t="shared" si="18"/>
        <v>ProcesTax</v>
      </c>
      <c r="N83" s="10">
        <f>VLOOKUP(M83,Input!$C$2:$D$6,2,FALSE)</f>
        <v>13</v>
      </c>
      <c r="O83" s="10">
        <f t="shared" si="19"/>
        <v>6</v>
      </c>
      <c r="P83" s="10">
        <f>MATCH(F83,Input!$C$15:$U$15,0)</f>
        <v>5</v>
      </c>
    </row>
    <row r="84" spans="2:16">
      <c r="C84" t="s">
        <v>11</v>
      </c>
      <c r="D84" s="18">
        <v>2015</v>
      </c>
      <c r="E84" t="str">
        <f t="shared" si="16"/>
        <v>INDA*</v>
      </c>
      <c r="F84" t="str">
        <f t="shared" si="20"/>
        <v>INDHFO</v>
      </c>
      <c r="G84" t="str">
        <f t="shared" si="20"/>
        <v>IADHT</v>
      </c>
      <c r="H84" t="str">
        <f t="shared" si="20"/>
        <v>INDHFO</v>
      </c>
      <c r="I84" s="93" t="s">
        <v>248</v>
      </c>
      <c r="J84" s="51">
        <f ca="1">OFFSET(Input!$A$1,N84+O84+2,P84+1)</f>
        <v>49.612420193178153</v>
      </c>
      <c r="K84" s="51">
        <f t="shared" ca="1" si="17"/>
        <v>49.612420193178153</v>
      </c>
      <c r="M84" s="10" t="str">
        <f t="shared" si="18"/>
        <v>ProcesTax</v>
      </c>
      <c r="N84" s="10">
        <f>VLOOKUP(M84,Input!$C$2:$D$6,2,FALSE)</f>
        <v>13</v>
      </c>
      <c r="O84" s="10">
        <f t="shared" si="19"/>
        <v>6</v>
      </c>
      <c r="P84" s="10">
        <f>MATCH(F84,Input!$C$15:$U$15,0)</f>
        <v>7</v>
      </c>
    </row>
    <row r="85" spans="2:16">
      <c r="C85" t="s">
        <v>11</v>
      </c>
      <c r="D85" s="18">
        <v>2015</v>
      </c>
      <c r="E85" t="str">
        <f t="shared" si="16"/>
        <v>INDA*</v>
      </c>
      <c r="F85" t="str">
        <f t="shared" si="20"/>
        <v>INDLPG</v>
      </c>
      <c r="G85" t="str">
        <f t="shared" si="20"/>
        <v>IADHT</v>
      </c>
      <c r="H85" t="str">
        <f t="shared" si="20"/>
        <v>INDLPG</v>
      </c>
      <c r="I85" s="93" t="s">
        <v>248</v>
      </c>
      <c r="J85" s="51">
        <f ca="1">OFFSET(Input!$A$1,N85+O85+2,P85+1)</f>
        <v>40.590088951336469</v>
      </c>
      <c r="K85" s="51">
        <f t="shared" ca="1" si="17"/>
        <v>40.590088951336469</v>
      </c>
      <c r="M85" s="10" t="str">
        <f t="shared" si="18"/>
        <v>ProcesTax</v>
      </c>
      <c r="N85" s="10">
        <f>VLOOKUP(M85,Input!$C$2:$D$6,2,FALSE)</f>
        <v>13</v>
      </c>
      <c r="O85" s="10">
        <f t="shared" si="19"/>
        <v>6</v>
      </c>
      <c r="P85" s="10">
        <f>MATCH(F85,Input!$C$15:$U$15,0)</f>
        <v>8</v>
      </c>
    </row>
    <row r="86" spans="2:16">
      <c r="C86" t="s">
        <v>11</v>
      </c>
      <c r="D86" s="18">
        <v>2015</v>
      </c>
      <c r="E86" t="str">
        <f t="shared" si="16"/>
        <v>INDA*</v>
      </c>
      <c r="F86" t="str">
        <f t="shared" si="20"/>
        <v>INDWST</v>
      </c>
      <c r="G86" t="str">
        <f t="shared" si="20"/>
        <v>IADHT</v>
      </c>
      <c r="H86" t="str">
        <f t="shared" si="20"/>
        <v>INDWST</v>
      </c>
      <c r="I86" s="93" t="s">
        <v>248</v>
      </c>
      <c r="J86" s="51">
        <f ca="1">OFFSET(Input!$A$1,N86+O86+2,P86+1)</f>
        <v>0</v>
      </c>
      <c r="K86" s="51">
        <f t="shared" ca="1" si="17"/>
        <v>0</v>
      </c>
      <c r="M86" s="10" t="str">
        <f t="shared" si="18"/>
        <v>ProcesTax</v>
      </c>
      <c r="N86" s="10">
        <f>VLOOKUP(M86,Input!$C$2:$D$6,2,FALSE)</f>
        <v>13</v>
      </c>
      <c r="O86" s="10">
        <f t="shared" si="19"/>
        <v>6</v>
      </c>
      <c r="P86" s="10">
        <f>MATCH(F86,Input!$C$15:$U$15,0)</f>
        <v>9</v>
      </c>
    </row>
    <row r="87" spans="2:16">
      <c r="B87" s="9"/>
      <c r="C87" s="9" t="s">
        <v>11</v>
      </c>
      <c r="D87" s="12">
        <v>2015</v>
      </c>
      <c r="E87" s="9" t="str">
        <f t="shared" si="16"/>
        <v>INDA*</v>
      </c>
      <c r="F87" s="9" t="str">
        <f t="shared" si="20"/>
        <v>INDELC</v>
      </c>
      <c r="G87" s="9" t="str">
        <f t="shared" si="20"/>
        <v>IADHT</v>
      </c>
      <c r="H87" s="9" t="str">
        <f t="shared" si="20"/>
        <v>INDELC</v>
      </c>
      <c r="I87" s="93" t="s">
        <v>248</v>
      </c>
      <c r="J87" s="51">
        <f ca="1">OFFSET(Input!$A$1,N87+O87+2,P87+1)</f>
        <v>1.25</v>
      </c>
      <c r="K87" s="51">
        <f t="shared" ca="1" si="17"/>
        <v>1.25</v>
      </c>
      <c r="M87" s="13" t="str">
        <f t="shared" si="18"/>
        <v>ProcesTax</v>
      </c>
      <c r="N87" s="13">
        <f>VLOOKUP(M87,Input!$C$2:$D$6,2,FALSE)</f>
        <v>13</v>
      </c>
      <c r="O87" s="13">
        <f t="shared" si="19"/>
        <v>6</v>
      </c>
      <c r="P87" s="13">
        <f>MATCH(F87,Input!$C$15:$U$15,0)</f>
        <v>12</v>
      </c>
    </row>
    <row r="88" spans="2:16">
      <c r="C88" t="s">
        <v>11</v>
      </c>
      <c r="D88" s="18">
        <v>2015</v>
      </c>
      <c r="E88" t="str">
        <f t="shared" si="16"/>
        <v>INDA*</v>
      </c>
      <c r="F88" t="str">
        <f t="shared" si="20"/>
        <v>INDNGA</v>
      </c>
      <c r="G88" t="str">
        <f t="shared" si="20"/>
        <v>IADRH</v>
      </c>
      <c r="H88" t="str">
        <f t="shared" si="20"/>
        <v>INDNGA</v>
      </c>
      <c r="I88" s="93" t="s">
        <v>248</v>
      </c>
      <c r="J88" s="59">
        <f ca="1">OFFSET(Input!$A$1,N88+O88+2,P88+1)</f>
        <v>70.841601057755838</v>
      </c>
      <c r="K88" s="51">
        <f t="shared" ca="1" si="17"/>
        <v>70.841601057755838</v>
      </c>
      <c r="M88" s="10" t="str">
        <f t="shared" si="18"/>
        <v>HeatTax</v>
      </c>
      <c r="N88" s="10">
        <f>VLOOKUP(M88,Input!$C$2:$D$6,2,FALSE)</f>
        <v>63</v>
      </c>
      <c r="O88" s="10">
        <f t="shared" si="19"/>
        <v>6</v>
      </c>
      <c r="P88" s="10">
        <f>MATCH(F88,Input!$C$15:$U$15,0)</f>
        <v>1</v>
      </c>
    </row>
    <row r="89" spans="2:16">
      <c r="C89" t="s">
        <v>11</v>
      </c>
      <c r="D89" s="18">
        <v>2015</v>
      </c>
      <c r="E89" t="str">
        <f t="shared" si="16"/>
        <v>INDA*</v>
      </c>
      <c r="F89" t="str">
        <f t="shared" si="20"/>
        <v>INDSNG2</v>
      </c>
      <c r="G89" t="str">
        <f t="shared" si="20"/>
        <v>IADRH</v>
      </c>
      <c r="H89" t="str">
        <f t="shared" si="20"/>
        <v>INDSNG2</v>
      </c>
      <c r="I89" s="93" t="s">
        <v>248</v>
      </c>
      <c r="J89" s="51">
        <f ca="1">OFFSET(Input!$A$1,N89+O89+2,P89+1)</f>
        <v>0</v>
      </c>
      <c r="K89" s="51">
        <f t="shared" ca="1" si="17"/>
        <v>0</v>
      </c>
      <c r="M89" s="10" t="str">
        <f t="shared" si="18"/>
        <v>HeatTax</v>
      </c>
      <c r="N89" s="10">
        <f>VLOOKUP(M89,Input!$C$2:$D$6,2,FALSE)</f>
        <v>63</v>
      </c>
      <c r="O89" s="10">
        <f t="shared" si="19"/>
        <v>6</v>
      </c>
      <c r="P89" s="10">
        <f>MATCH(F89,Input!$C$15:$U$15,0)</f>
        <v>16</v>
      </c>
    </row>
    <row r="90" spans="2:16">
      <c r="C90" t="s">
        <v>11</v>
      </c>
      <c r="D90" s="18">
        <v>2015</v>
      </c>
      <c r="E90" t="str">
        <f t="shared" si="16"/>
        <v>INDA*</v>
      </c>
      <c r="F90" t="str">
        <f t="shared" si="20"/>
        <v>INDSNG1</v>
      </c>
      <c r="G90" t="str">
        <f t="shared" si="20"/>
        <v>IADRH</v>
      </c>
      <c r="H90" t="str">
        <f t="shared" si="20"/>
        <v>INDSNG1</v>
      </c>
      <c r="I90" s="93" t="s">
        <v>248</v>
      </c>
      <c r="J90" s="51">
        <f ca="1">OFFSET(Input!$A$1,N90+O90+2,P90+1)</f>
        <v>121.84069514307899</v>
      </c>
      <c r="K90" s="51">
        <f t="shared" ca="1" si="17"/>
        <v>121.84069514307899</v>
      </c>
      <c r="M90" s="10" t="str">
        <f t="shared" si="18"/>
        <v>HeatTax</v>
      </c>
      <c r="N90" s="10">
        <f>VLOOKUP(M90,Input!$C$2:$D$6,2,FALSE)</f>
        <v>63</v>
      </c>
      <c r="O90" s="10">
        <f t="shared" si="19"/>
        <v>6</v>
      </c>
      <c r="P90" s="10">
        <f>MATCH(F90,Input!$C$15:$U$15,0)</f>
        <v>15</v>
      </c>
    </row>
    <row r="91" spans="2:16">
      <c r="C91" t="s">
        <v>11</v>
      </c>
      <c r="D91" s="18">
        <v>2015</v>
      </c>
      <c r="E91" t="str">
        <f t="shared" si="16"/>
        <v>INDA*</v>
      </c>
      <c r="F91" t="str">
        <f t="shared" si="20"/>
        <v>INDCOA</v>
      </c>
      <c r="G91" t="str">
        <f t="shared" si="20"/>
        <v>IADRH</v>
      </c>
      <c r="H91" t="str">
        <f t="shared" si="20"/>
        <v>INDCOA</v>
      </c>
      <c r="I91" s="93" t="s">
        <v>248</v>
      </c>
      <c r="J91" s="51">
        <f ca="1">OFFSET(Input!$A$1,N91+O91+2,P91+1)</f>
        <v>0</v>
      </c>
      <c r="K91" s="51">
        <f t="shared" ca="1" si="17"/>
        <v>0</v>
      </c>
      <c r="M91" s="10" t="str">
        <f t="shared" si="18"/>
        <v>HeatTax</v>
      </c>
      <c r="N91" s="10">
        <f>VLOOKUP(M91,Input!$C$2:$D$6,2,FALSE)</f>
        <v>63</v>
      </c>
      <c r="O91" s="10">
        <f t="shared" si="19"/>
        <v>6</v>
      </c>
      <c r="P91" s="10">
        <f>MATCH(F91,Input!$C$15:$U$15,0)</f>
        <v>2</v>
      </c>
    </row>
    <row r="92" spans="2:16">
      <c r="C92" t="s">
        <v>11</v>
      </c>
      <c r="D92" s="18">
        <v>2015</v>
      </c>
      <c r="E92" t="str">
        <f t="shared" si="16"/>
        <v>INDA*</v>
      </c>
      <c r="F92" t="str">
        <f t="shared" si="20"/>
        <v>INDDSL</v>
      </c>
      <c r="G92" t="str">
        <f t="shared" si="20"/>
        <v>IADRH</v>
      </c>
      <c r="H92" t="str">
        <f t="shared" si="20"/>
        <v>INDDSL</v>
      </c>
      <c r="I92" s="93" t="s">
        <v>248</v>
      </c>
      <c r="J92" s="51">
        <f ca="1">OFFSET(Input!$A$1,N92+O92+2,P92+1)</f>
        <v>145.72835544314296</v>
      </c>
      <c r="K92" s="51">
        <f t="shared" ca="1" si="17"/>
        <v>145.72835544314296</v>
      </c>
      <c r="M92" s="10" t="str">
        <f t="shared" si="18"/>
        <v>HeatTax</v>
      </c>
      <c r="N92" s="10">
        <f>VLOOKUP(M92,Input!$C$2:$D$6,2,FALSE)</f>
        <v>63</v>
      </c>
      <c r="O92" s="10">
        <f t="shared" si="19"/>
        <v>6</v>
      </c>
      <c r="P92" s="10">
        <f>MATCH(F92,Input!$C$15:$U$15,0)</f>
        <v>3</v>
      </c>
    </row>
    <row r="93" spans="2:16">
      <c r="C93" t="s">
        <v>11</v>
      </c>
      <c r="D93" s="18">
        <v>2015</v>
      </c>
      <c r="E93" t="str">
        <f t="shared" si="16"/>
        <v>INDA*</v>
      </c>
      <c r="F93" t="str">
        <f t="shared" si="20"/>
        <v>INDDSB1</v>
      </c>
      <c r="G93" t="str">
        <f t="shared" si="20"/>
        <v>IADRH</v>
      </c>
      <c r="H93" t="str">
        <f t="shared" si="20"/>
        <v>INDDSB1</v>
      </c>
      <c r="I93" s="93" t="s">
        <v>248</v>
      </c>
      <c r="J93" s="51">
        <f ca="1">OFFSET(Input!$A$1,N93+O93+2,P93+1)</f>
        <v>37.916666666666671</v>
      </c>
      <c r="K93" s="51">
        <f t="shared" ca="1" si="17"/>
        <v>37.916666666666671</v>
      </c>
      <c r="M93" s="10" t="str">
        <f t="shared" si="18"/>
        <v>HeatTax</v>
      </c>
      <c r="N93" s="10">
        <f>VLOOKUP(M93,Input!$C$2:$D$6,2,FALSE)</f>
        <v>63</v>
      </c>
      <c r="O93" s="10">
        <f t="shared" si="19"/>
        <v>6</v>
      </c>
      <c r="P93" s="10">
        <f>MATCH(F93,Input!$C$15:$U$15,0)</f>
        <v>13</v>
      </c>
    </row>
    <row r="94" spans="2:16">
      <c r="C94" t="s">
        <v>11</v>
      </c>
      <c r="D94" s="18">
        <v>2015</v>
      </c>
      <c r="E94" t="str">
        <f t="shared" si="16"/>
        <v>INDA*</v>
      </c>
      <c r="F94" t="str">
        <f t="shared" si="20"/>
        <v>INDDSB2</v>
      </c>
      <c r="G94" t="str">
        <f t="shared" si="20"/>
        <v>IADRH</v>
      </c>
      <c r="H94" t="str">
        <f t="shared" si="20"/>
        <v>INDDSB2</v>
      </c>
      <c r="I94" s="93" t="s">
        <v>248</v>
      </c>
      <c r="J94" s="51">
        <f ca="1">OFFSET(Input!$A$1,N94+O94+2,P94+1)</f>
        <v>121.84069514307899</v>
      </c>
      <c r="K94" s="51">
        <f t="shared" ca="1" si="17"/>
        <v>121.84069514307899</v>
      </c>
      <c r="M94" s="10" t="str">
        <f t="shared" si="18"/>
        <v>HeatTax</v>
      </c>
      <c r="N94" s="10">
        <f>VLOOKUP(M94,Input!$C$2:$D$6,2,FALSE)</f>
        <v>63</v>
      </c>
      <c r="O94" s="10">
        <f t="shared" si="19"/>
        <v>6</v>
      </c>
      <c r="P94" s="10">
        <f>MATCH(F94,Input!$C$15:$U$15,0)</f>
        <v>14</v>
      </c>
    </row>
    <row r="95" spans="2:16">
      <c r="C95" t="s">
        <v>11</v>
      </c>
      <c r="D95" s="18">
        <v>2015</v>
      </c>
      <c r="E95" t="str">
        <f t="shared" si="16"/>
        <v>INDA*</v>
      </c>
      <c r="F95" t="str">
        <f t="shared" si="20"/>
        <v>INDWPE</v>
      </c>
      <c r="G95" t="str">
        <f t="shared" si="20"/>
        <v>IADRH</v>
      </c>
      <c r="H95" t="str">
        <f t="shared" si="20"/>
        <v>INDWPE</v>
      </c>
      <c r="I95" s="93" t="s">
        <v>248</v>
      </c>
      <c r="J95" s="51">
        <f ca="1">OFFSET(Input!$A$1,N95+O95+2,P95+1)</f>
        <v>0</v>
      </c>
      <c r="K95" s="51">
        <f t="shared" ca="1" si="17"/>
        <v>0</v>
      </c>
      <c r="M95" s="10" t="str">
        <f t="shared" si="18"/>
        <v>HeatTax</v>
      </c>
      <c r="N95" s="10">
        <f>VLOOKUP(M95,Input!$C$2:$D$6,2,FALSE)</f>
        <v>63</v>
      </c>
      <c r="O95" s="10">
        <f t="shared" si="19"/>
        <v>6</v>
      </c>
      <c r="P95" s="10">
        <f>MATCH(F95,Input!$C$15:$U$15,0)</f>
        <v>4</v>
      </c>
    </row>
    <row r="96" spans="2:16">
      <c r="C96" t="s">
        <v>11</v>
      </c>
      <c r="D96" s="18">
        <v>2015</v>
      </c>
      <c r="E96" t="str">
        <f t="shared" si="16"/>
        <v>INDA*</v>
      </c>
      <c r="F96" t="str">
        <f t="shared" si="20"/>
        <v>INDWCH</v>
      </c>
      <c r="G96" t="str">
        <f t="shared" si="20"/>
        <v>IADRH</v>
      </c>
      <c r="H96" t="str">
        <f t="shared" si="20"/>
        <v>INDWCH</v>
      </c>
      <c r="I96" s="93" t="s">
        <v>248</v>
      </c>
      <c r="J96" s="51">
        <f ca="1">OFFSET(Input!$A$1,N96+O96+2,P96+1)</f>
        <v>0</v>
      </c>
      <c r="K96" s="51">
        <f t="shared" ca="1" si="17"/>
        <v>0</v>
      </c>
      <c r="M96" s="10" t="str">
        <f t="shared" si="18"/>
        <v>HeatTax</v>
      </c>
      <c r="N96" s="10">
        <f>VLOOKUP(M96,Input!$C$2:$D$6,2,FALSE)</f>
        <v>63</v>
      </c>
      <c r="O96" s="10">
        <f t="shared" si="19"/>
        <v>6</v>
      </c>
      <c r="P96" s="10">
        <f>MATCH(F96,Input!$C$15:$U$15,0)</f>
        <v>5</v>
      </c>
    </row>
    <row r="97" spans="2:16">
      <c r="C97" t="s">
        <v>11</v>
      </c>
      <c r="D97" s="18">
        <v>2015</v>
      </c>
      <c r="E97" t="str">
        <f t="shared" si="16"/>
        <v>INDA*</v>
      </c>
      <c r="F97" t="str">
        <f t="shared" si="20"/>
        <v>INDBGA</v>
      </c>
      <c r="G97" t="str">
        <f t="shared" si="20"/>
        <v>IADRH</v>
      </c>
      <c r="H97" t="str">
        <f t="shared" si="20"/>
        <v>INDBGA</v>
      </c>
      <c r="I97" s="93" t="s">
        <v>248</v>
      </c>
      <c r="J97" s="51">
        <f ca="1">OFFSET(Input!$A$1,N97+O97+2,P97+1)</f>
        <v>0</v>
      </c>
      <c r="K97" s="51">
        <f t="shared" ca="1" si="17"/>
        <v>0</v>
      </c>
      <c r="M97" s="10" t="str">
        <f t="shared" si="18"/>
        <v>HeatTax</v>
      </c>
      <c r="N97" s="10">
        <f>VLOOKUP(M97,Input!$C$2:$D$6,2,FALSE)</f>
        <v>63</v>
      </c>
      <c r="O97" s="10">
        <f t="shared" si="19"/>
        <v>6</v>
      </c>
      <c r="P97" s="10">
        <f>MATCH(F97,Input!$C$15:$U$15,0)</f>
        <v>6</v>
      </c>
    </row>
    <row r="98" spans="2:16">
      <c r="C98" t="s">
        <v>11</v>
      </c>
      <c r="D98" s="18">
        <v>2015</v>
      </c>
      <c r="E98" t="str">
        <f t="shared" si="16"/>
        <v>INDA*</v>
      </c>
      <c r="F98" t="str">
        <f t="shared" si="20"/>
        <v>INDHFO</v>
      </c>
      <c r="G98" t="str">
        <f t="shared" si="20"/>
        <v>IADRH</v>
      </c>
      <c r="H98" t="str">
        <f t="shared" si="20"/>
        <v>INDHFO</v>
      </c>
      <c r="I98" s="93" t="s">
        <v>248</v>
      </c>
      <c r="J98" s="51">
        <f ca="1">OFFSET(Input!$A$1,N98+O98+2,P98+1)</f>
        <v>73.544808375756418</v>
      </c>
      <c r="K98" s="51">
        <f t="shared" ca="1" si="17"/>
        <v>73.544808375756418</v>
      </c>
      <c r="M98" s="10" t="str">
        <f t="shared" si="18"/>
        <v>HeatTax</v>
      </c>
      <c r="N98" s="10">
        <f>VLOOKUP(M98,Input!$C$2:$D$6,2,FALSE)</f>
        <v>63</v>
      </c>
      <c r="O98" s="10">
        <f t="shared" si="19"/>
        <v>6</v>
      </c>
      <c r="P98" s="10">
        <f>MATCH(F98,Input!$C$15:$U$15,0)</f>
        <v>7</v>
      </c>
    </row>
    <row r="99" spans="2:16">
      <c r="C99" t="s">
        <v>11</v>
      </c>
      <c r="D99" s="18">
        <v>2015</v>
      </c>
      <c r="E99" t="str">
        <f t="shared" si="16"/>
        <v>INDA*</v>
      </c>
      <c r="F99" t="str">
        <f t="shared" ref="F99:H118" si="21">F46</f>
        <v>INDLPG</v>
      </c>
      <c r="G99" t="str">
        <f t="shared" si="21"/>
        <v>IADRH</v>
      </c>
      <c r="H99" t="str">
        <f t="shared" si="21"/>
        <v>INDLPG</v>
      </c>
      <c r="I99" s="93" t="s">
        <v>248</v>
      </c>
      <c r="J99" s="51">
        <f ca="1">OFFSET(Input!$A$1,N99+O99+2,P99+1)</f>
        <v>40.590088951336469</v>
      </c>
      <c r="K99" s="51">
        <f t="shared" ca="1" si="17"/>
        <v>40.590088951336469</v>
      </c>
      <c r="M99" s="10" t="str">
        <f t="shared" si="18"/>
        <v>HeatTax</v>
      </c>
      <c r="N99" s="10">
        <f>VLOOKUP(M99,Input!$C$2:$D$6,2,FALSE)</f>
        <v>63</v>
      </c>
      <c r="O99" s="10">
        <f t="shared" si="19"/>
        <v>6</v>
      </c>
      <c r="P99" s="10">
        <f>MATCH(F99,Input!$C$15:$U$15,0)</f>
        <v>8</v>
      </c>
    </row>
    <row r="100" spans="2:16">
      <c r="C100" t="s">
        <v>11</v>
      </c>
      <c r="D100" s="18">
        <v>2015</v>
      </c>
      <c r="E100" t="str">
        <f t="shared" si="16"/>
        <v>INDA*</v>
      </c>
      <c r="F100" t="str">
        <f t="shared" si="21"/>
        <v>INDWST</v>
      </c>
      <c r="G100" t="str">
        <f t="shared" si="21"/>
        <v>IADRH</v>
      </c>
      <c r="H100" t="str">
        <f t="shared" si="21"/>
        <v>INDWST</v>
      </c>
      <c r="I100" s="93" t="s">
        <v>248</v>
      </c>
      <c r="J100" s="51">
        <f ca="1">OFFSET(Input!$A$1,N100+O100+2,P100+1)</f>
        <v>0</v>
      </c>
      <c r="K100" s="51">
        <f t="shared" ca="1" si="17"/>
        <v>0</v>
      </c>
      <c r="M100" s="10" t="str">
        <f t="shared" si="18"/>
        <v>HeatTax</v>
      </c>
      <c r="N100" s="10">
        <f>VLOOKUP(M100,Input!$C$2:$D$6,2,FALSE)</f>
        <v>63</v>
      </c>
      <c r="O100" s="10">
        <f t="shared" si="19"/>
        <v>6</v>
      </c>
      <c r="P100" s="10">
        <f>MATCH(F100,Input!$C$15:$U$15,0)</f>
        <v>9</v>
      </c>
    </row>
    <row r="101" spans="2:16">
      <c r="C101" t="s">
        <v>11</v>
      </c>
      <c r="D101" s="18">
        <v>2015</v>
      </c>
      <c r="E101" t="str">
        <f t="shared" si="16"/>
        <v>INDA*</v>
      </c>
      <c r="F101" t="str">
        <f t="shared" si="21"/>
        <v>INDHCE</v>
      </c>
      <c r="G101" t="str">
        <f t="shared" si="21"/>
        <v>IADRH</v>
      </c>
      <c r="H101" t="str">
        <f t="shared" si="21"/>
        <v>INDHCE</v>
      </c>
      <c r="I101" s="93" t="s">
        <v>248</v>
      </c>
      <c r="J101" s="51">
        <f ca="1">OFFSET(Input!$A$1,N101+O101+2,P101+1)</f>
        <v>30.170076892571945</v>
      </c>
      <c r="K101" s="51">
        <f t="shared" ca="1" si="17"/>
        <v>30.170076892571945</v>
      </c>
      <c r="M101" s="10" t="str">
        <f t="shared" si="18"/>
        <v>HeatTax</v>
      </c>
      <c r="N101" s="10">
        <f>VLOOKUP(M101,Input!$C$2:$D$6,2,FALSE)</f>
        <v>63</v>
      </c>
      <c r="O101" s="10">
        <f t="shared" si="19"/>
        <v>6</v>
      </c>
      <c r="P101" s="10">
        <f>MATCH(F101,Input!$C$15:$U$15,0)</f>
        <v>10</v>
      </c>
    </row>
    <row r="102" spans="2:16">
      <c r="C102" t="s">
        <v>11</v>
      </c>
      <c r="D102" s="18">
        <v>2015</v>
      </c>
      <c r="E102" t="str">
        <f t="shared" si="16"/>
        <v>INDA*</v>
      </c>
      <c r="F102" t="str">
        <f t="shared" si="21"/>
        <v>INDHDE</v>
      </c>
      <c r="G102" t="str">
        <f t="shared" si="21"/>
        <v>IADRH</v>
      </c>
      <c r="H102" t="str">
        <f t="shared" si="21"/>
        <v>INDHDE</v>
      </c>
      <c r="I102" s="93" t="s">
        <v>248</v>
      </c>
      <c r="J102" s="51">
        <f ca="1">OFFSET(Input!$A$1,N102+O102+2,P102+1)</f>
        <v>30.170076892571945</v>
      </c>
      <c r="K102" s="51">
        <f t="shared" ca="1" si="17"/>
        <v>30.170076892571945</v>
      </c>
      <c r="M102" s="10" t="str">
        <f t="shared" si="18"/>
        <v>HeatTax</v>
      </c>
      <c r="N102" s="10">
        <f>VLOOKUP(M102,Input!$C$2:$D$6,2,FALSE)</f>
        <v>63</v>
      </c>
      <c r="O102" s="10">
        <f t="shared" si="19"/>
        <v>6</v>
      </c>
      <c r="P102" s="10">
        <f>MATCH(F102,Input!$C$15:$U$15,0)</f>
        <v>11</v>
      </c>
    </row>
    <row r="103" spans="2:16">
      <c r="B103" s="9"/>
      <c r="C103" s="9" t="s">
        <v>11</v>
      </c>
      <c r="D103" s="12">
        <v>2015</v>
      </c>
      <c r="E103" s="9" t="str">
        <f t="shared" si="16"/>
        <v>INDA*</v>
      </c>
      <c r="F103" s="9" t="str">
        <f t="shared" si="21"/>
        <v>INDELC</v>
      </c>
      <c r="G103" s="9" t="str">
        <f t="shared" si="21"/>
        <v>IADRH</v>
      </c>
      <c r="H103" s="9" t="str">
        <f t="shared" si="21"/>
        <v>INDELC</v>
      </c>
      <c r="I103" s="93" t="s">
        <v>248</v>
      </c>
      <c r="J103" s="51">
        <f ca="1">OFFSET(Input!$A$1,N103+O103+2,P103+1)</f>
        <v>37.916666666666671</v>
      </c>
      <c r="K103" s="51">
        <f t="shared" ca="1" si="17"/>
        <v>37.916666666666671</v>
      </c>
      <c r="M103" s="13" t="str">
        <f t="shared" si="18"/>
        <v>HeatTax</v>
      </c>
      <c r="N103" s="13">
        <f>VLOOKUP(M103,Input!$C$2:$D$6,2,FALSE)</f>
        <v>63</v>
      </c>
      <c r="O103" s="13">
        <f t="shared" si="19"/>
        <v>6</v>
      </c>
      <c r="P103" s="13">
        <f>MATCH(F103,Input!$C$15:$U$15,0)</f>
        <v>12</v>
      </c>
    </row>
    <row r="104" spans="2:16">
      <c r="B104" s="26"/>
      <c r="C104" s="26" t="s">
        <v>11</v>
      </c>
      <c r="D104" s="27">
        <v>2015</v>
      </c>
      <c r="E104" s="26" t="str">
        <f t="shared" si="16"/>
        <v>INDA*</v>
      </c>
      <c r="F104" s="26" t="str">
        <f t="shared" si="21"/>
        <v>INDELC</v>
      </c>
      <c r="G104" s="26" t="str">
        <f t="shared" si="21"/>
        <v>IADLA</v>
      </c>
      <c r="H104" s="9" t="str">
        <f t="shared" si="21"/>
        <v>INDELC</v>
      </c>
      <c r="I104" s="93" t="s">
        <v>248</v>
      </c>
      <c r="J104" s="53">
        <f ca="1">OFFSET(Input!$A$1,N104+O104+2,P104+1)</f>
        <v>37.916666666666671</v>
      </c>
      <c r="K104" s="51">
        <f t="shared" ca="1" si="17"/>
        <v>37.916666666666671</v>
      </c>
      <c r="M104" s="28" t="str">
        <f t="shared" si="18"/>
        <v>FullTax</v>
      </c>
      <c r="N104" s="28">
        <f>VLOOKUP(M104,Input!$C$2:$D$6,2,FALSE)</f>
        <v>113</v>
      </c>
      <c r="O104" s="28">
        <f t="shared" si="19"/>
        <v>6</v>
      </c>
      <c r="P104" s="28">
        <f>MATCH(F104,Input!$C$15:$U$15,0)</f>
        <v>12</v>
      </c>
    </row>
    <row r="105" spans="2:16">
      <c r="B105" s="9"/>
      <c r="C105" s="9" t="s">
        <v>11</v>
      </c>
      <c r="D105" s="12">
        <v>2015</v>
      </c>
      <c r="E105" s="9" t="str">
        <f t="shared" si="16"/>
        <v>INDA*</v>
      </c>
      <c r="F105" s="9" t="str">
        <f t="shared" si="21"/>
        <v>INDELC</v>
      </c>
      <c r="G105" s="9" t="str">
        <f t="shared" si="21"/>
        <v>IADEM</v>
      </c>
      <c r="H105" s="9" t="str">
        <f t="shared" si="21"/>
        <v>INDELC</v>
      </c>
      <c r="I105" s="93" t="s">
        <v>248</v>
      </c>
      <c r="J105" s="53">
        <f ca="1">OFFSET(Input!$A$1,N105+O105+2,P105+1)</f>
        <v>37.916666666666671</v>
      </c>
      <c r="K105" s="51">
        <f t="shared" ca="1" si="17"/>
        <v>37.916666666666671</v>
      </c>
      <c r="M105" s="13" t="str">
        <f t="shared" si="18"/>
        <v>FullTax</v>
      </c>
      <c r="N105" s="13">
        <f>VLOOKUP(M105,Input!$C$2:$D$6,2,FALSE)</f>
        <v>113</v>
      </c>
      <c r="O105" s="13">
        <f t="shared" si="19"/>
        <v>6</v>
      </c>
      <c r="P105" s="13">
        <f>MATCH(F105,Input!$C$15:$U$15,0)</f>
        <v>12</v>
      </c>
    </row>
    <row r="106" spans="2:16">
      <c r="C106" t="s">
        <v>11</v>
      </c>
      <c r="D106" s="18">
        <v>2015</v>
      </c>
      <c r="E106" t="str">
        <f t="shared" si="16"/>
        <v>INDA*</v>
      </c>
      <c r="F106" t="str">
        <f t="shared" si="21"/>
        <v>INDDSB1</v>
      </c>
      <c r="G106" t="str">
        <f t="shared" si="21"/>
        <v>IADTF</v>
      </c>
      <c r="H106" t="str">
        <f t="shared" si="21"/>
        <v>INDDSB1</v>
      </c>
      <c r="I106" s="93" t="s">
        <v>248</v>
      </c>
      <c r="J106" s="59">
        <f ca="1">OFFSET(Input!$A$1,N106+O106+2,P106+1)</f>
        <v>0</v>
      </c>
      <c r="K106" s="51">
        <f t="shared" ca="1" si="17"/>
        <v>0</v>
      </c>
      <c r="M106" s="10" t="str">
        <f t="shared" si="18"/>
        <v>Lowered el tax</v>
      </c>
      <c r="N106" s="10">
        <f>VLOOKUP(M106,Input!$C$2:$D$6,2,FALSE)</f>
        <v>213</v>
      </c>
      <c r="O106" s="10">
        <f t="shared" si="19"/>
        <v>6</v>
      </c>
      <c r="P106" s="10">
        <f>MATCH(F106,Input!$C$15:$U$15,0)</f>
        <v>13</v>
      </c>
    </row>
    <row r="107" spans="2:16">
      <c r="C107" t="s">
        <v>11</v>
      </c>
      <c r="D107" s="18">
        <v>2015</v>
      </c>
      <c r="E107" t="str">
        <f t="shared" si="16"/>
        <v>INDA*</v>
      </c>
      <c r="F107" t="str">
        <f t="shared" si="21"/>
        <v>INDDSB2</v>
      </c>
      <c r="G107" t="str">
        <f t="shared" si="21"/>
        <v>IADTF</v>
      </c>
      <c r="H107" t="str">
        <f t="shared" si="21"/>
        <v>INDDSB2</v>
      </c>
      <c r="I107" s="93" t="s">
        <v>248</v>
      </c>
      <c r="J107" s="51">
        <f ca="1">OFFSET(Input!$A$1,N107+O107+2,P107+1)</f>
        <v>0</v>
      </c>
      <c r="K107" s="51">
        <f t="shared" ca="1" si="17"/>
        <v>0</v>
      </c>
      <c r="M107" s="10" t="str">
        <f t="shared" si="18"/>
        <v>Lowered el tax</v>
      </c>
      <c r="N107" s="10">
        <f>VLOOKUP(M107,Input!$C$2:$D$6,2,FALSE)</f>
        <v>213</v>
      </c>
      <c r="O107" s="10">
        <f t="shared" si="19"/>
        <v>6</v>
      </c>
      <c r="P107" s="10">
        <f>MATCH(F107,Input!$C$15:$U$15,0)</f>
        <v>14</v>
      </c>
    </row>
    <row r="108" spans="2:16">
      <c r="C108" t="s">
        <v>11</v>
      </c>
      <c r="D108" s="18">
        <v>2015</v>
      </c>
      <c r="E108" t="str">
        <f t="shared" si="16"/>
        <v>INDA*</v>
      </c>
      <c r="F108" t="str">
        <f t="shared" si="21"/>
        <v>INDDSL</v>
      </c>
      <c r="G108" t="str">
        <f t="shared" si="21"/>
        <v>IADTF</v>
      </c>
      <c r="H108" t="str">
        <f t="shared" si="21"/>
        <v>INDDSL</v>
      </c>
      <c r="I108" s="93" t="s">
        <v>248</v>
      </c>
      <c r="J108" s="51">
        <f ca="1">OFFSET(Input!$A$1,N108+O108+2,P108+1)</f>
        <v>0</v>
      </c>
      <c r="K108" s="51">
        <f t="shared" ca="1" si="17"/>
        <v>0</v>
      </c>
      <c r="M108" s="10" t="str">
        <f t="shared" si="18"/>
        <v>Lowered el tax</v>
      </c>
      <c r="N108" s="10">
        <f>VLOOKUP(M108,Input!$C$2:$D$6,2,FALSE)</f>
        <v>213</v>
      </c>
      <c r="O108" s="10">
        <f t="shared" si="19"/>
        <v>6</v>
      </c>
      <c r="P108" s="10">
        <f>MATCH(F108,Input!$C$15:$U$15,0)</f>
        <v>3</v>
      </c>
    </row>
    <row r="109" spans="2:16">
      <c r="C109" t="s">
        <v>11</v>
      </c>
      <c r="D109" s="18">
        <v>2015</v>
      </c>
      <c r="E109" t="str">
        <f t="shared" si="16"/>
        <v>INDA*</v>
      </c>
      <c r="F109" t="str">
        <f t="shared" si="21"/>
        <v>INDLPG</v>
      </c>
      <c r="G109" t="str">
        <f t="shared" si="21"/>
        <v>IADFL</v>
      </c>
      <c r="H109" t="str">
        <f t="shared" si="21"/>
        <v>INDLPG</v>
      </c>
      <c r="I109" s="93" t="s">
        <v>248</v>
      </c>
      <c r="J109" s="51">
        <f ca="1">OFFSET(Input!$A$1,N109+O109+2,P109+1)</f>
        <v>40.590088951336469</v>
      </c>
      <c r="K109" s="51">
        <f t="shared" ca="1" si="17"/>
        <v>40.590088951336469</v>
      </c>
      <c r="M109" s="10" t="str">
        <f t="shared" si="18"/>
        <v>FullTax</v>
      </c>
      <c r="N109" s="10">
        <f>VLOOKUP(M109,Input!$C$2:$D$6,2,FALSE)</f>
        <v>113</v>
      </c>
      <c r="O109" s="10">
        <f t="shared" si="19"/>
        <v>6</v>
      </c>
      <c r="P109" s="10">
        <f>MATCH(F109,Input!$C$15:$U$15,0)</f>
        <v>8</v>
      </c>
    </row>
    <row r="110" spans="2:16">
      <c r="C110" t="s">
        <v>11</v>
      </c>
      <c r="D110" s="18">
        <v>2015</v>
      </c>
      <c r="E110" t="str">
        <f t="shared" si="16"/>
        <v>INDA*</v>
      </c>
      <c r="F110" t="str">
        <f t="shared" si="21"/>
        <v>INDSNG1</v>
      </c>
      <c r="G110" t="str">
        <f t="shared" si="21"/>
        <v>IADFL</v>
      </c>
      <c r="H110" t="str">
        <f t="shared" si="21"/>
        <v>INDSNG1</v>
      </c>
      <c r="I110" s="93" t="s">
        <v>248</v>
      </c>
      <c r="J110" s="51">
        <f ca="1">OFFSET(Input!$A$1,N110+O110+2,P110+1)</f>
        <v>121.84069514307899</v>
      </c>
      <c r="K110" s="51">
        <f t="shared" ca="1" si="17"/>
        <v>121.84069514307899</v>
      </c>
      <c r="M110" s="10" t="str">
        <f t="shared" si="18"/>
        <v>FullTax</v>
      </c>
      <c r="N110" s="10">
        <f>VLOOKUP(M110,Input!$C$2:$D$6,2,FALSE)</f>
        <v>113</v>
      </c>
      <c r="O110" s="10">
        <f t="shared" si="19"/>
        <v>6</v>
      </c>
      <c r="P110" s="10">
        <f>MATCH(F110,Input!$C$15:$U$15,0)</f>
        <v>15</v>
      </c>
    </row>
    <row r="111" spans="2:16" ht="15.75" thickBot="1">
      <c r="B111" s="80"/>
      <c r="C111" s="80" t="s">
        <v>11</v>
      </c>
      <c r="D111" s="81">
        <v>2015</v>
      </c>
      <c r="E111" s="80" t="str">
        <f t="shared" si="16"/>
        <v>INDA*</v>
      </c>
      <c r="F111" s="80" t="str">
        <f t="shared" si="21"/>
        <v>INDSNG2</v>
      </c>
      <c r="G111" s="80" t="str">
        <f t="shared" si="21"/>
        <v>IADFL</v>
      </c>
      <c r="H111" s="80" t="str">
        <f t="shared" si="21"/>
        <v>INDSNG2</v>
      </c>
      <c r="I111" s="93" t="s">
        <v>248</v>
      </c>
      <c r="J111" s="83">
        <f ca="1">OFFSET(Input!$A$1,N111+O111+2,P111+1)</f>
        <v>0</v>
      </c>
      <c r="K111" s="51">
        <f t="shared" ca="1" si="17"/>
        <v>0</v>
      </c>
      <c r="M111" s="13" t="str">
        <f t="shared" si="18"/>
        <v>FullTax</v>
      </c>
      <c r="N111" s="13">
        <f>VLOOKUP(M111,Input!$C$2:$D$6,2,FALSE)</f>
        <v>113</v>
      </c>
      <c r="O111" s="13">
        <f t="shared" si="19"/>
        <v>6</v>
      </c>
      <c r="P111" s="13">
        <f>MATCH(F111,Input!$C$15:$U$15,0)</f>
        <v>16</v>
      </c>
    </row>
    <row r="112" spans="2:16">
      <c r="C112" t="s">
        <v>11</v>
      </c>
      <c r="D112" s="18">
        <v>2020</v>
      </c>
      <c r="E112" t="str">
        <f t="shared" si="16"/>
        <v>INDA*</v>
      </c>
      <c r="F112" t="str">
        <f t="shared" si="21"/>
        <v>INDNGA</v>
      </c>
      <c r="G112" t="str">
        <f t="shared" si="21"/>
        <v>IADMT</v>
      </c>
      <c r="H112" t="str">
        <f t="shared" si="21"/>
        <v>INDNGA</v>
      </c>
      <c r="I112" s="93" t="s">
        <v>248</v>
      </c>
      <c r="J112" s="51">
        <f ca="1">OFFSET(Input!$A$1,N112+O112+2,P112+1)</f>
        <v>2.5015331882971479</v>
      </c>
      <c r="K112" s="51">
        <f t="shared" ca="1" si="17"/>
        <v>2.5015331882971479</v>
      </c>
      <c r="M112" s="20" t="str">
        <f t="shared" si="18"/>
        <v>ProcesTax</v>
      </c>
      <c r="N112" s="20">
        <f>VLOOKUP(M112,Input!$C$2:$D$6,2,FALSE)</f>
        <v>13</v>
      </c>
      <c r="O112" s="20">
        <f t="shared" si="19"/>
        <v>11</v>
      </c>
      <c r="P112" s="20">
        <f>MATCH(F112,Input!$C$15:$U$15,0)</f>
        <v>1</v>
      </c>
    </row>
    <row r="113" spans="2:16">
      <c r="C113" t="s">
        <v>11</v>
      </c>
      <c r="D113" s="18">
        <v>2020</v>
      </c>
      <c r="E113" t="str">
        <f t="shared" si="16"/>
        <v>INDA*</v>
      </c>
      <c r="F113" t="str">
        <f t="shared" si="21"/>
        <v>INDSNG1</v>
      </c>
      <c r="G113" t="str">
        <f t="shared" si="21"/>
        <v>IADMT</v>
      </c>
      <c r="H113" t="str">
        <f t="shared" si="21"/>
        <v>INDSNG1</v>
      </c>
      <c r="I113" s="93" t="s">
        <v>248</v>
      </c>
      <c r="J113" s="51">
        <f ca="1">OFFSET(Input!$A$1,N113+O113+2,P113+1)</f>
        <v>0</v>
      </c>
      <c r="K113" s="51">
        <f t="shared" ca="1" si="17"/>
        <v>0</v>
      </c>
      <c r="M113" s="10" t="str">
        <f t="shared" si="18"/>
        <v>ProcesTax</v>
      </c>
      <c r="N113" s="10">
        <f>VLOOKUP(M113,Input!$C$2:$D$6,2,FALSE)</f>
        <v>13</v>
      </c>
      <c r="O113" s="10">
        <f t="shared" si="19"/>
        <v>11</v>
      </c>
      <c r="P113" s="10">
        <f>MATCH(F113,Input!$C$15:$U$15,0)</f>
        <v>15</v>
      </c>
    </row>
    <row r="114" spans="2:16">
      <c r="C114" t="s">
        <v>11</v>
      </c>
      <c r="D114" s="18">
        <v>2020</v>
      </c>
      <c r="E114" t="str">
        <f t="shared" si="16"/>
        <v>INDA*</v>
      </c>
      <c r="F114" t="str">
        <f t="shared" si="21"/>
        <v>INDSNG2</v>
      </c>
      <c r="G114" t="str">
        <f t="shared" si="21"/>
        <v>IADMT</v>
      </c>
      <c r="H114" t="str">
        <f t="shared" si="21"/>
        <v>INDSNG2</v>
      </c>
      <c r="I114" s="93" t="s">
        <v>248</v>
      </c>
      <c r="J114" s="51">
        <f ca="1">OFFSET(Input!$A$1,N114+O114+2,P114+1)</f>
        <v>0</v>
      </c>
      <c r="K114" s="51">
        <f t="shared" ca="1" si="17"/>
        <v>0</v>
      </c>
      <c r="M114" s="10" t="str">
        <f t="shared" si="18"/>
        <v>ProcesTax</v>
      </c>
      <c r="N114" s="10">
        <f>VLOOKUP(M114,Input!$C$2:$D$6,2,FALSE)</f>
        <v>13</v>
      </c>
      <c r="O114" s="10">
        <f t="shared" si="19"/>
        <v>11</v>
      </c>
      <c r="P114" s="10">
        <f>MATCH(F114,Input!$C$15:$U$15,0)</f>
        <v>16</v>
      </c>
    </row>
    <row r="115" spans="2:16">
      <c r="C115" t="s">
        <v>11</v>
      </c>
      <c r="D115" s="18">
        <v>2020</v>
      </c>
      <c r="E115" t="str">
        <f t="shared" si="16"/>
        <v>INDA*</v>
      </c>
      <c r="F115" t="str">
        <f t="shared" si="21"/>
        <v>INDCOA</v>
      </c>
      <c r="G115" t="str">
        <f t="shared" si="21"/>
        <v>IADMT</v>
      </c>
      <c r="H115" t="str">
        <f t="shared" si="21"/>
        <v>INDCOA</v>
      </c>
      <c r="I115" s="93" t="s">
        <v>248</v>
      </c>
      <c r="J115" s="51">
        <f ca="1">OFFSET(Input!$A$1,N115+O115+2,P115+1)</f>
        <v>0</v>
      </c>
      <c r="K115" s="51">
        <f t="shared" ca="1" si="17"/>
        <v>0</v>
      </c>
      <c r="M115" s="10" t="str">
        <f t="shared" si="18"/>
        <v>ProcesTax</v>
      </c>
      <c r="N115" s="10">
        <f>VLOOKUP(M115,Input!$C$2:$D$6,2,FALSE)</f>
        <v>13</v>
      </c>
      <c r="O115" s="10">
        <f t="shared" si="19"/>
        <v>11</v>
      </c>
      <c r="P115" s="10">
        <f>MATCH(F115,Input!$C$15:$U$15,0)</f>
        <v>2</v>
      </c>
    </row>
    <row r="116" spans="2:16">
      <c r="C116" t="s">
        <v>11</v>
      </c>
      <c r="D116" s="18">
        <v>2020</v>
      </c>
      <c r="E116" t="str">
        <f t="shared" si="16"/>
        <v>INDA*</v>
      </c>
      <c r="F116" t="str">
        <f t="shared" si="21"/>
        <v>INDDSL</v>
      </c>
      <c r="G116" t="str">
        <f t="shared" si="21"/>
        <v>IADMT</v>
      </c>
      <c r="H116" t="str">
        <f t="shared" si="21"/>
        <v>INDDSL</v>
      </c>
      <c r="I116" s="93" t="s">
        <v>248</v>
      </c>
      <c r="J116" s="51">
        <f ca="1">OFFSET(Input!$A$1,N116+O116+2,P116+1)</f>
        <v>154.26271326684906</v>
      </c>
      <c r="K116" s="51">
        <f t="shared" ca="1" si="17"/>
        <v>154.26271326684906</v>
      </c>
      <c r="M116" s="10" t="str">
        <f t="shared" si="18"/>
        <v>ProcesTax</v>
      </c>
      <c r="N116" s="10">
        <f>VLOOKUP(M116,Input!$C$2:$D$6,2,FALSE)</f>
        <v>13</v>
      </c>
      <c r="O116" s="10">
        <f t="shared" si="19"/>
        <v>11</v>
      </c>
      <c r="P116" s="10">
        <f>MATCH(F116,Input!$C$15:$U$15,0)</f>
        <v>3</v>
      </c>
    </row>
    <row r="117" spans="2:16">
      <c r="C117" t="s">
        <v>11</v>
      </c>
      <c r="D117" s="18">
        <v>2020</v>
      </c>
      <c r="E117" t="str">
        <f t="shared" si="16"/>
        <v>INDA*</v>
      </c>
      <c r="F117" t="str">
        <f t="shared" si="21"/>
        <v>INDDSB1</v>
      </c>
      <c r="G117" t="str">
        <f t="shared" si="21"/>
        <v>IADMT</v>
      </c>
      <c r="H117" t="str">
        <f t="shared" si="21"/>
        <v>INDDSB1</v>
      </c>
      <c r="I117" s="93" t="s">
        <v>248</v>
      </c>
      <c r="J117" s="51">
        <f ca="1">OFFSET(Input!$A$1,N117+O117+2,P117+1)</f>
        <v>121.84069514307899</v>
      </c>
      <c r="K117" s="51">
        <f t="shared" ca="1" si="17"/>
        <v>121.84069514307899</v>
      </c>
      <c r="M117" s="10" t="str">
        <f t="shared" si="18"/>
        <v>ProcesTax</v>
      </c>
      <c r="N117" s="10">
        <f>VLOOKUP(M117,Input!$C$2:$D$6,2,FALSE)</f>
        <v>13</v>
      </c>
      <c r="O117" s="10">
        <f t="shared" si="19"/>
        <v>11</v>
      </c>
      <c r="P117" s="10">
        <f>MATCH(F117,Input!$C$15:$U$15,0)</f>
        <v>13</v>
      </c>
    </row>
    <row r="118" spans="2:16">
      <c r="C118" t="s">
        <v>11</v>
      </c>
      <c r="D118" s="18">
        <v>2020</v>
      </c>
      <c r="E118" t="str">
        <f t="shared" si="16"/>
        <v>INDA*</v>
      </c>
      <c r="F118" t="str">
        <f t="shared" si="21"/>
        <v>INDDSB2</v>
      </c>
      <c r="G118" t="str">
        <f t="shared" si="21"/>
        <v>IADMT</v>
      </c>
      <c r="H118" t="str">
        <f t="shared" si="21"/>
        <v>INDDSB2</v>
      </c>
      <c r="I118" s="93" t="s">
        <v>248</v>
      </c>
      <c r="J118" s="51">
        <f ca="1">OFFSET(Input!$A$1,N118+O118+2,P118+1)</f>
        <v>121.84069514307899</v>
      </c>
      <c r="K118" s="51">
        <f t="shared" ca="1" si="17"/>
        <v>121.84069514307899</v>
      </c>
      <c r="M118" s="10" t="str">
        <f t="shared" si="18"/>
        <v>ProcesTax</v>
      </c>
      <c r="N118" s="10">
        <f>VLOOKUP(M118,Input!$C$2:$D$6,2,FALSE)</f>
        <v>13</v>
      </c>
      <c r="O118" s="10">
        <f t="shared" si="19"/>
        <v>11</v>
      </c>
      <c r="P118" s="10">
        <f>MATCH(F118,Input!$C$15:$U$15,0)</f>
        <v>14</v>
      </c>
    </row>
    <row r="119" spans="2:16">
      <c r="C119" t="s">
        <v>11</v>
      </c>
      <c r="D119" s="18">
        <v>2020</v>
      </c>
      <c r="E119" t="str">
        <f t="shared" si="16"/>
        <v>INDA*</v>
      </c>
      <c r="F119" t="str">
        <f t="shared" ref="F119:H138" si="22">F66</f>
        <v>INDWPE</v>
      </c>
      <c r="G119" t="str">
        <f t="shared" si="22"/>
        <v>IADMT</v>
      </c>
      <c r="H119" t="str">
        <f t="shared" si="22"/>
        <v>INDWPE</v>
      </c>
      <c r="I119" s="93" t="s">
        <v>248</v>
      </c>
      <c r="J119" s="51">
        <f ca="1">OFFSET(Input!$A$1,N119+O119+2,P119+1)</f>
        <v>0</v>
      </c>
      <c r="K119" s="51">
        <f t="shared" ca="1" si="17"/>
        <v>0</v>
      </c>
      <c r="M119" s="10" t="str">
        <f t="shared" si="18"/>
        <v>ProcesTax</v>
      </c>
      <c r="N119" s="10">
        <f>VLOOKUP(M119,Input!$C$2:$D$6,2,FALSE)</f>
        <v>13</v>
      </c>
      <c r="O119" s="10">
        <f t="shared" si="19"/>
        <v>11</v>
      </c>
      <c r="P119" s="10">
        <f>MATCH(F119,Input!$C$15:$U$15,0)</f>
        <v>4</v>
      </c>
    </row>
    <row r="120" spans="2:16">
      <c r="C120" t="s">
        <v>11</v>
      </c>
      <c r="D120" s="18">
        <v>2020</v>
      </c>
      <c r="E120" t="str">
        <f t="shared" si="16"/>
        <v>INDA*</v>
      </c>
      <c r="F120" t="str">
        <f t="shared" si="22"/>
        <v>INDWCH</v>
      </c>
      <c r="G120" t="str">
        <f t="shared" si="22"/>
        <v>IADMT</v>
      </c>
      <c r="H120" t="str">
        <f t="shared" si="22"/>
        <v>INDWCH</v>
      </c>
      <c r="I120" s="93" t="s">
        <v>248</v>
      </c>
      <c r="J120" s="51">
        <f ca="1">OFFSET(Input!$A$1,N120+O120+2,P120+1)</f>
        <v>0</v>
      </c>
      <c r="K120" s="51">
        <f t="shared" ca="1" si="17"/>
        <v>0</v>
      </c>
      <c r="M120" s="10" t="str">
        <f t="shared" si="18"/>
        <v>ProcesTax</v>
      </c>
      <c r="N120" s="10">
        <f>VLOOKUP(M120,Input!$C$2:$D$6,2,FALSE)</f>
        <v>13</v>
      </c>
      <c r="O120" s="10">
        <f t="shared" si="19"/>
        <v>11</v>
      </c>
      <c r="P120" s="10">
        <f>MATCH(F120,Input!$C$15:$U$15,0)</f>
        <v>5</v>
      </c>
    </row>
    <row r="121" spans="2:16">
      <c r="C121" t="s">
        <v>11</v>
      </c>
      <c r="D121" s="18">
        <v>2020</v>
      </c>
      <c r="E121" t="str">
        <f t="shared" si="16"/>
        <v>INDA*</v>
      </c>
      <c r="F121" t="str">
        <f t="shared" si="22"/>
        <v>INDBGA</v>
      </c>
      <c r="G121" t="str">
        <f t="shared" si="22"/>
        <v>IADMT</v>
      </c>
      <c r="H121" t="str">
        <f t="shared" si="22"/>
        <v>INDBGA</v>
      </c>
      <c r="I121" s="93" t="s">
        <v>248</v>
      </c>
      <c r="J121" s="51">
        <f ca="1">OFFSET(Input!$A$1,N121+O121+2,P121+1)</f>
        <v>0</v>
      </c>
      <c r="K121" s="51">
        <f t="shared" ca="1" si="17"/>
        <v>0</v>
      </c>
      <c r="M121" s="10" t="str">
        <f t="shared" si="18"/>
        <v>ProcesTax</v>
      </c>
      <c r="N121" s="10">
        <f>VLOOKUP(M121,Input!$C$2:$D$6,2,FALSE)</f>
        <v>13</v>
      </c>
      <c r="O121" s="10">
        <f t="shared" si="19"/>
        <v>11</v>
      </c>
      <c r="P121" s="10">
        <f>MATCH(F121,Input!$C$15:$U$15,0)</f>
        <v>6</v>
      </c>
    </row>
    <row r="122" spans="2:16">
      <c r="C122" t="s">
        <v>11</v>
      </c>
      <c r="D122" s="18">
        <v>2020</v>
      </c>
      <c r="E122" t="str">
        <f t="shared" si="16"/>
        <v>INDA*</v>
      </c>
      <c r="F122" t="str">
        <f t="shared" si="22"/>
        <v>INDHFO</v>
      </c>
      <c r="G122" t="str">
        <f t="shared" si="22"/>
        <v>IADMT</v>
      </c>
      <c r="H122" t="str">
        <f t="shared" si="22"/>
        <v>INDHFO</v>
      </c>
      <c r="I122" s="93" t="s">
        <v>248</v>
      </c>
      <c r="J122" s="51">
        <f ca="1">OFFSET(Input!$A$1,N122+O122+2,P122+1)</f>
        <v>49.119350191937215</v>
      </c>
      <c r="K122" s="51">
        <f t="shared" ca="1" si="17"/>
        <v>49.119350191937215</v>
      </c>
      <c r="M122" s="10" t="str">
        <f t="shared" si="18"/>
        <v>ProcesTax</v>
      </c>
      <c r="N122" s="10">
        <f>VLOOKUP(M122,Input!$C$2:$D$6,2,FALSE)</f>
        <v>13</v>
      </c>
      <c r="O122" s="10">
        <f t="shared" si="19"/>
        <v>11</v>
      </c>
      <c r="P122" s="10">
        <f>MATCH(F122,Input!$C$15:$U$15,0)</f>
        <v>7</v>
      </c>
    </row>
    <row r="123" spans="2:16">
      <c r="C123" t="s">
        <v>11</v>
      </c>
      <c r="D123" s="18">
        <v>2020</v>
      </c>
      <c r="E123" t="str">
        <f t="shared" si="16"/>
        <v>INDA*</v>
      </c>
      <c r="F123" t="str">
        <f t="shared" si="22"/>
        <v>INDLPG</v>
      </c>
      <c r="G123" t="str">
        <f t="shared" si="22"/>
        <v>IADMT</v>
      </c>
      <c r="H123" t="str">
        <f t="shared" si="22"/>
        <v>INDLPG</v>
      </c>
      <c r="I123" s="93" t="s">
        <v>248</v>
      </c>
      <c r="J123" s="51">
        <f ca="1">OFFSET(Input!$A$1,N123+O123+2,P123+1)</f>
        <v>50.283318770351023</v>
      </c>
      <c r="K123" s="51">
        <f t="shared" ca="1" si="17"/>
        <v>50.283318770351023</v>
      </c>
      <c r="M123" s="10" t="str">
        <f t="shared" si="18"/>
        <v>ProcesTax</v>
      </c>
      <c r="N123" s="10">
        <f>VLOOKUP(M123,Input!$C$2:$D$6,2,FALSE)</f>
        <v>13</v>
      </c>
      <c r="O123" s="10">
        <f t="shared" si="19"/>
        <v>11</v>
      </c>
      <c r="P123" s="10">
        <f>MATCH(F123,Input!$C$15:$U$15,0)</f>
        <v>8</v>
      </c>
    </row>
    <row r="124" spans="2:16">
      <c r="C124" t="s">
        <v>11</v>
      </c>
      <c r="D124" s="18">
        <v>2020</v>
      </c>
      <c r="E124" t="str">
        <f t="shared" si="16"/>
        <v>INDA*</v>
      </c>
      <c r="F124" t="str">
        <f t="shared" si="22"/>
        <v>INDWST</v>
      </c>
      <c r="G124" t="str">
        <f t="shared" si="22"/>
        <v>IADMT</v>
      </c>
      <c r="H124" t="str">
        <f t="shared" si="22"/>
        <v>INDWST</v>
      </c>
      <c r="I124" s="93" t="s">
        <v>248</v>
      </c>
      <c r="J124" s="51">
        <f ca="1">OFFSET(Input!$A$1,N124+O124+2,P124+1)</f>
        <v>0</v>
      </c>
      <c r="K124" s="51">
        <f t="shared" ca="1" si="17"/>
        <v>0</v>
      </c>
      <c r="M124" s="10" t="str">
        <f t="shared" si="18"/>
        <v>ProcesTax</v>
      </c>
      <c r="N124" s="10">
        <f>VLOOKUP(M124,Input!$C$2:$D$6,2,FALSE)</f>
        <v>13</v>
      </c>
      <c r="O124" s="10">
        <f t="shared" si="19"/>
        <v>11</v>
      </c>
      <c r="P124" s="10">
        <f>MATCH(F124,Input!$C$15:$U$15,0)</f>
        <v>9</v>
      </c>
    </row>
    <row r="125" spans="2:16">
      <c r="C125" t="s">
        <v>11</v>
      </c>
      <c r="D125" s="18">
        <v>2020</v>
      </c>
      <c r="E125" t="str">
        <f t="shared" si="16"/>
        <v>INDA*</v>
      </c>
      <c r="F125" t="str">
        <f t="shared" si="22"/>
        <v>INDHCE</v>
      </c>
      <c r="G125" t="str">
        <f t="shared" si="22"/>
        <v>IADMT</v>
      </c>
      <c r="H125" t="str">
        <f t="shared" si="22"/>
        <v>INDHCE</v>
      </c>
      <c r="I125" s="93" t="s">
        <v>248</v>
      </c>
      <c r="J125" s="51">
        <f ca="1">OFFSET(Input!$A$1,N125+O125+2,P125+1)</f>
        <v>30.170076892571945</v>
      </c>
      <c r="K125" s="51">
        <f t="shared" ca="1" si="17"/>
        <v>30.170076892571945</v>
      </c>
      <c r="M125" s="10" t="str">
        <f t="shared" si="18"/>
        <v>ProcesTax</v>
      </c>
      <c r="N125" s="10">
        <f>VLOOKUP(M125,Input!$C$2:$D$6,2,FALSE)</f>
        <v>13</v>
      </c>
      <c r="O125" s="10">
        <f t="shared" si="19"/>
        <v>11</v>
      </c>
      <c r="P125" s="10">
        <f>MATCH(F125,Input!$C$15:$U$15,0)</f>
        <v>10</v>
      </c>
    </row>
    <row r="126" spans="2:16">
      <c r="C126" t="s">
        <v>11</v>
      </c>
      <c r="D126" s="18">
        <v>2020</v>
      </c>
      <c r="E126" t="str">
        <f t="shared" si="16"/>
        <v>INDA*</v>
      </c>
      <c r="F126" t="str">
        <f t="shared" si="22"/>
        <v>INDHDE</v>
      </c>
      <c r="G126" t="str">
        <f t="shared" si="22"/>
        <v>IADMT</v>
      </c>
      <c r="H126" t="str">
        <f t="shared" si="22"/>
        <v>INDHDE</v>
      </c>
      <c r="I126" s="93" t="s">
        <v>248</v>
      </c>
      <c r="J126" s="51">
        <f ca="1">OFFSET(Input!$A$1,N126+O126+2,P126+1)</f>
        <v>30.170076892571945</v>
      </c>
      <c r="K126" s="51">
        <f t="shared" ca="1" si="17"/>
        <v>30.170076892571945</v>
      </c>
      <c r="M126" s="10" t="str">
        <f t="shared" si="18"/>
        <v>ProcesTax</v>
      </c>
      <c r="N126" s="10">
        <f>VLOOKUP(M126,Input!$C$2:$D$6,2,FALSE)</f>
        <v>13</v>
      </c>
      <c r="O126" s="10">
        <f t="shared" si="19"/>
        <v>11</v>
      </c>
      <c r="P126" s="10">
        <f>MATCH(F126,Input!$C$15:$U$15,0)</f>
        <v>11</v>
      </c>
    </row>
    <row r="127" spans="2:16">
      <c r="B127" s="9"/>
      <c r="C127" s="9" t="s">
        <v>11</v>
      </c>
      <c r="D127" s="18">
        <v>2020</v>
      </c>
      <c r="E127" s="9" t="str">
        <f t="shared" si="16"/>
        <v>INDA*</v>
      </c>
      <c r="F127" s="9" t="str">
        <f t="shared" si="22"/>
        <v>INDELC</v>
      </c>
      <c r="G127" s="9" t="str">
        <f t="shared" si="22"/>
        <v>IADMT</v>
      </c>
      <c r="H127" s="9" t="str">
        <f t="shared" si="22"/>
        <v>INDELC</v>
      </c>
      <c r="I127" s="93" t="s">
        <v>248</v>
      </c>
      <c r="J127" s="51">
        <f ca="1">OFFSET(Input!$A$1,N127+O127+2,P127+1)</f>
        <v>1.2736219854102486</v>
      </c>
      <c r="K127" s="51">
        <f t="shared" ca="1" si="17"/>
        <v>1.2736219854102486</v>
      </c>
      <c r="M127" s="13" t="str">
        <f t="shared" si="18"/>
        <v>ProcesTax</v>
      </c>
      <c r="N127" s="13">
        <f>VLOOKUP(M127,Input!$C$2:$D$6,2,FALSE)</f>
        <v>13</v>
      </c>
      <c r="O127" s="13">
        <f t="shared" si="19"/>
        <v>11</v>
      </c>
      <c r="P127" s="13">
        <f>MATCH(F127,Input!$C$15:$U$15,0)</f>
        <v>12</v>
      </c>
    </row>
    <row r="128" spans="2:16">
      <c r="C128" t="s">
        <v>11</v>
      </c>
      <c r="D128" s="18">
        <v>2020</v>
      </c>
      <c r="E128" t="str">
        <f t="shared" si="16"/>
        <v>INDA*</v>
      </c>
      <c r="F128" t="str">
        <f t="shared" si="22"/>
        <v>INDNGA</v>
      </c>
      <c r="G128" t="str">
        <f t="shared" si="22"/>
        <v>IADHT</v>
      </c>
      <c r="H128" t="str">
        <f t="shared" si="22"/>
        <v>INDNGA</v>
      </c>
      <c r="I128" s="93" t="s">
        <v>248</v>
      </c>
      <c r="J128" s="59">
        <f ca="1">OFFSET(Input!$A$1,N128+O128+2,P128+1)</f>
        <v>2.5015331882971479</v>
      </c>
      <c r="K128" s="51">
        <f t="shared" ca="1" si="17"/>
        <v>2.5015331882971479</v>
      </c>
      <c r="M128" s="10" t="str">
        <f t="shared" si="18"/>
        <v>ProcesTax</v>
      </c>
      <c r="N128" s="10">
        <f>VLOOKUP(M128,Input!$C$2:$D$6,2,FALSE)</f>
        <v>13</v>
      </c>
      <c r="O128" s="10">
        <f t="shared" si="19"/>
        <v>11</v>
      </c>
      <c r="P128" s="10">
        <f>MATCH(F128,Input!$C$15:$U$15,0)</f>
        <v>1</v>
      </c>
    </row>
    <row r="129" spans="2:16">
      <c r="C129" t="s">
        <v>11</v>
      </c>
      <c r="D129" s="18">
        <v>2020</v>
      </c>
      <c r="E129" t="str">
        <f t="shared" si="16"/>
        <v>INDA*</v>
      </c>
      <c r="F129" t="str">
        <f t="shared" si="22"/>
        <v>INDSNG2</v>
      </c>
      <c r="G129" t="str">
        <f t="shared" si="22"/>
        <v>IADHT</v>
      </c>
      <c r="H129" t="str">
        <f t="shared" si="22"/>
        <v>INDSNG2</v>
      </c>
      <c r="I129" s="93" t="s">
        <v>248</v>
      </c>
      <c r="J129" s="51">
        <f ca="1">OFFSET(Input!$A$1,N129+O129+2,P129+1)</f>
        <v>0</v>
      </c>
      <c r="K129" s="51">
        <f t="shared" ca="1" si="17"/>
        <v>0</v>
      </c>
      <c r="M129" s="10" t="str">
        <f t="shared" si="18"/>
        <v>ProcesTax</v>
      </c>
      <c r="N129" s="10">
        <f>VLOOKUP(M129,Input!$C$2:$D$6,2,FALSE)</f>
        <v>13</v>
      </c>
      <c r="O129" s="10">
        <f t="shared" si="19"/>
        <v>11</v>
      </c>
      <c r="P129" s="10">
        <f>MATCH(F129,Input!$C$15:$U$15,0)</f>
        <v>16</v>
      </c>
    </row>
    <row r="130" spans="2:16">
      <c r="C130" t="s">
        <v>11</v>
      </c>
      <c r="D130" s="18">
        <v>2020</v>
      </c>
      <c r="E130" t="str">
        <f t="shared" si="16"/>
        <v>INDA*</v>
      </c>
      <c r="F130" t="str">
        <f t="shared" si="22"/>
        <v>INDSNG1</v>
      </c>
      <c r="G130" t="str">
        <f t="shared" si="22"/>
        <v>IADHT</v>
      </c>
      <c r="H130" t="str">
        <f t="shared" si="22"/>
        <v>INDSNG1</v>
      </c>
      <c r="I130" s="93" t="s">
        <v>248</v>
      </c>
      <c r="J130" s="51">
        <f ca="1">OFFSET(Input!$A$1,N130+O130+2,P130+1)</f>
        <v>0</v>
      </c>
      <c r="K130" s="51">
        <f t="shared" ca="1" si="17"/>
        <v>0</v>
      </c>
      <c r="M130" s="10" t="str">
        <f t="shared" si="18"/>
        <v>ProcesTax</v>
      </c>
      <c r="N130" s="10">
        <f>VLOOKUP(M130,Input!$C$2:$D$6,2,FALSE)</f>
        <v>13</v>
      </c>
      <c r="O130" s="10">
        <f t="shared" si="19"/>
        <v>11</v>
      </c>
      <c r="P130" s="10">
        <f>MATCH(F130,Input!$C$15:$U$15,0)</f>
        <v>15</v>
      </c>
    </row>
    <row r="131" spans="2:16">
      <c r="C131" t="s">
        <v>11</v>
      </c>
      <c r="D131" s="18">
        <v>2020</v>
      </c>
      <c r="E131" t="str">
        <f t="shared" si="16"/>
        <v>INDA*</v>
      </c>
      <c r="F131" t="str">
        <f t="shared" si="22"/>
        <v>INDCOA</v>
      </c>
      <c r="G131" t="str">
        <f t="shared" si="22"/>
        <v>IADHT</v>
      </c>
      <c r="H131" t="str">
        <f t="shared" si="22"/>
        <v>INDCOA</v>
      </c>
      <c r="I131" s="93" t="s">
        <v>248</v>
      </c>
      <c r="J131" s="51">
        <f ca="1">OFFSET(Input!$A$1,N131+O131+2,P131+1)</f>
        <v>0</v>
      </c>
      <c r="K131" s="51">
        <f t="shared" ca="1" si="17"/>
        <v>0</v>
      </c>
      <c r="M131" s="10" t="str">
        <f t="shared" si="18"/>
        <v>ProcesTax</v>
      </c>
      <c r="N131" s="10">
        <f>VLOOKUP(M131,Input!$C$2:$D$6,2,FALSE)</f>
        <v>13</v>
      </c>
      <c r="O131" s="10">
        <f t="shared" si="19"/>
        <v>11</v>
      </c>
      <c r="P131" s="10">
        <f>MATCH(F131,Input!$C$15:$U$15,0)</f>
        <v>2</v>
      </c>
    </row>
    <row r="132" spans="2:16">
      <c r="C132" t="s">
        <v>11</v>
      </c>
      <c r="D132" s="18">
        <v>2020</v>
      </c>
      <c r="E132" t="str">
        <f t="shared" si="16"/>
        <v>INDA*</v>
      </c>
      <c r="F132" t="str">
        <f t="shared" si="22"/>
        <v>INDDSL</v>
      </c>
      <c r="G132" t="str">
        <f t="shared" si="22"/>
        <v>IADHT</v>
      </c>
      <c r="H132" t="str">
        <f t="shared" si="22"/>
        <v>INDDSL</v>
      </c>
      <c r="I132" s="93" t="s">
        <v>248</v>
      </c>
      <c r="J132" s="51">
        <f ca="1">OFFSET(Input!$A$1,N132+O132+2,P132+1)</f>
        <v>154.26271326684906</v>
      </c>
      <c r="K132" s="51">
        <f t="shared" ca="1" si="17"/>
        <v>154.26271326684906</v>
      </c>
      <c r="M132" s="10" t="str">
        <f t="shared" si="18"/>
        <v>ProcesTax</v>
      </c>
      <c r="N132" s="10">
        <f>VLOOKUP(M132,Input!$C$2:$D$6,2,FALSE)</f>
        <v>13</v>
      </c>
      <c r="O132" s="10">
        <f t="shared" si="19"/>
        <v>11</v>
      </c>
      <c r="P132" s="10">
        <f>MATCH(F132,Input!$C$15:$U$15,0)</f>
        <v>3</v>
      </c>
    </row>
    <row r="133" spans="2:16">
      <c r="C133" t="s">
        <v>11</v>
      </c>
      <c r="D133" s="18">
        <v>2020</v>
      </c>
      <c r="E133" t="str">
        <f t="shared" si="16"/>
        <v>INDA*</v>
      </c>
      <c r="F133" t="str">
        <f t="shared" si="22"/>
        <v>INDDSB1</v>
      </c>
      <c r="G133" t="str">
        <f t="shared" si="22"/>
        <v>IADHT</v>
      </c>
      <c r="H133" t="str">
        <f t="shared" si="22"/>
        <v>INDDSB1</v>
      </c>
      <c r="I133" s="93" t="s">
        <v>248</v>
      </c>
      <c r="J133" s="51">
        <f ca="1">OFFSET(Input!$A$1,N133+O133+2,P133+1)</f>
        <v>121.84069514307899</v>
      </c>
      <c r="K133" s="51">
        <f t="shared" ca="1" si="17"/>
        <v>121.84069514307899</v>
      </c>
      <c r="M133" s="10" t="str">
        <f t="shared" si="18"/>
        <v>ProcesTax</v>
      </c>
      <c r="N133" s="10">
        <f>VLOOKUP(M133,Input!$C$2:$D$6,2,FALSE)</f>
        <v>13</v>
      </c>
      <c r="O133" s="10">
        <f t="shared" si="19"/>
        <v>11</v>
      </c>
      <c r="P133" s="10">
        <f>MATCH(F133,Input!$C$15:$U$15,0)</f>
        <v>13</v>
      </c>
    </row>
    <row r="134" spans="2:16">
      <c r="C134" t="s">
        <v>11</v>
      </c>
      <c r="D134" s="18">
        <v>2020</v>
      </c>
      <c r="E134" t="str">
        <f t="shared" ref="E134:E197" si="23">$V$3&amp;"*"</f>
        <v>INDA*</v>
      </c>
      <c r="F134" t="str">
        <f t="shared" si="22"/>
        <v>INDDSB2</v>
      </c>
      <c r="G134" t="str">
        <f t="shared" si="22"/>
        <v>IADHT</v>
      </c>
      <c r="H134" t="str">
        <f t="shared" si="22"/>
        <v>INDDSB2</v>
      </c>
      <c r="I134" s="93" t="s">
        <v>248</v>
      </c>
      <c r="J134" s="51">
        <f ca="1">OFFSET(Input!$A$1,N134+O134+2,P134+1)</f>
        <v>121.84069514307899</v>
      </c>
      <c r="K134" s="51">
        <f t="shared" ca="1" si="17"/>
        <v>121.84069514307899</v>
      </c>
      <c r="M134" s="10" t="str">
        <f t="shared" si="18"/>
        <v>ProcesTax</v>
      </c>
      <c r="N134" s="10">
        <f>VLOOKUP(M134,Input!$C$2:$D$6,2,FALSE)</f>
        <v>13</v>
      </c>
      <c r="O134" s="10">
        <f t="shared" si="19"/>
        <v>11</v>
      </c>
      <c r="P134" s="10">
        <f>MATCH(F134,Input!$C$15:$U$15,0)</f>
        <v>14</v>
      </c>
    </row>
    <row r="135" spans="2:16">
      <c r="C135" t="s">
        <v>11</v>
      </c>
      <c r="D135" s="18">
        <v>2020</v>
      </c>
      <c r="E135" t="str">
        <f t="shared" si="23"/>
        <v>INDA*</v>
      </c>
      <c r="F135" t="str">
        <f t="shared" si="22"/>
        <v>INDWPE</v>
      </c>
      <c r="G135" t="str">
        <f t="shared" si="22"/>
        <v>IADHT</v>
      </c>
      <c r="H135" t="str">
        <f t="shared" si="22"/>
        <v>INDWPE</v>
      </c>
      <c r="I135" s="93" t="s">
        <v>248</v>
      </c>
      <c r="J135" s="51">
        <f ca="1">OFFSET(Input!$A$1,N135+O135+2,P135+1)</f>
        <v>0</v>
      </c>
      <c r="K135" s="51">
        <f t="shared" ref="K135:K198" ca="1" si="24">J135</f>
        <v>0</v>
      </c>
      <c r="M135" s="10" t="str">
        <f t="shared" ref="M135:M198" si="25">VLOOKUP(RIGHT(G135,3),$U$6:$W$12,3,FALSE)</f>
        <v>ProcesTax</v>
      </c>
      <c r="N135" s="10">
        <f>VLOOKUP(M135,Input!$C$2:$D$6,2,FALSE)</f>
        <v>13</v>
      </c>
      <c r="O135" s="10">
        <f t="shared" ref="O135:O198" si="26">D135-2009</f>
        <v>11</v>
      </c>
      <c r="P135" s="10">
        <f>MATCH(F135,Input!$C$15:$U$15,0)</f>
        <v>4</v>
      </c>
    </row>
    <row r="136" spans="2:16">
      <c r="C136" t="s">
        <v>11</v>
      </c>
      <c r="D136" s="18">
        <v>2020</v>
      </c>
      <c r="E136" t="str">
        <f t="shared" si="23"/>
        <v>INDA*</v>
      </c>
      <c r="F136" t="str">
        <f t="shared" si="22"/>
        <v>INDWCH</v>
      </c>
      <c r="G136" t="str">
        <f t="shared" si="22"/>
        <v>IADHT</v>
      </c>
      <c r="H136" t="str">
        <f t="shared" si="22"/>
        <v>INDWCH</v>
      </c>
      <c r="I136" s="93" t="s">
        <v>248</v>
      </c>
      <c r="J136" s="51">
        <f ca="1">OFFSET(Input!$A$1,N136+O136+2,P136+1)</f>
        <v>0</v>
      </c>
      <c r="K136" s="51">
        <f t="shared" ca="1" si="24"/>
        <v>0</v>
      </c>
      <c r="M136" s="10" t="str">
        <f t="shared" si="25"/>
        <v>ProcesTax</v>
      </c>
      <c r="N136" s="10">
        <f>VLOOKUP(M136,Input!$C$2:$D$6,2,FALSE)</f>
        <v>13</v>
      </c>
      <c r="O136" s="10">
        <f t="shared" si="26"/>
        <v>11</v>
      </c>
      <c r="P136" s="10">
        <f>MATCH(F136,Input!$C$15:$U$15,0)</f>
        <v>5</v>
      </c>
    </row>
    <row r="137" spans="2:16">
      <c r="C137" t="s">
        <v>11</v>
      </c>
      <c r="D137" s="18">
        <v>2020</v>
      </c>
      <c r="E137" t="str">
        <f t="shared" si="23"/>
        <v>INDA*</v>
      </c>
      <c r="F137" t="str">
        <f t="shared" si="22"/>
        <v>INDHFO</v>
      </c>
      <c r="G137" t="str">
        <f t="shared" si="22"/>
        <v>IADHT</v>
      </c>
      <c r="H137" t="str">
        <f t="shared" si="22"/>
        <v>INDHFO</v>
      </c>
      <c r="I137" s="93" t="s">
        <v>248</v>
      </c>
      <c r="J137" s="51">
        <f ca="1">OFFSET(Input!$A$1,N137+O137+2,P137+1)</f>
        <v>49.119350191937215</v>
      </c>
      <c r="K137" s="51">
        <f t="shared" ca="1" si="24"/>
        <v>49.119350191937215</v>
      </c>
      <c r="M137" s="10" t="str">
        <f t="shared" si="25"/>
        <v>ProcesTax</v>
      </c>
      <c r="N137" s="10">
        <f>VLOOKUP(M137,Input!$C$2:$D$6,2,FALSE)</f>
        <v>13</v>
      </c>
      <c r="O137" s="10">
        <f t="shared" si="26"/>
        <v>11</v>
      </c>
      <c r="P137" s="10">
        <f>MATCH(F137,Input!$C$15:$U$15,0)</f>
        <v>7</v>
      </c>
    </row>
    <row r="138" spans="2:16">
      <c r="C138" t="s">
        <v>11</v>
      </c>
      <c r="D138" s="18">
        <v>2020</v>
      </c>
      <c r="E138" t="str">
        <f t="shared" si="23"/>
        <v>INDA*</v>
      </c>
      <c r="F138" t="str">
        <f t="shared" si="22"/>
        <v>INDLPG</v>
      </c>
      <c r="G138" t="str">
        <f t="shared" si="22"/>
        <v>IADHT</v>
      </c>
      <c r="H138" t="str">
        <f t="shared" si="22"/>
        <v>INDLPG</v>
      </c>
      <c r="I138" s="93" t="s">
        <v>248</v>
      </c>
      <c r="J138" s="51">
        <f ca="1">OFFSET(Input!$A$1,N138+O138+2,P138+1)</f>
        <v>50.283318770351023</v>
      </c>
      <c r="K138" s="51">
        <f t="shared" ca="1" si="24"/>
        <v>50.283318770351023</v>
      </c>
      <c r="M138" s="10" t="str">
        <f t="shared" si="25"/>
        <v>ProcesTax</v>
      </c>
      <c r="N138" s="10">
        <f>VLOOKUP(M138,Input!$C$2:$D$6,2,FALSE)</f>
        <v>13</v>
      </c>
      <c r="O138" s="10">
        <f t="shared" si="26"/>
        <v>11</v>
      </c>
      <c r="P138" s="10">
        <f>MATCH(F138,Input!$C$15:$U$15,0)</f>
        <v>8</v>
      </c>
    </row>
    <row r="139" spans="2:16">
      <c r="C139" t="s">
        <v>11</v>
      </c>
      <c r="D139" s="18">
        <v>2020</v>
      </c>
      <c r="E139" t="str">
        <f t="shared" si="23"/>
        <v>INDA*</v>
      </c>
      <c r="F139" t="str">
        <f t="shared" ref="F139:H158" si="27">F86</f>
        <v>INDWST</v>
      </c>
      <c r="G139" t="str">
        <f t="shared" si="27"/>
        <v>IADHT</v>
      </c>
      <c r="H139" t="str">
        <f t="shared" si="27"/>
        <v>INDWST</v>
      </c>
      <c r="I139" s="93" t="s">
        <v>248</v>
      </c>
      <c r="J139" s="51">
        <f ca="1">OFFSET(Input!$A$1,N139+O139+2,P139+1)</f>
        <v>0</v>
      </c>
      <c r="K139" s="51">
        <f t="shared" ca="1" si="24"/>
        <v>0</v>
      </c>
      <c r="M139" s="10" t="str">
        <f t="shared" si="25"/>
        <v>ProcesTax</v>
      </c>
      <c r="N139" s="10">
        <f>VLOOKUP(M139,Input!$C$2:$D$6,2,FALSE)</f>
        <v>13</v>
      </c>
      <c r="O139" s="10">
        <f t="shared" si="26"/>
        <v>11</v>
      </c>
      <c r="P139" s="10">
        <f>MATCH(F139,Input!$C$15:$U$15,0)</f>
        <v>9</v>
      </c>
    </row>
    <row r="140" spans="2:16">
      <c r="B140" s="9"/>
      <c r="C140" s="9" t="s">
        <v>11</v>
      </c>
      <c r="D140" s="18">
        <v>2020</v>
      </c>
      <c r="E140" s="9" t="str">
        <f t="shared" si="23"/>
        <v>INDA*</v>
      </c>
      <c r="F140" s="9" t="str">
        <f t="shared" si="27"/>
        <v>INDELC</v>
      </c>
      <c r="G140" s="9" t="str">
        <f t="shared" si="27"/>
        <v>IADHT</v>
      </c>
      <c r="H140" s="9" t="str">
        <f t="shared" si="27"/>
        <v>INDELC</v>
      </c>
      <c r="I140" s="93" t="s">
        <v>248</v>
      </c>
      <c r="J140" s="51">
        <f ca="1">OFFSET(Input!$A$1,N140+O140+2,P140+1)</f>
        <v>1.2736219854102486</v>
      </c>
      <c r="K140" s="51">
        <f t="shared" ca="1" si="24"/>
        <v>1.2736219854102486</v>
      </c>
      <c r="M140" s="13" t="str">
        <f t="shared" si="25"/>
        <v>ProcesTax</v>
      </c>
      <c r="N140" s="13">
        <f>VLOOKUP(M140,Input!$C$2:$D$6,2,FALSE)</f>
        <v>13</v>
      </c>
      <c r="O140" s="13">
        <f t="shared" si="26"/>
        <v>11</v>
      </c>
      <c r="P140" s="13">
        <f>MATCH(F140,Input!$C$15:$U$15,0)</f>
        <v>12</v>
      </c>
    </row>
    <row r="141" spans="2:16">
      <c r="C141" t="s">
        <v>11</v>
      </c>
      <c r="D141" s="18">
        <v>2020</v>
      </c>
      <c r="E141" t="str">
        <f t="shared" si="23"/>
        <v>INDA*</v>
      </c>
      <c r="F141" t="str">
        <f t="shared" si="27"/>
        <v>INDNGA</v>
      </c>
      <c r="G141" t="str">
        <f t="shared" si="27"/>
        <v>IADRH</v>
      </c>
      <c r="H141" t="str">
        <f t="shared" si="27"/>
        <v>INDNGA</v>
      </c>
      <c r="I141" s="93" t="s">
        <v>248</v>
      </c>
      <c r="J141" s="59">
        <f ca="1">OFFSET(Input!$A$1,N141+O141+2,P141+1)</f>
        <v>78.90688938861561</v>
      </c>
      <c r="K141" s="51">
        <f t="shared" ca="1" si="24"/>
        <v>78.90688938861561</v>
      </c>
      <c r="M141" s="10" t="str">
        <f t="shared" si="25"/>
        <v>HeatTax</v>
      </c>
      <c r="N141" s="10">
        <f>VLOOKUP(M141,Input!$C$2:$D$6,2,FALSE)</f>
        <v>63</v>
      </c>
      <c r="O141" s="10">
        <f t="shared" si="26"/>
        <v>11</v>
      </c>
      <c r="P141" s="10">
        <f>MATCH(F141,Input!$C$15:$U$15,0)</f>
        <v>1</v>
      </c>
    </row>
    <row r="142" spans="2:16">
      <c r="C142" t="s">
        <v>11</v>
      </c>
      <c r="D142" s="18">
        <v>2020</v>
      </c>
      <c r="E142" t="str">
        <f t="shared" si="23"/>
        <v>INDA*</v>
      </c>
      <c r="F142" t="str">
        <f t="shared" si="27"/>
        <v>INDSNG2</v>
      </c>
      <c r="G142" t="str">
        <f t="shared" si="27"/>
        <v>IADRH</v>
      </c>
      <c r="H142" t="str">
        <f t="shared" si="27"/>
        <v>INDSNG2</v>
      </c>
      <c r="I142" s="93" t="s">
        <v>248</v>
      </c>
      <c r="J142" s="51">
        <f ca="1">OFFSET(Input!$A$1,N142+O142+2,P142+1)</f>
        <v>0</v>
      </c>
      <c r="K142" s="51">
        <f t="shared" ca="1" si="24"/>
        <v>0</v>
      </c>
      <c r="M142" s="10" t="str">
        <f t="shared" si="25"/>
        <v>HeatTax</v>
      </c>
      <c r="N142" s="10">
        <f>VLOOKUP(M142,Input!$C$2:$D$6,2,FALSE)</f>
        <v>63</v>
      </c>
      <c r="O142" s="10">
        <f t="shared" si="26"/>
        <v>11</v>
      </c>
      <c r="P142" s="10">
        <f>MATCH(F142,Input!$C$15:$U$15,0)</f>
        <v>16</v>
      </c>
    </row>
    <row r="143" spans="2:16">
      <c r="C143" t="s">
        <v>11</v>
      </c>
      <c r="D143" s="18">
        <v>2020</v>
      </c>
      <c r="E143" t="str">
        <f t="shared" si="23"/>
        <v>INDA*</v>
      </c>
      <c r="F143" t="str">
        <f t="shared" si="27"/>
        <v>INDSNG1</v>
      </c>
      <c r="G143" t="str">
        <f t="shared" si="27"/>
        <v>IADRH</v>
      </c>
      <c r="H143" t="str">
        <f t="shared" si="27"/>
        <v>INDSNG1</v>
      </c>
      <c r="I143" s="93" t="s">
        <v>248</v>
      </c>
      <c r="J143" s="51">
        <f ca="1">OFFSET(Input!$A$1,N143+O143+2,P143+1)</f>
        <v>121.84069514307899</v>
      </c>
      <c r="K143" s="51">
        <f t="shared" ca="1" si="24"/>
        <v>121.84069514307899</v>
      </c>
      <c r="M143" s="10" t="str">
        <f t="shared" si="25"/>
        <v>HeatTax</v>
      </c>
      <c r="N143" s="10">
        <f>VLOOKUP(M143,Input!$C$2:$D$6,2,FALSE)</f>
        <v>63</v>
      </c>
      <c r="O143" s="10">
        <f t="shared" si="26"/>
        <v>11</v>
      </c>
      <c r="P143" s="10">
        <f>MATCH(F143,Input!$C$15:$U$15,0)</f>
        <v>15</v>
      </c>
    </row>
    <row r="144" spans="2:16">
      <c r="C144" t="s">
        <v>11</v>
      </c>
      <c r="D144" s="18">
        <v>2020</v>
      </c>
      <c r="E144" t="str">
        <f t="shared" si="23"/>
        <v>INDA*</v>
      </c>
      <c r="F144" t="str">
        <f t="shared" si="27"/>
        <v>INDCOA</v>
      </c>
      <c r="G144" t="str">
        <f t="shared" si="27"/>
        <v>IADRH</v>
      </c>
      <c r="H144" t="str">
        <f t="shared" si="27"/>
        <v>INDCOA</v>
      </c>
      <c r="I144" s="93" t="s">
        <v>248</v>
      </c>
      <c r="J144" s="51">
        <f ca="1">OFFSET(Input!$A$1,N144+O144+2,P144+1)</f>
        <v>0</v>
      </c>
      <c r="K144" s="51">
        <f t="shared" ca="1" si="24"/>
        <v>0</v>
      </c>
      <c r="M144" s="10" t="str">
        <f t="shared" si="25"/>
        <v>HeatTax</v>
      </c>
      <c r="N144" s="10">
        <f>VLOOKUP(M144,Input!$C$2:$D$6,2,FALSE)</f>
        <v>63</v>
      </c>
      <c r="O144" s="10">
        <f t="shared" si="26"/>
        <v>11</v>
      </c>
      <c r="P144" s="10">
        <f>MATCH(F144,Input!$C$15:$U$15,0)</f>
        <v>2</v>
      </c>
    </row>
    <row r="145" spans="2:16">
      <c r="C145" t="s">
        <v>11</v>
      </c>
      <c r="D145" s="18">
        <v>2020</v>
      </c>
      <c r="E145" t="str">
        <f t="shared" si="23"/>
        <v>INDA*</v>
      </c>
      <c r="F145" t="str">
        <f t="shared" si="27"/>
        <v>INDDSL</v>
      </c>
      <c r="G145" t="str">
        <f t="shared" si="27"/>
        <v>IADRH</v>
      </c>
      <c r="H145" t="str">
        <f t="shared" si="27"/>
        <v>INDDSL</v>
      </c>
      <c r="I145" s="93" t="s">
        <v>248</v>
      </c>
      <c r="J145" s="51">
        <f ca="1">OFFSET(Input!$A$1,N145+O145+2,P145+1)</f>
        <v>154.26271326684906</v>
      </c>
      <c r="K145" s="51">
        <f t="shared" ca="1" si="24"/>
        <v>154.26271326684906</v>
      </c>
      <c r="M145" s="10" t="str">
        <f t="shared" si="25"/>
        <v>HeatTax</v>
      </c>
      <c r="N145" s="10">
        <f>VLOOKUP(M145,Input!$C$2:$D$6,2,FALSE)</f>
        <v>63</v>
      </c>
      <c r="O145" s="10">
        <f t="shared" si="26"/>
        <v>11</v>
      </c>
      <c r="P145" s="10">
        <f>MATCH(F145,Input!$C$15:$U$15,0)</f>
        <v>3</v>
      </c>
    </row>
    <row r="146" spans="2:16">
      <c r="C146" t="s">
        <v>11</v>
      </c>
      <c r="D146" s="18">
        <v>2020</v>
      </c>
      <c r="E146" t="str">
        <f t="shared" si="23"/>
        <v>INDA*</v>
      </c>
      <c r="F146" t="str">
        <f t="shared" si="27"/>
        <v>INDDSB1</v>
      </c>
      <c r="G146" t="str">
        <f t="shared" si="27"/>
        <v>IADRH</v>
      </c>
      <c r="H146" t="str">
        <f t="shared" si="27"/>
        <v>INDDSB1</v>
      </c>
      <c r="I146" s="93" t="s">
        <v>248</v>
      </c>
      <c r="J146" s="51">
        <f ca="1">OFFSET(Input!$A$1,N146+O146+2,P146+1)</f>
        <v>40.322872058088471</v>
      </c>
      <c r="K146" s="51">
        <f t="shared" ca="1" si="24"/>
        <v>40.322872058088471</v>
      </c>
      <c r="M146" s="10" t="str">
        <f t="shared" si="25"/>
        <v>HeatTax</v>
      </c>
      <c r="N146" s="10">
        <f>VLOOKUP(M146,Input!$C$2:$D$6,2,FALSE)</f>
        <v>63</v>
      </c>
      <c r="O146" s="10">
        <f t="shared" si="26"/>
        <v>11</v>
      </c>
      <c r="P146" s="10">
        <f>MATCH(F146,Input!$C$15:$U$15,0)</f>
        <v>13</v>
      </c>
    </row>
    <row r="147" spans="2:16">
      <c r="C147" t="s">
        <v>11</v>
      </c>
      <c r="D147" s="18">
        <v>2020</v>
      </c>
      <c r="E147" t="str">
        <f t="shared" si="23"/>
        <v>INDA*</v>
      </c>
      <c r="F147" t="str">
        <f t="shared" si="27"/>
        <v>INDDSB2</v>
      </c>
      <c r="G147" t="str">
        <f t="shared" si="27"/>
        <v>IADRH</v>
      </c>
      <c r="H147" t="str">
        <f t="shared" si="27"/>
        <v>INDDSB2</v>
      </c>
      <c r="I147" s="93" t="s">
        <v>248</v>
      </c>
      <c r="J147" s="51">
        <f ca="1">OFFSET(Input!$A$1,N147+O147+2,P147+1)</f>
        <v>121.84069514307899</v>
      </c>
      <c r="K147" s="51">
        <f t="shared" ca="1" si="24"/>
        <v>121.84069514307899</v>
      </c>
      <c r="M147" s="10" t="str">
        <f t="shared" si="25"/>
        <v>HeatTax</v>
      </c>
      <c r="N147" s="10">
        <f>VLOOKUP(M147,Input!$C$2:$D$6,2,FALSE)</f>
        <v>63</v>
      </c>
      <c r="O147" s="10">
        <f t="shared" si="26"/>
        <v>11</v>
      </c>
      <c r="P147" s="10">
        <f>MATCH(F147,Input!$C$15:$U$15,0)</f>
        <v>14</v>
      </c>
    </row>
    <row r="148" spans="2:16">
      <c r="C148" t="s">
        <v>11</v>
      </c>
      <c r="D148" s="18">
        <v>2020</v>
      </c>
      <c r="E148" t="str">
        <f t="shared" si="23"/>
        <v>INDA*</v>
      </c>
      <c r="F148" t="str">
        <f t="shared" si="27"/>
        <v>INDWPE</v>
      </c>
      <c r="G148" t="str">
        <f t="shared" si="27"/>
        <v>IADRH</v>
      </c>
      <c r="H148" t="str">
        <f t="shared" si="27"/>
        <v>INDWPE</v>
      </c>
      <c r="I148" s="93" t="s">
        <v>248</v>
      </c>
      <c r="J148" s="51">
        <f ca="1">OFFSET(Input!$A$1,N148+O148+2,P148+1)</f>
        <v>0</v>
      </c>
      <c r="K148" s="51">
        <f t="shared" ca="1" si="24"/>
        <v>0</v>
      </c>
      <c r="M148" s="10" t="str">
        <f t="shared" si="25"/>
        <v>HeatTax</v>
      </c>
      <c r="N148" s="10">
        <f>VLOOKUP(M148,Input!$C$2:$D$6,2,FALSE)</f>
        <v>63</v>
      </c>
      <c r="O148" s="10">
        <f t="shared" si="26"/>
        <v>11</v>
      </c>
      <c r="P148" s="10">
        <f>MATCH(F148,Input!$C$15:$U$15,0)</f>
        <v>4</v>
      </c>
    </row>
    <row r="149" spans="2:16">
      <c r="C149" t="s">
        <v>11</v>
      </c>
      <c r="D149" s="18">
        <v>2020</v>
      </c>
      <c r="E149" t="str">
        <f t="shared" si="23"/>
        <v>INDA*</v>
      </c>
      <c r="F149" t="str">
        <f t="shared" si="27"/>
        <v>INDWCH</v>
      </c>
      <c r="G149" t="str">
        <f t="shared" si="27"/>
        <v>IADRH</v>
      </c>
      <c r="H149" t="str">
        <f t="shared" si="27"/>
        <v>INDWCH</v>
      </c>
      <c r="I149" s="93" t="s">
        <v>248</v>
      </c>
      <c r="J149" s="51">
        <f ca="1">OFFSET(Input!$A$1,N149+O149+2,P149+1)</f>
        <v>0</v>
      </c>
      <c r="K149" s="51">
        <f t="shared" ca="1" si="24"/>
        <v>0</v>
      </c>
      <c r="M149" s="10" t="str">
        <f t="shared" si="25"/>
        <v>HeatTax</v>
      </c>
      <c r="N149" s="10">
        <f>VLOOKUP(M149,Input!$C$2:$D$6,2,FALSE)</f>
        <v>63</v>
      </c>
      <c r="O149" s="10">
        <f t="shared" si="26"/>
        <v>11</v>
      </c>
      <c r="P149" s="10">
        <f>MATCH(F149,Input!$C$15:$U$15,0)</f>
        <v>5</v>
      </c>
    </row>
    <row r="150" spans="2:16">
      <c r="C150" t="s">
        <v>11</v>
      </c>
      <c r="D150" s="18">
        <v>2020</v>
      </c>
      <c r="E150" t="str">
        <f t="shared" si="23"/>
        <v>INDA*</v>
      </c>
      <c r="F150" t="str">
        <f t="shared" si="27"/>
        <v>INDBGA</v>
      </c>
      <c r="G150" t="str">
        <f t="shared" si="27"/>
        <v>IADRH</v>
      </c>
      <c r="H150" t="str">
        <f t="shared" si="27"/>
        <v>INDBGA</v>
      </c>
      <c r="I150" s="93" t="s">
        <v>248</v>
      </c>
      <c r="J150" s="51">
        <f ca="1">OFFSET(Input!$A$1,N150+O150+2,P150+1)</f>
        <v>0</v>
      </c>
      <c r="K150" s="51">
        <f t="shared" ca="1" si="24"/>
        <v>0</v>
      </c>
      <c r="M150" s="10" t="str">
        <f t="shared" si="25"/>
        <v>HeatTax</v>
      </c>
      <c r="N150" s="10">
        <f>VLOOKUP(M150,Input!$C$2:$D$6,2,FALSE)</f>
        <v>63</v>
      </c>
      <c r="O150" s="10">
        <f t="shared" si="26"/>
        <v>11</v>
      </c>
      <c r="P150" s="10">
        <f>MATCH(F150,Input!$C$15:$U$15,0)</f>
        <v>6</v>
      </c>
    </row>
    <row r="151" spans="2:16">
      <c r="C151" t="s">
        <v>11</v>
      </c>
      <c r="D151" s="18">
        <v>2020</v>
      </c>
      <c r="E151" t="str">
        <f t="shared" si="23"/>
        <v>INDA*</v>
      </c>
      <c r="F151" t="str">
        <f t="shared" si="27"/>
        <v>INDHFO</v>
      </c>
      <c r="G151" t="str">
        <f t="shared" si="27"/>
        <v>IADRH</v>
      </c>
      <c r="H151" t="str">
        <f t="shared" si="27"/>
        <v>INDHFO</v>
      </c>
      <c r="I151" s="93" t="s">
        <v>248</v>
      </c>
      <c r="J151" s="51">
        <f ca="1">OFFSET(Input!$A$1,N151+O151+2,P151+1)</f>
        <v>70.840902704037745</v>
      </c>
      <c r="K151" s="51">
        <f t="shared" ca="1" si="24"/>
        <v>70.840902704037745</v>
      </c>
      <c r="M151" s="10" t="str">
        <f t="shared" si="25"/>
        <v>HeatTax</v>
      </c>
      <c r="N151" s="10">
        <f>VLOOKUP(M151,Input!$C$2:$D$6,2,FALSE)</f>
        <v>63</v>
      </c>
      <c r="O151" s="10">
        <f t="shared" si="26"/>
        <v>11</v>
      </c>
      <c r="P151" s="10">
        <f>MATCH(F151,Input!$C$15:$U$15,0)</f>
        <v>7</v>
      </c>
    </row>
    <row r="152" spans="2:16">
      <c r="C152" t="s">
        <v>11</v>
      </c>
      <c r="D152" s="18">
        <v>2020</v>
      </c>
      <c r="E152" t="str">
        <f t="shared" si="23"/>
        <v>INDA*</v>
      </c>
      <c r="F152" t="str">
        <f t="shared" si="27"/>
        <v>INDLPG</v>
      </c>
      <c r="G152" t="str">
        <f t="shared" si="27"/>
        <v>IADRH</v>
      </c>
      <c r="H152" t="str">
        <f t="shared" si="27"/>
        <v>INDLPG</v>
      </c>
      <c r="I152" s="93" t="s">
        <v>248</v>
      </c>
      <c r="J152" s="51">
        <f ca="1">OFFSET(Input!$A$1,N152+O152+2,P152+1)</f>
        <v>50.283318770351023</v>
      </c>
      <c r="K152" s="51">
        <f t="shared" ca="1" si="24"/>
        <v>50.283318770351023</v>
      </c>
      <c r="M152" s="10" t="str">
        <f t="shared" si="25"/>
        <v>HeatTax</v>
      </c>
      <c r="N152" s="10">
        <f>VLOOKUP(M152,Input!$C$2:$D$6,2,FALSE)</f>
        <v>63</v>
      </c>
      <c r="O152" s="10">
        <f t="shared" si="26"/>
        <v>11</v>
      </c>
      <c r="P152" s="10">
        <f>MATCH(F152,Input!$C$15:$U$15,0)</f>
        <v>8</v>
      </c>
    </row>
    <row r="153" spans="2:16">
      <c r="C153" t="s">
        <v>11</v>
      </c>
      <c r="D153" s="18">
        <v>2020</v>
      </c>
      <c r="E153" t="str">
        <f t="shared" si="23"/>
        <v>INDA*</v>
      </c>
      <c r="F153" t="str">
        <f t="shared" si="27"/>
        <v>INDWST</v>
      </c>
      <c r="G153" t="str">
        <f t="shared" si="27"/>
        <v>IADRH</v>
      </c>
      <c r="H153" t="str">
        <f t="shared" si="27"/>
        <v>INDWST</v>
      </c>
      <c r="I153" s="93" t="s">
        <v>248</v>
      </c>
      <c r="J153" s="51">
        <f ca="1">OFFSET(Input!$A$1,N153+O153+2,P153+1)</f>
        <v>0</v>
      </c>
      <c r="K153" s="51">
        <f t="shared" ca="1" si="24"/>
        <v>0</v>
      </c>
      <c r="M153" s="10" t="str">
        <f t="shared" si="25"/>
        <v>HeatTax</v>
      </c>
      <c r="N153" s="10">
        <f>VLOOKUP(M153,Input!$C$2:$D$6,2,FALSE)</f>
        <v>63</v>
      </c>
      <c r="O153" s="10">
        <f t="shared" si="26"/>
        <v>11</v>
      </c>
      <c r="P153" s="10">
        <f>MATCH(F153,Input!$C$15:$U$15,0)</f>
        <v>9</v>
      </c>
    </row>
    <row r="154" spans="2:16">
      <c r="C154" t="s">
        <v>11</v>
      </c>
      <c r="D154" s="18">
        <v>2020</v>
      </c>
      <c r="E154" t="str">
        <f t="shared" si="23"/>
        <v>INDA*</v>
      </c>
      <c r="F154" t="str">
        <f t="shared" si="27"/>
        <v>INDHCE</v>
      </c>
      <c r="G154" t="str">
        <f t="shared" si="27"/>
        <v>IADRH</v>
      </c>
      <c r="H154" t="str">
        <f t="shared" si="27"/>
        <v>INDHCE</v>
      </c>
      <c r="I154" s="93" t="s">
        <v>248</v>
      </c>
      <c r="J154" s="51">
        <f ca="1">OFFSET(Input!$A$1,N154+O154+2,P154+1)</f>
        <v>30.170076892571945</v>
      </c>
      <c r="K154" s="51">
        <f t="shared" ca="1" si="24"/>
        <v>30.170076892571945</v>
      </c>
      <c r="M154" s="10" t="str">
        <f t="shared" si="25"/>
        <v>HeatTax</v>
      </c>
      <c r="N154" s="10">
        <f>VLOOKUP(M154,Input!$C$2:$D$6,2,FALSE)</f>
        <v>63</v>
      </c>
      <c r="O154" s="10">
        <f t="shared" si="26"/>
        <v>11</v>
      </c>
      <c r="P154" s="10">
        <f>MATCH(F154,Input!$C$15:$U$15,0)</f>
        <v>10</v>
      </c>
    </row>
    <row r="155" spans="2:16">
      <c r="C155" t="s">
        <v>11</v>
      </c>
      <c r="D155" s="18">
        <v>2020</v>
      </c>
      <c r="E155" t="str">
        <f t="shared" si="23"/>
        <v>INDA*</v>
      </c>
      <c r="F155" t="str">
        <f t="shared" si="27"/>
        <v>INDHDE</v>
      </c>
      <c r="G155" t="str">
        <f t="shared" si="27"/>
        <v>IADRH</v>
      </c>
      <c r="H155" t="str">
        <f t="shared" si="27"/>
        <v>INDHDE</v>
      </c>
      <c r="I155" s="93" t="s">
        <v>248</v>
      </c>
      <c r="J155" s="51">
        <f ca="1">OFFSET(Input!$A$1,N155+O155+2,P155+1)</f>
        <v>30.170076892571945</v>
      </c>
      <c r="K155" s="51">
        <f t="shared" ca="1" si="24"/>
        <v>30.170076892571945</v>
      </c>
      <c r="M155" s="10" t="str">
        <f t="shared" si="25"/>
        <v>HeatTax</v>
      </c>
      <c r="N155" s="10">
        <f>VLOOKUP(M155,Input!$C$2:$D$6,2,FALSE)</f>
        <v>63</v>
      </c>
      <c r="O155" s="10">
        <f t="shared" si="26"/>
        <v>11</v>
      </c>
      <c r="P155" s="10">
        <f>MATCH(F155,Input!$C$15:$U$15,0)</f>
        <v>11</v>
      </c>
    </row>
    <row r="156" spans="2:16">
      <c r="B156" s="9"/>
      <c r="C156" s="9" t="s">
        <v>11</v>
      </c>
      <c r="D156" s="18">
        <v>2020</v>
      </c>
      <c r="E156" s="9" t="str">
        <f t="shared" si="23"/>
        <v>INDA*</v>
      </c>
      <c r="F156" s="9" t="str">
        <f t="shared" si="27"/>
        <v>INDELC</v>
      </c>
      <c r="G156" s="9" t="str">
        <f t="shared" si="27"/>
        <v>IADRH</v>
      </c>
      <c r="H156" s="9" t="str">
        <f t="shared" si="27"/>
        <v>INDELC</v>
      </c>
      <c r="I156" s="93" t="s">
        <v>248</v>
      </c>
      <c r="J156" s="51">
        <f ca="1">OFFSET(Input!$A$1,N156+O156+2,P156+1)</f>
        <v>40.322872058088471</v>
      </c>
      <c r="K156" s="51">
        <f t="shared" ca="1" si="24"/>
        <v>40.322872058088471</v>
      </c>
      <c r="M156" s="13" t="str">
        <f t="shared" si="25"/>
        <v>HeatTax</v>
      </c>
      <c r="N156" s="13">
        <f>VLOOKUP(M156,Input!$C$2:$D$6,2,FALSE)</f>
        <v>63</v>
      </c>
      <c r="O156" s="13">
        <f t="shared" si="26"/>
        <v>11</v>
      </c>
      <c r="P156" s="13">
        <f>MATCH(F156,Input!$C$15:$U$15,0)</f>
        <v>12</v>
      </c>
    </row>
    <row r="157" spans="2:16">
      <c r="B157" s="26"/>
      <c r="C157" s="26" t="s">
        <v>11</v>
      </c>
      <c r="D157" s="18">
        <v>2020</v>
      </c>
      <c r="E157" s="26" t="str">
        <f t="shared" si="23"/>
        <v>INDA*</v>
      </c>
      <c r="F157" s="26" t="str">
        <f t="shared" si="27"/>
        <v>INDELC</v>
      </c>
      <c r="G157" s="26" t="str">
        <f t="shared" si="27"/>
        <v>IADLA</v>
      </c>
      <c r="H157" s="9" t="str">
        <f t="shared" si="27"/>
        <v>INDELC</v>
      </c>
      <c r="I157" s="93" t="s">
        <v>248</v>
      </c>
      <c r="J157" s="53">
        <f ca="1">OFFSET(Input!$A$1,N157+O157+2,P157+1)</f>
        <v>40.322872058088471</v>
      </c>
      <c r="K157" s="51">
        <f t="shared" ca="1" si="24"/>
        <v>40.322872058088471</v>
      </c>
      <c r="M157" s="28" t="str">
        <f t="shared" si="25"/>
        <v>FullTax</v>
      </c>
      <c r="N157" s="28">
        <f>VLOOKUP(M157,Input!$C$2:$D$6,2,FALSE)</f>
        <v>113</v>
      </c>
      <c r="O157" s="28">
        <f t="shared" si="26"/>
        <v>11</v>
      </c>
      <c r="P157" s="28">
        <f>MATCH(F157,Input!$C$15:$U$15,0)</f>
        <v>12</v>
      </c>
    </row>
    <row r="158" spans="2:16">
      <c r="B158" s="9"/>
      <c r="C158" s="9" t="s">
        <v>11</v>
      </c>
      <c r="D158" s="18">
        <v>2020</v>
      </c>
      <c r="E158" s="9" t="str">
        <f t="shared" si="23"/>
        <v>INDA*</v>
      </c>
      <c r="F158" s="9" t="str">
        <f t="shared" si="27"/>
        <v>INDELC</v>
      </c>
      <c r="G158" s="9" t="str">
        <f t="shared" si="27"/>
        <v>IADEM</v>
      </c>
      <c r="H158" s="9" t="str">
        <f t="shared" si="27"/>
        <v>INDELC</v>
      </c>
      <c r="I158" s="93" t="s">
        <v>248</v>
      </c>
      <c r="J158" s="53">
        <f ca="1">OFFSET(Input!$A$1,N158+O158+2,P158+1)</f>
        <v>40.322872058088471</v>
      </c>
      <c r="K158" s="51">
        <f t="shared" ca="1" si="24"/>
        <v>40.322872058088471</v>
      </c>
      <c r="M158" s="13" t="str">
        <f t="shared" si="25"/>
        <v>FullTax</v>
      </c>
      <c r="N158" s="13">
        <f>VLOOKUP(M158,Input!$C$2:$D$6,2,FALSE)</f>
        <v>113</v>
      </c>
      <c r="O158" s="13">
        <f t="shared" si="26"/>
        <v>11</v>
      </c>
      <c r="P158" s="13">
        <f>MATCH(F158,Input!$C$15:$U$15,0)</f>
        <v>12</v>
      </c>
    </row>
    <row r="159" spans="2:16">
      <c r="C159" t="s">
        <v>11</v>
      </c>
      <c r="D159" s="18">
        <v>2020</v>
      </c>
      <c r="E159" t="str">
        <f t="shared" si="23"/>
        <v>INDA*</v>
      </c>
      <c r="F159" t="str">
        <f t="shared" ref="F159:H178" si="28">F106</f>
        <v>INDDSB1</v>
      </c>
      <c r="G159" t="str">
        <f t="shared" si="28"/>
        <v>IADTF</v>
      </c>
      <c r="H159" t="str">
        <f t="shared" si="28"/>
        <v>INDDSB1</v>
      </c>
      <c r="I159" s="93" t="s">
        <v>248</v>
      </c>
      <c r="J159" s="59">
        <f ca="1">OFFSET(Input!$A$1,N159+O159+2,P159+1)</f>
        <v>0</v>
      </c>
      <c r="K159" s="51">
        <f t="shared" ca="1" si="24"/>
        <v>0</v>
      </c>
      <c r="M159" s="10" t="str">
        <f t="shared" si="25"/>
        <v>Lowered el tax</v>
      </c>
      <c r="N159" s="10">
        <f>VLOOKUP(M159,Input!$C$2:$D$6,2,FALSE)</f>
        <v>213</v>
      </c>
      <c r="O159" s="10">
        <f t="shared" si="26"/>
        <v>11</v>
      </c>
      <c r="P159" s="10">
        <f>MATCH(F159,Input!$C$15:$U$15,0)</f>
        <v>13</v>
      </c>
    </row>
    <row r="160" spans="2:16">
      <c r="C160" t="s">
        <v>11</v>
      </c>
      <c r="D160" s="18">
        <v>2020</v>
      </c>
      <c r="E160" t="str">
        <f t="shared" si="23"/>
        <v>INDA*</v>
      </c>
      <c r="F160" t="str">
        <f t="shared" si="28"/>
        <v>INDDSB2</v>
      </c>
      <c r="G160" t="str">
        <f t="shared" si="28"/>
        <v>IADTF</v>
      </c>
      <c r="H160" t="str">
        <f t="shared" si="28"/>
        <v>INDDSB2</v>
      </c>
      <c r="I160" s="93" t="s">
        <v>248</v>
      </c>
      <c r="J160" s="51">
        <f ca="1">OFFSET(Input!$A$1,N160+O160+2,P160+1)</f>
        <v>0</v>
      </c>
      <c r="K160" s="51">
        <f t="shared" ca="1" si="24"/>
        <v>0</v>
      </c>
      <c r="M160" s="10" t="str">
        <f t="shared" si="25"/>
        <v>Lowered el tax</v>
      </c>
      <c r="N160" s="10">
        <f>VLOOKUP(M160,Input!$C$2:$D$6,2,FALSE)</f>
        <v>213</v>
      </c>
      <c r="O160" s="10">
        <f t="shared" si="26"/>
        <v>11</v>
      </c>
      <c r="P160" s="10">
        <f>MATCH(F160,Input!$C$15:$U$15,0)</f>
        <v>14</v>
      </c>
    </row>
    <row r="161" spans="2:16">
      <c r="C161" t="s">
        <v>11</v>
      </c>
      <c r="D161" s="18">
        <v>2020</v>
      </c>
      <c r="E161" t="str">
        <f t="shared" si="23"/>
        <v>INDA*</v>
      </c>
      <c r="F161" t="str">
        <f t="shared" si="28"/>
        <v>INDDSL</v>
      </c>
      <c r="G161" t="str">
        <f t="shared" si="28"/>
        <v>IADTF</v>
      </c>
      <c r="H161" t="str">
        <f t="shared" si="28"/>
        <v>INDDSL</v>
      </c>
      <c r="I161" s="93" t="s">
        <v>248</v>
      </c>
      <c r="J161" s="51">
        <f ca="1">OFFSET(Input!$A$1,N161+O161+2,P161+1)</f>
        <v>0</v>
      </c>
      <c r="K161" s="51">
        <f t="shared" ca="1" si="24"/>
        <v>0</v>
      </c>
      <c r="M161" s="10" t="str">
        <f t="shared" si="25"/>
        <v>Lowered el tax</v>
      </c>
      <c r="N161" s="10">
        <f>VLOOKUP(M161,Input!$C$2:$D$6,2,FALSE)</f>
        <v>213</v>
      </c>
      <c r="O161" s="10">
        <f t="shared" si="26"/>
        <v>11</v>
      </c>
      <c r="P161" s="10">
        <f>MATCH(F161,Input!$C$15:$U$15,0)</f>
        <v>3</v>
      </c>
    </row>
    <row r="162" spans="2:16">
      <c r="C162" t="s">
        <v>11</v>
      </c>
      <c r="D162" s="18">
        <v>2020</v>
      </c>
      <c r="E162" t="str">
        <f t="shared" si="23"/>
        <v>INDA*</v>
      </c>
      <c r="F162" t="str">
        <f t="shared" si="28"/>
        <v>INDLPG</v>
      </c>
      <c r="G162" t="str">
        <f t="shared" si="28"/>
        <v>IADFL</v>
      </c>
      <c r="H162" t="str">
        <f t="shared" si="28"/>
        <v>INDLPG</v>
      </c>
      <c r="I162" s="93" t="s">
        <v>248</v>
      </c>
      <c r="J162" s="51">
        <f ca="1">OFFSET(Input!$A$1,N162+O162+2,P162+1)</f>
        <v>50.283318770351023</v>
      </c>
      <c r="K162" s="51">
        <f t="shared" ca="1" si="24"/>
        <v>50.283318770351023</v>
      </c>
      <c r="M162" s="10" t="str">
        <f t="shared" si="25"/>
        <v>FullTax</v>
      </c>
      <c r="N162" s="10">
        <f>VLOOKUP(M162,Input!$C$2:$D$6,2,FALSE)</f>
        <v>113</v>
      </c>
      <c r="O162" s="10">
        <f t="shared" si="26"/>
        <v>11</v>
      </c>
      <c r="P162" s="10">
        <f>MATCH(F162,Input!$C$15:$U$15,0)</f>
        <v>8</v>
      </c>
    </row>
    <row r="163" spans="2:16">
      <c r="C163" t="s">
        <v>11</v>
      </c>
      <c r="D163" s="18">
        <v>2020</v>
      </c>
      <c r="E163" t="str">
        <f t="shared" si="23"/>
        <v>INDA*</v>
      </c>
      <c r="F163" t="str">
        <f t="shared" si="28"/>
        <v>INDSNG1</v>
      </c>
      <c r="G163" t="str">
        <f t="shared" si="28"/>
        <v>IADFL</v>
      </c>
      <c r="H163" t="str">
        <f t="shared" si="28"/>
        <v>INDSNG1</v>
      </c>
      <c r="I163" s="93" t="s">
        <v>248</v>
      </c>
      <c r="J163" s="51">
        <f ca="1">OFFSET(Input!$A$1,N163+O163+2,P163+1)</f>
        <v>121.84069514307899</v>
      </c>
      <c r="K163" s="51">
        <f t="shared" ca="1" si="24"/>
        <v>121.84069514307899</v>
      </c>
      <c r="M163" s="10" t="str">
        <f t="shared" si="25"/>
        <v>FullTax</v>
      </c>
      <c r="N163" s="10">
        <f>VLOOKUP(M163,Input!$C$2:$D$6,2,FALSE)</f>
        <v>113</v>
      </c>
      <c r="O163" s="10">
        <f t="shared" si="26"/>
        <v>11</v>
      </c>
      <c r="P163" s="10">
        <f>MATCH(F163,Input!$C$15:$U$15,0)</f>
        <v>15</v>
      </c>
    </row>
    <row r="164" spans="2:16" ht="15.75" thickBot="1">
      <c r="B164" s="80"/>
      <c r="C164" s="80" t="s">
        <v>11</v>
      </c>
      <c r="D164" s="81">
        <v>2020</v>
      </c>
      <c r="E164" s="80" t="str">
        <f t="shared" si="23"/>
        <v>INDA*</v>
      </c>
      <c r="F164" s="80" t="str">
        <f t="shared" si="28"/>
        <v>INDSNG2</v>
      </c>
      <c r="G164" s="80" t="str">
        <f t="shared" si="28"/>
        <v>IADFL</v>
      </c>
      <c r="H164" s="80" t="str">
        <f t="shared" si="28"/>
        <v>INDSNG2</v>
      </c>
      <c r="I164" s="93" t="s">
        <v>248</v>
      </c>
      <c r="J164" s="83">
        <f ca="1">OFFSET(Input!$A$1,N164+O164+2,P164+1)</f>
        <v>0</v>
      </c>
      <c r="K164" s="51">
        <f t="shared" ca="1" si="24"/>
        <v>0</v>
      </c>
      <c r="M164" s="13" t="str">
        <f t="shared" si="25"/>
        <v>FullTax</v>
      </c>
      <c r="N164" s="13">
        <f>VLOOKUP(M164,Input!$C$2:$D$6,2,FALSE)</f>
        <v>113</v>
      </c>
      <c r="O164" s="13">
        <f t="shared" si="26"/>
        <v>11</v>
      </c>
      <c r="P164" s="13">
        <f>MATCH(F164,Input!$C$15:$U$15,0)</f>
        <v>16</v>
      </c>
    </row>
    <row r="165" spans="2:16">
      <c r="C165" t="s">
        <v>11</v>
      </c>
      <c r="D165" s="18">
        <v>2025</v>
      </c>
      <c r="E165" t="str">
        <f t="shared" si="23"/>
        <v>INDA*</v>
      </c>
      <c r="F165" t="str">
        <f t="shared" si="28"/>
        <v>INDNGA</v>
      </c>
      <c r="G165" t="str">
        <f t="shared" si="28"/>
        <v>IADMT</v>
      </c>
      <c r="H165" t="str">
        <f t="shared" si="28"/>
        <v>INDNGA</v>
      </c>
      <c r="I165" s="93" t="s">
        <v>248</v>
      </c>
      <c r="J165" s="51">
        <f ca="1">OFFSET(Input!$A$1,N165+O165+2,P165+1)</f>
        <v>2.5015331882971479</v>
      </c>
      <c r="K165" s="51">
        <f t="shared" ca="1" si="24"/>
        <v>2.5015331882971479</v>
      </c>
      <c r="M165" s="20" t="str">
        <f t="shared" si="25"/>
        <v>ProcesTax</v>
      </c>
      <c r="N165" s="20">
        <f>VLOOKUP(M165,Input!$C$2:$D$6,2,FALSE)</f>
        <v>13</v>
      </c>
      <c r="O165" s="20">
        <f t="shared" si="26"/>
        <v>16</v>
      </c>
      <c r="P165" s="20">
        <f>MATCH(F165,Input!$C$15:$U$15,0)</f>
        <v>1</v>
      </c>
    </row>
    <row r="166" spans="2:16">
      <c r="C166" t="s">
        <v>11</v>
      </c>
      <c r="D166" s="18">
        <v>2025</v>
      </c>
      <c r="E166" t="str">
        <f t="shared" si="23"/>
        <v>INDA*</v>
      </c>
      <c r="F166" t="str">
        <f t="shared" si="28"/>
        <v>INDSNG1</v>
      </c>
      <c r="G166" t="str">
        <f t="shared" si="28"/>
        <v>IADMT</v>
      </c>
      <c r="H166" t="str">
        <f t="shared" si="28"/>
        <v>INDSNG1</v>
      </c>
      <c r="I166" s="93" t="s">
        <v>248</v>
      </c>
      <c r="J166" s="51">
        <f ca="1">OFFSET(Input!$A$1,N166+O166+2,P166+1)</f>
        <v>0</v>
      </c>
      <c r="K166" s="51">
        <f t="shared" ca="1" si="24"/>
        <v>0</v>
      </c>
      <c r="M166" s="10" t="str">
        <f t="shared" si="25"/>
        <v>ProcesTax</v>
      </c>
      <c r="N166" s="10">
        <f>VLOOKUP(M166,Input!$C$2:$D$6,2,FALSE)</f>
        <v>13</v>
      </c>
      <c r="O166" s="10">
        <f t="shared" si="26"/>
        <v>16</v>
      </c>
      <c r="P166" s="10">
        <f>MATCH(F166,Input!$C$15:$U$15,0)</f>
        <v>15</v>
      </c>
    </row>
    <row r="167" spans="2:16">
      <c r="C167" t="s">
        <v>11</v>
      </c>
      <c r="D167" s="18">
        <v>2025</v>
      </c>
      <c r="E167" t="str">
        <f t="shared" si="23"/>
        <v>INDA*</v>
      </c>
      <c r="F167" t="str">
        <f t="shared" si="28"/>
        <v>INDSNG2</v>
      </c>
      <c r="G167" t="str">
        <f t="shared" si="28"/>
        <v>IADMT</v>
      </c>
      <c r="H167" t="str">
        <f t="shared" si="28"/>
        <v>INDSNG2</v>
      </c>
      <c r="I167" s="93" t="s">
        <v>248</v>
      </c>
      <c r="J167" s="51">
        <f ca="1">OFFSET(Input!$A$1,N167+O167+2,P167+1)</f>
        <v>0</v>
      </c>
      <c r="K167" s="51">
        <f t="shared" ca="1" si="24"/>
        <v>0</v>
      </c>
      <c r="M167" s="10" t="str">
        <f t="shared" si="25"/>
        <v>ProcesTax</v>
      </c>
      <c r="N167" s="10">
        <f>VLOOKUP(M167,Input!$C$2:$D$6,2,FALSE)</f>
        <v>13</v>
      </c>
      <c r="O167" s="10">
        <f t="shared" si="26"/>
        <v>16</v>
      </c>
      <c r="P167" s="10">
        <f>MATCH(F167,Input!$C$15:$U$15,0)</f>
        <v>16</v>
      </c>
    </row>
    <row r="168" spans="2:16">
      <c r="C168" t="s">
        <v>11</v>
      </c>
      <c r="D168" s="18">
        <v>2025</v>
      </c>
      <c r="E168" t="str">
        <f t="shared" si="23"/>
        <v>INDA*</v>
      </c>
      <c r="F168" t="str">
        <f t="shared" si="28"/>
        <v>INDCOA</v>
      </c>
      <c r="G168" t="str">
        <f t="shared" si="28"/>
        <v>IADMT</v>
      </c>
      <c r="H168" t="str">
        <f t="shared" si="28"/>
        <v>INDCOA</v>
      </c>
      <c r="I168" s="93" t="s">
        <v>248</v>
      </c>
      <c r="J168" s="51">
        <f ca="1">OFFSET(Input!$A$1,N168+O168+2,P168+1)</f>
        <v>0</v>
      </c>
      <c r="K168" s="51">
        <f t="shared" ca="1" si="24"/>
        <v>0</v>
      </c>
      <c r="M168" s="10" t="str">
        <f t="shared" si="25"/>
        <v>ProcesTax</v>
      </c>
      <c r="N168" s="10">
        <f>VLOOKUP(M168,Input!$C$2:$D$6,2,FALSE)</f>
        <v>13</v>
      </c>
      <c r="O168" s="10">
        <f t="shared" si="26"/>
        <v>16</v>
      </c>
      <c r="P168" s="10">
        <f>MATCH(F168,Input!$C$15:$U$15,0)</f>
        <v>2</v>
      </c>
    </row>
    <row r="169" spans="2:16">
      <c r="C169" t="s">
        <v>11</v>
      </c>
      <c r="D169" s="18">
        <v>2025</v>
      </c>
      <c r="E169" t="str">
        <f t="shared" si="23"/>
        <v>INDA*</v>
      </c>
      <c r="F169" t="str">
        <f t="shared" si="28"/>
        <v>INDDSL</v>
      </c>
      <c r="G169" t="str">
        <f t="shared" si="28"/>
        <v>IADMT</v>
      </c>
      <c r="H169" t="str">
        <f t="shared" si="28"/>
        <v>INDDSL</v>
      </c>
      <c r="I169" s="93" t="s">
        <v>248</v>
      </c>
      <c r="J169" s="51">
        <f ca="1">OFFSET(Input!$A$1,N169+O169+2,P169+1)</f>
        <v>154.26271326684906</v>
      </c>
      <c r="K169" s="51">
        <f t="shared" ca="1" si="24"/>
        <v>154.26271326684906</v>
      </c>
      <c r="M169" s="10" t="str">
        <f t="shared" si="25"/>
        <v>ProcesTax</v>
      </c>
      <c r="N169" s="10">
        <f>VLOOKUP(M169,Input!$C$2:$D$6,2,FALSE)</f>
        <v>13</v>
      </c>
      <c r="O169" s="10">
        <f t="shared" si="26"/>
        <v>16</v>
      </c>
      <c r="P169" s="10">
        <f>MATCH(F169,Input!$C$15:$U$15,0)</f>
        <v>3</v>
      </c>
    </row>
    <row r="170" spans="2:16">
      <c r="C170" t="s">
        <v>11</v>
      </c>
      <c r="D170" s="18">
        <v>2025</v>
      </c>
      <c r="E170" t="str">
        <f t="shared" si="23"/>
        <v>INDA*</v>
      </c>
      <c r="F170" t="str">
        <f t="shared" si="28"/>
        <v>INDDSB1</v>
      </c>
      <c r="G170" t="str">
        <f t="shared" si="28"/>
        <v>IADMT</v>
      </c>
      <c r="H170" t="str">
        <f t="shared" si="28"/>
        <v>INDDSB1</v>
      </c>
      <c r="I170" s="93" t="s">
        <v>248</v>
      </c>
      <c r="J170" s="51">
        <f ca="1">OFFSET(Input!$A$1,N170+O170+2,P170+1)</f>
        <v>121.84069514307899</v>
      </c>
      <c r="K170" s="51">
        <f t="shared" ca="1" si="24"/>
        <v>121.84069514307899</v>
      </c>
      <c r="M170" s="10" t="str">
        <f t="shared" si="25"/>
        <v>ProcesTax</v>
      </c>
      <c r="N170" s="10">
        <f>VLOOKUP(M170,Input!$C$2:$D$6,2,FALSE)</f>
        <v>13</v>
      </c>
      <c r="O170" s="10">
        <f t="shared" si="26"/>
        <v>16</v>
      </c>
      <c r="P170" s="10">
        <f>MATCH(F170,Input!$C$15:$U$15,0)</f>
        <v>13</v>
      </c>
    </row>
    <row r="171" spans="2:16">
      <c r="C171" t="s">
        <v>11</v>
      </c>
      <c r="D171" s="18">
        <v>2025</v>
      </c>
      <c r="E171" t="str">
        <f t="shared" si="23"/>
        <v>INDA*</v>
      </c>
      <c r="F171" t="str">
        <f t="shared" si="28"/>
        <v>INDDSB2</v>
      </c>
      <c r="G171" t="str">
        <f t="shared" si="28"/>
        <v>IADMT</v>
      </c>
      <c r="H171" t="str">
        <f t="shared" si="28"/>
        <v>INDDSB2</v>
      </c>
      <c r="I171" s="93" t="s">
        <v>248</v>
      </c>
      <c r="J171" s="51">
        <f ca="1">OFFSET(Input!$A$1,N171+O171+2,P171+1)</f>
        <v>121.84069514307899</v>
      </c>
      <c r="K171" s="51">
        <f t="shared" ca="1" si="24"/>
        <v>121.84069514307899</v>
      </c>
      <c r="M171" s="10" t="str">
        <f t="shared" si="25"/>
        <v>ProcesTax</v>
      </c>
      <c r="N171" s="10">
        <f>VLOOKUP(M171,Input!$C$2:$D$6,2,FALSE)</f>
        <v>13</v>
      </c>
      <c r="O171" s="10">
        <f t="shared" si="26"/>
        <v>16</v>
      </c>
      <c r="P171" s="10">
        <f>MATCH(F171,Input!$C$15:$U$15,0)</f>
        <v>14</v>
      </c>
    </row>
    <row r="172" spans="2:16">
      <c r="C172" t="s">
        <v>11</v>
      </c>
      <c r="D172" s="18">
        <v>2025</v>
      </c>
      <c r="E172" t="str">
        <f t="shared" si="23"/>
        <v>INDA*</v>
      </c>
      <c r="F172" t="str">
        <f t="shared" si="28"/>
        <v>INDWPE</v>
      </c>
      <c r="G172" t="str">
        <f t="shared" si="28"/>
        <v>IADMT</v>
      </c>
      <c r="H172" t="str">
        <f t="shared" si="28"/>
        <v>INDWPE</v>
      </c>
      <c r="I172" s="93" t="s">
        <v>248</v>
      </c>
      <c r="J172" s="51">
        <f ca="1">OFFSET(Input!$A$1,N172+O172+2,P172+1)</f>
        <v>0</v>
      </c>
      <c r="K172" s="51">
        <f t="shared" ca="1" si="24"/>
        <v>0</v>
      </c>
      <c r="M172" s="10" t="str">
        <f t="shared" si="25"/>
        <v>ProcesTax</v>
      </c>
      <c r="N172" s="10">
        <f>VLOOKUP(M172,Input!$C$2:$D$6,2,FALSE)</f>
        <v>13</v>
      </c>
      <c r="O172" s="10">
        <f t="shared" si="26"/>
        <v>16</v>
      </c>
      <c r="P172" s="10">
        <f>MATCH(F172,Input!$C$15:$U$15,0)</f>
        <v>4</v>
      </c>
    </row>
    <row r="173" spans="2:16">
      <c r="C173" t="s">
        <v>11</v>
      </c>
      <c r="D173" s="18">
        <v>2025</v>
      </c>
      <c r="E173" t="str">
        <f t="shared" si="23"/>
        <v>INDA*</v>
      </c>
      <c r="F173" t="str">
        <f t="shared" si="28"/>
        <v>INDWCH</v>
      </c>
      <c r="G173" t="str">
        <f t="shared" si="28"/>
        <v>IADMT</v>
      </c>
      <c r="H173" t="str">
        <f t="shared" si="28"/>
        <v>INDWCH</v>
      </c>
      <c r="I173" s="93" t="s">
        <v>248</v>
      </c>
      <c r="J173" s="51">
        <f ca="1">OFFSET(Input!$A$1,N173+O173+2,P173+1)</f>
        <v>0</v>
      </c>
      <c r="K173" s="51">
        <f t="shared" ca="1" si="24"/>
        <v>0</v>
      </c>
      <c r="M173" s="10" t="str">
        <f t="shared" si="25"/>
        <v>ProcesTax</v>
      </c>
      <c r="N173" s="10">
        <f>VLOOKUP(M173,Input!$C$2:$D$6,2,FALSE)</f>
        <v>13</v>
      </c>
      <c r="O173" s="10">
        <f t="shared" si="26"/>
        <v>16</v>
      </c>
      <c r="P173" s="10">
        <f>MATCH(F173,Input!$C$15:$U$15,0)</f>
        <v>5</v>
      </c>
    </row>
    <row r="174" spans="2:16">
      <c r="C174" t="s">
        <v>11</v>
      </c>
      <c r="D174" s="18">
        <v>2025</v>
      </c>
      <c r="E174" t="str">
        <f t="shared" si="23"/>
        <v>INDA*</v>
      </c>
      <c r="F174" t="str">
        <f t="shared" si="28"/>
        <v>INDBGA</v>
      </c>
      <c r="G174" t="str">
        <f t="shared" si="28"/>
        <v>IADMT</v>
      </c>
      <c r="H174" t="str">
        <f t="shared" si="28"/>
        <v>INDBGA</v>
      </c>
      <c r="I174" s="93" t="s">
        <v>248</v>
      </c>
      <c r="J174" s="51">
        <f ca="1">OFFSET(Input!$A$1,N174+O174+2,P174+1)</f>
        <v>0</v>
      </c>
      <c r="K174" s="51">
        <f t="shared" ca="1" si="24"/>
        <v>0</v>
      </c>
      <c r="M174" s="10" t="str">
        <f t="shared" si="25"/>
        <v>ProcesTax</v>
      </c>
      <c r="N174" s="10">
        <f>VLOOKUP(M174,Input!$C$2:$D$6,2,FALSE)</f>
        <v>13</v>
      </c>
      <c r="O174" s="10">
        <f t="shared" si="26"/>
        <v>16</v>
      </c>
      <c r="P174" s="10">
        <f>MATCH(F174,Input!$C$15:$U$15,0)</f>
        <v>6</v>
      </c>
    </row>
    <row r="175" spans="2:16">
      <c r="C175" t="s">
        <v>11</v>
      </c>
      <c r="D175" s="18">
        <v>2025</v>
      </c>
      <c r="E175" t="str">
        <f t="shared" si="23"/>
        <v>INDA*</v>
      </c>
      <c r="F175" t="str">
        <f t="shared" si="28"/>
        <v>INDHFO</v>
      </c>
      <c r="G175" t="str">
        <f t="shared" si="28"/>
        <v>IADMT</v>
      </c>
      <c r="H175" t="str">
        <f t="shared" si="28"/>
        <v>INDHFO</v>
      </c>
      <c r="I175" s="93" t="s">
        <v>248</v>
      </c>
      <c r="J175" s="51">
        <f ca="1">OFFSET(Input!$A$1,N175+O175+2,P175+1)</f>
        <v>49.119350191937215</v>
      </c>
      <c r="K175" s="51">
        <f t="shared" ca="1" si="24"/>
        <v>49.119350191937215</v>
      </c>
      <c r="M175" s="10" t="str">
        <f t="shared" si="25"/>
        <v>ProcesTax</v>
      </c>
      <c r="N175" s="10">
        <f>VLOOKUP(M175,Input!$C$2:$D$6,2,FALSE)</f>
        <v>13</v>
      </c>
      <c r="O175" s="10">
        <f t="shared" si="26"/>
        <v>16</v>
      </c>
      <c r="P175" s="10">
        <f>MATCH(F175,Input!$C$15:$U$15,0)</f>
        <v>7</v>
      </c>
    </row>
    <row r="176" spans="2:16">
      <c r="C176" t="s">
        <v>11</v>
      </c>
      <c r="D176" s="18">
        <v>2025</v>
      </c>
      <c r="E176" t="str">
        <f t="shared" si="23"/>
        <v>INDA*</v>
      </c>
      <c r="F176" t="str">
        <f t="shared" si="28"/>
        <v>INDLPG</v>
      </c>
      <c r="G176" t="str">
        <f t="shared" si="28"/>
        <v>IADMT</v>
      </c>
      <c r="H176" t="str">
        <f t="shared" si="28"/>
        <v>INDLPG</v>
      </c>
      <c r="I176" s="93" t="s">
        <v>248</v>
      </c>
      <c r="J176" s="51">
        <f ca="1">OFFSET(Input!$A$1,N176+O176+2,P176+1)</f>
        <v>50.283318770351023</v>
      </c>
      <c r="K176" s="51">
        <f t="shared" ca="1" si="24"/>
        <v>50.283318770351023</v>
      </c>
      <c r="M176" s="10" t="str">
        <f t="shared" si="25"/>
        <v>ProcesTax</v>
      </c>
      <c r="N176" s="10">
        <f>VLOOKUP(M176,Input!$C$2:$D$6,2,FALSE)</f>
        <v>13</v>
      </c>
      <c r="O176" s="10">
        <f t="shared" si="26"/>
        <v>16</v>
      </c>
      <c r="P176" s="10">
        <f>MATCH(F176,Input!$C$15:$U$15,0)</f>
        <v>8</v>
      </c>
    </row>
    <row r="177" spans="2:16">
      <c r="C177" t="s">
        <v>11</v>
      </c>
      <c r="D177" s="18">
        <v>2025</v>
      </c>
      <c r="E177" t="str">
        <f t="shared" si="23"/>
        <v>INDA*</v>
      </c>
      <c r="F177" t="str">
        <f t="shared" si="28"/>
        <v>INDWST</v>
      </c>
      <c r="G177" t="str">
        <f t="shared" si="28"/>
        <v>IADMT</v>
      </c>
      <c r="H177" t="str">
        <f t="shared" si="28"/>
        <v>INDWST</v>
      </c>
      <c r="I177" s="93" t="s">
        <v>248</v>
      </c>
      <c r="J177" s="51">
        <f ca="1">OFFSET(Input!$A$1,N177+O177+2,P177+1)</f>
        <v>0</v>
      </c>
      <c r="K177" s="51">
        <f t="shared" ca="1" si="24"/>
        <v>0</v>
      </c>
      <c r="M177" s="10" t="str">
        <f t="shared" si="25"/>
        <v>ProcesTax</v>
      </c>
      <c r="N177" s="10">
        <f>VLOOKUP(M177,Input!$C$2:$D$6,2,FALSE)</f>
        <v>13</v>
      </c>
      <c r="O177" s="10">
        <f t="shared" si="26"/>
        <v>16</v>
      </c>
      <c r="P177" s="10">
        <f>MATCH(F177,Input!$C$15:$U$15,0)</f>
        <v>9</v>
      </c>
    </row>
    <row r="178" spans="2:16">
      <c r="C178" t="s">
        <v>11</v>
      </c>
      <c r="D178" s="18">
        <v>2025</v>
      </c>
      <c r="E178" t="str">
        <f t="shared" si="23"/>
        <v>INDA*</v>
      </c>
      <c r="F178" t="str">
        <f t="shared" si="28"/>
        <v>INDHCE</v>
      </c>
      <c r="G178" t="str">
        <f t="shared" si="28"/>
        <v>IADMT</v>
      </c>
      <c r="H178" t="str">
        <f t="shared" si="28"/>
        <v>INDHCE</v>
      </c>
      <c r="I178" s="93" t="s">
        <v>248</v>
      </c>
      <c r="J178" s="51">
        <f ca="1">OFFSET(Input!$A$1,N178+O178+2,P178+1)</f>
        <v>30.170076892571945</v>
      </c>
      <c r="K178" s="51">
        <f t="shared" ca="1" si="24"/>
        <v>30.170076892571945</v>
      </c>
      <c r="M178" s="10" t="str">
        <f t="shared" si="25"/>
        <v>ProcesTax</v>
      </c>
      <c r="N178" s="10">
        <f>VLOOKUP(M178,Input!$C$2:$D$6,2,FALSE)</f>
        <v>13</v>
      </c>
      <c r="O178" s="10">
        <f t="shared" si="26"/>
        <v>16</v>
      </c>
      <c r="P178" s="10">
        <f>MATCH(F178,Input!$C$15:$U$15,0)</f>
        <v>10</v>
      </c>
    </row>
    <row r="179" spans="2:16">
      <c r="C179" t="s">
        <v>11</v>
      </c>
      <c r="D179" s="18">
        <v>2025</v>
      </c>
      <c r="E179" t="str">
        <f t="shared" si="23"/>
        <v>INDA*</v>
      </c>
      <c r="F179" t="str">
        <f t="shared" ref="F179:H198" si="29">F126</f>
        <v>INDHDE</v>
      </c>
      <c r="G179" t="str">
        <f t="shared" si="29"/>
        <v>IADMT</v>
      </c>
      <c r="H179" t="str">
        <f t="shared" si="29"/>
        <v>INDHDE</v>
      </c>
      <c r="I179" s="93" t="s">
        <v>248</v>
      </c>
      <c r="J179" s="51">
        <f ca="1">OFFSET(Input!$A$1,N179+O179+2,P179+1)</f>
        <v>30.170076892571945</v>
      </c>
      <c r="K179" s="51">
        <f t="shared" ca="1" si="24"/>
        <v>30.170076892571945</v>
      </c>
      <c r="M179" s="10" t="str">
        <f t="shared" si="25"/>
        <v>ProcesTax</v>
      </c>
      <c r="N179" s="10">
        <f>VLOOKUP(M179,Input!$C$2:$D$6,2,FALSE)</f>
        <v>13</v>
      </c>
      <c r="O179" s="10">
        <f t="shared" si="26"/>
        <v>16</v>
      </c>
      <c r="P179" s="10">
        <f>MATCH(F179,Input!$C$15:$U$15,0)</f>
        <v>11</v>
      </c>
    </row>
    <row r="180" spans="2:16">
      <c r="B180" s="9"/>
      <c r="C180" s="9" t="s">
        <v>11</v>
      </c>
      <c r="D180" s="18">
        <v>2025</v>
      </c>
      <c r="E180" s="9" t="str">
        <f t="shared" si="23"/>
        <v>INDA*</v>
      </c>
      <c r="F180" s="9" t="str">
        <f t="shared" si="29"/>
        <v>INDELC</v>
      </c>
      <c r="G180" s="9" t="str">
        <f t="shared" si="29"/>
        <v>IADMT</v>
      </c>
      <c r="H180" s="9" t="str">
        <f t="shared" si="29"/>
        <v>INDELC</v>
      </c>
      <c r="I180" s="93" t="s">
        <v>248</v>
      </c>
      <c r="J180" s="51">
        <f ca="1">OFFSET(Input!$A$1,N180+O180+2,P180+1)</f>
        <v>1.2736219854102486</v>
      </c>
      <c r="K180" s="51">
        <f t="shared" ca="1" si="24"/>
        <v>1.2736219854102486</v>
      </c>
      <c r="M180" s="13" t="str">
        <f t="shared" si="25"/>
        <v>ProcesTax</v>
      </c>
      <c r="N180" s="13">
        <f>VLOOKUP(M180,Input!$C$2:$D$6,2,FALSE)</f>
        <v>13</v>
      </c>
      <c r="O180" s="13">
        <f t="shared" si="26"/>
        <v>16</v>
      </c>
      <c r="P180" s="13">
        <f>MATCH(F180,Input!$C$15:$U$15,0)</f>
        <v>12</v>
      </c>
    </row>
    <row r="181" spans="2:16">
      <c r="C181" t="s">
        <v>11</v>
      </c>
      <c r="D181" s="18">
        <v>2025</v>
      </c>
      <c r="E181" t="str">
        <f t="shared" si="23"/>
        <v>INDA*</v>
      </c>
      <c r="F181" t="str">
        <f t="shared" si="29"/>
        <v>INDNGA</v>
      </c>
      <c r="G181" t="str">
        <f t="shared" si="29"/>
        <v>IADHT</v>
      </c>
      <c r="H181" t="str">
        <f t="shared" si="29"/>
        <v>INDNGA</v>
      </c>
      <c r="I181" s="93" t="s">
        <v>248</v>
      </c>
      <c r="J181" s="59">
        <f ca="1">OFFSET(Input!$A$1,N181+O181+2,P181+1)</f>
        <v>2.5015331882971479</v>
      </c>
      <c r="K181" s="51">
        <f t="shared" ca="1" si="24"/>
        <v>2.5015331882971479</v>
      </c>
      <c r="M181" s="10" t="str">
        <f t="shared" si="25"/>
        <v>ProcesTax</v>
      </c>
      <c r="N181" s="10">
        <f>VLOOKUP(M181,Input!$C$2:$D$6,2,FALSE)</f>
        <v>13</v>
      </c>
      <c r="O181" s="10">
        <f t="shared" si="26"/>
        <v>16</v>
      </c>
      <c r="P181" s="10">
        <f>MATCH(F181,Input!$C$15:$U$15,0)</f>
        <v>1</v>
      </c>
    </row>
    <row r="182" spans="2:16">
      <c r="C182" t="s">
        <v>11</v>
      </c>
      <c r="D182" s="18">
        <v>2025</v>
      </c>
      <c r="E182" t="str">
        <f t="shared" si="23"/>
        <v>INDA*</v>
      </c>
      <c r="F182" t="str">
        <f t="shared" si="29"/>
        <v>INDSNG2</v>
      </c>
      <c r="G182" t="str">
        <f t="shared" si="29"/>
        <v>IADHT</v>
      </c>
      <c r="H182" t="str">
        <f t="shared" si="29"/>
        <v>INDSNG2</v>
      </c>
      <c r="I182" s="93" t="s">
        <v>248</v>
      </c>
      <c r="J182" s="51">
        <f ca="1">OFFSET(Input!$A$1,N182+O182+2,P182+1)</f>
        <v>0</v>
      </c>
      <c r="K182" s="51">
        <f t="shared" ca="1" si="24"/>
        <v>0</v>
      </c>
      <c r="M182" s="10" t="str">
        <f t="shared" si="25"/>
        <v>ProcesTax</v>
      </c>
      <c r="N182" s="10">
        <f>VLOOKUP(M182,Input!$C$2:$D$6,2,FALSE)</f>
        <v>13</v>
      </c>
      <c r="O182" s="10">
        <f t="shared" si="26"/>
        <v>16</v>
      </c>
      <c r="P182" s="10">
        <f>MATCH(F182,Input!$C$15:$U$15,0)</f>
        <v>16</v>
      </c>
    </row>
    <row r="183" spans="2:16">
      <c r="C183" t="s">
        <v>11</v>
      </c>
      <c r="D183" s="18">
        <v>2025</v>
      </c>
      <c r="E183" t="str">
        <f t="shared" si="23"/>
        <v>INDA*</v>
      </c>
      <c r="F183" t="str">
        <f t="shared" si="29"/>
        <v>INDSNG1</v>
      </c>
      <c r="G183" t="str">
        <f t="shared" si="29"/>
        <v>IADHT</v>
      </c>
      <c r="H183" t="str">
        <f t="shared" si="29"/>
        <v>INDSNG1</v>
      </c>
      <c r="I183" s="93" t="s">
        <v>248</v>
      </c>
      <c r="J183" s="51">
        <f ca="1">OFFSET(Input!$A$1,N183+O183+2,P183+1)</f>
        <v>0</v>
      </c>
      <c r="K183" s="51">
        <f t="shared" ca="1" si="24"/>
        <v>0</v>
      </c>
      <c r="M183" s="10" t="str">
        <f t="shared" si="25"/>
        <v>ProcesTax</v>
      </c>
      <c r="N183" s="10">
        <f>VLOOKUP(M183,Input!$C$2:$D$6,2,FALSE)</f>
        <v>13</v>
      </c>
      <c r="O183" s="10">
        <f t="shared" si="26"/>
        <v>16</v>
      </c>
      <c r="P183" s="10">
        <f>MATCH(F183,Input!$C$15:$U$15,0)</f>
        <v>15</v>
      </c>
    </row>
    <row r="184" spans="2:16">
      <c r="C184" t="s">
        <v>11</v>
      </c>
      <c r="D184" s="18">
        <v>2025</v>
      </c>
      <c r="E184" t="str">
        <f t="shared" si="23"/>
        <v>INDA*</v>
      </c>
      <c r="F184" t="str">
        <f t="shared" si="29"/>
        <v>INDCOA</v>
      </c>
      <c r="G184" t="str">
        <f t="shared" si="29"/>
        <v>IADHT</v>
      </c>
      <c r="H184" t="str">
        <f t="shared" si="29"/>
        <v>INDCOA</v>
      </c>
      <c r="I184" s="93" t="s">
        <v>248</v>
      </c>
      <c r="J184" s="51">
        <f ca="1">OFFSET(Input!$A$1,N184+O184+2,P184+1)</f>
        <v>0</v>
      </c>
      <c r="K184" s="51">
        <f t="shared" ca="1" si="24"/>
        <v>0</v>
      </c>
      <c r="M184" s="10" t="str">
        <f t="shared" si="25"/>
        <v>ProcesTax</v>
      </c>
      <c r="N184" s="10">
        <f>VLOOKUP(M184,Input!$C$2:$D$6,2,FALSE)</f>
        <v>13</v>
      </c>
      <c r="O184" s="10">
        <f t="shared" si="26"/>
        <v>16</v>
      </c>
      <c r="P184" s="10">
        <f>MATCH(F184,Input!$C$15:$U$15,0)</f>
        <v>2</v>
      </c>
    </row>
    <row r="185" spans="2:16">
      <c r="C185" t="s">
        <v>11</v>
      </c>
      <c r="D185" s="18">
        <v>2025</v>
      </c>
      <c r="E185" t="str">
        <f t="shared" si="23"/>
        <v>INDA*</v>
      </c>
      <c r="F185" t="str">
        <f t="shared" si="29"/>
        <v>INDDSL</v>
      </c>
      <c r="G185" t="str">
        <f t="shared" si="29"/>
        <v>IADHT</v>
      </c>
      <c r="H185" t="str">
        <f t="shared" si="29"/>
        <v>INDDSL</v>
      </c>
      <c r="I185" s="93" t="s">
        <v>248</v>
      </c>
      <c r="J185" s="51">
        <f ca="1">OFFSET(Input!$A$1,N185+O185+2,P185+1)</f>
        <v>154.26271326684906</v>
      </c>
      <c r="K185" s="51">
        <f t="shared" ca="1" si="24"/>
        <v>154.26271326684906</v>
      </c>
      <c r="M185" s="10" t="str">
        <f t="shared" si="25"/>
        <v>ProcesTax</v>
      </c>
      <c r="N185" s="10">
        <f>VLOOKUP(M185,Input!$C$2:$D$6,2,FALSE)</f>
        <v>13</v>
      </c>
      <c r="O185" s="10">
        <f t="shared" si="26"/>
        <v>16</v>
      </c>
      <c r="P185" s="10">
        <f>MATCH(F185,Input!$C$15:$U$15,0)</f>
        <v>3</v>
      </c>
    </row>
    <row r="186" spans="2:16">
      <c r="C186" t="s">
        <v>11</v>
      </c>
      <c r="D186" s="18">
        <v>2025</v>
      </c>
      <c r="E186" t="str">
        <f t="shared" si="23"/>
        <v>INDA*</v>
      </c>
      <c r="F186" t="str">
        <f t="shared" si="29"/>
        <v>INDDSB1</v>
      </c>
      <c r="G186" t="str">
        <f t="shared" si="29"/>
        <v>IADHT</v>
      </c>
      <c r="H186" t="str">
        <f t="shared" si="29"/>
        <v>INDDSB1</v>
      </c>
      <c r="I186" s="93" t="s">
        <v>248</v>
      </c>
      <c r="J186" s="51">
        <f ca="1">OFFSET(Input!$A$1,N186+O186+2,P186+1)</f>
        <v>121.84069514307899</v>
      </c>
      <c r="K186" s="51">
        <f t="shared" ca="1" si="24"/>
        <v>121.84069514307899</v>
      </c>
      <c r="M186" s="10" t="str">
        <f t="shared" si="25"/>
        <v>ProcesTax</v>
      </c>
      <c r="N186" s="10">
        <f>VLOOKUP(M186,Input!$C$2:$D$6,2,FALSE)</f>
        <v>13</v>
      </c>
      <c r="O186" s="10">
        <f t="shared" si="26"/>
        <v>16</v>
      </c>
      <c r="P186" s="10">
        <f>MATCH(F186,Input!$C$15:$U$15,0)</f>
        <v>13</v>
      </c>
    </row>
    <row r="187" spans="2:16">
      <c r="C187" t="s">
        <v>11</v>
      </c>
      <c r="D187" s="18">
        <v>2025</v>
      </c>
      <c r="E187" t="str">
        <f t="shared" si="23"/>
        <v>INDA*</v>
      </c>
      <c r="F187" t="str">
        <f t="shared" si="29"/>
        <v>INDDSB2</v>
      </c>
      <c r="G187" t="str">
        <f t="shared" si="29"/>
        <v>IADHT</v>
      </c>
      <c r="H187" t="str">
        <f t="shared" si="29"/>
        <v>INDDSB2</v>
      </c>
      <c r="I187" s="93" t="s">
        <v>248</v>
      </c>
      <c r="J187" s="51">
        <f ca="1">OFFSET(Input!$A$1,N187+O187+2,P187+1)</f>
        <v>121.84069514307899</v>
      </c>
      <c r="K187" s="51">
        <f t="shared" ca="1" si="24"/>
        <v>121.84069514307899</v>
      </c>
      <c r="M187" s="10" t="str">
        <f t="shared" si="25"/>
        <v>ProcesTax</v>
      </c>
      <c r="N187" s="10">
        <f>VLOOKUP(M187,Input!$C$2:$D$6,2,FALSE)</f>
        <v>13</v>
      </c>
      <c r="O187" s="10">
        <f t="shared" si="26"/>
        <v>16</v>
      </c>
      <c r="P187" s="10">
        <f>MATCH(F187,Input!$C$15:$U$15,0)</f>
        <v>14</v>
      </c>
    </row>
    <row r="188" spans="2:16">
      <c r="C188" t="s">
        <v>11</v>
      </c>
      <c r="D188" s="18">
        <v>2025</v>
      </c>
      <c r="E188" t="str">
        <f t="shared" si="23"/>
        <v>INDA*</v>
      </c>
      <c r="F188" t="str">
        <f t="shared" si="29"/>
        <v>INDWPE</v>
      </c>
      <c r="G188" t="str">
        <f t="shared" si="29"/>
        <v>IADHT</v>
      </c>
      <c r="H188" t="str">
        <f t="shared" si="29"/>
        <v>INDWPE</v>
      </c>
      <c r="I188" s="93" t="s">
        <v>248</v>
      </c>
      <c r="J188" s="51">
        <f ca="1">OFFSET(Input!$A$1,N188+O188+2,P188+1)</f>
        <v>0</v>
      </c>
      <c r="K188" s="51">
        <f t="shared" ca="1" si="24"/>
        <v>0</v>
      </c>
      <c r="M188" s="10" t="str">
        <f t="shared" si="25"/>
        <v>ProcesTax</v>
      </c>
      <c r="N188" s="10">
        <f>VLOOKUP(M188,Input!$C$2:$D$6,2,FALSE)</f>
        <v>13</v>
      </c>
      <c r="O188" s="10">
        <f t="shared" si="26"/>
        <v>16</v>
      </c>
      <c r="P188" s="10">
        <f>MATCH(F188,Input!$C$15:$U$15,0)</f>
        <v>4</v>
      </c>
    </row>
    <row r="189" spans="2:16">
      <c r="C189" t="s">
        <v>11</v>
      </c>
      <c r="D189" s="18">
        <v>2025</v>
      </c>
      <c r="E189" t="str">
        <f t="shared" si="23"/>
        <v>INDA*</v>
      </c>
      <c r="F189" t="str">
        <f t="shared" si="29"/>
        <v>INDWCH</v>
      </c>
      <c r="G189" t="str">
        <f t="shared" si="29"/>
        <v>IADHT</v>
      </c>
      <c r="H189" t="str">
        <f t="shared" si="29"/>
        <v>INDWCH</v>
      </c>
      <c r="I189" s="93" t="s">
        <v>248</v>
      </c>
      <c r="J189" s="51">
        <f ca="1">OFFSET(Input!$A$1,N189+O189+2,P189+1)</f>
        <v>0</v>
      </c>
      <c r="K189" s="51">
        <f t="shared" ca="1" si="24"/>
        <v>0</v>
      </c>
      <c r="M189" s="10" t="str">
        <f t="shared" si="25"/>
        <v>ProcesTax</v>
      </c>
      <c r="N189" s="10">
        <f>VLOOKUP(M189,Input!$C$2:$D$6,2,FALSE)</f>
        <v>13</v>
      </c>
      <c r="O189" s="10">
        <f t="shared" si="26"/>
        <v>16</v>
      </c>
      <c r="P189" s="10">
        <f>MATCH(F189,Input!$C$15:$U$15,0)</f>
        <v>5</v>
      </c>
    </row>
    <row r="190" spans="2:16">
      <c r="C190" t="s">
        <v>11</v>
      </c>
      <c r="D190" s="18">
        <v>2025</v>
      </c>
      <c r="E190" t="str">
        <f t="shared" si="23"/>
        <v>INDA*</v>
      </c>
      <c r="F190" t="str">
        <f t="shared" si="29"/>
        <v>INDHFO</v>
      </c>
      <c r="G190" t="str">
        <f t="shared" si="29"/>
        <v>IADHT</v>
      </c>
      <c r="H190" t="str">
        <f t="shared" si="29"/>
        <v>INDHFO</v>
      </c>
      <c r="I190" s="93" t="s">
        <v>248</v>
      </c>
      <c r="J190" s="51">
        <f ca="1">OFFSET(Input!$A$1,N190+O190+2,P190+1)</f>
        <v>49.119350191937215</v>
      </c>
      <c r="K190" s="51">
        <f t="shared" ca="1" si="24"/>
        <v>49.119350191937215</v>
      </c>
      <c r="M190" s="10" t="str">
        <f t="shared" si="25"/>
        <v>ProcesTax</v>
      </c>
      <c r="N190" s="10">
        <f>VLOOKUP(M190,Input!$C$2:$D$6,2,FALSE)</f>
        <v>13</v>
      </c>
      <c r="O190" s="10">
        <f t="shared" si="26"/>
        <v>16</v>
      </c>
      <c r="P190" s="10">
        <f>MATCH(F190,Input!$C$15:$U$15,0)</f>
        <v>7</v>
      </c>
    </row>
    <row r="191" spans="2:16">
      <c r="C191" t="s">
        <v>11</v>
      </c>
      <c r="D191" s="18">
        <v>2025</v>
      </c>
      <c r="E191" t="str">
        <f t="shared" si="23"/>
        <v>INDA*</v>
      </c>
      <c r="F191" t="str">
        <f t="shared" si="29"/>
        <v>INDLPG</v>
      </c>
      <c r="G191" t="str">
        <f t="shared" si="29"/>
        <v>IADHT</v>
      </c>
      <c r="H191" t="str">
        <f t="shared" si="29"/>
        <v>INDLPG</v>
      </c>
      <c r="I191" s="93" t="s">
        <v>248</v>
      </c>
      <c r="J191" s="51">
        <f ca="1">OFFSET(Input!$A$1,N191+O191+2,P191+1)</f>
        <v>50.283318770351023</v>
      </c>
      <c r="K191" s="51">
        <f t="shared" ca="1" si="24"/>
        <v>50.283318770351023</v>
      </c>
      <c r="M191" s="10" t="str">
        <f t="shared" si="25"/>
        <v>ProcesTax</v>
      </c>
      <c r="N191" s="10">
        <f>VLOOKUP(M191,Input!$C$2:$D$6,2,FALSE)</f>
        <v>13</v>
      </c>
      <c r="O191" s="10">
        <f t="shared" si="26"/>
        <v>16</v>
      </c>
      <c r="P191" s="10">
        <f>MATCH(F191,Input!$C$15:$U$15,0)</f>
        <v>8</v>
      </c>
    </row>
    <row r="192" spans="2:16">
      <c r="C192" t="s">
        <v>11</v>
      </c>
      <c r="D192" s="18">
        <v>2025</v>
      </c>
      <c r="E192" t="str">
        <f t="shared" si="23"/>
        <v>INDA*</v>
      </c>
      <c r="F192" t="str">
        <f t="shared" si="29"/>
        <v>INDWST</v>
      </c>
      <c r="G192" t="str">
        <f t="shared" si="29"/>
        <v>IADHT</v>
      </c>
      <c r="H192" t="str">
        <f t="shared" si="29"/>
        <v>INDWST</v>
      </c>
      <c r="I192" s="93" t="s">
        <v>248</v>
      </c>
      <c r="J192" s="51">
        <f ca="1">OFFSET(Input!$A$1,N192+O192+2,P192+1)</f>
        <v>0</v>
      </c>
      <c r="K192" s="51">
        <f t="shared" ca="1" si="24"/>
        <v>0</v>
      </c>
      <c r="M192" s="10" t="str">
        <f t="shared" si="25"/>
        <v>ProcesTax</v>
      </c>
      <c r="N192" s="10">
        <f>VLOOKUP(M192,Input!$C$2:$D$6,2,FALSE)</f>
        <v>13</v>
      </c>
      <c r="O192" s="10">
        <f t="shared" si="26"/>
        <v>16</v>
      </c>
      <c r="P192" s="10">
        <f>MATCH(F192,Input!$C$15:$U$15,0)</f>
        <v>9</v>
      </c>
    </row>
    <row r="193" spans="2:16">
      <c r="B193" s="9"/>
      <c r="C193" s="9" t="s">
        <v>11</v>
      </c>
      <c r="D193" s="18">
        <v>2025</v>
      </c>
      <c r="E193" s="9" t="str">
        <f t="shared" si="23"/>
        <v>INDA*</v>
      </c>
      <c r="F193" s="9" t="str">
        <f t="shared" si="29"/>
        <v>INDELC</v>
      </c>
      <c r="G193" s="9" t="str">
        <f t="shared" si="29"/>
        <v>IADHT</v>
      </c>
      <c r="H193" s="9" t="str">
        <f t="shared" si="29"/>
        <v>INDELC</v>
      </c>
      <c r="I193" s="93" t="s">
        <v>248</v>
      </c>
      <c r="J193" s="51">
        <f ca="1">OFFSET(Input!$A$1,N193+O193+2,P193+1)</f>
        <v>1.2736219854102486</v>
      </c>
      <c r="K193" s="51">
        <f t="shared" ca="1" si="24"/>
        <v>1.2736219854102486</v>
      </c>
      <c r="M193" s="13" t="str">
        <f t="shared" si="25"/>
        <v>ProcesTax</v>
      </c>
      <c r="N193" s="13">
        <f>VLOOKUP(M193,Input!$C$2:$D$6,2,FALSE)</f>
        <v>13</v>
      </c>
      <c r="O193" s="13">
        <f t="shared" si="26"/>
        <v>16</v>
      </c>
      <c r="P193" s="13">
        <f>MATCH(F193,Input!$C$15:$U$15,0)</f>
        <v>12</v>
      </c>
    </row>
    <row r="194" spans="2:16">
      <c r="C194" t="s">
        <v>11</v>
      </c>
      <c r="D194" s="18">
        <v>2025</v>
      </c>
      <c r="E194" t="str">
        <f t="shared" si="23"/>
        <v>INDA*</v>
      </c>
      <c r="F194" t="str">
        <f t="shared" si="29"/>
        <v>INDNGA</v>
      </c>
      <c r="G194" t="str">
        <f t="shared" si="29"/>
        <v>IADRH</v>
      </c>
      <c r="H194" t="str">
        <f t="shared" si="29"/>
        <v>INDNGA</v>
      </c>
      <c r="I194" s="93" t="s">
        <v>248</v>
      </c>
      <c r="J194" s="59">
        <f ca="1">OFFSET(Input!$A$1,N194+O194+2,P194+1)</f>
        <v>78.90688938861561</v>
      </c>
      <c r="K194" s="51">
        <f t="shared" ca="1" si="24"/>
        <v>78.90688938861561</v>
      </c>
      <c r="M194" s="10" t="str">
        <f t="shared" si="25"/>
        <v>HeatTax</v>
      </c>
      <c r="N194" s="10">
        <f>VLOOKUP(M194,Input!$C$2:$D$6,2,FALSE)</f>
        <v>63</v>
      </c>
      <c r="O194" s="10">
        <f t="shared" si="26"/>
        <v>16</v>
      </c>
      <c r="P194" s="10">
        <f>MATCH(F194,Input!$C$15:$U$15,0)</f>
        <v>1</v>
      </c>
    </row>
    <row r="195" spans="2:16">
      <c r="C195" t="s">
        <v>11</v>
      </c>
      <c r="D195" s="18">
        <v>2025</v>
      </c>
      <c r="E195" t="str">
        <f t="shared" si="23"/>
        <v>INDA*</v>
      </c>
      <c r="F195" t="str">
        <f t="shared" si="29"/>
        <v>INDSNG2</v>
      </c>
      <c r="G195" t="str">
        <f t="shared" si="29"/>
        <v>IADRH</v>
      </c>
      <c r="H195" t="str">
        <f t="shared" si="29"/>
        <v>INDSNG2</v>
      </c>
      <c r="I195" s="93" t="s">
        <v>248</v>
      </c>
      <c r="J195" s="51">
        <f ca="1">OFFSET(Input!$A$1,N195+O195+2,P195+1)</f>
        <v>0</v>
      </c>
      <c r="K195" s="51">
        <f t="shared" ca="1" si="24"/>
        <v>0</v>
      </c>
      <c r="M195" s="10" t="str">
        <f t="shared" si="25"/>
        <v>HeatTax</v>
      </c>
      <c r="N195" s="10">
        <f>VLOOKUP(M195,Input!$C$2:$D$6,2,FALSE)</f>
        <v>63</v>
      </c>
      <c r="O195" s="10">
        <f t="shared" si="26"/>
        <v>16</v>
      </c>
      <c r="P195" s="10">
        <f>MATCH(F195,Input!$C$15:$U$15,0)</f>
        <v>16</v>
      </c>
    </row>
    <row r="196" spans="2:16">
      <c r="C196" t="s">
        <v>11</v>
      </c>
      <c r="D196" s="18">
        <v>2025</v>
      </c>
      <c r="E196" t="str">
        <f t="shared" si="23"/>
        <v>INDA*</v>
      </c>
      <c r="F196" t="str">
        <f t="shared" si="29"/>
        <v>INDSNG1</v>
      </c>
      <c r="G196" t="str">
        <f t="shared" si="29"/>
        <v>IADRH</v>
      </c>
      <c r="H196" t="str">
        <f t="shared" si="29"/>
        <v>INDSNG1</v>
      </c>
      <c r="I196" s="93" t="s">
        <v>248</v>
      </c>
      <c r="J196" s="51">
        <f ca="1">OFFSET(Input!$A$1,N196+O196+2,P196+1)</f>
        <v>121.84069514307899</v>
      </c>
      <c r="K196" s="51">
        <f t="shared" ca="1" si="24"/>
        <v>121.84069514307899</v>
      </c>
      <c r="M196" s="10" t="str">
        <f t="shared" si="25"/>
        <v>HeatTax</v>
      </c>
      <c r="N196" s="10">
        <f>VLOOKUP(M196,Input!$C$2:$D$6,2,FALSE)</f>
        <v>63</v>
      </c>
      <c r="O196" s="10">
        <f t="shared" si="26"/>
        <v>16</v>
      </c>
      <c r="P196" s="10">
        <f>MATCH(F196,Input!$C$15:$U$15,0)</f>
        <v>15</v>
      </c>
    </row>
    <row r="197" spans="2:16">
      <c r="C197" t="s">
        <v>11</v>
      </c>
      <c r="D197" s="18">
        <v>2025</v>
      </c>
      <c r="E197" t="str">
        <f t="shared" si="23"/>
        <v>INDA*</v>
      </c>
      <c r="F197" t="str">
        <f t="shared" si="29"/>
        <v>INDCOA</v>
      </c>
      <c r="G197" t="str">
        <f t="shared" si="29"/>
        <v>IADRH</v>
      </c>
      <c r="H197" t="str">
        <f t="shared" si="29"/>
        <v>INDCOA</v>
      </c>
      <c r="I197" s="93" t="s">
        <v>248</v>
      </c>
      <c r="J197" s="51">
        <f ca="1">OFFSET(Input!$A$1,N197+O197+2,P197+1)</f>
        <v>0</v>
      </c>
      <c r="K197" s="51">
        <f t="shared" ca="1" si="24"/>
        <v>0</v>
      </c>
      <c r="M197" s="10" t="str">
        <f t="shared" si="25"/>
        <v>HeatTax</v>
      </c>
      <c r="N197" s="10">
        <f>VLOOKUP(M197,Input!$C$2:$D$6,2,FALSE)</f>
        <v>63</v>
      </c>
      <c r="O197" s="10">
        <f t="shared" si="26"/>
        <v>16</v>
      </c>
      <c r="P197" s="10">
        <f>MATCH(F197,Input!$C$15:$U$15,0)</f>
        <v>2</v>
      </c>
    </row>
    <row r="198" spans="2:16">
      <c r="C198" t="s">
        <v>11</v>
      </c>
      <c r="D198" s="18">
        <v>2025</v>
      </c>
      <c r="E198" t="str">
        <f t="shared" ref="E198:E261" si="30">$V$3&amp;"*"</f>
        <v>INDA*</v>
      </c>
      <c r="F198" t="str">
        <f t="shared" si="29"/>
        <v>INDDSL</v>
      </c>
      <c r="G198" t="str">
        <f t="shared" si="29"/>
        <v>IADRH</v>
      </c>
      <c r="H198" t="str">
        <f t="shared" si="29"/>
        <v>INDDSL</v>
      </c>
      <c r="I198" s="93" t="s">
        <v>248</v>
      </c>
      <c r="J198" s="51">
        <f ca="1">OFFSET(Input!$A$1,N198+O198+2,P198+1)</f>
        <v>154.26271326684906</v>
      </c>
      <c r="K198" s="51">
        <f t="shared" ca="1" si="24"/>
        <v>154.26271326684906</v>
      </c>
      <c r="M198" s="10" t="str">
        <f t="shared" si="25"/>
        <v>HeatTax</v>
      </c>
      <c r="N198" s="10">
        <f>VLOOKUP(M198,Input!$C$2:$D$6,2,FALSE)</f>
        <v>63</v>
      </c>
      <c r="O198" s="10">
        <f t="shared" si="26"/>
        <v>16</v>
      </c>
      <c r="P198" s="10">
        <f>MATCH(F198,Input!$C$15:$U$15,0)</f>
        <v>3</v>
      </c>
    </row>
    <row r="199" spans="2:16">
      <c r="C199" t="s">
        <v>11</v>
      </c>
      <c r="D199" s="18">
        <v>2025</v>
      </c>
      <c r="E199" t="str">
        <f t="shared" si="30"/>
        <v>INDA*</v>
      </c>
      <c r="F199" t="str">
        <f t="shared" ref="F199:H218" si="31">F146</f>
        <v>INDDSB1</v>
      </c>
      <c r="G199" t="str">
        <f t="shared" si="31"/>
        <v>IADRH</v>
      </c>
      <c r="H199" t="str">
        <f t="shared" si="31"/>
        <v>INDDSB1</v>
      </c>
      <c r="I199" s="93" t="s">
        <v>248</v>
      </c>
      <c r="J199" s="51">
        <f ca="1">OFFSET(Input!$A$1,N199+O199+2,P199+1)</f>
        <v>40.322872058088471</v>
      </c>
      <c r="K199" s="51">
        <f t="shared" ref="K199:K262" ca="1" si="32">J199</f>
        <v>40.322872058088471</v>
      </c>
      <c r="M199" s="10" t="str">
        <f t="shared" ref="M199:M262" si="33">VLOOKUP(RIGHT(G199,3),$U$6:$W$12,3,FALSE)</f>
        <v>HeatTax</v>
      </c>
      <c r="N199" s="10">
        <f>VLOOKUP(M199,Input!$C$2:$D$6,2,FALSE)</f>
        <v>63</v>
      </c>
      <c r="O199" s="10">
        <f t="shared" ref="O199:O262" si="34">D199-2009</f>
        <v>16</v>
      </c>
      <c r="P199" s="10">
        <f>MATCH(F199,Input!$C$15:$U$15,0)</f>
        <v>13</v>
      </c>
    </row>
    <row r="200" spans="2:16">
      <c r="C200" t="s">
        <v>11</v>
      </c>
      <c r="D200" s="18">
        <v>2025</v>
      </c>
      <c r="E200" t="str">
        <f t="shared" si="30"/>
        <v>INDA*</v>
      </c>
      <c r="F200" t="str">
        <f t="shared" si="31"/>
        <v>INDDSB2</v>
      </c>
      <c r="G200" t="str">
        <f t="shared" si="31"/>
        <v>IADRH</v>
      </c>
      <c r="H200" t="str">
        <f t="shared" si="31"/>
        <v>INDDSB2</v>
      </c>
      <c r="I200" s="93" t="s">
        <v>248</v>
      </c>
      <c r="J200" s="51">
        <f ca="1">OFFSET(Input!$A$1,N200+O200+2,P200+1)</f>
        <v>121.84069514307899</v>
      </c>
      <c r="K200" s="51">
        <f t="shared" ca="1" si="32"/>
        <v>121.84069514307899</v>
      </c>
      <c r="M200" s="10" t="str">
        <f t="shared" si="33"/>
        <v>HeatTax</v>
      </c>
      <c r="N200" s="10">
        <f>VLOOKUP(M200,Input!$C$2:$D$6,2,FALSE)</f>
        <v>63</v>
      </c>
      <c r="O200" s="10">
        <f t="shared" si="34"/>
        <v>16</v>
      </c>
      <c r="P200" s="10">
        <f>MATCH(F200,Input!$C$15:$U$15,0)</f>
        <v>14</v>
      </c>
    </row>
    <row r="201" spans="2:16">
      <c r="C201" t="s">
        <v>11</v>
      </c>
      <c r="D201" s="18">
        <v>2025</v>
      </c>
      <c r="E201" t="str">
        <f t="shared" si="30"/>
        <v>INDA*</v>
      </c>
      <c r="F201" t="str">
        <f t="shared" si="31"/>
        <v>INDWPE</v>
      </c>
      <c r="G201" t="str">
        <f t="shared" si="31"/>
        <v>IADRH</v>
      </c>
      <c r="H201" t="str">
        <f t="shared" si="31"/>
        <v>INDWPE</v>
      </c>
      <c r="I201" s="93" t="s">
        <v>248</v>
      </c>
      <c r="J201" s="51">
        <f ca="1">OFFSET(Input!$A$1,N201+O201+2,P201+1)</f>
        <v>0</v>
      </c>
      <c r="K201" s="51">
        <f t="shared" ca="1" si="32"/>
        <v>0</v>
      </c>
      <c r="M201" s="10" t="str">
        <f t="shared" si="33"/>
        <v>HeatTax</v>
      </c>
      <c r="N201" s="10">
        <f>VLOOKUP(M201,Input!$C$2:$D$6,2,FALSE)</f>
        <v>63</v>
      </c>
      <c r="O201" s="10">
        <f t="shared" si="34"/>
        <v>16</v>
      </c>
      <c r="P201" s="10">
        <f>MATCH(F201,Input!$C$15:$U$15,0)</f>
        <v>4</v>
      </c>
    </row>
    <row r="202" spans="2:16">
      <c r="C202" t="s">
        <v>11</v>
      </c>
      <c r="D202" s="18">
        <v>2025</v>
      </c>
      <c r="E202" t="str">
        <f t="shared" si="30"/>
        <v>INDA*</v>
      </c>
      <c r="F202" t="str">
        <f t="shared" si="31"/>
        <v>INDWCH</v>
      </c>
      <c r="G202" t="str">
        <f t="shared" si="31"/>
        <v>IADRH</v>
      </c>
      <c r="H202" t="str">
        <f t="shared" si="31"/>
        <v>INDWCH</v>
      </c>
      <c r="I202" s="93" t="s">
        <v>248</v>
      </c>
      <c r="J202" s="51">
        <f ca="1">OFFSET(Input!$A$1,N202+O202+2,P202+1)</f>
        <v>0</v>
      </c>
      <c r="K202" s="51">
        <f t="shared" ca="1" si="32"/>
        <v>0</v>
      </c>
      <c r="M202" s="10" t="str">
        <f t="shared" si="33"/>
        <v>HeatTax</v>
      </c>
      <c r="N202" s="10">
        <f>VLOOKUP(M202,Input!$C$2:$D$6,2,FALSE)</f>
        <v>63</v>
      </c>
      <c r="O202" s="10">
        <f t="shared" si="34"/>
        <v>16</v>
      </c>
      <c r="P202" s="10">
        <f>MATCH(F202,Input!$C$15:$U$15,0)</f>
        <v>5</v>
      </c>
    </row>
    <row r="203" spans="2:16">
      <c r="C203" t="s">
        <v>11</v>
      </c>
      <c r="D203" s="18">
        <v>2025</v>
      </c>
      <c r="E203" t="str">
        <f t="shared" si="30"/>
        <v>INDA*</v>
      </c>
      <c r="F203" t="str">
        <f t="shared" si="31"/>
        <v>INDBGA</v>
      </c>
      <c r="G203" t="str">
        <f t="shared" si="31"/>
        <v>IADRH</v>
      </c>
      <c r="H203" t="str">
        <f t="shared" si="31"/>
        <v>INDBGA</v>
      </c>
      <c r="I203" s="93" t="s">
        <v>248</v>
      </c>
      <c r="J203" s="51">
        <f ca="1">OFFSET(Input!$A$1,N203+O203+2,P203+1)</f>
        <v>0</v>
      </c>
      <c r="K203" s="51">
        <f t="shared" ca="1" si="32"/>
        <v>0</v>
      </c>
      <c r="M203" s="10" t="str">
        <f t="shared" si="33"/>
        <v>HeatTax</v>
      </c>
      <c r="N203" s="10">
        <f>VLOOKUP(M203,Input!$C$2:$D$6,2,FALSE)</f>
        <v>63</v>
      </c>
      <c r="O203" s="10">
        <f t="shared" si="34"/>
        <v>16</v>
      </c>
      <c r="P203" s="10">
        <f>MATCH(F203,Input!$C$15:$U$15,0)</f>
        <v>6</v>
      </c>
    </row>
    <row r="204" spans="2:16">
      <c r="C204" t="s">
        <v>11</v>
      </c>
      <c r="D204" s="18">
        <v>2025</v>
      </c>
      <c r="E204" t="str">
        <f t="shared" si="30"/>
        <v>INDA*</v>
      </c>
      <c r="F204" t="str">
        <f t="shared" si="31"/>
        <v>INDHFO</v>
      </c>
      <c r="G204" t="str">
        <f t="shared" si="31"/>
        <v>IADRH</v>
      </c>
      <c r="H204" t="str">
        <f t="shared" si="31"/>
        <v>INDHFO</v>
      </c>
      <c r="I204" s="93" t="s">
        <v>248</v>
      </c>
      <c r="J204" s="51">
        <f ca="1">OFFSET(Input!$A$1,N204+O204+2,P204+1)</f>
        <v>70.840902704037745</v>
      </c>
      <c r="K204" s="51">
        <f t="shared" ca="1" si="32"/>
        <v>70.840902704037745</v>
      </c>
      <c r="M204" s="10" t="str">
        <f t="shared" si="33"/>
        <v>HeatTax</v>
      </c>
      <c r="N204" s="10">
        <f>VLOOKUP(M204,Input!$C$2:$D$6,2,FALSE)</f>
        <v>63</v>
      </c>
      <c r="O204" s="10">
        <f t="shared" si="34"/>
        <v>16</v>
      </c>
      <c r="P204" s="10">
        <f>MATCH(F204,Input!$C$15:$U$15,0)</f>
        <v>7</v>
      </c>
    </row>
    <row r="205" spans="2:16">
      <c r="C205" t="s">
        <v>11</v>
      </c>
      <c r="D205" s="18">
        <v>2025</v>
      </c>
      <c r="E205" t="str">
        <f t="shared" si="30"/>
        <v>INDA*</v>
      </c>
      <c r="F205" t="str">
        <f t="shared" si="31"/>
        <v>INDLPG</v>
      </c>
      <c r="G205" t="str">
        <f t="shared" si="31"/>
        <v>IADRH</v>
      </c>
      <c r="H205" t="str">
        <f t="shared" si="31"/>
        <v>INDLPG</v>
      </c>
      <c r="I205" s="93" t="s">
        <v>248</v>
      </c>
      <c r="J205" s="51">
        <f ca="1">OFFSET(Input!$A$1,N205+O205+2,P205+1)</f>
        <v>50.283318770351023</v>
      </c>
      <c r="K205" s="51">
        <f t="shared" ca="1" si="32"/>
        <v>50.283318770351023</v>
      </c>
      <c r="M205" s="10" t="str">
        <f t="shared" si="33"/>
        <v>HeatTax</v>
      </c>
      <c r="N205" s="10">
        <f>VLOOKUP(M205,Input!$C$2:$D$6,2,FALSE)</f>
        <v>63</v>
      </c>
      <c r="O205" s="10">
        <f t="shared" si="34"/>
        <v>16</v>
      </c>
      <c r="P205" s="10">
        <f>MATCH(F205,Input!$C$15:$U$15,0)</f>
        <v>8</v>
      </c>
    </row>
    <row r="206" spans="2:16">
      <c r="C206" t="s">
        <v>11</v>
      </c>
      <c r="D206" s="18">
        <v>2025</v>
      </c>
      <c r="E206" t="str">
        <f t="shared" si="30"/>
        <v>INDA*</v>
      </c>
      <c r="F206" t="str">
        <f t="shared" si="31"/>
        <v>INDWST</v>
      </c>
      <c r="G206" t="str">
        <f t="shared" si="31"/>
        <v>IADRH</v>
      </c>
      <c r="H206" t="str">
        <f t="shared" si="31"/>
        <v>INDWST</v>
      </c>
      <c r="I206" s="93" t="s">
        <v>248</v>
      </c>
      <c r="J206" s="51">
        <f ca="1">OFFSET(Input!$A$1,N206+O206+2,P206+1)</f>
        <v>0</v>
      </c>
      <c r="K206" s="51">
        <f t="shared" ca="1" si="32"/>
        <v>0</v>
      </c>
      <c r="M206" s="10" t="str">
        <f t="shared" si="33"/>
        <v>HeatTax</v>
      </c>
      <c r="N206" s="10">
        <f>VLOOKUP(M206,Input!$C$2:$D$6,2,FALSE)</f>
        <v>63</v>
      </c>
      <c r="O206" s="10">
        <f t="shared" si="34"/>
        <v>16</v>
      </c>
      <c r="P206" s="10">
        <f>MATCH(F206,Input!$C$15:$U$15,0)</f>
        <v>9</v>
      </c>
    </row>
    <row r="207" spans="2:16">
      <c r="C207" t="s">
        <v>11</v>
      </c>
      <c r="D207" s="18">
        <v>2025</v>
      </c>
      <c r="E207" t="str">
        <f t="shared" si="30"/>
        <v>INDA*</v>
      </c>
      <c r="F207" t="str">
        <f t="shared" si="31"/>
        <v>INDHCE</v>
      </c>
      <c r="G207" t="str">
        <f t="shared" si="31"/>
        <v>IADRH</v>
      </c>
      <c r="H207" t="str">
        <f t="shared" si="31"/>
        <v>INDHCE</v>
      </c>
      <c r="I207" s="93" t="s">
        <v>248</v>
      </c>
      <c r="J207" s="51">
        <f ca="1">OFFSET(Input!$A$1,N207+O207+2,P207+1)</f>
        <v>30.170076892571945</v>
      </c>
      <c r="K207" s="51">
        <f t="shared" ca="1" si="32"/>
        <v>30.170076892571945</v>
      </c>
      <c r="M207" s="10" t="str">
        <f t="shared" si="33"/>
        <v>HeatTax</v>
      </c>
      <c r="N207" s="10">
        <f>VLOOKUP(M207,Input!$C$2:$D$6,2,FALSE)</f>
        <v>63</v>
      </c>
      <c r="O207" s="10">
        <f t="shared" si="34"/>
        <v>16</v>
      </c>
      <c r="P207" s="10">
        <f>MATCH(F207,Input!$C$15:$U$15,0)</f>
        <v>10</v>
      </c>
    </row>
    <row r="208" spans="2:16">
      <c r="C208" t="s">
        <v>11</v>
      </c>
      <c r="D208" s="18">
        <v>2025</v>
      </c>
      <c r="E208" t="str">
        <f t="shared" si="30"/>
        <v>INDA*</v>
      </c>
      <c r="F208" t="str">
        <f t="shared" si="31"/>
        <v>INDHDE</v>
      </c>
      <c r="G208" t="str">
        <f t="shared" si="31"/>
        <v>IADRH</v>
      </c>
      <c r="H208" t="str">
        <f t="shared" si="31"/>
        <v>INDHDE</v>
      </c>
      <c r="I208" s="93" t="s">
        <v>248</v>
      </c>
      <c r="J208" s="51">
        <f ca="1">OFFSET(Input!$A$1,N208+O208+2,P208+1)</f>
        <v>30.170076892571945</v>
      </c>
      <c r="K208" s="51">
        <f t="shared" ca="1" si="32"/>
        <v>30.170076892571945</v>
      </c>
      <c r="M208" s="10" t="str">
        <f t="shared" si="33"/>
        <v>HeatTax</v>
      </c>
      <c r="N208" s="10">
        <f>VLOOKUP(M208,Input!$C$2:$D$6,2,FALSE)</f>
        <v>63</v>
      </c>
      <c r="O208" s="10">
        <f t="shared" si="34"/>
        <v>16</v>
      </c>
      <c r="P208" s="10">
        <f>MATCH(F208,Input!$C$15:$U$15,0)</f>
        <v>11</v>
      </c>
    </row>
    <row r="209" spans="2:16">
      <c r="B209" s="9"/>
      <c r="C209" s="9" t="s">
        <v>11</v>
      </c>
      <c r="D209" s="18">
        <v>2025</v>
      </c>
      <c r="E209" s="9" t="str">
        <f t="shared" si="30"/>
        <v>INDA*</v>
      </c>
      <c r="F209" s="9" t="str">
        <f t="shared" si="31"/>
        <v>INDELC</v>
      </c>
      <c r="G209" s="9" t="str">
        <f t="shared" si="31"/>
        <v>IADRH</v>
      </c>
      <c r="H209" s="9" t="str">
        <f t="shared" si="31"/>
        <v>INDELC</v>
      </c>
      <c r="I209" s="93" t="s">
        <v>248</v>
      </c>
      <c r="J209" s="51">
        <f ca="1">OFFSET(Input!$A$1,N209+O209+2,P209+1)</f>
        <v>40.322872058088471</v>
      </c>
      <c r="K209" s="51">
        <f t="shared" ca="1" si="32"/>
        <v>40.322872058088471</v>
      </c>
      <c r="M209" s="13" t="str">
        <f t="shared" si="33"/>
        <v>HeatTax</v>
      </c>
      <c r="N209" s="13">
        <f>VLOOKUP(M209,Input!$C$2:$D$6,2,FALSE)</f>
        <v>63</v>
      </c>
      <c r="O209" s="13">
        <f t="shared" si="34"/>
        <v>16</v>
      </c>
      <c r="P209" s="13">
        <f>MATCH(F209,Input!$C$15:$U$15,0)</f>
        <v>12</v>
      </c>
    </row>
    <row r="210" spans="2:16">
      <c r="B210" s="26"/>
      <c r="C210" s="26" t="s">
        <v>11</v>
      </c>
      <c r="D210" s="18">
        <v>2025</v>
      </c>
      <c r="E210" s="26" t="str">
        <f t="shared" si="30"/>
        <v>INDA*</v>
      </c>
      <c r="F210" s="26" t="str">
        <f t="shared" si="31"/>
        <v>INDELC</v>
      </c>
      <c r="G210" s="26" t="str">
        <f t="shared" si="31"/>
        <v>IADLA</v>
      </c>
      <c r="H210" s="9" t="str">
        <f t="shared" si="31"/>
        <v>INDELC</v>
      </c>
      <c r="I210" s="93" t="s">
        <v>248</v>
      </c>
      <c r="J210" s="53">
        <f ca="1">OFFSET(Input!$A$1,N210+O210+2,P210+1)</f>
        <v>40.322872058088471</v>
      </c>
      <c r="K210" s="51">
        <f t="shared" ca="1" si="32"/>
        <v>40.322872058088471</v>
      </c>
      <c r="M210" s="28" t="str">
        <f t="shared" si="33"/>
        <v>FullTax</v>
      </c>
      <c r="N210" s="28">
        <f>VLOOKUP(M210,Input!$C$2:$D$6,2,FALSE)</f>
        <v>113</v>
      </c>
      <c r="O210" s="28">
        <f t="shared" si="34"/>
        <v>16</v>
      </c>
      <c r="P210" s="28">
        <f>MATCH(F210,Input!$C$15:$U$15,0)</f>
        <v>12</v>
      </c>
    </row>
    <row r="211" spans="2:16">
      <c r="B211" s="9"/>
      <c r="C211" s="9" t="s">
        <v>11</v>
      </c>
      <c r="D211" s="18">
        <v>2025</v>
      </c>
      <c r="E211" s="9" t="str">
        <f t="shared" si="30"/>
        <v>INDA*</v>
      </c>
      <c r="F211" s="9" t="str">
        <f t="shared" si="31"/>
        <v>INDELC</v>
      </c>
      <c r="G211" s="9" t="str">
        <f t="shared" si="31"/>
        <v>IADEM</v>
      </c>
      <c r="H211" s="9" t="str">
        <f t="shared" si="31"/>
        <v>INDELC</v>
      </c>
      <c r="I211" s="93" t="s">
        <v>248</v>
      </c>
      <c r="J211" s="53">
        <f ca="1">OFFSET(Input!$A$1,N211+O211+2,P211+1)</f>
        <v>40.322872058088471</v>
      </c>
      <c r="K211" s="51">
        <f t="shared" ca="1" si="32"/>
        <v>40.322872058088471</v>
      </c>
      <c r="M211" s="13" t="str">
        <f t="shared" si="33"/>
        <v>FullTax</v>
      </c>
      <c r="N211" s="13">
        <f>VLOOKUP(M211,Input!$C$2:$D$6,2,FALSE)</f>
        <v>113</v>
      </c>
      <c r="O211" s="13">
        <f t="shared" si="34"/>
        <v>16</v>
      </c>
      <c r="P211" s="13">
        <f>MATCH(F211,Input!$C$15:$U$15,0)</f>
        <v>12</v>
      </c>
    </row>
    <row r="212" spans="2:16">
      <c r="C212" t="s">
        <v>11</v>
      </c>
      <c r="D212" s="18">
        <v>2025</v>
      </c>
      <c r="E212" t="str">
        <f t="shared" si="30"/>
        <v>INDA*</v>
      </c>
      <c r="F212" t="str">
        <f t="shared" si="31"/>
        <v>INDDSB1</v>
      </c>
      <c r="G212" t="str">
        <f t="shared" si="31"/>
        <v>IADTF</v>
      </c>
      <c r="H212" t="str">
        <f t="shared" si="31"/>
        <v>INDDSB1</v>
      </c>
      <c r="I212" s="93" t="s">
        <v>248</v>
      </c>
      <c r="J212" s="59">
        <f ca="1">OFFSET(Input!$A$1,N212+O212+2,P212+1)</f>
        <v>0</v>
      </c>
      <c r="K212" s="51">
        <f t="shared" ca="1" si="32"/>
        <v>0</v>
      </c>
      <c r="M212" s="10" t="str">
        <f t="shared" si="33"/>
        <v>Lowered el tax</v>
      </c>
      <c r="N212" s="10">
        <f>VLOOKUP(M212,Input!$C$2:$D$6,2,FALSE)</f>
        <v>213</v>
      </c>
      <c r="O212" s="10">
        <f t="shared" si="34"/>
        <v>16</v>
      </c>
      <c r="P212" s="10">
        <f>MATCH(F212,Input!$C$15:$U$15,0)</f>
        <v>13</v>
      </c>
    </row>
    <row r="213" spans="2:16">
      <c r="C213" t="s">
        <v>11</v>
      </c>
      <c r="D213" s="18">
        <v>2025</v>
      </c>
      <c r="E213" t="str">
        <f t="shared" si="30"/>
        <v>INDA*</v>
      </c>
      <c r="F213" t="str">
        <f t="shared" si="31"/>
        <v>INDDSB2</v>
      </c>
      <c r="G213" t="str">
        <f t="shared" si="31"/>
        <v>IADTF</v>
      </c>
      <c r="H213" t="str">
        <f t="shared" si="31"/>
        <v>INDDSB2</v>
      </c>
      <c r="I213" s="93" t="s">
        <v>248</v>
      </c>
      <c r="J213" s="51">
        <f ca="1">OFFSET(Input!$A$1,N213+O213+2,P213+1)</f>
        <v>0</v>
      </c>
      <c r="K213" s="51">
        <f t="shared" ca="1" si="32"/>
        <v>0</v>
      </c>
      <c r="M213" s="10" t="str">
        <f t="shared" si="33"/>
        <v>Lowered el tax</v>
      </c>
      <c r="N213" s="10">
        <f>VLOOKUP(M213,Input!$C$2:$D$6,2,FALSE)</f>
        <v>213</v>
      </c>
      <c r="O213" s="10">
        <f t="shared" si="34"/>
        <v>16</v>
      </c>
      <c r="P213" s="10">
        <f>MATCH(F213,Input!$C$15:$U$15,0)</f>
        <v>14</v>
      </c>
    </row>
    <row r="214" spans="2:16">
      <c r="C214" t="s">
        <v>11</v>
      </c>
      <c r="D214" s="18">
        <v>2025</v>
      </c>
      <c r="E214" t="str">
        <f t="shared" si="30"/>
        <v>INDA*</v>
      </c>
      <c r="F214" t="str">
        <f t="shared" si="31"/>
        <v>INDDSL</v>
      </c>
      <c r="G214" t="str">
        <f t="shared" si="31"/>
        <v>IADTF</v>
      </c>
      <c r="H214" t="str">
        <f t="shared" si="31"/>
        <v>INDDSL</v>
      </c>
      <c r="I214" s="93" t="s">
        <v>248</v>
      </c>
      <c r="J214" s="51">
        <f ca="1">OFFSET(Input!$A$1,N214+O214+2,P214+1)</f>
        <v>0</v>
      </c>
      <c r="K214" s="51">
        <f t="shared" ca="1" si="32"/>
        <v>0</v>
      </c>
      <c r="M214" s="10" t="str">
        <f t="shared" si="33"/>
        <v>Lowered el tax</v>
      </c>
      <c r="N214" s="10">
        <f>VLOOKUP(M214,Input!$C$2:$D$6,2,FALSE)</f>
        <v>213</v>
      </c>
      <c r="O214" s="10">
        <f t="shared" si="34"/>
        <v>16</v>
      </c>
      <c r="P214" s="10">
        <f>MATCH(F214,Input!$C$15:$U$15,0)</f>
        <v>3</v>
      </c>
    </row>
    <row r="215" spans="2:16">
      <c r="C215" t="s">
        <v>11</v>
      </c>
      <c r="D215" s="18">
        <v>2025</v>
      </c>
      <c r="E215" t="str">
        <f t="shared" si="30"/>
        <v>INDA*</v>
      </c>
      <c r="F215" t="str">
        <f t="shared" si="31"/>
        <v>INDLPG</v>
      </c>
      <c r="G215" t="str">
        <f t="shared" si="31"/>
        <v>IADFL</v>
      </c>
      <c r="H215" t="str">
        <f t="shared" si="31"/>
        <v>INDLPG</v>
      </c>
      <c r="I215" s="93" t="s">
        <v>248</v>
      </c>
      <c r="J215" s="51">
        <f ca="1">OFFSET(Input!$A$1,N215+O215+2,P215+1)</f>
        <v>50.283318770351023</v>
      </c>
      <c r="K215" s="51">
        <f t="shared" ca="1" si="32"/>
        <v>50.283318770351023</v>
      </c>
      <c r="M215" s="10" t="str">
        <f t="shared" si="33"/>
        <v>FullTax</v>
      </c>
      <c r="N215" s="10">
        <f>VLOOKUP(M215,Input!$C$2:$D$6,2,FALSE)</f>
        <v>113</v>
      </c>
      <c r="O215" s="10">
        <f t="shared" si="34"/>
        <v>16</v>
      </c>
      <c r="P215" s="10">
        <f>MATCH(F215,Input!$C$15:$U$15,0)</f>
        <v>8</v>
      </c>
    </row>
    <row r="216" spans="2:16">
      <c r="C216" t="s">
        <v>11</v>
      </c>
      <c r="D216" s="18">
        <v>2025</v>
      </c>
      <c r="E216" t="str">
        <f t="shared" si="30"/>
        <v>INDA*</v>
      </c>
      <c r="F216" t="str">
        <f t="shared" si="31"/>
        <v>INDSNG1</v>
      </c>
      <c r="G216" t="str">
        <f t="shared" si="31"/>
        <v>IADFL</v>
      </c>
      <c r="H216" t="str">
        <f t="shared" si="31"/>
        <v>INDSNG1</v>
      </c>
      <c r="I216" s="93" t="s">
        <v>248</v>
      </c>
      <c r="J216" s="51">
        <f ca="1">OFFSET(Input!$A$1,N216+O216+2,P216+1)</f>
        <v>121.84069514307899</v>
      </c>
      <c r="K216" s="51">
        <f t="shared" ca="1" si="32"/>
        <v>121.84069514307899</v>
      </c>
      <c r="M216" s="10" t="str">
        <f t="shared" si="33"/>
        <v>FullTax</v>
      </c>
      <c r="N216" s="10">
        <f>VLOOKUP(M216,Input!$C$2:$D$6,2,FALSE)</f>
        <v>113</v>
      </c>
      <c r="O216" s="10">
        <f t="shared" si="34"/>
        <v>16</v>
      </c>
      <c r="P216" s="10">
        <f>MATCH(F216,Input!$C$15:$U$15,0)</f>
        <v>15</v>
      </c>
    </row>
    <row r="217" spans="2:16" ht="15.75" thickBot="1">
      <c r="B217" s="80"/>
      <c r="C217" s="80" t="s">
        <v>11</v>
      </c>
      <c r="D217" s="81">
        <v>2025</v>
      </c>
      <c r="E217" s="80" t="str">
        <f t="shared" si="30"/>
        <v>INDA*</v>
      </c>
      <c r="F217" s="80" t="str">
        <f t="shared" si="31"/>
        <v>INDSNG2</v>
      </c>
      <c r="G217" s="80" t="str">
        <f t="shared" si="31"/>
        <v>IADFL</v>
      </c>
      <c r="H217" s="80" t="str">
        <f t="shared" si="31"/>
        <v>INDSNG2</v>
      </c>
      <c r="I217" s="93" t="s">
        <v>248</v>
      </c>
      <c r="J217" s="83">
        <f ca="1">OFFSET(Input!$A$1,N217+O217+2,P217+1)</f>
        <v>0</v>
      </c>
      <c r="K217" s="51">
        <f t="shared" ca="1" si="32"/>
        <v>0</v>
      </c>
      <c r="M217" s="13" t="str">
        <f t="shared" si="33"/>
        <v>FullTax</v>
      </c>
      <c r="N217" s="13">
        <f>VLOOKUP(M217,Input!$C$2:$D$6,2,FALSE)</f>
        <v>113</v>
      </c>
      <c r="O217" s="13">
        <f t="shared" si="34"/>
        <v>16</v>
      </c>
      <c r="P217" s="13">
        <f>MATCH(F217,Input!$C$15:$U$15,0)</f>
        <v>16</v>
      </c>
    </row>
    <row r="218" spans="2:16">
      <c r="C218" t="s">
        <v>11</v>
      </c>
      <c r="D218" s="18">
        <v>2030</v>
      </c>
      <c r="E218" t="str">
        <f t="shared" si="30"/>
        <v>INDA*</v>
      </c>
      <c r="F218" t="str">
        <f t="shared" si="31"/>
        <v>INDNGA</v>
      </c>
      <c r="G218" t="str">
        <f t="shared" si="31"/>
        <v>IADMT</v>
      </c>
      <c r="H218" t="str">
        <f t="shared" si="31"/>
        <v>INDNGA</v>
      </c>
      <c r="I218" s="93" t="s">
        <v>248</v>
      </c>
      <c r="J218" s="51">
        <f ca="1">OFFSET(Input!$A$1,N218+O218+2,P218+1)</f>
        <v>2.5015331882971479</v>
      </c>
      <c r="K218" s="51">
        <f t="shared" ca="1" si="32"/>
        <v>2.5015331882971479</v>
      </c>
      <c r="M218" s="20" t="str">
        <f t="shared" si="33"/>
        <v>ProcesTax</v>
      </c>
      <c r="N218" s="20">
        <f>VLOOKUP(M218,Input!$C$2:$D$6,2,FALSE)</f>
        <v>13</v>
      </c>
      <c r="O218" s="20">
        <f t="shared" si="34"/>
        <v>21</v>
      </c>
      <c r="P218" s="20">
        <f>MATCH(F218,Input!$C$15:$U$15,0)</f>
        <v>1</v>
      </c>
    </row>
    <row r="219" spans="2:16">
      <c r="C219" t="s">
        <v>11</v>
      </c>
      <c r="D219" s="18">
        <v>2030</v>
      </c>
      <c r="E219" t="str">
        <f t="shared" si="30"/>
        <v>INDA*</v>
      </c>
      <c r="F219" t="str">
        <f t="shared" ref="F219:H238" si="35">F166</f>
        <v>INDSNG1</v>
      </c>
      <c r="G219" t="str">
        <f t="shared" si="35"/>
        <v>IADMT</v>
      </c>
      <c r="H219" t="str">
        <f t="shared" si="35"/>
        <v>INDSNG1</v>
      </c>
      <c r="I219" s="93" t="s">
        <v>248</v>
      </c>
      <c r="J219" s="51">
        <f ca="1">OFFSET(Input!$A$1,N219+O219+2,P219+1)</f>
        <v>0</v>
      </c>
      <c r="K219" s="51">
        <f t="shared" ca="1" si="32"/>
        <v>0</v>
      </c>
      <c r="M219" s="10" t="str">
        <f t="shared" si="33"/>
        <v>ProcesTax</v>
      </c>
      <c r="N219" s="10">
        <f>VLOOKUP(M219,Input!$C$2:$D$6,2,FALSE)</f>
        <v>13</v>
      </c>
      <c r="O219" s="10">
        <f t="shared" si="34"/>
        <v>21</v>
      </c>
      <c r="P219" s="10">
        <f>MATCH(F219,Input!$C$15:$U$15,0)</f>
        <v>15</v>
      </c>
    </row>
    <row r="220" spans="2:16">
      <c r="C220" t="s">
        <v>11</v>
      </c>
      <c r="D220" s="18">
        <v>2030</v>
      </c>
      <c r="E220" t="str">
        <f t="shared" si="30"/>
        <v>INDA*</v>
      </c>
      <c r="F220" t="str">
        <f t="shared" si="35"/>
        <v>INDSNG2</v>
      </c>
      <c r="G220" t="str">
        <f t="shared" si="35"/>
        <v>IADMT</v>
      </c>
      <c r="H220" t="str">
        <f t="shared" si="35"/>
        <v>INDSNG2</v>
      </c>
      <c r="I220" s="93" t="s">
        <v>248</v>
      </c>
      <c r="J220" s="51">
        <f ca="1">OFFSET(Input!$A$1,N220+O220+2,P220+1)</f>
        <v>0</v>
      </c>
      <c r="K220" s="51">
        <f t="shared" ca="1" si="32"/>
        <v>0</v>
      </c>
      <c r="M220" s="10" t="str">
        <f t="shared" si="33"/>
        <v>ProcesTax</v>
      </c>
      <c r="N220" s="10">
        <f>VLOOKUP(M220,Input!$C$2:$D$6,2,FALSE)</f>
        <v>13</v>
      </c>
      <c r="O220" s="10">
        <f t="shared" si="34"/>
        <v>21</v>
      </c>
      <c r="P220" s="10">
        <f>MATCH(F220,Input!$C$15:$U$15,0)</f>
        <v>16</v>
      </c>
    </row>
    <row r="221" spans="2:16">
      <c r="C221" t="s">
        <v>11</v>
      </c>
      <c r="D221" s="18">
        <v>2030</v>
      </c>
      <c r="E221" t="str">
        <f t="shared" si="30"/>
        <v>INDA*</v>
      </c>
      <c r="F221" t="str">
        <f t="shared" si="35"/>
        <v>INDCOA</v>
      </c>
      <c r="G221" t="str">
        <f t="shared" si="35"/>
        <v>IADMT</v>
      </c>
      <c r="H221" t="str">
        <f t="shared" si="35"/>
        <v>INDCOA</v>
      </c>
      <c r="I221" s="93" t="s">
        <v>248</v>
      </c>
      <c r="J221" s="51">
        <f ca="1">OFFSET(Input!$A$1,N221+O221+2,P221+1)</f>
        <v>0</v>
      </c>
      <c r="K221" s="51">
        <f t="shared" ca="1" si="32"/>
        <v>0</v>
      </c>
      <c r="M221" s="10" t="str">
        <f t="shared" si="33"/>
        <v>ProcesTax</v>
      </c>
      <c r="N221" s="10">
        <f>VLOOKUP(M221,Input!$C$2:$D$6,2,FALSE)</f>
        <v>13</v>
      </c>
      <c r="O221" s="10">
        <f t="shared" si="34"/>
        <v>21</v>
      </c>
      <c r="P221" s="10">
        <f>MATCH(F221,Input!$C$15:$U$15,0)</f>
        <v>2</v>
      </c>
    </row>
    <row r="222" spans="2:16">
      <c r="C222" t="s">
        <v>11</v>
      </c>
      <c r="D222" s="18">
        <v>2030</v>
      </c>
      <c r="E222" t="str">
        <f t="shared" si="30"/>
        <v>INDA*</v>
      </c>
      <c r="F222" t="str">
        <f t="shared" si="35"/>
        <v>INDDSL</v>
      </c>
      <c r="G222" t="str">
        <f t="shared" si="35"/>
        <v>IADMT</v>
      </c>
      <c r="H222" t="str">
        <f t="shared" si="35"/>
        <v>INDDSL</v>
      </c>
      <c r="I222" s="93" t="s">
        <v>248</v>
      </c>
      <c r="J222" s="51">
        <f ca="1">OFFSET(Input!$A$1,N222+O222+2,P222+1)</f>
        <v>154.26271326684906</v>
      </c>
      <c r="K222" s="51">
        <f t="shared" ca="1" si="32"/>
        <v>154.26271326684906</v>
      </c>
      <c r="M222" s="10" t="str">
        <f t="shared" si="33"/>
        <v>ProcesTax</v>
      </c>
      <c r="N222" s="10">
        <f>VLOOKUP(M222,Input!$C$2:$D$6,2,FALSE)</f>
        <v>13</v>
      </c>
      <c r="O222" s="10">
        <f t="shared" si="34"/>
        <v>21</v>
      </c>
      <c r="P222" s="10">
        <f>MATCH(F222,Input!$C$15:$U$15,0)</f>
        <v>3</v>
      </c>
    </row>
    <row r="223" spans="2:16">
      <c r="C223" t="s">
        <v>11</v>
      </c>
      <c r="D223" s="18">
        <v>2030</v>
      </c>
      <c r="E223" t="str">
        <f t="shared" si="30"/>
        <v>INDA*</v>
      </c>
      <c r="F223" t="str">
        <f t="shared" si="35"/>
        <v>INDDSB1</v>
      </c>
      <c r="G223" t="str">
        <f t="shared" si="35"/>
        <v>IADMT</v>
      </c>
      <c r="H223" t="str">
        <f t="shared" si="35"/>
        <v>INDDSB1</v>
      </c>
      <c r="I223" s="93" t="s">
        <v>248</v>
      </c>
      <c r="J223" s="51">
        <f ca="1">OFFSET(Input!$A$1,N223+O223+2,P223+1)</f>
        <v>121.84069514307899</v>
      </c>
      <c r="K223" s="51">
        <f t="shared" ca="1" si="32"/>
        <v>121.84069514307899</v>
      </c>
      <c r="M223" s="10" t="str">
        <f t="shared" si="33"/>
        <v>ProcesTax</v>
      </c>
      <c r="N223" s="10">
        <f>VLOOKUP(M223,Input!$C$2:$D$6,2,FALSE)</f>
        <v>13</v>
      </c>
      <c r="O223" s="10">
        <f t="shared" si="34"/>
        <v>21</v>
      </c>
      <c r="P223" s="10">
        <f>MATCH(F223,Input!$C$15:$U$15,0)</f>
        <v>13</v>
      </c>
    </row>
    <row r="224" spans="2:16">
      <c r="C224" t="s">
        <v>11</v>
      </c>
      <c r="D224" s="18">
        <v>2030</v>
      </c>
      <c r="E224" t="str">
        <f t="shared" si="30"/>
        <v>INDA*</v>
      </c>
      <c r="F224" t="str">
        <f t="shared" si="35"/>
        <v>INDDSB2</v>
      </c>
      <c r="G224" t="str">
        <f t="shared" si="35"/>
        <v>IADMT</v>
      </c>
      <c r="H224" t="str">
        <f t="shared" si="35"/>
        <v>INDDSB2</v>
      </c>
      <c r="I224" s="93" t="s">
        <v>248</v>
      </c>
      <c r="J224" s="51">
        <f ca="1">OFFSET(Input!$A$1,N224+O224+2,P224+1)</f>
        <v>121.84069514307899</v>
      </c>
      <c r="K224" s="51">
        <f t="shared" ca="1" si="32"/>
        <v>121.84069514307899</v>
      </c>
      <c r="M224" s="10" t="str">
        <f t="shared" si="33"/>
        <v>ProcesTax</v>
      </c>
      <c r="N224" s="10">
        <f>VLOOKUP(M224,Input!$C$2:$D$6,2,FALSE)</f>
        <v>13</v>
      </c>
      <c r="O224" s="10">
        <f t="shared" si="34"/>
        <v>21</v>
      </c>
      <c r="P224" s="10">
        <f>MATCH(F224,Input!$C$15:$U$15,0)</f>
        <v>14</v>
      </c>
    </row>
    <row r="225" spans="2:16">
      <c r="C225" t="s">
        <v>11</v>
      </c>
      <c r="D225" s="18">
        <v>2030</v>
      </c>
      <c r="E225" t="str">
        <f t="shared" si="30"/>
        <v>INDA*</v>
      </c>
      <c r="F225" t="str">
        <f t="shared" si="35"/>
        <v>INDWPE</v>
      </c>
      <c r="G225" t="str">
        <f t="shared" si="35"/>
        <v>IADMT</v>
      </c>
      <c r="H225" t="str">
        <f t="shared" si="35"/>
        <v>INDWPE</v>
      </c>
      <c r="I225" s="93" t="s">
        <v>248</v>
      </c>
      <c r="J225" s="51">
        <f ca="1">OFFSET(Input!$A$1,N225+O225+2,P225+1)</f>
        <v>0</v>
      </c>
      <c r="K225" s="51">
        <f t="shared" ca="1" si="32"/>
        <v>0</v>
      </c>
      <c r="M225" s="10" t="str">
        <f t="shared" si="33"/>
        <v>ProcesTax</v>
      </c>
      <c r="N225" s="10">
        <f>VLOOKUP(M225,Input!$C$2:$D$6,2,FALSE)</f>
        <v>13</v>
      </c>
      <c r="O225" s="10">
        <f t="shared" si="34"/>
        <v>21</v>
      </c>
      <c r="P225" s="10">
        <f>MATCH(F225,Input!$C$15:$U$15,0)</f>
        <v>4</v>
      </c>
    </row>
    <row r="226" spans="2:16">
      <c r="C226" t="s">
        <v>11</v>
      </c>
      <c r="D226" s="18">
        <v>2030</v>
      </c>
      <c r="E226" t="str">
        <f t="shared" si="30"/>
        <v>INDA*</v>
      </c>
      <c r="F226" t="str">
        <f t="shared" si="35"/>
        <v>INDWCH</v>
      </c>
      <c r="G226" t="str">
        <f t="shared" si="35"/>
        <v>IADMT</v>
      </c>
      <c r="H226" t="str">
        <f t="shared" si="35"/>
        <v>INDWCH</v>
      </c>
      <c r="I226" s="93" t="s">
        <v>248</v>
      </c>
      <c r="J226" s="51">
        <f ca="1">OFFSET(Input!$A$1,N226+O226+2,P226+1)</f>
        <v>0</v>
      </c>
      <c r="K226" s="51">
        <f t="shared" ca="1" si="32"/>
        <v>0</v>
      </c>
      <c r="M226" s="10" t="str">
        <f t="shared" si="33"/>
        <v>ProcesTax</v>
      </c>
      <c r="N226" s="10">
        <f>VLOOKUP(M226,Input!$C$2:$D$6,2,FALSE)</f>
        <v>13</v>
      </c>
      <c r="O226" s="10">
        <f t="shared" si="34"/>
        <v>21</v>
      </c>
      <c r="P226" s="10">
        <f>MATCH(F226,Input!$C$15:$U$15,0)</f>
        <v>5</v>
      </c>
    </row>
    <row r="227" spans="2:16">
      <c r="C227" t="s">
        <v>11</v>
      </c>
      <c r="D227" s="18">
        <v>2030</v>
      </c>
      <c r="E227" t="str">
        <f t="shared" si="30"/>
        <v>INDA*</v>
      </c>
      <c r="F227" t="str">
        <f t="shared" si="35"/>
        <v>INDBGA</v>
      </c>
      <c r="G227" t="str">
        <f t="shared" si="35"/>
        <v>IADMT</v>
      </c>
      <c r="H227" t="str">
        <f t="shared" si="35"/>
        <v>INDBGA</v>
      </c>
      <c r="I227" s="93" t="s">
        <v>248</v>
      </c>
      <c r="J227" s="51">
        <f ca="1">OFFSET(Input!$A$1,N227+O227+2,P227+1)</f>
        <v>0</v>
      </c>
      <c r="K227" s="51">
        <f t="shared" ca="1" si="32"/>
        <v>0</v>
      </c>
      <c r="M227" s="10" t="str">
        <f t="shared" si="33"/>
        <v>ProcesTax</v>
      </c>
      <c r="N227" s="10">
        <f>VLOOKUP(M227,Input!$C$2:$D$6,2,FALSE)</f>
        <v>13</v>
      </c>
      <c r="O227" s="10">
        <f t="shared" si="34"/>
        <v>21</v>
      </c>
      <c r="P227" s="10">
        <f>MATCH(F227,Input!$C$15:$U$15,0)</f>
        <v>6</v>
      </c>
    </row>
    <row r="228" spans="2:16">
      <c r="C228" t="s">
        <v>11</v>
      </c>
      <c r="D228" s="18">
        <v>2030</v>
      </c>
      <c r="E228" t="str">
        <f t="shared" si="30"/>
        <v>INDA*</v>
      </c>
      <c r="F228" t="str">
        <f t="shared" si="35"/>
        <v>INDHFO</v>
      </c>
      <c r="G228" t="str">
        <f t="shared" si="35"/>
        <v>IADMT</v>
      </c>
      <c r="H228" t="str">
        <f t="shared" si="35"/>
        <v>INDHFO</v>
      </c>
      <c r="I228" s="93" t="s">
        <v>248</v>
      </c>
      <c r="J228" s="51">
        <f ca="1">OFFSET(Input!$A$1,N228+O228+2,P228+1)</f>
        <v>49.119350191937215</v>
      </c>
      <c r="K228" s="51">
        <f t="shared" ca="1" si="32"/>
        <v>49.119350191937215</v>
      </c>
      <c r="M228" s="10" t="str">
        <f t="shared" si="33"/>
        <v>ProcesTax</v>
      </c>
      <c r="N228" s="10">
        <f>VLOOKUP(M228,Input!$C$2:$D$6,2,FALSE)</f>
        <v>13</v>
      </c>
      <c r="O228" s="10">
        <f t="shared" si="34"/>
        <v>21</v>
      </c>
      <c r="P228" s="10">
        <f>MATCH(F228,Input!$C$15:$U$15,0)</f>
        <v>7</v>
      </c>
    </row>
    <row r="229" spans="2:16">
      <c r="C229" t="s">
        <v>11</v>
      </c>
      <c r="D229" s="18">
        <v>2030</v>
      </c>
      <c r="E229" t="str">
        <f t="shared" si="30"/>
        <v>INDA*</v>
      </c>
      <c r="F229" t="str">
        <f t="shared" si="35"/>
        <v>INDLPG</v>
      </c>
      <c r="G229" t="str">
        <f t="shared" si="35"/>
        <v>IADMT</v>
      </c>
      <c r="H229" t="str">
        <f t="shared" si="35"/>
        <v>INDLPG</v>
      </c>
      <c r="I229" s="93" t="s">
        <v>248</v>
      </c>
      <c r="J229" s="51">
        <f ca="1">OFFSET(Input!$A$1,N229+O229+2,P229+1)</f>
        <v>50.283318770351023</v>
      </c>
      <c r="K229" s="51">
        <f t="shared" ca="1" si="32"/>
        <v>50.283318770351023</v>
      </c>
      <c r="M229" s="10" t="str">
        <f t="shared" si="33"/>
        <v>ProcesTax</v>
      </c>
      <c r="N229" s="10">
        <f>VLOOKUP(M229,Input!$C$2:$D$6,2,FALSE)</f>
        <v>13</v>
      </c>
      <c r="O229" s="10">
        <f t="shared" si="34"/>
        <v>21</v>
      </c>
      <c r="P229" s="10">
        <f>MATCH(F229,Input!$C$15:$U$15,0)</f>
        <v>8</v>
      </c>
    </row>
    <row r="230" spans="2:16">
      <c r="C230" t="s">
        <v>11</v>
      </c>
      <c r="D230" s="18">
        <v>2030</v>
      </c>
      <c r="E230" t="str">
        <f t="shared" si="30"/>
        <v>INDA*</v>
      </c>
      <c r="F230" t="str">
        <f t="shared" si="35"/>
        <v>INDWST</v>
      </c>
      <c r="G230" t="str">
        <f t="shared" si="35"/>
        <v>IADMT</v>
      </c>
      <c r="H230" t="str">
        <f t="shared" si="35"/>
        <v>INDWST</v>
      </c>
      <c r="I230" s="93" t="s">
        <v>248</v>
      </c>
      <c r="J230" s="51">
        <f ca="1">OFFSET(Input!$A$1,N230+O230+2,P230+1)</f>
        <v>0</v>
      </c>
      <c r="K230" s="51">
        <f t="shared" ca="1" si="32"/>
        <v>0</v>
      </c>
      <c r="M230" s="10" t="str">
        <f t="shared" si="33"/>
        <v>ProcesTax</v>
      </c>
      <c r="N230" s="10">
        <f>VLOOKUP(M230,Input!$C$2:$D$6,2,FALSE)</f>
        <v>13</v>
      </c>
      <c r="O230" s="10">
        <f t="shared" si="34"/>
        <v>21</v>
      </c>
      <c r="P230" s="10">
        <f>MATCH(F230,Input!$C$15:$U$15,0)</f>
        <v>9</v>
      </c>
    </row>
    <row r="231" spans="2:16">
      <c r="C231" t="s">
        <v>11</v>
      </c>
      <c r="D231" s="18">
        <v>2030</v>
      </c>
      <c r="E231" t="str">
        <f t="shared" si="30"/>
        <v>INDA*</v>
      </c>
      <c r="F231" t="str">
        <f t="shared" si="35"/>
        <v>INDHCE</v>
      </c>
      <c r="G231" t="str">
        <f t="shared" si="35"/>
        <v>IADMT</v>
      </c>
      <c r="H231" t="str">
        <f t="shared" si="35"/>
        <v>INDHCE</v>
      </c>
      <c r="I231" s="93" t="s">
        <v>248</v>
      </c>
      <c r="J231" s="51">
        <f ca="1">OFFSET(Input!$A$1,N231+O231+2,P231+1)</f>
        <v>30.170076892571945</v>
      </c>
      <c r="K231" s="51">
        <f t="shared" ca="1" si="32"/>
        <v>30.170076892571945</v>
      </c>
      <c r="M231" s="10" t="str">
        <f t="shared" si="33"/>
        <v>ProcesTax</v>
      </c>
      <c r="N231" s="10">
        <f>VLOOKUP(M231,Input!$C$2:$D$6,2,FALSE)</f>
        <v>13</v>
      </c>
      <c r="O231" s="10">
        <f t="shared" si="34"/>
        <v>21</v>
      </c>
      <c r="P231" s="10">
        <f>MATCH(F231,Input!$C$15:$U$15,0)</f>
        <v>10</v>
      </c>
    </row>
    <row r="232" spans="2:16">
      <c r="C232" t="s">
        <v>11</v>
      </c>
      <c r="D232" s="18">
        <v>2030</v>
      </c>
      <c r="E232" t="str">
        <f t="shared" si="30"/>
        <v>INDA*</v>
      </c>
      <c r="F232" t="str">
        <f t="shared" si="35"/>
        <v>INDHDE</v>
      </c>
      <c r="G232" t="str">
        <f t="shared" si="35"/>
        <v>IADMT</v>
      </c>
      <c r="H232" t="str">
        <f t="shared" si="35"/>
        <v>INDHDE</v>
      </c>
      <c r="I232" s="93" t="s">
        <v>248</v>
      </c>
      <c r="J232" s="51">
        <f ca="1">OFFSET(Input!$A$1,N232+O232+2,P232+1)</f>
        <v>30.170076892571945</v>
      </c>
      <c r="K232" s="51">
        <f t="shared" ca="1" si="32"/>
        <v>30.170076892571945</v>
      </c>
      <c r="M232" s="10" t="str">
        <f t="shared" si="33"/>
        <v>ProcesTax</v>
      </c>
      <c r="N232" s="10">
        <f>VLOOKUP(M232,Input!$C$2:$D$6,2,FALSE)</f>
        <v>13</v>
      </c>
      <c r="O232" s="10">
        <f t="shared" si="34"/>
        <v>21</v>
      </c>
      <c r="P232" s="10">
        <f>MATCH(F232,Input!$C$15:$U$15,0)</f>
        <v>11</v>
      </c>
    </row>
    <row r="233" spans="2:16">
      <c r="B233" s="9"/>
      <c r="C233" s="9" t="s">
        <v>11</v>
      </c>
      <c r="D233" s="18">
        <v>2030</v>
      </c>
      <c r="E233" s="9" t="str">
        <f t="shared" si="30"/>
        <v>INDA*</v>
      </c>
      <c r="F233" s="9" t="str">
        <f t="shared" si="35"/>
        <v>INDELC</v>
      </c>
      <c r="G233" s="9" t="str">
        <f t="shared" si="35"/>
        <v>IADMT</v>
      </c>
      <c r="H233" s="9" t="str">
        <f t="shared" si="35"/>
        <v>INDELC</v>
      </c>
      <c r="I233" s="93" t="s">
        <v>248</v>
      </c>
      <c r="J233" s="51">
        <f ca="1">OFFSET(Input!$A$1,N233+O233+2,P233+1)</f>
        <v>1.2736219854102486</v>
      </c>
      <c r="K233" s="51">
        <f t="shared" ca="1" si="32"/>
        <v>1.2736219854102486</v>
      </c>
      <c r="M233" s="13" t="str">
        <f t="shared" si="33"/>
        <v>ProcesTax</v>
      </c>
      <c r="N233" s="13">
        <f>VLOOKUP(M233,Input!$C$2:$D$6,2,FALSE)</f>
        <v>13</v>
      </c>
      <c r="O233" s="13">
        <f t="shared" si="34"/>
        <v>21</v>
      </c>
      <c r="P233" s="13">
        <f>MATCH(F233,Input!$C$15:$U$15,0)</f>
        <v>12</v>
      </c>
    </row>
    <row r="234" spans="2:16">
      <c r="C234" t="s">
        <v>11</v>
      </c>
      <c r="D234" s="18">
        <v>2030</v>
      </c>
      <c r="E234" t="str">
        <f t="shared" si="30"/>
        <v>INDA*</v>
      </c>
      <c r="F234" t="str">
        <f t="shared" si="35"/>
        <v>INDNGA</v>
      </c>
      <c r="G234" t="str">
        <f t="shared" si="35"/>
        <v>IADHT</v>
      </c>
      <c r="H234" t="str">
        <f t="shared" si="35"/>
        <v>INDNGA</v>
      </c>
      <c r="I234" s="93" t="s">
        <v>248</v>
      </c>
      <c r="J234" s="59">
        <f ca="1">OFFSET(Input!$A$1,N234+O234+2,P234+1)</f>
        <v>2.5015331882971479</v>
      </c>
      <c r="K234" s="51">
        <f t="shared" ca="1" si="32"/>
        <v>2.5015331882971479</v>
      </c>
      <c r="M234" s="10" t="str">
        <f t="shared" si="33"/>
        <v>ProcesTax</v>
      </c>
      <c r="N234" s="10">
        <f>VLOOKUP(M234,Input!$C$2:$D$6,2,FALSE)</f>
        <v>13</v>
      </c>
      <c r="O234" s="10">
        <f t="shared" si="34"/>
        <v>21</v>
      </c>
      <c r="P234" s="10">
        <f>MATCH(F234,Input!$C$15:$U$15,0)</f>
        <v>1</v>
      </c>
    </row>
    <row r="235" spans="2:16">
      <c r="C235" t="s">
        <v>11</v>
      </c>
      <c r="D235" s="18">
        <v>2030</v>
      </c>
      <c r="E235" t="str">
        <f t="shared" si="30"/>
        <v>INDA*</v>
      </c>
      <c r="F235" t="str">
        <f t="shared" si="35"/>
        <v>INDSNG2</v>
      </c>
      <c r="G235" t="str">
        <f t="shared" si="35"/>
        <v>IADHT</v>
      </c>
      <c r="H235" t="str">
        <f t="shared" si="35"/>
        <v>INDSNG2</v>
      </c>
      <c r="I235" s="93" t="s">
        <v>248</v>
      </c>
      <c r="J235" s="51">
        <f ca="1">OFFSET(Input!$A$1,N235+O235+2,P235+1)</f>
        <v>0</v>
      </c>
      <c r="K235" s="51">
        <f t="shared" ca="1" si="32"/>
        <v>0</v>
      </c>
      <c r="M235" s="10" t="str">
        <f t="shared" si="33"/>
        <v>ProcesTax</v>
      </c>
      <c r="N235" s="10">
        <f>VLOOKUP(M235,Input!$C$2:$D$6,2,FALSE)</f>
        <v>13</v>
      </c>
      <c r="O235" s="10">
        <f t="shared" si="34"/>
        <v>21</v>
      </c>
      <c r="P235" s="10">
        <f>MATCH(F235,Input!$C$15:$U$15,0)</f>
        <v>16</v>
      </c>
    </row>
    <row r="236" spans="2:16">
      <c r="C236" t="s">
        <v>11</v>
      </c>
      <c r="D236" s="18">
        <v>2030</v>
      </c>
      <c r="E236" t="str">
        <f t="shared" si="30"/>
        <v>INDA*</v>
      </c>
      <c r="F236" t="str">
        <f t="shared" si="35"/>
        <v>INDSNG1</v>
      </c>
      <c r="G236" t="str">
        <f t="shared" si="35"/>
        <v>IADHT</v>
      </c>
      <c r="H236" t="str">
        <f t="shared" si="35"/>
        <v>INDSNG1</v>
      </c>
      <c r="I236" s="93" t="s">
        <v>248</v>
      </c>
      <c r="J236" s="51">
        <f ca="1">OFFSET(Input!$A$1,N236+O236+2,P236+1)</f>
        <v>0</v>
      </c>
      <c r="K236" s="51">
        <f t="shared" ca="1" si="32"/>
        <v>0</v>
      </c>
      <c r="M236" s="10" t="str">
        <f t="shared" si="33"/>
        <v>ProcesTax</v>
      </c>
      <c r="N236" s="10">
        <f>VLOOKUP(M236,Input!$C$2:$D$6,2,FALSE)</f>
        <v>13</v>
      </c>
      <c r="O236" s="10">
        <f t="shared" si="34"/>
        <v>21</v>
      </c>
      <c r="P236" s="10">
        <f>MATCH(F236,Input!$C$15:$U$15,0)</f>
        <v>15</v>
      </c>
    </row>
    <row r="237" spans="2:16">
      <c r="C237" t="s">
        <v>11</v>
      </c>
      <c r="D237" s="18">
        <v>2030</v>
      </c>
      <c r="E237" t="str">
        <f t="shared" si="30"/>
        <v>INDA*</v>
      </c>
      <c r="F237" t="str">
        <f t="shared" si="35"/>
        <v>INDCOA</v>
      </c>
      <c r="G237" t="str">
        <f t="shared" si="35"/>
        <v>IADHT</v>
      </c>
      <c r="H237" t="str">
        <f t="shared" si="35"/>
        <v>INDCOA</v>
      </c>
      <c r="I237" s="93" t="s">
        <v>248</v>
      </c>
      <c r="J237" s="51">
        <f ca="1">OFFSET(Input!$A$1,N237+O237+2,P237+1)</f>
        <v>0</v>
      </c>
      <c r="K237" s="51">
        <f t="shared" ca="1" si="32"/>
        <v>0</v>
      </c>
      <c r="M237" s="10" t="str">
        <f t="shared" si="33"/>
        <v>ProcesTax</v>
      </c>
      <c r="N237" s="10">
        <f>VLOOKUP(M237,Input!$C$2:$D$6,2,FALSE)</f>
        <v>13</v>
      </c>
      <c r="O237" s="10">
        <f t="shared" si="34"/>
        <v>21</v>
      </c>
      <c r="P237" s="10">
        <f>MATCH(F237,Input!$C$15:$U$15,0)</f>
        <v>2</v>
      </c>
    </row>
    <row r="238" spans="2:16">
      <c r="C238" t="s">
        <v>11</v>
      </c>
      <c r="D238" s="18">
        <v>2030</v>
      </c>
      <c r="E238" t="str">
        <f t="shared" si="30"/>
        <v>INDA*</v>
      </c>
      <c r="F238" t="str">
        <f t="shared" si="35"/>
        <v>INDDSL</v>
      </c>
      <c r="G238" t="str">
        <f t="shared" si="35"/>
        <v>IADHT</v>
      </c>
      <c r="H238" t="str">
        <f t="shared" si="35"/>
        <v>INDDSL</v>
      </c>
      <c r="I238" s="93" t="s">
        <v>248</v>
      </c>
      <c r="J238" s="51">
        <f ca="1">OFFSET(Input!$A$1,N238+O238+2,P238+1)</f>
        <v>154.26271326684906</v>
      </c>
      <c r="K238" s="51">
        <f t="shared" ca="1" si="32"/>
        <v>154.26271326684906</v>
      </c>
      <c r="M238" s="10" t="str">
        <f t="shared" si="33"/>
        <v>ProcesTax</v>
      </c>
      <c r="N238" s="10">
        <f>VLOOKUP(M238,Input!$C$2:$D$6,2,FALSE)</f>
        <v>13</v>
      </c>
      <c r="O238" s="10">
        <f t="shared" si="34"/>
        <v>21</v>
      </c>
      <c r="P238" s="10">
        <f>MATCH(F238,Input!$C$15:$U$15,0)</f>
        <v>3</v>
      </c>
    </row>
    <row r="239" spans="2:16">
      <c r="C239" t="s">
        <v>11</v>
      </c>
      <c r="D239" s="18">
        <v>2030</v>
      </c>
      <c r="E239" t="str">
        <f t="shared" si="30"/>
        <v>INDA*</v>
      </c>
      <c r="F239" t="str">
        <f t="shared" ref="F239:H258" si="36">F186</f>
        <v>INDDSB1</v>
      </c>
      <c r="G239" t="str">
        <f t="shared" si="36"/>
        <v>IADHT</v>
      </c>
      <c r="H239" t="str">
        <f t="shared" si="36"/>
        <v>INDDSB1</v>
      </c>
      <c r="I239" s="93" t="s">
        <v>248</v>
      </c>
      <c r="J239" s="51">
        <f ca="1">OFFSET(Input!$A$1,N239+O239+2,P239+1)</f>
        <v>121.84069514307899</v>
      </c>
      <c r="K239" s="51">
        <f t="shared" ca="1" si="32"/>
        <v>121.84069514307899</v>
      </c>
      <c r="M239" s="10" t="str">
        <f t="shared" si="33"/>
        <v>ProcesTax</v>
      </c>
      <c r="N239" s="10">
        <f>VLOOKUP(M239,Input!$C$2:$D$6,2,FALSE)</f>
        <v>13</v>
      </c>
      <c r="O239" s="10">
        <f t="shared" si="34"/>
        <v>21</v>
      </c>
      <c r="P239" s="10">
        <f>MATCH(F239,Input!$C$15:$U$15,0)</f>
        <v>13</v>
      </c>
    </row>
    <row r="240" spans="2:16">
      <c r="C240" t="s">
        <v>11</v>
      </c>
      <c r="D240" s="18">
        <v>2030</v>
      </c>
      <c r="E240" t="str">
        <f t="shared" si="30"/>
        <v>INDA*</v>
      </c>
      <c r="F240" t="str">
        <f t="shared" si="36"/>
        <v>INDDSB2</v>
      </c>
      <c r="G240" t="str">
        <f t="shared" si="36"/>
        <v>IADHT</v>
      </c>
      <c r="H240" t="str">
        <f t="shared" si="36"/>
        <v>INDDSB2</v>
      </c>
      <c r="I240" s="93" t="s">
        <v>248</v>
      </c>
      <c r="J240" s="51">
        <f ca="1">OFFSET(Input!$A$1,N240+O240+2,P240+1)</f>
        <v>121.84069514307899</v>
      </c>
      <c r="K240" s="51">
        <f t="shared" ca="1" si="32"/>
        <v>121.84069514307899</v>
      </c>
      <c r="M240" s="10" t="str">
        <f t="shared" si="33"/>
        <v>ProcesTax</v>
      </c>
      <c r="N240" s="10">
        <f>VLOOKUP(M240,Input!$C$2:$D$6,2,FALSE)</f>
        <v>13</v>
      </c>
      <c r="O240" s="10">
        <f t="shared" si="34"/>
        <v>21</v>
      </c>
      <c r="P240" s="10">
        <f>MATCH(F240,Input!$C$15:$U$15,0)</f>
        <v>14</v>
      </c>
    </row>
    <row r="241" spans="2:16">
      <c r="C241" t="s">
        <v>11</v>
      </c>
      <c r="D241" s="18">
        <v>2030</v>
      </c>
      <c r="E241" t="str">
        <f t="shared" si="30"/>
        <v>INDA*</v>
      </c>
      <c r="F241" t="str">
        <f t="shared" si="36"/>
        <v>INDWPE</v>
      </c>
      <c r="G241" t="str">
        <f t="shared" si="36"/>
        <v>IADHT</v>
      </c>
      <c r="H241" t="str">
        <f t="shared" si="36"/>
        <v>INDWPE</v>
      </c>
      <c r="I241" s="93" t="s">
        <v>248</v>
      </c>
      <c r="J241" s="51">
        <f ca="1">OFFSET(Input!$A$1,N241+O241+2,P241+1)</f>
        <v>0</v>
      </c>
      <c r="K241" s="51">
        <f t="shared" ca="1" si="32"/>
        <v>0</v>
      </c>
      <c r="M241" s="10" t="str">
        <f t="shared" si="33"/>
        <v>ProcesTax</v>
      </c>
      <c r="N241" s="10">
        <f>VLOOKUP(M241,Input!$C$2:$D$6,2,FALSE)</f>
        <v>13</v>
      </c>
      <c r="O241" s="10">
        <f t="shared" si="34"/>
        <v>21</v>
      </c>
      <c r="P241" s="10">
        <f>MATCH(F241,Input!$C$15:$U$15,0)</f>
        <v>4</v>
      </c>
    </row>
    <row r="242" spans="2:16">
      <c r="C242" t="s">
        <v>11</v>
      </c>
      <c r="D242" s="18">
        <v>2030</v>
      </c>
      <c r="E242" t="str">
        <f t="shared" si="30"/>
        <v>INDA*</v>
      </c>
      <c r="F242" t="str">
        <f t="shared" si="36"/>
        <v>INDWCH</v>
      </c>
      <c r="G242" t="str">
        <f t="shared" si="36"/>
        <v>IADHT</v>
      </c>
      <c r="H242" t="str">
        <f t="shared" si="36"/>
        <v>INDWCH</v>
      </c>
      <c r="I242" s="93" t="s">
        <v>248</v>
      </c>
      <c r="J242" s="51">
        <f ca="1">OFFSET(Input!$A$1,N242+O242+2,P242+1)</f>
        <v>0</v>
      </c>
      <c r="K242" s="51">
        <f t="shared" ca="1" si="32"/>
        <v>0</v>
      </c>
      <c r="M242" s="10" t="str">
        <f t="shared" si="33"/>
        <v>ProcesTax</v>
      </c>
      <c r="N242" s="10">
        <f>VLOOKUP(M242,Input!$C$2:$D$6,2,FALSE)</f>
        <v>13</v>
      </c>
      <c r="O242" s="10">
        <f t="shared" si="34"/>
        <v>21</v>
      </c>
      <c r="P242" s="10">
        <f>MATCH(F242,Input!$C$15:$U$15,0)</f>
        <v>5</v>
      </c>
    </row>
    <row r="243" spans="2:16">
      <c r="C243" t="s">
        <v>11</v>
      </c>
      <c r="D243" s="18">
        <v>2030</v>
      </c>
      <c r="E243" t="str">
        <f t="shared" si="30"/>
        <v>INDA*</v>
      </c>
      <c r="F243" t="str">
        <f t="shared" si="36"/>
        <v>INDHFO</v>
      </c>
      <c r="G243" t="str">
        <f t="shared" si="36"/>
        <v>IADHT</v>
      </c>
      <c r="H243" t="str">
        <f t="shared" si="36"/>
        <v>INDHFO</v>
      </c>
      <c r="I243" s="93" t="s">
        <v>248</v>
      </c>
      <c r="J243" s="51">
        <f ca="1">OFFSET(Input!$A$1,N243+O243+2,P243+1)</f>
        <v>49.119350191937215</v>
      </c>
      <c r="K243" s="51">
        <f t="shared" ca="1" si="32"/>
        <v>49.119350191937215</v>
      </c>
      <c r="M243" s="10" t="str">
        <f t="shared" si="33"/>
        <v>ProcesTax</v>
      </c>
      <c r="N243" s="10">
        <f>VLOOKUP(M243,Input!$C$2:$D$6,2,FALSE)</f>
        <v>13</v>
      </c>
      <c r="O243" s="10">
        <f t="shared" si="34"/>
        <v>21</v>
      </c>
      <c r="P243" s="10">
        <f>MATCH(F243,Input!$C$15:$U$15,0)</f>
        <v>7</v>
      </c>
    </row>
    <row r="244" spans="2:16">
      <c r="C244" t="s">
        <v>11</v>
      </c>
      <c r="D244" s="18">
        <v>2030</v>
      </c>
      <c r="E244" t="str">
        <f t="shared" si="30"/>
        <v>INDA*</v>
      </c>
      <c r="F244" t="str">
        <f t="shared" si="36"/>
        <v>INDLPG</v>
      </c>
      <c r="G244" t="str">
        <f t="shared" si="36"/>
        <v>IADHT</v>
      </c>
      <c r="H244" t="str">
        <f t="shared" si="36"/>
        <v>INDLPG</v>
      </c>
      <c r="I244" s="93" t="s">
        <v>248</v>
      </c>
      <c r="J244" s="51">
        <f ca="1">OFFSET(Input!$A$1,N244+O244+2,P244+1)</f>
        <v>50.283318770351023</v>
      </c>
      <c r="K244" s="51">
        <f t="shared" ca="1" si="32"/>
        <v>50.283318770351023</v>
      </c>
      <c r="M244" s="10" t="str">
        <f t="shared" si="33"/>
        <v>ProcesTax</v>
      </c>
      <c r="N244" s="10">
        <f>VLOOKUP(M244,Input!$C$2:$D$6,2,FALSE)</f>
        <v>13</v>
      </c>
      <c r="O244" s="10">
        <f t="shared" si="34"/>
        <v>21</v>
      </c>
      <c r="P244" s="10">
        <f>MATCH(F244,Input!$C$15:$U$15,0)</f>
        <v>8</v>
      </c>
    </row>
    <row r="245" spans="2:16">
      <c r="C245" t="s">
        <v>11</v>
      </c>
      <c r="D245" s="18">
        <v>2030</v>
      </c>
      <c r="E245" t="str">
        <f t="shared" si="30"/>
        <v>INDA*</v>
      </c>
      <c r="F245" t="str">
        <f t="shared" si="36"/>
        <v>INDWST</v>
      </c>
      <c r="G245" t="str">
        <f t="shared" si="36"/>
        <v>IADHT</v>
      </c>
      <c r="H245" t="str">
        <f t="shared" si="36"/>
        <v>INDWST</v>
      </c>
      <c r="I245" s="93" t="s">
        <v>248</v>
      </c>
      <c r="J245" s="51">
        <f ca="1">OFFSET(Input!$A$1,N245+O245+2,P245+1)</f>
        <v>0</v>
      </c>
      <c r="K245" s="51">
        <f t="shared" ca="1" si="32"/>
        <v>0</v>
      </c>
      <c r="M245" s="10" t="str">
        <f t="shared" si="33"/>
        <v>ProcesTax</v>
      </c>
      <c r="N245" s="10">
        <f>VLOOKUP(M245,Input!$C$2:$D$6,2,FALSE)</f>
        <v>13</v>
      </c>
      <c r="O245" s="10">
        <f t="shared" si="34"/>
        <v>21</v>
      </c>
      <c r="P245" s="10">
        <f>MATCH(F245,Input!$C$15:$U$15,0)</f>
        <v>9</v>
      </c>
    </row>
    <row r="246" spans="2:16">
      <c r="B246" s="9"/>
      <c r="C246" s="9" t="s">
        <v>11</v>
      </c>
      <c r="D246" s="18">
        <v>2030</v>
      </c>
      <c r="E246" s="9" t="str">
        <f t="shared" si="30"/>
        <v>INDA*</v>
      </c>
      <c r="F246" s="9" t="str">
        <f t="shared" si="36"/>
        <v>INDELC</v>
      </c>
      <c r="G246" s="9" t="str">
        <f t="shared" si="36"/>
        <v>IADHT</v>
      </c>
      <c r="H246" s="9" t="str">
        <f t="shared" si="36"/>
        <v>INDELC</v>
      </c>
      <c r="I246" s="93" t="s">
        <v>248</v>
      </c>
      <c r="J246" s="51">
        <f ca="1">OFFSET(Input!$A$1,N246+O246+2,P246+1)</f>
        <v>1.2736219854102486</v>
      </c>
      <c r="K246" s="51">
        <f t="shared" ca="1" si="32"/>
        <v>1.2736219854102486</v>
      </c>
      <c r="M246" s="13" t="str">
        <f t="shared" si="33"/>
        <v>ProcesTax</v>
      </c>
      <c r="N246" s="13">
        <f>VLOOKUP(M246,Input!$C$2:$D$6,2,FALSE)</f>
        <v>13</v>
      </c>
      <c r="O246" s="13">
        <f t="shared" si="34"/>
        <v>21</v>
      </c>
      <c r="P246" s="13">
        <f>MATCH(F246,Input!$C$15:$U$15,0)</f>
        <v>12</v>
      </c>
    </row>
    <row r="247" spans="2:16">
      <c r="C247" t="s">
        <v>11</v>
      </c>
      <c r="D247" s="18">
        <v>2030</v>
      </c>
      <c r="E247" t="str">
        <f t="shared" si="30"/>
        <v>INDA*</v>
      </c>
      <c r="F247" t="str">
        <f t="shared" si="36"/>
        <v>INDNGA</v>
      </c>
      <c r="G247" t="str">
        <f t="shared" si="36"/>
        <v>IADRH</v>
      </c>
      <c r="H247" t="str">
        <f t="shared" si="36"/>
        <v>INDNGA</v>
      </c>
      <c r="I247" s="93" t="s">
        <v>248</v>
      </c>
      <c r="J247" s="59">
        <f ca="1">OFFSET(Input!$A$1,N247+O247+2,P247+1)</f>
        <v>78.90688938861561</v>
      </c>
      <c r="K247" s="51">
        <f t="shared" ca="1" si="32"/>
        <v>78.90688938861561</v>
      </c>
      <c r="M247" s="10" t="str">
        <f t="shared" si="33"/>
        <v>HeatTax</v>
      </c>
      <c r="N247" s="10">
        <f>VLOOKUP(M247,Input!$C$2:$D$6,2,FALSE)</f>
        <v>63</v>
      </c>
      <c r="O247" s="10">
        <f t="shared" si="34"/>
        <v>21</v>
      </c>
      <c r="P247" s="10">
        <f>MATCH(F247,Input!$C$15:$U$15,0)</f>
        <v>1</v>
      </c>
    </row>
    <row r="248" spans="2:16">
      <c r="C248" t="s">
        <v>11</v>
      </c>
      <c r="D248" s="18">
        <v>2030</v>
      </c>
      <c r="E248" t="str">
        <f t="shared" si="30"/>
        <v>INDA*</v>
      </c>
      <c r="F248" t="str">
        <f t="shared" si="36"/>
        <v>INDSNG2</v>
      </c>
      <c r="G248" t="str">
        <f t="shared" si="36"/>
        <v>IADRH</v>
      </c>
      <c r="H248" t="str">
        <f t="shared" si="36"/>
        <v>INDSNG2</v>
      </c>
      <c r="I248" s="93" t="s">
        <v>248</v>
      </c>
      <c r="J248" s="51">
        <f ca="1">OFFSET(Input!$A$1,N248+O248+2,P248+1)</f>
        <v>0</v>
      </c>
      <c r="K248" s="51">
        <f t="shared" ca="1" si="32"/>
        <v>0</v>
      </c>
      <c r="M248" s="10" t="str">
        <f t="shared" si="33"/>
        <v>HeatTax</v>
      </c>
      <c r="N248" s="10">
        <f>VLOOKUP(M248,Input!$C$2:$D$6,2,FALSE)</f>
        <v>63</v>
      </c>
      <c r="O248" s="10">
        <f t="shared" si="34"/>
        <v>21</v>
      </c>
      <c r="P248" s="10">
        <f>MATCH(F248,Input!$C$15:$U$15,0)</f>
        <v>16</v>
      </c>
    </row>
    <row r="249" spans="2:16">
      <c r="C249" t="s">
        <v>11</v>
      </c>
      <c r="D249" s="18">
        <v>2030</v>
      </c>
      <c r="E249" t="str">
        <f t="shared" si="30"/>
        <v>INDA*</v>
      </c>
      <c r="F249" t="str">
        <f t="shared" si="36"/>
        <v>INDSNG1</v>
      </c>
      <c r="G249" t="str">
        <f t="shared" si="36"/>
        <v>IADRH</v>
      </c>
      <c r="H249" t="str">
        <f t="shared" si="36"/>
        <v>INDSNG1</v>
      </c>
      <c r="I249" s="93" t="s">
        <v>248</v>
      </c>
      <c r="J249" s="51">
        <f ca="1">OFFSET(Input!$A$1,N249+O249+2,P249+1)</f>
        <v>121.84069514307899</v>
      </c>
      <c r="K249" s="51">
        <f t="shared" ca="1" si="32"/>
        <v>121.84069514307899</v>
      </c>
      <c r="M249" s="10" t="str">
        <f t="shared" si="33"/>
        <v>HeatTax</v>
      </c>
      <c r="N249" s="10">
        <f>VLOOKUP(M249,Input!$C$2:$D$6,2,FALSE)</f>
        <v>63</v>
      </c>
      <c r="O249" s="10">
        <f t="shared" si="34"/>
        <v>21</v>
      </c>
      <c r="P249" s="10">
        <f>MATCH(F249,Input!$C$15:$U$15,0)</f>
        <v>15</v>
      </c>
    </row>
    <row r="250" spans="2:16">
      <c r="C250" t="s">
        <v>11</v>
      </c>
      <c r="D250" s="18">
        <v>2030</v>
      </c>
      <c r="E250" t="str">
        <f t="shared" si="30"/>
        <v>INDA*</v>
      </c>
      <c r="F250" t="str">
        <f t="shared" si="36"/>
        <v>INDCOA</v>
      </c>
      <c r="G250" t="str">
        <f t="shared" si="36"/>
        <v>IADRH</v>
      </c>
      <c r="H250" t="str">
        <f t="shared" si="36"/>
        <v>INDCOA</v>
      </c>
      <c r="I250" s="93" t="s">
        <v>248</v>
      </c>
      <c r="J250" s="51">
        <f ca="1">OFFSET(Input!$A$1,N250+O250+2,P250+1)</f>
        <v>0</v>
      </c>
      <c r="K250" s="51">
        <f t="shared" ca="1" si="32"/>
        <v>0</v>
      </c>
      <c r="M250" s="10" t="str">
        <f t="shared" si="33"/>
        <v>HeatTax</v>
      </c>
      <c r="N250" s="10">
        <f>VLOOKUP(M250,Input!$C$2:$D$6,2,FALSE)</f>
        <v>63</v>
      </c>
      <c r="O250" s="10">
        <f t="shared" si="34"/>
        <v>21</v>
      </c>
      <c r="P250" s="10">
        <f>MATCH(F250,Input!$C$15:$U$15,0)</f>
        <v>2</v>
      </c>
    </row>
    <row r="251" spans="2:16">
      <c r="C251" t="s">
        <v>11</v>
      </c>
      <c r="D251" s="18">
        <v>2030</v>
      </c>
      <c r="E251" t="str">
        <f t="shared" si="30"/>
        <v>INDA*</v>
      </c>
      <c r="F251" t="str">
        <f t="shared" si="36"/>
        <v>INDDSL</v>
      </c>
      <c r="G251" t="str">
        <f t="shared" si="36"/>
        <v>IADRH</v>
      </c>
      <c r="H251" t="str">
        <f t="shared" si="36"/>
        <v>INDDSL</v>
      </c>
      <c r="I251" s="93" t="s">
        <v>248</v>
      </c>
      <c r="J251" s="51">
        <f ca="1">OFFSET(Input!$A$1,N251+O251+2,P251+1)</f>
        <v>154.26271326684906</v>
      </c>
      <c r="K251" s="51">
        <f t="shared" ca="1" si="32"/>
        <v>154.26271326684906</v>
      </c>
      <c r="M251" s="10" t="str">
        <f t="shared" si="33"/>
        <v>HeatTax</v>
      </c>
      <c r="N251" s="10">
        <f>VLOOKUP(M251,Input!$C$2:$D$6,2,FALSE)</f>
        <v>63</v>
      </c>
      <c r="O251" s="10">
        <f t="shared" si="34"/>
        <v>21</v>
      </c>
      <c r="P251" s="10">
        <f>MATCH(F251,Input!$C$15:$U$15,0)</f>
        <v>3</v>
      </c>
    </row>
    <row r="252" spans="2:16">
      <c r="C252" t="s">
        <v>11</v>
      </c>
      <c r="D252" s="18">
        <v>2030</v>
      </c>
      <c r="E252" t="str">
        <f t="shared" si="30"/>
        <v>INDA*</v>
      </c>
      <c r="F252" t="str">
        <f t="shared" si="36"/>
        <v>INDDSB1</v>
      </c>
      <c r="G252" t="str">
        <f t="shared" si="36"/>
        <v>IADRH</v>
      </c>
      <c r="H252" t="str">
        <f t="shared" si="36"/>
        <v>INDDSB1</v>
      </c>
      <c r="I252" s="93" t="s">
        <v>248</v>
      </c>
      <c r="J252" s="51">
        <f ca="1">OFFSET(Input!$A$1,N252+O252+2,P252+1)</f>
        <v>40.322872058088471</v>
      </c>
      <c r="K252" s="51">
        <f t="shared" ca="1" si="32"/>
        <v>40.322872058088471</v>
      </c>
      <c r="M252" s="10" t="str">
        <f t="shared" si="33"/>
        <v>HeatTax</v>
      </c>
      <c r="N252" s="10">
        <f>VLOOKUP(M252,Input!$C$2:$D$6,2,FALSE)</f>
        <v>63</v>
      </c>
      <c r="O252" s="10">
        <f t="shared" si="34"/>
        <v>21</v>
      </c>
      <c r="P252" s="10">
        <f>MATCH(F252,Input!$C$15:$U$15,0)</f>
        <v>13</v>
      </c>
    </row>
    <row r="253" spans="2:16">
      <c r="C253" t="s">
        <v>11</v>
      </c>
      <c r="D253" s="18">
        <v>2030</v>
      </c>
      <c r="E253" t="str">
        <f t="shared" si="30"/>
        <v>INDA*</v>
      </c>
      <c r="F253" t="str">
        <f t="shared" si="36"/>
        <v>INDDSB2</v>
      </c>
      <c r="G253" t="str">
        <f t="shared" si="36"/>
        <v>IADRH</v>
      </c>
      <c r="H253" t="str">
        <f t="shared" si="36"/>
        <v>INDDSB2</v>
      </c>
      <c r="I253" s="93" t="s">
        <v>248</v>
      </c>
      <c r="J253" s="51">
        <f ca="1">OFFSET(Input!$A$1,N253+O253+2,P253+1)</f>
        <v>121.84069514307899</v>
      </c>
      <c r="K253" s="51">
        <f t="shared" ca="1" si="32"/>
        <v>121.84069514307899</v>
      </c>
      <c r="M253" s="10" t="str">
        <f t="shared" si="33"/>
        <v>HeatTax</v>
      </c>
      <c r="N253" s="10">
        <f>VLOOKUP(M253,Input!$C$2:$D$6,2,FALSE)</f>
        <v>63</v>
      </c>
      <c r="O253" s="10">
        <f t="shared" si="34"/>
        <v>21</v>
      </c>
      <c r="P253" s="10">
        <f>MATCH(F253,Input!$C$15:$U$15,0)</f>
        <v>14</v>
      </c>
    </row>
    <row r="254" spans="2:16">
      <c r="C254" t="s">
        <v>11</v>
      </c>
      <c r="D254" s="18">
        <v>2030</v>
      </c>
      <c r="E254" t="str">
        <f t="shared" si="30"/>
        <v>INDA*</v>
      </c>
      <c r="F254" t="str">
        <f t="shared" si="36"/>
        <v>INDWPE</v>
      </c>
      <c r="G254" t="str">
        <f t="shared" si="36"/>
        <v>IADRH</v>
      </c>
      <c r="H254" t="str">
        <f t="shared" si="36"/>
        <v>INDWPE</v>
      </c>
      <c r="I254" s="93" t="s">
        <v>248</v>
      </c>
      <c r="J254" s="51">
        <f ca="1">OFFSET(Input!$A$1,N254+O254+2,P254+1)</f>
        <v>0</v>
      </c>
      <c r="K254" s="51">
        <f t="shared" ca="1" si="32"/>
        <v>0</v>
      </c>
      <c r="M254" s="10" t="str">
        <f t="shared" si="33"/>
        <v>HeatTax</v>
      </c>
      <c r="N254" s="10">
        <f>VLOOKUP(M254,Input!$C$2:$D$6,2,FALSE)</f>
        <v>63</v>
      </c>
      <c r="O254" s="10">
        <f t="shared" si="34"/>
        <v>21</v>
      </c>
      <c r="P254" s="10">
        <f>MATCH(F254,Input!$C$15:$U$15,0)</f>
        <v>4</v>
      </c>
    </row>
    <row r="255" spans="2:16">
      <c r="C255" t="s">
        <v>11</v>
      </c>
      <c r="D255" s="18">
        <v>2030</v>
      </c>
      <c r="E255" t="str">
        <f t="shared" si="30"/>
        <v>INDA*</v>
      </c>
      <c r="F255" t="str">
        <f t="shared" si="36"/>
        <v>INDWCH</v>
      </c>
      <c r="G255" t="str">
        <f t="shared" si="36"/>
        <v>IADRH</v>
      </c>
      <c r="H255" t="str">
        <f t="shared" si="36"/>
        <v>INDWCH</v>
      </c>
      <c r="I255" s="93" t="s">
        <v>248</v>
      </c>
      <c r="J255" s="51">
        <f ca="1">OFFSET(Input!$A$1,N255+O255+2,P255+1)</f>
        <v>0</v>
      </c>
      <c r="K255" s="51">
        <f t="shared" ca="1" si="32"/>
        <v>0</v>
      </c>
      <c r="M255" s="10" t="str">
        <f t="shared" si="33"/>
        <v>HeatTax</v>
      </c>
      <c r="N255" s="10">
        <f>VLOOKUP(M255,Input!$C$2:$D$6,2,FALSE)</f>
        <v>63</v>
      </c>
      <c r="O255" s="10">
        <f t="shared" si="34"/>
        <v>21</v>
      </c>
      <c r="P255" s="10">
        <f>MATCH(F255,Input!$C$15:$U$15,0)</f>
        <v>5</v>
      </c>
    </row>
    <row r="256" spans="2:16">
      <c r="C256" t="s">
        <v>11</v>
      </c>
      <c r="D256" s="18">
        <v>2030</v>
      </c>
      <c r="E256" t="str">
        <f t="shared" si="30"/>
        <v>INDA*</v>
      </c>
      <c r="F256" t="str">
        <f t="shared" si="36"/>
        <v>INDBGA</v>
      </c>
      <c r="G256" t="str">
        <f t="shared" si="36"/>
        <v>IADRH</v>
      </c>
      <c r="H256" t="str">
        <f t="shared" si="36"/>
        <v>INDBGA</v>
      </c>
      <c r="I256" s="93" t="s">
        <v>248</v>
      </c>
      <c r="J256" s="51">
        <f ca="1">OFFSET(Input!$A$1,N256+O256+2,P256+1)</f>
        <v>0</v>
      </c>
      <c r="K256" s="51">
        <f t="shared" ca="1" si="32"/>
        <v>0</v>
      </c>
      <c r="M256" s="10" t="str">
        <f t="shared" si="33"/>
        <v>HeatTax</v>
      </c>
      <c r="N256" s="10">
        <f>VLOOKUP(M256,Input!$C$2:$D$6,2,FALSE)</f>
        <v>63</v>
      </c>
      <c r="O256" s="10">
        <f t="shared" si="34"/>
        <v>21</v>
      </c>
      <c r="P256" s="10">
        <f>MATCH(F256,Input!$C$15:$U$15,0)</f>
        <v>6</v>
      </c>
    </row>
    <row r="257" spans="2:16">
      <c r="C257" t="s">
        <v>11</v>
      </c>
      <c r="D257" s="18">
        <v>2030</v>
      </c>
      <c r="E257" t="str">
        <f t="shared" si="30"/>
        <v>INDA*</v>
      </c>
      <c r="F257" t="str">
        <f t="shared" si="36"/>
        <v>INDHFO</v>
      </c>
      <c r="G257" t="str">
        <f t="shared" si="36"/>
        <v>IADRH</v>
      </c>
      <c r="H257" t="str">
        <f t="shared" si="36"/>
        <v>INDHFO</v>
      </c>
      <c r="I257" s="93" t="s">
        <v>248</v>
      </c>
      <c r="J257" s="51">
        <f ca="1">OFFSET(Input!$A$1,N257+O257+2,P257+1)</f>
        <v>70.840902704037745</v>
      </c>
      <c r="K257" s="51">
        <f t="shared" ca="1" si="32"/>
        <v>70.840902704037745</v>
      </c>
      <c r="M257" s="10" t="str">
        <f t="shared" si="33"/>
        <v>HeatTax</v>
      </c>
      <c r="N257" s="10">
        <f>VLOOKUP(M257,Input!$C$2:$D$6,2,FALSE)</f>
        <v>63</v>
      </c>
      <c r="O257" s="10">
        <f t="shared" si="34"/>
        <v>21</v>
      </c>
      <c r="P257" s="10">
        <f>MATCH(F257,Input!$C$15:$U$15,0)</f>
        <v>7</v>
      </c>
    </row>
    <row r="258" spans="2:16">
      <c r="C258" t="s">
        <v>11</v>
      </c>
      <c r="D258" s="18">
        <v>2030</v>
      </c>
      <c r="E258" t="str">
        <f t="shared" si="30"/>
        <v>INDA*</v>
      </c>
      <c r="F258" t="str">
        <f t="shared" si="36"/>
        <v>INDLPG</v>
      </c>
      <c r="G258" t="str">
        <f t="shared" si="36"/>
        <v>IADRH</v>
      </c>
      <c r="H258" t="str">
        <f t="shared" si="36"/>
        <v>INDLPG</v>
      </c>
      <c r="I258" s="93" t="s">
        <v>248</v>
      </c>
      <c r="J258" s="51">
        <f ca="1">OFFSET(Input!$A$1,N258+O258+2,P258+1)</f>
        <v>50.283318770351023</v>
      </c>
      <c r="K258" s="51">
        <f t="shared" ca="1" si="32"/>
        <v>50.283318770351023</v>
      </c>
      <c r="M258" s="10" t="str">
        <f t="shared" si="33"/>
        <v>HeatTax</v>
      </c>
      <c r="N258" s="10">
        <f>VLOOKUP(M258,Input!$C$2:$D$6,2,FALSE)</f>
        <v>63</v>
      </c>
      <c r="O258" s="10">
        <f t="shared" si="34"/>
        <v>21</v>
      </c>
      <c r="P258" s="10">
        <f>MATCH(F258,Input!$C$15:$U$15,0)</f>
        <v>8</v>
      </c>
    </row>
    <row r="259" spans="2:16">
      <c r="C259" t="s">
        <v>11</v>
      </c>
      <c r="D259" s="18">
        <v>2030</v>
      </c>
      <c r="E259" t="str">
        <f t="shared" si="30"/>
        <v>INDA*</v>
      </c>
      <c r="F259" t="str">
        <f t="shared" ref="F259:H278" si="37">F206</f>
        <v>INDWST</v>
      </c>
      <c r="G259" t="str">
        <f t="shared" si="37"/>
        <v>IADRH</v>
      </c>
      <c r="H259" t="str">
        <f t="shared" si="37"/>
        <v>INDWST</v>
      </c>
      <c r="I259" s="93" t="s">
        <v>248</v>
      </c>
      <c r="J259" s="51">
        <f ca="1">OFFSET(Input!$A$1,N259+O259+2,P259+1)</f>
        <v>0</v>
      </c>
      <c r="K259" s="51">
        <f t="shared" ca="1" si="32"/>
        <v>0</v>
      </c>
      <c r="M259" s="10" t="str">
        <f t="shared" si="33"/>
        <v>HeatTax</v>
      </c>
      <c r="N259" s="10">
        <f>VLOOKUP(M259,Input!$C$2:$D$6,2,FALSE)</f>
        <v>63</v>
      </c>
      <c r="O259" s="10">
        <f t="shared" si="34"/>
        <v>21</v>
      </c>
      <c r="P259" s="10">
        <f>MATCH(F259,Input!$C$15:$U$15,0)</f>
        <v>9</v>
      </c>
    </row>
    <row r="260" spans="2:16">
      <c r="C260" t="s">
        <v>11</v>
      </c>
      <c r="D260" s="18">
        <v>2030</v>
      </c>
      <c r="E260" t="str">
        <f t="shared" si="30"/>
        <v>INDA*</v>
      </c>
      <c r="F260" t="str">
        <f t="shared" si="37"/>
        <v>INDHCE</v>
      </c>
      <c r="G260" t="str">
        <f t="shared" si="37"/>
        <v>IADRH</v>
      </c>
      <c r="H260" t="str">
        <f t="shared" si="37"/>
        <v>INDHCE</v>
      </c>
      <c r="I260" s="93" t="s">
        <v>248</v>
      </c>
      <c r="J260" s="51">
        <f ca="1">OFFSET(Input!$A$1,N260+O260+2,P260+1)</f>
        <v>30.170076892571945</v>
      </c>
      <c r="K260" s="51">
        <f t="shared" ca="1" si="32"/>
        <v>30.170076892571945</v>
      </c>
      <c r="M260" s="10" t="str">
        <f t="shared" si="33"/>
        <v>HeatTax</v>
      </c>
      <c r="N260" s="10">
        <f>VLOOKUP(M260,Input!$C$2:$D$6,2,FALSE)</f>
        <v>63</v>
      </c>
      <c r="O260" s="10">
        <f t="shared" si="34"/>
        <v>21</v>
      </c>
      <c r="P260" s="10">
        <f>MATCH(F260,Input!$C$15:$U$15,0)</f>
        <v>10</v>
      </c>
    </row>
    <row r="261" spans="2:16">
      <c r="C261" t="s">
        <v>11</v>
      </c>
      <c r="D261" s="18">
        <v>2030</v>
      </c>
      <c r="E261" t="str">
        <f t="shared" si="30"/>
        <v>INDA*</v>
      </c>
      <c r="F261" t="str">
        <f t="shared" si="37"/>
        <v>INDHDE</v>
      </c>
      <c r="G261" t="str">
        <f t="shared" si="37"/>
        <v>IADRH</v>
      </c>
      <c r="H261" t="str">
        <f t="shared" si="37"/>
        <v>INDHDE</v>
      </c>
      <c r="I261" s="93" t="s">
        <v>248</v>
      </c>
      <c r="J261" s="51">
        <f ca="1">OFFSET(Input!$A$1,N261+O261+2,P261+1)</f>
        <v>30.170076892571945</v>
      </c>
      <c r="K261" s="51">
        <f t="shared" ca="1" si="32"/>
        <v>30.170076892571945</v>
      </c>
      <c r="M261" s="10" t="str">
        <f t="shared" si="33"/>
        <v>HeatTax</v>
      </c>
      <c r="N261" s="10">
        <f>VLOOKUP(M261,Input!$C$2:$D$6,2,FALSE)</f>
        <v>63</v>
      </c>
      <c r="O261" s="10">
        <f t="shared" si="34"/>
        <v>21</v>
      </c>
      <c r="P261" s="10">
        <f>MATCH(F261,Input!$C$15:$U$15,0)</f>
        <v>11</v>
      </c>
    </row>
    <row r="262" spans="2:16">
      <c r="B262" s="9"/>
      <c r="C262" s="9" t="s">
        <v>11</v>
      </c>
      <c r="D262" s="18">
        <v>2030</v>
      </c>
      <c r="E262" s="9" t="str">
        <f t="shared" ref="E262:E323" si="38">$V$3&amp;"*"</f>
        <v>INDA*</v>
      </c>
      <c r="F262" s="9" t="str">
        <f t="shared" si="37"/>
        <v>INDELC</v>
      </c>
      <c r="G262" s="9" t="str">
        <f t="shared" si="37"/>
        <v>IADRH</v>
      </c>
      <c r="H262" s="9" t="str">
        <f t="shared" si="37"/>
        <v>INDELC</v>
      </c>
      <c r="I262" s="93" t="s">
        <v>248</v>
      </c>
      <c r="J262" s="51">
        <f ca="1">OFFSET(Input!$A$1,N262+O262+2,P262+1)</f>
        <v>40.322872058088471</v>
      </c>
      <c r="K262" s="51">
        <f t="shared" ca="1" si="32"/>
        <v>40.322872058088471</v>
      </c>
      <c r="M262" s="13" t="str">
        <f t="shared" si="33"/>
        <v>HeatTax</v>
      </c>
      <c r="N262" s="13">
        <f>VLOOKUP(M262,Input!$C$2:$D$6,2,FALSE)</f>
        <v>63</v>
      </c>
      <c r="O262" s="13">
        <f t="shared" si="34"/>
        <v>21</v>
      </c>
      <c r="P262" s="13">
        <f>MATCH(F262,Input!$C$15:$U$15,0)</f>
        <v>12</v>
      </c>
    </row>
    <row r="263" spans="2:16">
      <c r="B263" s="26"/>
      <c r="C263" s="26" t="s">
        <v>11</v>
      </c>
      <c r="D263" s="18">
        <v>2030</v>
      </c>
      <c r="E263" s="26" t="str">
        <f t="shared" si="38"/>
        <v>INDA*</v>
      </c>
      <c r="F263" s="26" t="str">
        <f t="shared" si="37"/>
        <v>INDELC</v>
      </c>
      <c r="G263" s="26" t="str">
        <f t="shared" si="37"/>
        <v>IADLA</v>
      </c>
      <c r="H263" s="9" t="str">
        <f t="shared" si="37"/>
        <v>INDELC</v>
      </c>
      <c r="I263" s="93" t="s">
        <v>248</v>
      </c>
      <c r="J263" s="53">
        <f ca="1">OFFSET(Input!$A$1,N263+O263+2,P263+1)</f>
        <v>40.322872058088471</v>
      </c>
      <c r="K263" s="51">
        <f t="shared" ref="K263:K323" ca="1" si="39">J263</f>
        <v>40.322872058088471</v>
      </c>
      <c r="M263" s="28" t="str">
        <f t="shared" ref="M263:M323" si="40">VLOOKUP(RIGHT(G263,3),$U$6:$W$12,3,FALSE)</f>
        <v>FullTax</v>
      </c>
      <c r="N263" s="28">
        <f>VLOOKUP(M263,Input!$C$2:$D$6,2,FALSE)</f>
        <v>113</v>
      </c>
      <c r="O263" s="28">
        <f t="shared" ref="O263:O323" si="41">D263-2009</f>
        <v>21</v>
      </c>
      <c r="P263" s="28">
        <f>MATCH(F263,Input!$C$15:$U$15,0)</f>
        <v>12</v>
      </c>
    </row>
    <row r="264" spans="2:16">
      <c r="B264" s="9"/>
      <c r="C264" s="9" t="s">
        <v>11</v>
      </c>
      <c r="D264" s="18">
        <v>2030</v>
      </c>
      <c r="E264" s="9" t="str">
        <f t="shared" si="38"/>
        <v>INDA*</v>
      </c>
      <c r="F264" s="9" t="str">
        <f t="shared" si="37"/>
        <v>INDELC</v>
      </c>
      <c r="G264" s="9" t="str">
        <f t="shared" si="37"/>
        <v>IADEM</v>
      </c>
      <c r="H264" s="9" t="str">
        <f t="shared" si="37"/>
        <v>INDELC</v>
      </c>
      <c r="I264" s="93" t="s">
        <v>248</v>
      </c>
      <c r="J264" s="53">
        <f ca="1">OFFSET(Input!$A$1,N264+O264+2,P264+1)</f>
        <v>40.322872058088471</v>
      </c>
      <c r="K264" s="51">
        <f t="shared" ca="1" si="39"/>
        <v>40.322872058088471</v>
      </c>
      <c r="M264" s="13" t="str">
        <f t="shared" si="40"/>
        <v>FullTax</v>
      </c>
      <c r="N264" s="13">
        <f>VLOOKUP(M264,Input!$C$2:$D$6,2,FALSE)</f>
        <v>113</v>
      </c>
      <c r="O264" s="13">
        <f t="shared" si="41"/>
        <v>21</v>
      </c>
      <c r="P264" s="13">
        <f>MATCH(F264,Input!$C$15:$U$15,0)</f>
        <v>12</v>
      </c>
    </row>
    <row r="265" spans="2:16">
      <c r="C265" t="s">
        <v>11</v>
      </c>
      <c r="D265" s="18">
        <v>2030</v>
      </c>
      <c r="E265" t="str">
        <f t="shared" si="38"/>
        <v>INDA*</v>
      </c>
      <c r="F265" t="str">
        <f t="shared" si="37"/>
        <v>INDDSB1</v>
      </c>
      <c r="G265" t="str">
        <f t="shared" si="37"/>
        <v>IADTF</v>
      </c>
      <c r="H265" t="str">
        <f t="shared" si="37"/>
        <v>INDDSB1</v>
      </c>
      <c r="I265" s="93" t="s">
        <v>248</v>
      </c>
      <c r="J265" s="59">
        <f ca="1">OFFSET(Input!$A$1,N265+O265+2,P265+1)</f>
        <v>0</v>
      </c>
      <c r="K265" s="51">
        <f t="shared" ca="1" si="39"/>
        <v>0</v>
      </c>
      <c r="M265" s="10" t="str">
        <f t="shared" si="40"/>
        <v>Lowered el tax</v>
      </c>
      <c r="N265" s="10">
        <f>VLOOKUP(M265,Input!$C$2:$D$6,2,FALSE)</f>
        <v>213</v>
      </c>
      <c r="O265" s="10">
        <f t="shared" si="41"/>
        <v>21</v>
      </c>
      <c r="P265" s="10">
        <f>MATCH(F265,Input!$C$15:$U$15,0)</f>
        <v>13</v>
      </c>
    </row>
    <row r="266" spans="2:16">
      <c r="C266" t="s">
        <v>11</v>
      </c>
      <c r="D266" s="18">
        <v>2030</v>
      </c>
      <c r="E266" t="str">
        <f t="shared" si="38"/>
        <v>INDA*</v>
      </c>
      <c r="F266" t="str">
        <f t="shared" si="37"/>
        <v>INDDSB2</v>
      </c>
      <c r="G266" t="str">
        <f t="shared" si="37"/>
        <v>IADTF</v>
      </c>
      <c r="H266" t="str">
        <f t="shared" si="37"/>
        <v>INDDSB2</v>
      </c>
      <c r="I266" s="93" t="s">
        <v>248</v>
      </c>
      <c r="J266" s="51">
        <f ca="1">OFFSET(Input!$A$1,N266+O266+2,P266+1)</f>
        <v>0</v>
      </c>
      <c r="K266" s="51">
        <f t="shared" ca="1" si="39"/>
        <v>0</v>
      </c>
      <c r="M266" s="10" t="str">
        <f t="shared" si="40"/>
        <v>Lowered el tax</v>
      </c>
      <c r="N266" s="10">
        <f>VLOOKUP(M266,Input!$C$2:$D$6,2,FALSE)</f>
        <v>213</v>
      </c>
      <c r="O266" s="10">
        <f t="shared" si="41"/>
        <v>21</v>
      </c>
      <c r="P266" s="10">
        <f>MATCH(F266,Input!$C$15:$U$15,0)</f>
        <v>14</v>
      </c>
    </row>
    <row r="267" spans="2:16">
      <c r="C267" t="s">
        <v>11</v>
      </c>
      <c r="D267" s="18">
        <v>2030</v>
      </c>
      <c r="E267" t="str">
        <f t="shared" si="38"/>
        <v>INDA*</v>
      </c>
      <c r="F267" t="str">
        <f t="shared" si="37"/>
        <v>INDDSL</v>
      </c>
      <c r="G267" t="str">
        <f t="shared" si="37"/>
        <v>IADTF</v>
      </c>
      <c r="H267" t="str">
        <f t="shared" si="37"/>
        <v>INDDSL</v>
      </c>
      <c r="I267" s="93" t="s">
        <v>248</v>
      </c>
      <c r="J267" s="51">
        <f ca="1">OFFSET(Input!$A$1,N267+O267+2,P267+1)</f>
        <v>0</v>
      </c>
      <c r="K267" s="51">
        <f t="shared" ca="1" si="39"/>
        <v>0</v>
      </c>
      <c r="M267" s="10" t="str">
        <f t="shared" si="40"/>
        <v>Lowered el tax</v>
      </c>
      <c r="N267" s="10">
        <f>VLOOKUP(M267,Input!$C$2:$D$6,2,FALSE)</f>
        <v>213</v>
      </c>
      <c r="O267" s="10">
        <f t="shared" si="41"/>
        <v>21</v>
      </c>
      <c r="P267" s="10">
        <f>MATCH(F267,Input!$C$15:$U$15,0)</f>
        <v>3</v>
      </c>
    </row>
    <row r="268" spans="2:16">
      <c r="C268" t="s">
        <v>11</v>
      </c>
      <c r="D268" s="18">
        <v>2030</v>
      </c>
      <c r="E268" t="str">
        <f t="shared" si="38"/>
        <v>INDA*</v>
      </c>
      <c r="F268" t="str">
        <f t="shared" si="37"/>
        <v>INDLPG</v>
      </c>
      <c r="G268" t="str">
        <f t="shared" si="37"/>
        <v>IADFL</v>
      </c>
      <c r="H268" t="str">
        <f t="shared" si="37"/>
        <v>INDLPG</v>
      </c>
      <c r="I268" s="93" t="s">
        <v>248</v>
      </c>
      <c r="J268" s="51">
        <f ca="1">OFFSET(Input!$A$1,N268+O268+2,P268+1)</f>
        <v>50.283318770351023</v>
      </c>
      <c r="K268" s="51">
        <f t="shared" ca="1" si="39"/>
        <v>50.283318770351023</v>
      </c>
      <c r="M268" s="10" t="str">
        <f t="shared" si="40"/>
        <v>FullTax</v>
      </c>
      <c r="N268" s="10">
        <f>VLOOKUP(M268,Input!$C$2:$D$6,2,FALSE)</f>
        <v>113</v>
      </c>
      <c r="O268" s="10">
        <f t="shared" si="41"/>
        <v>21</v>
      </c>
      <c r="P268" s="10">
        <f>MATCH(F268,Input!$C$15:$U$15,0)</f>
        <v>8</v>
      </c>
    </row>
    <row r="269" spans="2:16">
      <c r="C269" t="s">
        <v>11</v>
      </c>
      <c r="D269" s="18">
        <v>2030</v>
      </c>
      <c r="E269" t="str">
        <f t="shared" si="38"/>
        <v>INDA*</v>
      </c>
      <c r="F269" t="str">
        <f t="shared" si="37"/>
        <v>INDSNG1</v>
      </c>
      <c r="G269" t="str">
        <f t="shared" si="37"/>
        <v>IADFL</v>
      </c>
      <c r="H269" t="str">
        <f t="shared" si="37"/>
        <v>INDSNG1</v>
      </c>
      <c r="I269" s="93" t="s">
        <v>248</v>
      </c>
      <c r="J269" s="51">
        <f ca="1">OFFSET(Input!$A$1,N269+O269+2,P269+1)</f>
        <v>121.84069514307899</v>
      </c>
      <c r="K269" s="51">
        <f t="shared" ca="1" si="39"/>
        <v>121.84069514307899</v>
      </c>
      <c r="M269" s="10" t="str">
        <f t="shared" si="40"/>
        <v>FullTax</v>
      </c>
      <c r="N269" s="10">
        <f>VLOOKUP(M269,Input!$C$2:$D$6,2,FALSE)</f>
        <v>113</v>
      </c>
      <c r="O269" s="10">
        <f t="shared" si="41"/>
        <v>21</v>
      </c>
      <c r="P269" s="10">
        <f>MATCH(F269,Input!$C$15:$U$15,0)</f>
        <v>15</v>
      </c>
    </row>
    <row r="270" spans="2:16" ht="15.75" thickBot="1">
      <c r="B270" s="80"/>
      <c r="C270" s="80" t="s">
        <v>11</v>
      </c>
      <c r="D270" s="81">
        <v>2030</v>
      </c>
      <c r="E270" s="80" t="str">
        <f t="shared" si="38"/>
        <v>INDA*</v>
      </c>
      <c r="F270" s="80" t="str">
        <f t="shared" si="37"/>
        <v>INDSNG2</v>
      </c>
      <c r="G270" s="80" t="str">
        <f t="shared" si="37"/>
        <v>IADFL</v>
      </c>
      <c r="H270" s="80" t="str">
        <f t="shared" si="37"/>
        <v>INDSNG2</v>
      </c>
      <c r="I270" s="93" t="s">
        <v>248</v>
      </c>
      <c r="J270" s="83">
        <f ca="1">OFFSET(Input!$A$1,N270+O270+2,P270+1)</f>
        <v>0</v>
      </c>
      <c r="K270" s="51">
        <f t="shared" ca="1" si="39"/>
        <v>0</v>
      </c>
      <c r="M270" s="13" t="str">
        <f t="shared" si="40"/>
        <v>FullTax</v>
      </c>
      <c r="N270" s="13">
        <f>VLOOKUP(M270,Input!$C$2:$D$6,2,FALSE)</f>
        <v>113</v>
      </c>
      <c r="O270" s="13">
        <f t="shared" si="41"/>
        <v>21</v>
      </c>
      <c r="P270" s="13">
        <f>MATCH(F270,Input!$C$15:$U$15,0)</f>
        <v>16</v>
      </c>
    </row>
    <row r="271" spans="2:16">
      <c r="C271" t="s">
        <v>11</v>
      </c>
      <c r="D271" s="18">
        <v>2035</v>
      </c>
      <c r="E271" t="str">
        <f t="shared" si="38"/>
        <v>INDA*</v>
      </c>
      <c r="F271" t="str">
        <f t="shared" si="37"/>
        <v>INDNGA</v>
      </c>
      <c r="G271" t="str">
        <f t="shared" si="37"/>
        <v>IADMT</v>
      </c>
      <c r="H271" t="str">
        <f t="shared" si="37"/>
        <v>INDNGA</v>
      </c>
      <c r="I271" s="93" t="s">
        <v>248</v>
      </c>
      <c r="J271" s="51">
        <f ca="1">OFFSET(Input!$A$1,N271+O271+2,P271+1)</f>
        <v>2.5015331882971479</v>
      </c>
      <c r="K271" s="51">
        <f t="shared" ca="1" si="39"/>
        <v>2.5015331882971479</v>
      </c>
      <c r="M271" s="20" t="str">
        <f t="shared" si="40"/>
        <v>ProcesTax</v>
      </c>
      <c r="N271" s="20">
        <f>VLOOKUP(M271,Input!$C$2:$D$6,2,FALSE)</f>
        <v>13</v>
      </c>
      <c r="O271" s="20">
        <f t="shared" si="41"/>
        <v>26</v>
      </c>
      <c r="P271" s="20">
        <f>MATCH(F271,Input!$C$15:$U$15,0)</f>
        <v>1</v>
      </c>
    </row>
    <row r="272" spans="2:16">
      <c r="C272" t="s">
        <v>11</v>
      </c>
      <c r="D272" s="18">
        <v>2035</v>
      </c>
      <c r="E272" t="str">
        <f t="shared" si="38"/>
        <v>INDA*</v>
      </c>
      <c r="F272" t="str">
        <f t="shared" si="37"/>
        <v>INDSNG1</v>
      </c>
      <c r="G272" t="str">
        <f t="shared" si="37"/>
        <v>IADMT</v>
      </c>
      <c r="H272" t="str">
        <f t="shared" si="37"/>
        <v>INDSNG1</v>
      </c>
      <c r="I272" s="93" t="s">
        <v>248</v>
      </c>
      <c r="J272" s="51">
        <f ca="1">OFFSET(Input!$A$1,N272+O272+2,P272+1)</f>
        <v>0</v>
      </c>
      <c r="K272" s="51">
        <f t="shared" ca="1" si="39"/>
        <v>0</v>
      </c>
      <c r="M272" s="10" t="str">
        <f t="shared" si="40"/>
        <v>ProcesTax</v>
      </c>
      <c r="N272" s="10">
        <f>VLOOKUP(M272,Input!$C$2:$D$6,2,FALSE)</f>
        <v>13</v>
      </c>
      <c r="O272" s="10">
        <f t="shared" si="41"/>
        <v>26</v>
      </c>
      <c r="P272" s="10">
        <f>MATCH(F272,Input!$C$15:$U$15,0)</f>
        <v>15</v>
      </c>
    </row>
    <row r="273" spans="2:16">
      <c r="C273" t="s">
        <v>11</v>
      </c>
      <c r="D273" s="18">
        <v>2035</v>
      </c>
      <c r="E273" t="str">
        <f t="shared" si="38"/>
        <v>INDA*</v>
      </c>
      <c r="F273" t="str">
        <f t="shared" si="37"/>
        <v>INDSNG2</v>
      </c>
      <c r="G273" t="str">
        <f t="shared" si="37"/>
        <v>IADMT</v>
      </c>
      <c r="H273" t="str">
        <f t="shared" si="37"/>
        <v>INDSNG2</v>
      </c>
      <c r="I273" s="93" t="s">
        <v>248</v>
      </c>
      <c r="J273" s="51">
        <f ca="1">OFFSET(Input!$A$1,N273+O273+2,P273+1)</f>
        <v>0</v>
      </c>
      <c r="K273" s="51">
        <f t="shared" ca="1" si="39"/>
        <v>0</v>
      </c>
      <c r="M273" s="10" t="str">
        <f t="shared" si="40"/>
        <v>ProcesTax</v>
      </c>
      <c r="N273" s="10">
        <f>VLOOKUP(M273,Input!$C$2:$D$6,2,FALSE)</f>
        <v>13</v>
      </c>
      <c r="O273" s="10">
        <f t="shared" si="41"/>
        <v>26</v>
      </c>
      <c r="P273" s="10">
        <f>MATCH(F273,Input!$C$15:$U$15,0)</f>
        <v>16</v>
      </c>
    </row>
    <row r="274" spans="2:16">
      <c r="C274" t="s">
        <v>11</v>
      </c>
      <c r="D274" s="18">
        <v>2035</v>
      </c>
      <c r="E274" t="str">
        <f t="shared" si="38"/>
        <v>INDA*</v>
      </c>
      <c r="F274" t="str">
        <f t="shared" si="37"/>
        <v>INDCOA</v>
      </c>
      <c r="G274" t="str">
        <f t="shared" si="37"/>
        <v>IADMT</v>
      </c>
      <c r="H274" t="str">
        <f t="shared" si="37"/>
        <v>INDCOA</v>
      </c>
      <c r="I274" s="93" t="s">
        <v>248</v>
      </c>
      <c r="J274" s="51">
        <f ca="1">OFFSET(Input!$A$1,N274+O274+2,P274+1)</f>
        <v>0</v>
      </c>
      <c r="K274" s="51">
        <f t="shared" ca="1" si="39"/>
        <v>0</v>
      </c>
      <c r="M274" s="10" t="str">
        <f t="shared" si="40"/>
        <v>ProcesTax</v>
      </c>
      <c r="N274" s="10">
        <f>VLOOKUP(M274,Input!$C$2:$D$6,2,FALSE)</f>
        <v>13</v>
      </c>
      <c r="O274" s="10">
        <f t="shared" si="41"/>
        <v>26</v>
      </c>
      <c r="P274" s="10">
        <f>MATCH(F274,Input!$C$15:$U$15,0)</f>
        <v>2</v>
      </c>
    </row>
    <row r="275" spans="2:16">
      <c r="C275" t="s">
        <v>11</v>
      </c>
      <c r="D275" s="18">
        <v>2035</v>
      </c>
      <c r="E275" t="str">
        <f t="shared" si="38"/>
        <v>INDA*</v>
      </c>
      <c r="F275" t="str">
        <f t="shared" si="37"/>
        <v>INDDSL</v>
      </c>
      <c r="G275" t="str">
        <f t="shared" si="37"/>
        <v>IADMT</v>
      </c>
      <c r="H275" t="str">
        <f t="shared" si="37"/>
        <v>INDDSL</v>
      </c>
      <c r="I275" s="93" t="s">
        <v>248</v>
      </c>
      <c r="J275" s="51">
        <f ca="1">OFFSET(Input!$A$1,N275+O275+2,P275+1)</f>
        <v>154.26271326684906</v>
      </c>
      <c r="K275" s="51">
        <f t="shared" ca="1" si="39"/>
        <v>154.26271326684906</v>
      </c>
      <c r="M275" s="10" t="str">
        <f t="shared" si="40"/>
        <v>ProcesTax</v>
      </c>
      <c r="N275" s="10">
        <f>VLOOKUP(M275,Input!$C$2:$D$6,2,FALSE)</f>
        <v>13</v>
      </c>
      <c r="O275" s="10">
        <f t="shared" si="41"/>
        <v>26</v>
      </c>
      <c r="P275" s="10">
        <f>MATCH(F275,Input!$C$15:$U$15,0)</f>
        <v>3</v>
      </c>
    </row>
    <row r="276" spans="2:16">
      <c r="C276" t="s">
        <v>11</v>
      </c>
      <c r="D276" s="18">
        <v>2035</v>
      </c>
      <c r="E276" t="str">
        <f t="shared" si="38"/>
        <v>INDA*</v>
      </c>
      <c r="F276" t="str">
        <f t="shared" si="37"/>
        <v>INDDSB1</v>
      </c>
      <c r="G276" t="str">
        <f t="shared" si="37"/>
        <v>IADMT</v>
      </c>
      <c r="H276" t="str">
        <f t="shared" si="37"/>
        <v>INDDSB1</v>
      </c>
      <c r="I276" s="93" t="s">
        <v>248</v>
      </c>
      <c r="J276" s="51">
        <f ca="1">OFFSET(Input!$A$1,N276+O276+2,P276+1)</f>
        <v>121.84069514307899</v>
      </c>
      <c r="K276" s="51">
        <f t="shared" ca="1" si="39"/>
        <v>121.84069514307899</v>
      </c>
      <c r="M276" s="10" t="str">
        <f t="shared" si="40"/>
        <v>ProcesTax</v>
      </c>
      <c r="N276" s="10">
        <f>VLOOKUP(M276,Input!$C$2:$D$6,2,FALSE)</f>
        <v>13</v>
      </c>
      <c r="O276" s="10">
        <f t="shared" si="41"/>
        <v>26</v>
      </c>
      <c r="P276" s="10">
        <f>MATCH(F276,Input!$C$15:$U$15,0)</f>
        <v>13</v>
      </c>
    </row>
    <row r="277" spans="2:16">
      <c r="C277" t="s">
        <v>11</v>
      </c>
      <c r="D277" s="18">
        <v>2035</v>
      </c>
      <c r="E277" t="str">
        <f t="shared" si="38"/>
        <v>INDA*</v>
      </c>
      <c r="F277" t="str">
        <f t="shared" si="37"/>
        <v>INDDSB2</v>
      </c>
      <c r="G277" t="str">
        <f t="shared" si="37"/>
        <v>IADMT</v>
      </c>
      <c r="H277" t="str">
        <f t="shared" si="37"/>
        <v>INDDSB2</v>
      </c>
      <c r="I277" s="93" t="s">
        <v>248</v>
      </c>
      <c r="J277" s="51">
        <f ca="1">OFFSET(Input!$A$1,N277+O277+2,P277+1)</f>
        <v>121.84069514307899</v>
      </c>
      <c r="K277" s="51">
        <f t="shared" ca="1" si="39"/>
        <v>121.84069514307899</v>
      </c>
      <c r="M277" s="10" t="str">
        <f t="shared" si="40"/>
        <v>ProcesTax</v>
      </c>
      <c r="N277" s="10">
        <f>VLOOKUP(M277,Input!$C$2:$D$6,2,FALSE)</f>
        <v>13</v>
      </c>
      <c r="O277" s="10">
        <f t="shared" si="41"/>
        <v>26</v>
      </c>
      <c r="P277" s="10">
        <f>MATCH(F277,Input!$C$15:$U$15,0)</f>
        <v>14</v>
      </c>
    </row>
    <row r="278" spans="2:16">
      <c r="C278" t="s">
        <v>11</v>
      </c>
      <c r="D278" s="18">
        <v>2035</v>
      </c>
      <c r="E278" t="str">
        <f t="shared" si="38"/>
        <v>INDA*</v>
      </c>
      <c r="F278" t="str">
        <f t="shared" si="37"/>
        <v>INDWPE</v>
      </c>
      <c r="G278" t="str">
        <f t="shared" si="37"/>
        <v>IADMT</v>
      </c>
      <c r="H278" t="str">
        <f t="shared" si="37"/>
        <v>INDWPE</v>
      </c>
      <c r="I278" s="93" t="s">
        <v>248</v>
      </c>
      <c r="J278" s="51">
        <f ca="1">OFFSET(Input!$A$1,N278+O278+2,P278+1)</f>
        <v>0</v>
      </c>
      <c r="K278" s="51">
        <f t="shared" ca="1" si="39"/>
        <v>0</v>
      </c>
      <c r="M278" s="10" t="str">
        <f t="shared" si="40"/>
        <v>ProcesTax</v>
      </c>
      <c r="N278" s="10">
        <f>VLOOKUP(M278,Input!$C$2:$D$6,2,FALSE)</f>
        <v>13</v>
      </c>
      <c r="O278" s="10">
        <f t="shared" si="41"/>
        <v>26</v>
      </c>
      <c r="P278" s="10">
        <f>MATCH(F278,Input!$C$15:$U$15,0)</f>
        <v>4</v>
      </c>
    </row>
    <row r="279" spans="2:16">
      <c r="C279" t="s">
        <v>11</v>
      </c>
      <c r="D279" s="18">
        <v>2035</v>
      </c>
      <c r="E279" t="str">
        <f t="shared" si="38"/>
        <v>INDA*</v>
      </c>
      <c r="F279" t="str">
        <f t="shared" ref="F279:H298" si="42">F226</f>
        <v>INDWCH</v>
      </c>
      <c r="G279" t="str">
        <f t="shared" si="42"/>
        <v>IADMT</v>
      </c>
      <c r="H279" t="str">
        <f t="shared" si="42"/>
        <v>INDWCH</v>
      </c>
      <c r="I279" s="93" t="s">
        <v>248</v>
      </c>
      <c r="J279" s="51">
        <f ca="1">OFFSET(Input!$A$1,N279+O279+2,P279+1)</f>
        <v>0</v>
      </c>
      <c r="K279" s="51">
        <f t="shared" ca="1" si="39"/>
        <v>0</v>
      </c>
      <c r="M279" s="10" t="str">
        <f t="shared" si="40"/>
        <v>ProcesTax</v>
      </c>
      <c r="N279" s="10">
        <f>VLOOKUP(M279,Input!$C$2:$D$6,2,FALSE)</f>
        <v>13</v>
      </c>
      <c r="O279" s="10">
        <f t="shared" si="41"/>
        <v>26</v>
      </c>
      <c r="P279" s="10">
        <f>MATCH(F279,Input!$C$15:$U$15,0)</f>
        <v>5</v>
      </c>
    </row>
    <row r="280" spans="2:16">
      <c r="C280" t="s">
        <v>11</v>
      </c>
      <c r="D280" s="18">
        <v>2035</v>
      </c>
      <c r="E280" t="str">
        <f t="shared" si="38"/>
        <v>INDA*</v>
      </c>
      <c r="F280" t="str">
        <f t="shared" si="42"/>
        <v>INDBGA</v>
      </c>
      <c r="G280" t="str">
        <f t="shared" si="42"/>
        <v>IADMT</v>
      </c>
      <c r="H280" t="str">
        <f t="shared" si="42"/>
        <v>INDBGA</v>
      </c>
      <c r="I280" s="93" t="s">
        <v>248</v>
      </c>
      <c r="J280" s="51">
        <f ca="1">OFFSET(Input!$A$1,N280+O280+2,P280+1)</f>
        <v>0</v>
      </c>
      <c r="K280" s="51">
        <f t="shared" ca="1" si="39"/>
        <v>0</v>
      </c>
      <c r="M280" s="10" t="str">
        <f t="shared" si="40"/>
        <v>ProcesTax</v>
      </c>
      <c r="N280" s="10">
        <f>VLOOKUP(M280,Input!$C$2:$D$6,2,FALSE)</f>
        <v>13</v>
      </c>
      <c r="O280" s="10">
        <f t="shared" si="41"/>
        <v>26</v>
      </c>
      <c r="P280" s="10">
        <f>MATCH(F280,Input!$C$15:$U$15,0)</f>
        <v>6</v>
      </c>
    </row>
    <row r="281" spans="2:16">
      <c r="C281" t="s">
        <v>11</v>
      </c>
      <c r="D281" s="18">
        <v>2035</v>
      </c>
      <c r="E281" t="str">
        <f t="shared" si="38"/>
        <v>INDA*</v>
      </c>
      <c r="F281" t="str">
        <f t="shared" si="42"/>
        <v>INDHFO</v>
      </c>
      <c r="G281" t="str">
        <f t="shared" si="42"/>
        <v>IADMT</v>
      </c>
      <c r="H281" t="str">
        <f t="shared" si="42"/>
        <v>INDHFO</v>
      </c>
      <c r="I281" s="93" t="s">
        <v>248</v>
      </c>
      <c r="J281" s="51">
        <f ca="1">OFFSET(Input!$A$1,N281+O281+2,P281+1)</f>
        <v>49.119350191937215</v>
      </c>
      <c r="K281" s="51">
        <f t="shared" ca="1" si="39"/>
        <v>49.119350191937215</v>
      </c>
      <c r="M281" s="10" t="str">
        <f t="shared" si="40"/>
        <v>ProcesTax</v>
      </c>
      <c r="N281" s="10">
        <f>VLOOKUP(M281,Input!$C$2:$D$6,2,FALSE)</f>
        <v>13</v>
      </c>
      <c r="O281" s="10">
        <f t="shared" si="41"/>
        <v>26</v>
      </c>
      <c r="P281" s="10">
        <f>MATCH(F281,Input!$C$15:$U$15,0)</f>
        <v>7</v>
      </c>
    </row>
    <row r="282" spans="2:16">
      <c r="C282" t="s">
        <v>11</v>
      </c>
      <c r="D282" s="18">
        <v>2035</v>
      </c>
      <c r="E282" t="str">
        <f t="shared" si="38"/>
        <v>INDA*</v>
      </c>
      <c r="F282" t="str">
        <f t="shared" si="42"/>
        <v>INDLPG</v>
      </c>
      <c r="G282" t="str">
        <f t="shared" si="42"/>
        <v>IADMT</v>
      </c>
      <c r="H282" t="str">
        <f t="shared" si="42"/>
        <v>INDLPG</v>
      </c>
      <c r="I282" s="93" t="s">
        <v>248</v>
      </c>
      <c r="J282" s="51">
        <f ca="1">OFFSET(Input!$A$1,N282+O282+2,P282+1)</f>
        <v>50.283318770351023</v>
      </c>
      <c r="K282" s="51">
        <f t="shared" ca="1" si="39"/>
        <v>50.283318770351023</v>
      </c>
      <c r="M282" s="10" t="str">
        <f t="shared" si="40"/>
        <v>ProcesTax</v>
      </c>
      <c r="N282" s="10">
        <f>VLOOKUP(M282,Input!$C$2:$D$6,2,FALSE)</f>
        <v>13</v>
      </c>
      <c r="O282" s="10">
        <f t="shared" si="41"/>
        <v>26</v>
      </c>
      <c r="P282" s="10">
        <f>MATCH(F282,Input!$C$15:$U$15,0)</f>
        <v>8</v>
      </c>
    </row>
    <row r="283" spans="2:16">
      <c r="C283" t="s">
        <v>11</v>
      </c>
      <c r="D283" s="18">
        <v>2035</v>
      </c>
      <c r="E283" t="str">
        <f t="shared" si="38"/>
        <v>INDA*</v>
      </c>
      <c r="F283" t="str">
        <f t="shared" si="42"/>
        <v>INDWST</v>
      </c>
      <c r="G283" t="str">
        <f t="shared" si="42"/>
        <v>IADMT</v>
      </c>
      <c r="H283" t="str">
        <f t="shared" si="42"/>
        <v>INDWST</v>
      </c>
      <c r="I283" s="93" t="s">
        <v>248</v>
      </c>
      <c r="J283" s="51">
        <f ca="1">OFFSET(Input!$A$1,N283+O283+2,P283+1)</f>
        <v>0</v>
      </c>
      <c r="K283" s="51">
        <f t="shared" ca="1" si="39"/>
        <v>0</v>
      </c>
      <c r="M283" s="10" t="str">
        <f t="shared" si="40"/>
        <v>ProcesTax</v>
      </c>
      <c r="N283" s="10">
        <f>VLOOKUP(M283,Input!$C$2:$D$6,2,FALSE)</f>
        <v>13</v>
      </c>
      <c r="O283" s="10">
        <f t="shared" si="41"/>
        <v>26</v>
      </c>
      <c r="P283" s="10">
        <f>MATCH(F283,Input!$C$15:$U$15,0)</f>
        <v>9</v>
      </c>
    </row>
    <row r="284" spans="2:16">
      <c r="C284" t="s">
        <v>11</v>
      </c>
      <c r="D284" s="18">
        <v>2035</v>
      </c>
      <c r="E284" t="str">
        <f t="shared" si="38"/>
        <v>INDA*</v>
      </c>
      <c r="F284" t="str">
        <f t="shared" si="42"/>
        <v>INDHCE</v>
      </c>
      <c r="G284" t="str">
        <f t="shared" si="42"/>
        <v>IADMT</v>
      </c>
      <c r="H284" t="str">
        <f t="shared" si="42"/>
        <v>INDHCE</v>
      </c>
      <c r="I284" s="93" t="s">
        <v>248</v>
      </c>
      <c r="J284" s="51">
        <f ca="1">OFFSET(Input!$A$1,N284+O284+2,P284+1)</f>
        <v>30.170076892571945</v>
      </c>
      <c r="K284" s="51">
        <f t="shared" ca="1" si="39"/>
        <v>30.170076892571945</v>
      </c>
      <c r="M284" s="10" t="str">
        <f t="shared" si="40"/>
        <v>ProcesTax</v>
      </c>
      <c r="N284" s="10">
        <f>VLOOKUP(M284,Input!$C$2:$D$6,2,FALSE)</f>
        <v>13</v>
      </c>
      <c r="O284" s="10">
        <f t="shared" si="41"/>
        <v>26</v>
      </c>
      <c r="P284" s="10">
        <f>MATCH(F284,Input!$C$15:$U$15,0)</f>
        <v>10</v>
      </c>
    </row>
    <row r="285" spans="2:16">
      <c r="C285" t="s">
        <v>11</v>
      </c>
      <c r="D285" s="18">
        <v>2035</v>
      </c>
      <c r="E285" t="str">
        <f t="shared" si="38"/>
        <v>INDA*</v>
      </c>
      <c r="F285" t="str">
        <f t="shared" si="42"/>
        <v>INDHDE</v>
      </c>
      <c r="G285" t="str">
        <f t="shared" si="42"/>
        <v>IADMT</v>
      </c>
      <c r="H285" t="str">
        <f t="shared" si="42"/>
        <v>INDHDE</v>
      </c>
      <c r="I285" s="93" t="s">
        <v>248</v>
      </c>
      <c r="J285" s="51">
        <f ca="1">OFFSET(Input!$A$1,N285+O285+2,P285+1)</f>
        <v>30.170076892571945</v>
      </c>
      <c r="K285" s="51">
        <f t="shared" ca="1" si="39"/>
        <v>30.170076892571945</v>
      </c>
      <c r="M285" s="10" t="str">
        <f t="shared" si="40"/>
        <v>ProcesTax</v>
      </c>
      <c r="N285" s="10">
        <f>VLOOKUP(M285,Input!$C$2:$D$6,2,FALSE)</f>
        <v>13</v>
      </c>
      <c r="O285" s="10">
        <f t="shared" si="41"/>
        <v>26</v>
      </c>
      <c r="P285" s="10">
        <f>MATCH(F285,Input!$C$15:$U$15,0)</f>
        <v>11</v>
      </c>
    </row>
    <row r="286" spans="2:16">
      <c r="B286" s="9"/>
      <c r="C286" s="9" t="s">
        <v>11</v>
      </c>
      <c r="D286" s="18">
        <v>2035</v>
      </c>
      <c r="E286" s="9" t="str">
        <f t="shared" si="38"/>
        <v>INDA*</v>
      </c>
      <c r="F286" s="9" t="str">
        <f t="shared" si="42"/>
        <v>INDELC</v>
      </c>
      <c r="G286" s="9" t="str">
        <f t="shared" si="42"/>
        <v>IADMT</v>
      </c>
      <c r="H286" s="9" t="str">
        <f t="shared" si="42"/>
        <v>INDELC</v>
      </c>
      <c r="I286" s="93" t="s">
        <v>248</v>
      </c>
      <c r="J286" s="51">
        <f ca="1">OFFSET(Input!$A$1,N286+O286+2,P286+1)</f>
        <v>1.2736219854102486</v>
      </c>
      <c r="K286" s="51">
        <f t="shared" ca="1" si="39"/>
        <v>1.2736219854102486</v>
      </c>
      <c r="M286" s="13" t="str">
        <f t="shared" si="40"/>
        <v>ProcesTax</v>
      </c>
      <c r="N286" s="13">
        <f>VLOOKUP(M286,Input!$C$2:$D$6,2,FALSE)</f>
        <v>13</v>
      </c>
      <c r="O286" s="13">
        <f t="shared" si="41"/>
        <v>26</v>
      </c>
      <c r="P286" s="13">
        <f>MATCH(F286,Input!$C$15:$U$15,0)</f>
        <v>12</v>
      </c>
    </row>
    <row r="287" spans="2:16">
      <c r="C287" t="s">
        <v>11</v>
      </c>
      <c r="D287" s="18">
        <v>2035</v>
      </c>
      <c r="E287" t="str">
        <f t="shared" si="38"/>
        <v>INDA*</v>
      </c>
      <c r="F287" t="str">
        <f t="shared" si="42"/>
        <v>INDNGA</v>
      </c>
      <c r="G287" t="str">
        <f t="shared" si="42"/>
        <v>IADHT</v>
      </c>
      <c r="H287" t="str">
        <f t="shared" si="42"/>
        <v>INDNGA</v>
      </c>
      <c r="I287" s="93" t="s">
        <v>248</v>
      </c>
      <c r="J287" s="59">
        <f ca="1">OFFSET(Input!$A$1,N287+O287+2,P287+1)</f>
        <v>2.5015331882971479</v>
      </c>
      <c r="K287" s="51">
        <f t="shared" ca="1" si="39"/>
        <v>2.5015331882971479</v>
      </c>
      <c r="M287" s="10" t="str">
        <f t="shared" si="40"/>
        <v>ProcesTax</v>
      </c>
      <c r="N287" s="10">
        <f>VLOOKUP(M287,Input!$C$2:$D$6,2,FALSE)</f>
        <v>13</v>
      </c>
      <c r="O287" s="10">
        <f t="shared" si="41"/>
        <v>26</v>
      </c>
      <c r="P287" s="10">
        <f>MATCH(F287,Input!$C$15:$U$15,0)</f>
        <v>1</v>
      </c>
    </row>
    <row r="288" spans="2:16">
      <c r="C288" t="s">
        <v>11</v>
      </c>
      <c r="D288" s="18">
        <v>2035</v>
      </c>
      <c r="E288" t="str">
        <f t="shared" si="38"/>
        <v>INDA*</v>
      </c>
      <c r="F288" t="str">
        <f t="shared" si="42"/>
        <v>INDSNG2</v>
      </c>
      <c r="G288" t="str">
        <f t="shared" si="42"/>
        <v>IADHT</v>
      </c>
      <c r="H288" t="str">
        <f t="shared" si="42"/>
        <v>INDSNG2</v>
      </c>
      <c r="I288" s="93" t="s">
        <v>248</v>
      </c>
      <c r="J288" s="51">
        <f ca="1">OFFSET(Input!$A$1,N288+O288+2,P288+1)</f>
        <v>0</v>
      </c>
      <c r="K288" s="51">
        <f t="shared" ca="1" si="39"/>
        <v>0</v>
      </c>
      <c r="M288" s="10" t="str">
        <f t="shared" si="40"/>
        <v>ProcesTax</v>
      </c>
      <c r="N288" s="10">
        <f>VLOOKUP(M288,Input!$C$2:$D$6,2,FALSE)</f>
        <v>13</v>
      </c>
      <c r="O288" s="10">
        <f t="shared" si="41"/>
        <v>26</v>
      </c>
      <c r="P288" s="10">
        <f>MATCH(F288,Input!$C$15:$U$15,0)</f>
        <v>16</v>
      </c>
    </row>
    <row r="289" spans="2:16">
      <c r="C289" t="s">
        <v>11</v>
      </c>
      <c r="D289" s="18">
        <v>2035</v>
      </c>
      <c r="E289" t="str">
        <f t="shared" si="38"/>
        <v>INDA*</v>
      </c>
      <c r="F289" t="str">
        <f t="shared" si="42"/>
        <v>INDSNG1</v>
      </c>
      <c r="G289" t="str">
        <f t="shared" si="42"/>
        <v>IADHT</v>
      </c>
      <c r="H289" t="str">
        <f t="shared" si="42"/>
        <v>INDSNG1</v>
      </c>
      <c r="I289" s="93" t="s">
        <v>248</v>
      </c>
      <c r="J289" s="51">
        <f ca="1">OFFSET(Input!$A$1,N289+O289+2,P289+1)</f>
        <v>0</v>
      </c>
      <c r="K289" s="51">
        <f t="shared" ca="1" si="39"/>
        <v>0</v>
      </c>
      <c r="M289" s="10" t="str">
        <f t="shared" si="40"/>
        <v>ProcesTax</v>
      </c>
      <c r="N289" s="10">
        <f>VLOOKUP(M289,Input!$C$2:$D$6,2,FALSE)</f>
        <v>13</v>
      </c>
      <c r="O289" s="10">
        <f t="shared" si="41"/>
        <v>26</v>
      </c>
      <c r="P289" s="10">
        <f>MATCH(F289,Input!$C$15:$U$15,0)</f>
        <v>15</v>
      </c>
    </row>
    <row r="290" spans="2:16">
      <c r="C290" t="s">
        <v>11</v>
      </c>
      <c r="D290" s="18">
        <v>2035</v>
      </c>
      <c r="E290" t="str">
        <f t="shared" si="38"/>
        <v>INDA*</v>
      </c>
      <c r="F290" t="str">
        <f t="shared" si="42"/>
        <v>INDCOA</v>
      </c>
      <c r="G290" t="str">
        <f t="shared" si="42"/>
        <v>IADHT</v>
      </c>
      <c r="H290" t="str">
        <f t="shared" si="42"/>
        <v>INDCOA</v>
      </c>
      <c r="I290" s="93" t="s">
        <v>248</v>
      </c>
      <c r="J290" s="51">
        <f ca="1">OFFSET(Input!$A$1,N290+O290+2,P290+1)</f>
        <v>0</v>
      </c>
      <c r="K290" s="51">
        <f t="shared" ca="1" si="39"/>
        <v>0</v>
      </c>
      <c r="M290" s="10" t="str">
        <f t="shared" si="40"/>
        <v>ProcesTax</v>
      </c>
      <c r="N290" s="10">
        <f>VLOOKUP(M290,Input!$C$2:$D$6,2,FALSE)</f>
        <v>13</v>
      </c>
      <c r="O290" s="10">
        <f t="shared" si="41"/>
        <v>26</v>
      </c>
      <c r="P290" s="10">
        <f>MATCH(F290,Input!$C$15:$U$15,0)</f>
        <v>2</v>
      </c>
    </row>
    <row r="291" spans="2:16">
      <c r="C291" t="s">
        <v>11</v>
      </c>
      <c r="D291" s="18">
        <v>2035</v>
      </c>
      <c r="E291" t="str">
        <f t="shared" si="38"/>
        <v>INDA*</v>
      </c>
      <c r="F291" t="str">
        <f t="shared" si="42"/>
        <v>INDDSL</v>
      </c>
      <c r="G291" t="str">
        <f t="shared" si="42"/>
        <v>IADHT</v>
      </c>
      <c r="H291" t="str">
        <f t="shared" si="42"/>
        <v>INDDSL</v>
      </c>
      <c r="I291" s="93" t="s">
        <v>248</v>
      </c>
      <c r="J291" s="51">
        <f ca="1">OFFSET(Input!$A$1,N291+O291+2,P291+1)</f>
        <v>154.26271326684906</v>
      </c>
      <c r="K291" s="51">
        <f t="shared" ca="1" si="39"/>
        <v>154.26271326684906</v>
      </c>
      <c r="M291" s="10" t="str">
        <f t="shared" si="40"/>
        <v>ProcesTax</v>
      </c>
      <c r="N291" s="10">
        <f>VLOOKUP(M291,Input!$C$2:$D$6,2,FALSE)</f>
        <v>13</v>
      </c>
      <c r="O291" s="10">
        <f t="shared" si="41"/>
        <v>26</v>
      </c>
      <c r="P291" s="10">
        <f>MATCH(F291,Input!$C$15:$U$15,0)</f>
        <v>3</v>
      </c>
    </row>
    <row r="292" spans="2:16">
      <c r="C292" t="s">
        <v>11</v>
      </c>
      <c r="D292" s="18">
        <v>2035</v>
      </c>
      <c r="E292" t="str">
        <f t="shared" si="38"/>
        <v>INDA*</v>
      </c>
      <c r="F292" t="str">
        <f t="shared" si="42"/>
        <v>INDDSB1</v>
      </c>
      <c r="G292" t="str">
        <f t="shared" si="42"/>
        <v>IADHT</v>
      </c>
      <c r="H292" t="str">
        <f t="shared" si="42"/>
        <v>INDDSB1</v>
      </c>
      <c r="I292" s="93" t="s">
        <v>248</v>
      </c>
      <c r="J292" s="51">
        <f ca="1">OFFSET(Input!$A$1,N292+O292+2,P292+1)</f>
        <v>121.84069514307899</v>
      </c>
      <c r="K292" s="51">
        <f t="shared" ca="1" si="39"/>
        <v>121.84069514307899</v>
      </c>
      <c r="M292" s="10" t="str">
        <f t="shared" si="40"/>
        <v>ProcesTax</v>
      </c>
      <c r="N292" s="10">
        <f>VLOOKUP(M292,Input!$C$2:$D$6,2,FALSE)</f>
        <v>13</v>
      </c>
      <c r="O292" s="10">
        <f t="shared" si="41"/>
        <v>26</v>
      </c>
      <c r="P292" s="10">
        <f>MATCH(F292,Input!$C$15:$U$15,0)</f>
        <v>13</v>
      </c>
    </row>
    <row r="293" spans="2:16">
      <c r="C293" t="s">
        <v>11</v>
      </c>
      <c r="D293" s="18">
        <v>2035</v>
      </c>
      <c r="E293" t="str">
        <f t="shared" si="38"/>
        <v>INDA*</v>
      </c>
      <c r="F293" t="str">
        <f t="shared" si="42"/>
        <v>INDDSB2</v>
      </c>
      <c r="G293" t="str">
        <f t="shared" si="42"/>
        <v>IADHT</v>
      </c>
      <c r="H293" t="str">
        <f t="shared" si="42"/>
        <v>INDDSB2</v>
      </c>
      <c r="I293" s="93" t="s">
        <v>248</v>
      </c>
      <c r="J293" s="51">
        <f ca="1">OFFSET(Input!$A$1,N293+O293+2,P293+1)</f>
        <v>121.84069514307899</v>
      </c>
      <c r="K293" s="51">
        <f t="shared" ca="1" si="39"/>
        <v>121.84069514307899</v>
      </c>
      <c r="M293" s="10" t="str">
        <f t="shared" si="40"/>
        <v>ProcesTax</v>
      </c>
      <c r="N293" s="10">
        <f>VLOOKUP(M293,Input!$C$2:$D$6,2,FALSE)</f>
        <v>13</v>
      </c>
      <c r="O293" s="10">
        <f t="shared" si="41"/>
        <v>26</v>
      </c>
      <c r="P293" s="10">
        <f>MATCH(F293,Input!$C$15:$U$15,0)</f>
        <v>14</v>
      </c>
    </row>
    <row r="294" spans="2:16">
      <c r="C294" t="s">
        <v>11</v>
      </c>
      <c r="D294" s="18">
        <v>2035</v>
      </c>
      <c r="E294" t="str">
        <f t="shared" si="38"/>
        <v>INDA*</v>
      </c>
      <c r="F294" t="str">
        <f t="shared" si="42"/>
        <v>INDWPE</v>
      </c>
      <c r="G294" t="str">
        <f t="shared" si="42"/>
        <v>IADHT</v>
      </c>
      <c r="H294" t="str">
        <f t="shared" si="42"/>
        <v>INDWPE</v>
      </c>
      <c r="I294" s="93" t="s">
        <v>248</v>
      </c>
      <c r="J294" s="51">
        <f ca="1">OFFSET(Input!$A$1,N294+O294+2,P294+1)</f>
        <v>0</v>
      </c>
      <c r="K294" s="51">
        <f t="shared" ca="1" si="39"/>
        <v>0</v>
      </c>
      <c r="M294" s="10" t="str">
        <f t="shared" si="40"/>
        <v>ProcesTax</v>
      </c>
      <c r="N294" s="10">
        <f>VLOOKUP(M294,Input!$C$2:$D$6,2,FALSE)</f>
        <v>13</v>
      </c>
      <c r="O294" s="10">
        <f t="shared" si="41"/>
        <v>26</v>
      </c>
      <c r="P294" s="10">
        <f>MATCH(F294,Input!$C$15:$U$15,0)</f>
        <v>4</v>
      </c>
    </row>
    <row r="295" spans="2:16">
      <c r="C295" t="s">
        <v>11</v>
      </c>
      <c r="D295" s="18">
        <v>2035</v>
      </c>
      <c r="E295" t="str">
        <f t="shared" si="38"/>
        <v>INDA*</v>
      </c>
      <c r="F295" t="str">
        <f t="shared" si="42"/>
        <v>INDWCH</v>
      </c>
      <c r="G295" t="str">
        <f t="shared" si="42"/>
        <v>IADHT</v>
      </c>
      <c r="H295" t="str">
        <f t="shared" si="42"/>
        <v>INDWCH</v>
      </c>
      <c r="I295" s="93" t="s">
        <v>248</v>
      </c>
      <c r="J295" s="51">
        <f ca="1">OFFSET(Input!$A$1,N295+O295+2,P295+1)</f>
        <v>0</v>
      </c>
      <c r="K295" s="51">
        <f t="shared" ca="1" si="39"/>
        <v>0</v>
      </c>
      <c r="M295" s="10" t="str">
        <f t="shared" si="40"/>
        <v>ProcesTax</v>
      </c>
      <c r="N295" s="10">
        <f>VLOOKUP(M295,Input!$C$2:$D$6,2,FALSE)</f>
        <v>13</v>
      </c>
      <c r="O295" s="10">
        <f t="shared" si="41"/>
        <v>26</v>
      </c>
      <c r="P295" s="10">
        <f>MATCH(F295,Input!$C$15:$U$15,0)</f>
        <v>5</v>
      </c>
    </row>
    <row r="296" spans="2:16">
      <c r="C296" t="s">
        <v>11</v>
      </c>
      <c r="D296" s="18">
        <v>2035</v>
      </c>
      <c r="E296" t="str">
        <f t="shared" si="38"/>
        <v>INDA*</v>
      </c>
      <c r="F296" t="str">
        <f t="shared" si="42"/>
        <v>INDHFO</v>
      </c>
      <c r="G296" t="str">
        <f t="shared" si="42"/>
        <v>IADHT</v>
      </c>
      <c r="H296" t="str">
        <f t="shared" si="42"/>
        <v>INDHFO</v>
      </c>
      <c r="I296" s="93" t="s">
        <v>248</v>
      </c>
      <c r="J296" s="51">
        <f ca="1">OFFSET(Input!$A$1,N296+O296+2,P296+1)</f>
        <v>49.119350191937215</v>
      </c>
      <c r="K296" s="51">
        <f t="shared" ca="1" si="39"/>
        <v>49.119350191937215</v>
      </c>
      <c r="M296" s="10" t="str">
        <f t="shared" si="40"/>
        <v>ProcesTax</v>
      </c>
      <c r="N296" s="10">
        <f>VLOOKUP(M296,Input!$C$2:$D$6,2,FALSE)</f>
        <v>13</v>
      </c>
      <c r="O296" s="10">
        <f t="shared" si="41"/>
        <v>26</v>
      </c>
      <c r="P296" s="10">
        <f>MATCH(F296,Input!$C$15:$U$15,0)</f>
        <v>7</v>
      </c>
    </row>
    <row r="297" spans="2:16">
      <c r="C297" t="s">
        <v>11</v>
      </c>
      <c r="D297" s="18">
        <v>2035</v>
      </c>
      <c r="E297" t="str">
        <f t="shared" si="38"/>
        <v>INDA*</v>
      </c>
      <c r="F297" t="str">
        <f t="shared" si="42"/>
        <v>INDLPG</v>
      </c>
      <c r="G297" t="str">
        <f t="shared" si="42"/>
        <v>IADHT</v>
      </c>
      <c r="H297" t="str">
        <f t="shared" si="42"/>
        <v>INDLPG</v>
      </c>
      <c r="I297" s="93" t="s">
        <v>248</v>
      </c>
      <c r="J297" s="51">
        <f ca="1">OFFSET(Input!$A$1,N297+O297+2,P297+1)</f>
        <v>50.283318770351023</v>
      </c>
      <c r="K297" s="51">
        <f t="shared" ca="1" si="39"/>
        <v>50.283318770351023</v>
      </c>
      <c r="M297" s="10" t="str">
        <f t="shared" si="40"/>
        <v>ProcesTax</v>
      </c>
      <c r="N297" s="10">
        <f>VLOOKUP(M297,Input!$C$2:$D$6,2,FALSE)</f>
        <v>13</v>
      </c>
      <c r="O297" s="10">
        <f t="shared" si="41"/>
        <v>26</v>
      </c>
      <c r="P297" s="10">
        <f>MATCH(F297,Input!$C$15:$U$15,0)</f>
        <v>8</v>
      </c>
    </row>
    <row r="298" spans="2:16">
      <c r="C298" t="s">
        <v>11</v>
      </c>
      <c r="D298" s="18">
        <v>2035</v>
      </c>
      <c r="E298" t="str">
        <f t="shared" si="38"/>
        <v>INDA*</v>
      </c>
      <c r="F298" t="str">
        <f t="shared" si="42"/>
        <v>INDWST</v>
      </c>
      <c r="G298" t="str">
        <f t="shared" si="42"/>
        <v>IADHT</v>
      </c>
      <c r="H298" t="str">
        <f t="shared" si="42"/>
        <v>INDWST</v>
      </c>
      <c r="I298" s="93" t="s">
        <v>248</v>
      </c>
      <c r="J298" s="51">
        <f ca="1">OFFSET(Input!$A$1,N298+O298+2,P298+1)</f>
        <v>0</v>
      </c>
      <c r="K298" s="51">
        <f t="shared" ca="1" si="39"/>
        <v>0</v>
      </c>
      <c r="M298" s="10" t="str">
        <f t="shared" si="40"/>
        <v>ProcesTax</v>
      </c>
      <c r="N298" s="10">
        <f>VLOOKUP(M298,Input!$C$2:$D$6,2,FALSE)</f>
        <v>13</v>
      </c>
      <c r="O298" s="10">
        <f t="shared" si="41"/>
        <v>26</v>
      </c>
      <c r="P298" s="10">
        <f>MATCH(F298,Input!$C$15:$U$15,0)</f>
        <v>9</v>
      </c>
    </row>
    <row r="299" spans="2:16">
      <c r="B299" s="9"/>
      <c r="C299" s="9" t="s">
        <v>11</v>
      </c>
      <c r="D299" s="18">
        <v>2035</v>
      </c>
      <c r="E299" s="9" t="str">
        <f t="shared" si="38"/>
        <v>INDA*</v>
      </c>
      <c r="F299" s="9" t="str">
        <f t="shared" ref="F299:H318" si="43">F246</f>
        <v>INDELC</v>
      </c>
      <c r="G299" s="9" t="str">
        <f t="shared" si="43"/>
        <v>IADHT</v>
      </c>
      <c r="H299" s="9" t="str">
        <f t="shared" si="43"/>
        <v>INDELC</v>
      </c>
      <c r="I299" s="93" t="s">
        <v>248</v>
      </c>
      <c r="J299" s="51">
        <f ca="1">OFFSET(Input!$A$1,N299+O299+2,P299+1)</f>
        <v>1.2736219854102486</v>
      </c>
      <c r="K299" s="51">
        <f t="shared" ca="1" si="39"/>
        <v>1.2736219854102486</v>
      </c>
      <c r="M299" s="13" t="str">
        <f t="shared" si="40"/>
        <v>ProcesTax</v>
      </c>
      <c r="N299" s="13">
        <f>VLOOKUP(M299,Input!$C$2:$D$6,2,FALSE)</f>
        <v>13</v>
      </c>
      <c r="O299" s="13">
        <f t="shared" si="41"/>
        <v>26</v>
      </c>
      <c r="P299" s="13">
        <f>MATCH(F299,Input!$C$15:$U$15,0)</f>
        <v>12</v>
      </c>
    </row>
    <row r="300" spans="2:16">
      <c r="C300" t="s">
        <v>11</v>
      </c>
      <c r="D300" s="18">
        <v>2035</v>
      </c>
      <c r="E300" t="str">
        <f t="shared" si="38"/>
        <v>INDA*</v>
      </c>
      <c r="F300" t="str">
        <f t="shared" si="43"/>
        <v>INDNGA</v>
      </c>
      <c r="G300" t="str">
        <f t="shared" si="43"/>
        <v>IADRH</v>
      </c>
      <c r="H300" t="str">
        <f t="shared" si="43"/>
        <v>INDNGA</v>
      </c>
      <c r="I300" s="93" t="s">
        <v>248</v>
      </c>
      <c r="J300" s="59">
        <f ca="1">OFFSET(Input!$A$1,N300+O300+2,P300+1)</f>
        <v>78.90688938861561</v>
      </c>
      <c r="K300" s="51">
        <f t="shared" ca="1" si="39"/>
        <v>78.90688938861561</v>
      </c>
      <c r="M300" s="10" t="str">
        <f t="shared" si="40"/>
        <v>HeatTax</v>
      </c>
      <c r="N300" s="10">
        <f>VLOOKUP(M300,Input!$C$2:$D$6,2,FALSE)</f>
        <v>63</v>
      </c>
      <c r="O300" s="10">
        <f t="shared" si="41"/>
        <v>26</v>
      </c>
      <c r="P300" s="10">
        <f>MATCH(F300,Input!$C$15:$U$15,0)</f>
        <v>1</v>
      </c>
    </row>
    <row r="301" spans="2:16">
      <c r="C301" t="s">
        <v>11</v>
      </c>
      <c r="D301" s="18">
        <v>2035</v>
      </c>
      <c r="E301" t="str">
        <f t="shared" si="38"/>
        <v>INDA*</v>
      </c>
      <c r="F301" t="str">
        <f t="shared" si="43"/>
        <v>INDSNG2</v>
      </c>
      <c r="G301" t="str">
        <f t="shared" si="43"/>
        <v>IADRH</v>
      </c>
      <c r="H301" t="str">
        <f t="shared" si="43"/>
        <v>INDSNG2</v>
      </c>
      <c r="I301" s="93" t="s">
        <v>248</v>
      </c>
      <c r="J301" s="51">
        <f ca="1">OFFSET(Input!$A$1,N301+O301+2,P301+1)</f>
        <v>0</v>
      </c>
      <c r="K301" s="51">
        <f t="shared" ca="1" si="39"/>
        <v>0</v>
      </c>
      <c r="M301" s="10" t="str">
        <f t="shared" si="40"/>
        <v>HeatTax</v>
      </c>
      <c r="N301" s="10">
        <f>VLOOKUP(M301,Input!$C$2:$D$6,2,FALSE)</f>
        <v>63</v>
      </c>
      <c r="O301" s="10">
        <f t="shared" si="41"/>
        <v>26</v>
      </c>
      <c r="P301" s="10">
        <f>MATCH(F301,Input!$C$15:$U$15,0)</f>
        <v>16</v>
      </c>
    </row>
    <row r="302" spans="2:16">
      <c r="C302" t="s">
        <v>11</v>
      </c>
      <c r="D302" s="18">
        <v>2035</v>
      </c>
      <c r="E302" t="str">
        <f t="shared" si="38"/>
        <v>INDA*</v>
      </c>
      <c r="F302" t="str">
        <f t="shared" si="43"/>
        <v>INDSNG1</v>
      </c>
      <c r="G302" t="str">
        <f t="shared" si="43"/>
        <v>IADRH</v>
      </c>
      <c r="H302" t="str">
        <f t="shared" si="43"/>
        <v>INDSNG1</v>
      </c>
      <c r="I302" s="93" t="s">
        <v>248</v>
      </c>
      <c r="J302" s="51">
        <f ca="1">OFFSET(Input!$A$1,N302+O302+2,P302+1)</f>
        <v>121.84069514307899</v>
      </c>
      <c r="K302" s="51">
        <f t="shared" ca="1" si="39"/>
        <v>121.84069514307899</v>
      </c>
      <c r="M302" s="10" t="str">
        <f t="shared" si="40"/>
        <v>HeatTax</v>
      </c>
      <c r="N302" s="10">
        <f>VLOOKUP(M302,Input!$C$2:$D$6,2,FALSE)</f>
        <v>63</v>
      </c>
      <c r="O302" s="10">
        <f t="shared" si="41"/>
        <v>26</v>
      </c>
      <c r="P302" s="10">
        <f>MATCH(F302,Input!$C$15:$U$15,0)</f>
        <v>15</v>
      </c>
    </row>
    <row r="303" spans="2:16">
      <c r="C303" t="s">
        <v>11</v>
      </c>
      <c r="D303" s="18">
        <v>2035</v>
      </c>
      <c r="E303" t="str">
        <f t="shared" si="38"/>
        <v>INDA*</v>
      </c>
      <c r="F303" t="str">
        <f t="shared" si="43"/>
        <v>INDCOA</v>
      </c>
      <c r="G303" t="str">
        <f t="shared" si="43"/>
        <v>IADRH</v>
      </c>
      <c r="H303" t="str">
        <f t="shared" si="43"/>
        <v>INDCOA</v>
      </c>
      <c r="I303" s="93" t="s">
        <v>248</v>
      </c>
      <c r="J303" s="51">
        <f ca="1">OFFSET(Input!$A$1,N303+O303+2,P303+1)</f>
        <v>0</v>
      </c>
      <c r="K303" s="51">
        <f t="shared" ca="1" si="39"/>
        <v>0</v>
      </c>
      <c r="M303" s="10" t="str">
        <f t="shared" si="40"/>
        <v>HeatTax</v>
      </c>
      <c r="N303" s="10">
        <f>VLOOKUP(M303,Input!$C$2:$D$6,2,FALSE)</f>
        <v>63</v>
      </c>
      <c r="O303" s="10">
        <f t="shared" si="41"/>
        <v>26</v>
      </c>
      <c r="P303" s="10">
        <f>MATCH(F303,Input!$C$15:$U$15,0)</f>
        <v>2</v>
      </c>
    </row>
    <row r="304" spans="2:16">
      <c r="C304" t="s">
        <v>11</v>
      </c>
      <c r="D304" s="18">
        <v>2035</v>
      </c>
      <c r="E304" t="str">
        <f t="shared" si="38"/>
        <v>INDA*</v>
      </c>
      <c r="F304" t="str">
        <f t="shared" si="43"/>
        <v>INDDSL</v>
      </c>
      <c r="G304" t="str">
        <f t="shared" si="43"/>
        <v>IADRH</v>
      </c>
      <c r="H304" t="str">
        <f t="shared" si="43"/>
        <v>INDDSL</v>
      </c>
      <c r="I304" s="93" t="s">
        <v>248</v>
      </c>
      <c r="J304" s="51">
        <f ca="1">OFFSET(Input!$A$1,N304+O304+2,P304+1)</f>
        <v>154.26271326684906</v>
      </c>
      <c r="K304" s="51">
        <f t="shared" ca="1" si="39"/>
        <v>154.26271326684906</v>
      </c>
      <c r="M304" s="10" t="str">
        <f t="shared" si="40"/>
        <v>HeatTax</v>
      </c>
      <c r="N304" s="10">
        <f>VLOOKUP(M304,Input!$C$2:$D$6,2,FALSE)</f>
        <v>63</v>
      </c>
      <c r="O304" s="10">
        <f t="shared" si="41"/>
        <v>26</v>
      </c>
      <c r="P304" s="10">
        <f>MATCH(F304,Input!$C$15:$U$15,0)</f>
        <v>3</v>
      </c>
    </row>
    <row r="305" spans="2:16">
      <c r="C305" t="s">
        <v>11</v>
      </c>
      <c r="D305" s="18">
        <v>2035</v>
      </c>
      <c r="E305" t="str">
        <f t="shared" si="38"/>
        <v>INDA*</v>
      </c>
      <c r="F305" t="str">
        <f t="shared" si="43"/>
        <v>INDDSB1</v>
      </c>
      <c r="G305" t="str">
        <f t="shared" si="43"/>
        <v>IADRH</v>
      </c>
      <c r="H305" t="str">
        <f t="shared" si="43"/>
        <v>INDDSB1</v>
      </c>
      <c r="I305" s="93" t="s">
        <v>248</v>
      </c>
      <c r="J305" s="51">
        <f ca="1">OFFSET(Input!$A$1,N305+O305+2,P305+1)</f>
        <v>40.322872058088471</v>
      </c>
      <c r="K305" s="51">
        <f t="shared" ca="1" si="39"/>
        <v>40.322872058088471</v>
      </c>
      <c r="M305" s="10" t="str">
        <f t="shared" si="40"/>
        <v>HeatTax</v>
      </c>
      <c r="N305" s="10">
        <f>VLOOKUP(M305,Input!$C$2:$D$6,2,FALSE)</f>
        <v>63</v>
      </c>
      <c r="O305" s="10">
        <f t="shared" si="41"/>
        <v>26</v>
      </c>
      <c r="P305" s="10">
        <f>MATCH(F305,Input!$C$15:$U$15,0)</f>
        <v>13</v>
      </c>
    </row>
    <row r="306" spans="2:16">
      <c r="C306" t="s">
        <v>11</v>
      </c>
      <c r="D306" s="18">
        <v>2035</v>
      </c>
      <c r="E306" t="str">
        <f t="shared" si="38"/>
        <v>INDA*</v>
      </c>
      <c r="F306" t="str">
        <f t="shared" si="43"/>
        <v>INDDSB2</v>
      </c>
      <c r="G306" t="str">
        <f t="shared" si="43"/>
        <v>IADRH</v>
      </c>
      <c r="H306" t="str">
        <f t="shared" si="43"/>
        <v>INDDSB2</v>
      </c>
      <c r="I306" s="93" t="s">
        <v>248</v>
      </c>
      <c r="J306" s="51">
        <f ca="1">OFFSET(Input!$A$1,N306+O306+2,P306+1)</f>
        <v>121.84069514307899</v>
      </c>
      <c r="K306" s="51">
        <f t="shared" ca="1" si="39"/>
        <v>121.84069514307899</v>
      </c>
      <c r="M306" s="10" t="str">
        <f t="shared" si="40"/>
        <v>HeatTax</v>
      </c>
      <c r="N306" s="10">
        <f>VLOOKUP(M306,Input!$C$2:$D$6,2,FALSE)</f>
        <v>63</v>
      </c>
      <c r="O306" s="10">
        <f t="shared" si="41"/>
        <v>26</v>
      </c>
      <c r="P306" s="10">
        <f>MATCH(F306,Input!$C$15:$U$15,0)</f>
        <v>14</v>
      </c>
    </row>
    <row r="307" spans="2:16">
      <c r="C307" t="s">
        <v>11</v>
      </c>
      <c r="D307" s="18">
        <v>2035</v>
      </c>
      <c r="E307" t="str">
        <f t="shared" si="38"/>
        <v>INDA*</v>
      </c>
      <c r="F307" t="str">
        <f t="shared" si="43"/>
        <v>INDWPE</v>
      </c>
      <c r="G307" t="str">
        <f t="shared" si="43"/>
        <v>IADRH</v>
      </c>
      <c r="H307" t="str">
        <f t="shared" si="43"/>
        <v>INDWPE</v>
      </c>
      <c r="I307" s="93" t="s">
        <v>248</v>
      </c>
      <c r="J307" s="51">
        <f ca="1">OFFSET(Input!$A$1,N307+O307+2,P307+1)</f>
        <v>0</v>
      </c>
      <c r="K307" s="51">
        <f t="shared" ca="1" si="39"/>
        <v>0</v>
      </c>
      <c r="M307" s="10" t="str">
        <f t="shared" si="40"/>
        <v>HeatTax</v>
      </c>
      <c r="N307" s="10">
        <f>VLOOKUP(M307,Input!$C$2:$D$6,2,FALSE)</f>
        <v>63</v>
      </c>
      <c r="O307" s="10">
        <f t="shared" si="41"/>
        <v>26</v>
      </c>
      <c r="P307" s="10">
        <f>MATCH(F307,Input!$C$15:$U$15,0)</f>
        <v>4</v>
      </c>
    </row>
    <row r="308" spans="2:16">
      <c r="C308" t="s">
        <v>11</v>
      </c>
      <c r="D308" s="18">
        <v>2035</v>
      </c>
      <c r="E308" t="str">
        <f t="shared" si="38"/>
        <v>INDA*</v>
      </c>
      <c r="F308" t="str">
        <f t="shared" si="43"/>
        <v>INDWCH</v>
      </c>
      <c r="G308" t="str">
        <f t="shared" si="43"/>
        <v>IADRH</v>
      </c>
      <c r="H308" t="str">
        <f t="shared" si="43"/>
        <v>INDWCH</v>
      </c>
      <c r="I308" s="93" t="s">
        <v>248</v>
      </c>
      <c r="J308" s="51">
        <f ca="1">OFFSET(Input!$A$1,N308+O308+2,P308+1)</f>
        <v>0</v>
      </c>
      <c r="K308" s="51">
        <f t="shared" ca="1" si="39"/>
        <v>0</v>
      </c>
      <c r="M308" s="10" t="str">
        <f t="shared" si="40"/>
        <v>HeatTax</v>
      </c>
      <c r="N308" s="10">
        <f>VLOOKUP(M308,Input!$C$2:$D$6,2,FALSE)</f>
        <v>63</v>
      </c>
      <c r="O308" s="10">
        <f t="shared" si="41"/>
        <v>26</v>
      </c>
      <c r="P308" s="10">
        <f>MATCH(F308,Input!$C$15:$U$15,0)</f>
        <v>5</v>
      </c>
    </row>
    <row r="309" spans="2:16">
      <c r="C309" t="s">
        <v>11</v>
      </c>
      <c r="D309" s="18">
        <v>2035</v>
      </c>
      <c r="E309" t="str">
        <f t="shared" si="38"/>
        <v>INDA*</v>
      </c>
      <c r="F309" t="str">
        <f t="shared" si="43"/>
        <v>INDBGA</v>
      </c>
      <c r="G309" t="str">
        <f t="shared" si="43"/>
        <v>IADRH</v>
      </c>
      <c r="H309" t="str">
        <f t="shared" si="43"/>
        <v>INDBGA</v>
      </c>
      <c r="I309" s="93" t="s">
        <v>248</v>
      </c>
      <c r="J309" s="51">
        <f ca="1">OFFSET(Input!$A$1,N309+O309+2,P309+1)</f>
        <v>0</v>
      </c>
      <c r="K309" s="51">
        <f t="shared" ca="1" si="39"/>
        <v>0</v>
      </c>
      <c r="M309" s="10" t="str">
        <f t="shared" si="40"/>
        <v>HeatTax</v>
      </c>
      <c r="N309" s="10">
        <f>VLOOKUP(M309,Input!$C$2:$D$6,2,FALSE)</f>
        <v>63</v>
      </c>
      <c r="O309" s="10">
        <f t="shared" si="41"/>
        <v>26</v>
      </c>
      <c r="P309" s="10">
        <f>MATCH(F309,Input!$C$15:$U$15,0)</f>
        <v>6</v>
      </c>
    </row>
    <row r="310" spans="2:16">
      <c r="C310" t="s">
        <v>11</v>
      </c>
      <c r="D310" s="18">
        <v>2035</v>
      </c>
      <c r="E310" t="str">
        <f t="shared" si="38"/>
        <v>INDA*</v>
      </c>
      <c r="F310" t="str">
        <f t="shared" si="43"/>
        <v>INDHFO</v>
      </c>
      <c r="G310" t="str">
        <f t="shared" si="43"/>
        <v>IADRH</v>
      </c>
      <c r="H310" t="str">
        <f t="shared" si="43"/>
        <v>INDHFO</v>
      </c>
      <c r="I310" s="93" t="s">
        <v>248</v>
      </c>
      <c r="J310" s="51">
        <f ca="1">OFFSET(Input!$A$1,N310+O310+2,P310+1)</f>
        <v>70.840902704037745</v>
      </c>
      <c r="K310" s="51">
        <f t="shared" ca="1" si="39"/>
        <v>70.840902704037745</v>
      </c>
      <c r="M310" s="10" t="str">
        <f t="shared" si="40"/>
        <v>HeatTax</v>
      </c>
      <c r="N310" s="10">
        <f>VLOOKUP(M310,Input!$C$2:$D$6,2,FALSE)</f>
        <v>63</v>
      </c>
      <c r="O310" s="10">
        <f t="shared" si="41"/>
        <v>26</v>
      </c>
      <c r="P310" s="10">
        <f>MATCH(F310,Input!$C$15:$U$15,0)</f>
        <v>7</v>
      </c>
    </row>
    <row r="311" spans="2:16">
      <c r="C311" t="s">
        <v>11</v>
      </c>
      <c r="D311" s="18">
        <v>2035</v>
      </c>
      <c r="E311" t="str">
        <f t="shared" si="38"/>
        <v>INDA*</v>
      </c>
      <c r="F311" t="str">
        <f t="shared" si="43"/>
        <v>INDLPG</v>
      </c>
      <c r="G311" t="str">
        <f t="shared" si="43"/>
        <v>IADRH</v>
      </c>
      <c r="H311" t="str">
        <f t="shared" si="43"/>
        <v>INDLPG</v>
      </c>
      <c r="I311" s="93" t="s">
        <v>248</v>
      </c>
      <c r="J311" s="51">
        <f ca="1">OFFSET(Input!$A$1,N311+O311+2,P311+1)</f>
        <v>50.283318770351023</v>
      </c>
      <c r="K311" s="51">
        <f t="shared" ca="1" si="39"/>
        <v>50.283318770351023</v>
      </c>
      <c r="M311" s="10" t="str">
        <f t="shared" si="40"/>
        <v>HeatTax</v>
      </c>
      <c r="N311" s="10">
        <f>VLOOKUP(M311,Input!$C$2:$D$6,2,FALSE)</f>
        <v>63</v>
      </c>
      <c r="O311" s="10">
        <f t="shared" si="41"/>
        <v>26</v>
      </c>
      <c r="P311" s="10">
        <f>MATCH(F311,Input!$C$15:$U$15,0)</f>
        <v>8</v>
      </c>
    </row>
    <row r="312" spans="2:16">
      <c r="C312" t="s">
        <v>11</v>
      </c>
      <c r="D312" s="18">
        <v>2035</v>
      </c>
      <c r="E312" t="str">
        <f t="shared" si="38"/>
        <v>INDA*</v>
      </c>
      <c r="F312" t="str">
        <f t="shared" si="43"/>
        <v>INDWST</v>
      </c>
      <c r="G312" t="str">
        <f t="shared" si="43"/>
        <v>IADRH</v>
      </c>
      <c r="H312" t="str">
        <f t="shared" si="43"/>
        <v>INDWST</v>
      </c>
      <c r="I312" s="93" t="s">
        <v>248</v>
      </c>
      <c r="J312" s="51">
        <f ca="1">OFFSET(Input!$A$1,N312+O312+2,P312+1)</f>
        <v>0</v>
      </c>
      <c r="K312" s="51">
        <f t="shared" ca="1" si="39"/>
        <v>0</v>
      </c>
      <c r="M312" s="10" t="str">
        <f t="shared" si="40"/>
        <v>HeatTax</v>
      </c>
      <c r="N312" s="10">
        <f>VLOOKUP(M312,Input!$C$2:$D$6,2,FALSE)</f>
        <v>63</v>
      </c>
      <c r="O312" s="10">
        <f t="shared" si="41"/>
        <v>26</v>
      </c>
      <c r="P312" s="10">
        <f>MATCH(F312,Input!$C$15:$U$15,0)</f>
        <v>9</v>
      </c>
    </row>
    <row r="313" spans="2:16">
      <c r="C313" t="s">
        <v>11</v>
      </c>
      <c r="D313" s="18">
        <v>2035</v>
      </c>
      <c r="E313" t="str">
        <f t="shared" si="38"/>
        <v>INDA*</v>
      </c>
      <c r="F313" t="str">
        <f t="shared" si="43"/>
        <v>INDHCE</v>
      </c>
      <c r="G313" t="str">
        <f t="shared" si="43"/>
        <v>IADRH</v>
      </c>
      <c r="H313" t="str">
        <f t="shared" si="43"/>
        <v>INDHCE</v>
      </c>
      <c r="I313" s="93" t="s">
        <v>248</v>
      </c>
      <c r="J313" s="51">
        <f ca="1">OFFSET(Input!$A$1,N313+O313+2,P313+1)</f>
        <v>30.170076892571945</v>
      </c>
      <c r="K313" s="51">
        <f t="shared" ca="1" si="39"/>
        <v>30.170076892571945</v>
      </c>
      <c r="M313" s="10" t="str">
        <f t="shared" si="40"/>
        <v>HeatTax</v>
      </c>
      <c r="N313" s="10">
        <f>VLOOKUP(M313,Input!$C$2:$D$6,2,FALSE)</f>
        <v>63</v>
      </c>
      <c r="O313" s="10">
        <f t="shared" si="41"/>
        <v>26</v>
      </c>
      <c r="P313" s="10">
        <f>MATCH(F313,Input!$C$15:$U$15,0)</f>
        <v>10</v>
      </c>
    </row>
    <row r="314" spans="2:16">
      <c r="C314" t="s">
        <v>11</v>
      </c>
      <c r="D314" s="18">
        <v>2035</v>
      </c>
      <c r="E314" t="str">
        <f t="shared" si="38"/>
        <v>INDA*</v>
      </c>
      <c r="F314" t="str">
        <f t="shared" si="43"/>
        <v>INDHDE</v>
      </c>
      <c r="G314" t="str">
        <f t="shared" si="43"/>
        <v>IADRH</v>
      </c>
      <c r="H314" t="str">
        <f t="shared" si="43"/>
        <v>INDHDE</v>
      </c>
      <c r="I314" s="93" t="s">
        <v>248</v>
      </c>
      <c r="J314" s="51">
        <f ca="1">OFFSET(Input!$A$1,N314+O314+2,P314+1)</f>
        <v>30.170076892571945</v>
      </c>
      <c r="K314" s="51">
        <f t="shared" ca="1" si="39"/>
        <v>30.170076892571945</v>
      </c>
      <c r="M314" s="10" t="str">
        <f t="shared" si="40"/>
        <v>HeatTax</v>
      </c>
      <c r="N314" s="10">
        <f>VLOOKUP(M314,Input!$C$2:$D$6,2,FALSE)</f>
        <v>63</v>
      </c>
      <c r="O314" s="10">
        <f t="shared" si="41"/>
        <v>26</v>
      </c>
      <c r="P314" s="10">
        <f>MATCH(F314,Input!$C$15:$U$15,0)</f>
        <v>11</v>
      </c>
    </row>
    <row r="315" spans="2:16">
      <c r="B315" s="9"/>
      <c r="C315" s="9" t="s">
        <v>11</v>
      </c>
      <c r="D315" s="18">
        <v>2035</v>
      </c>
      <c r="E315" s="9" t="str">
        <f t="shared" si="38"/>
        <v>INDA*</v>
      </c>
      <c r="F315" s="9" t="str">
        <f t="shared" si="43"/>
        <v>INDELC</v>
      </c>
      <c r="G315" s="9" t="str">
        <f t="shared" si="43"/>
        <v>IADRH</v>
      </c>
      <c r="H315" s="9" t="str">
        <f t="shared" si="43"/>
        <v>INDELC</v>
      </c>
      <c r="I315" s="93" t="s">
        <v>248</v>
      </c>
      <c r="J315" s="51">
        <f ca="1">OFFSET(Input!$A$1,N315+O315+2,P315+1)</f>
        <v>40.322872058088471</v>
      </c>
      <c r="K315" s="51">
        <f t="shared" ca="1" si="39"/>
        <v>40.322872058088471</v>
      </c>
      <c r="M315" s="13" t="str">
        <f t="shared" si="40"/>
        <v>HeatTax</v>
      </c>
      <c r="N315" s="13">
        <f>VLOOKUP(M315,Input!$C$2:$D$6,2,FALSE)</f>
        <v>63</v>
      </c>
      <c r="O315" s="13">
        <f t="shared" si="41"/>
        <v>26</v>
      </c>
      <c r="P315" s="13">
        <f>MATCH(F315,Input!$C$15:$U$15,0)</f>
        <v>12</v>
      </c>
    </row>
    <row r="316" spans="2:16">
      <c r="B316" s="26"/>
      <c r="C316" s="26" t="s">
        <v>11</v>
      </c>
      <c r="D316" s="18">
        <v>2035</v>
      </c>
      <c r="E316" s="26" t="str">
        <f t="shared" si="38"/>
        <v>INDA*</v>
      </c>
      <c r="F316" s="26" t="str">
        <f t="shared" si="43"/>
        <v>INDELC</v>
      </c>
      <c r="G316" s="26" t="str">
        <f t="shared" si="43"/>
        <v>IADLA</v>
      </c>
      <c r="H316" s="9" t="str">
        <f t="shared" si="43"/>
        <v>INDELC</v>
      </c>
      <c r="I316" s="93" t="s">
        <v>248</v>
      </c>
      <c r="J316" s="53">
        <f ca="1">OFFSET(Input!$A$1,N316+O316+2,P316+1)</f>
        <v>40.322872058088471</v>
      </c>
      <c r="K316" s="51">
        <f t="shared" ca="1" si="39"/>
        <v>40.322872058088471</v>
      </c>
      <c r="M316" s="28" t="str">
        <f t="shared" si="40"/>
        <v>FullTax</v>
      </c>
      <c r="N316" s="28">
        <f>VLOOKUP(M316,Input!$C$2:$D$6,2,FALSE)</f>
        <v>113</v>
      </c>
      <c r="O316" s="28">
        <f t="shared" si="41"/>
        <v>26</v>
      </c>
      <c r="P316" s="28">
        <f>MATCH(F316,Input!$C$15:$U$15,0)</f>
        <v>12</v>
      </c>
    </row>
    <row r="317" spans="2:16">
      <c r="B317" s="9"/>
      <c r="C317" s="9" t="s">
        <v>11</v>
      </c>
      <c r="D317" s="18">
        <v>2035</v>
      </c>
      <c r="E317" s="9" t="str">
        <f t="shared" si="38"/>
        <v>INDA*</v>
      </c>
      <c r="F317" s="9" t="str">
        <f t="shared" si="43"/>
        <v>INDELC</v>
      </c>
      <c r="G317" s="9" t="str">
        <f t="shared" si="43"/>
        <v>IADEM</v>
      </c>
      <c r="H317" s="9" t="str">
        <f t="shared" si="43"/>
        <v>INDELC</v>
      </c>
      <c r="I317" s="93" t="s">
        <v>248</v>
      </c>
      <c r="J317" s="53">
        <f ca="1">OFFSET(Input!$A$1,N317+O317+2,P317+1)</f>
        <v>40.322872058088471</v>
      </c>
      <c r="K317" s="51">
        <f t="shared" ca="1" si="39"/>
        <v>40.322872058088471</v>
      </c>
      <c r="M317" s="13" t="str">
        <f t="shared" si="40"/>
        <v>FullTax</v>
      </c>
      <c r="N317" s="13">
        <f>VLOOKUP(M317,Input!$C$2:$D$6,2,FALSE)</f>
        <v>113</v>
      </c>
      <c r="O317" s="13">
        <f t="shared" si="41"/>
        <v>26</v>
      </c>
      <c r="P317" s="13">
        <f>MATCH(F317,Input!$C$15:$U$15,0)</f>
        <v>12</v>
      </c>
    </row>
    <row r="318" spans="2:16">
      <c r="C318" t="s">
        <v>11</v>
      </c>
      <c r="D318" s="18">
        <v>2035</v>
      </c>
      <c r="E318" t="str">
        <f t="shared" si="38"/>
        <v>INDA*</v>
      </c>
      <c r="F318" t="str">
        <f t="shared" si="43"/>
        <v>INDDSB1</v>
      </c>
      <c r="G318" t="str">
        <f t="shared" si="43"/>
        <v>IADTF</v>
      </c>
      <c r="H318" t="str">
        <f t="shared" si="43"/>
        <v>INDDSB1</v>
      </c>
      <c r="I318" s="93" t="s">
        <v>248</v>
      </c>
      <c r="J318" s="59">
        <f ca="1">OFFSET(Input!$A$1,N318+O318+2,P318+1)</f>
        <v>0</v>
      </c>
      <c r="K318" s="51">
        <f t="shared" ca="1" si="39"/>
        <v>0</v>
      </c>
      <c r="M318" s="10" t="str">
        <f t="shared" si="40"/>
        <v>Lowered el tax</v>
      </c>
      <c r="N318" s="10">
        <f>VLOOKUP(M318,Input!$C$2:$D$6,2,FALSE)</f>
        <v>213</v>
      </c>
      <c r="O318" s="10">
        <f t="shared" si="41"/>
        <v>26</v>
      </c>
      <c r="P318" s="10">
        <f>MATCH(F318,Input!$C$15:$U$15,0)</f>
        <v>13</v>
      </c>
    </row>
    <row r="319" spans="2:16">
      <c r="C319" t="s">
        <v>11</v>
      </c>
      <c r="D319" s="18">
        <v>2035</v>
      </c>
      <c r="E319" t="str">
        <f t="shared" si="38"/>
        <v>INDA*</v>
      </c>
      <c r="F319" t="str">
        <f t="shared" ref="F319:H323" si="44">F266</f>
        <v>INDDSB2</v>
      </c>
      <c r="G319" t="str">
        <f t="shared" si="44"/>
        <v>IADTF</v>
      </c>
      <c r="H319" t="str">
        <f t="shared" si="44"/>
        <v>INDDSB2</v>
      </c>
      <c r="I319" s="93" t="s">
        <v>248</v>
      </c>
      <c r="J319" s="51">
        <f ca="1">OFFSET(Input!$A$1,N319+O319+2,P319+1)</f>
        <v>0</v>
      </c>
      <c r="K319" s="51">
        <f t="shared" ca="1" si="39"/>
        <v>0</v>
      </c>
      <c r="M319" s="10" t="str">
        <f t="shared" si="40"/>
        <v>Lowered el tax</v>
      </c>
      <c r="N319" s="10">
        <f>VLOOKUP(M319,Input!$C$2:$D$6,2,FALSE)</f>
        <v>213</v>
      </c>
      <c r="O319" s="10">
        <f t="shared" si="41"/>
        <v>26</v>
      </c>
      <c r="P319" s="10">
        <f>MATCH(F319,Input!$C$15:$U$15,0)</f>
        <v>14</v>
      </c>
    </row>
    <row r="320" spans="2:16">
      <c r="C320" t="s">
        <v>11</v>
      </c>
      <c r="D320" s="18">
        <v>2035</v>
      </c>
      <c r="E320" t="str">
        <f t="shared" si="38"/>
        <v>INDA*</v>
      </c>
      <c r="F320" t="str">
        <f t="shared" si="44"/>
        <v>INDDSL</v>
      </c>
      <c r="G320" t="str">
        <f t="shared" si="44"/>
        <v>IADTF</v>
      </c>
      <c r="H320" t="str">
        <f t="shared" si="44"/>
        <v>INDDSL</v>
      </c>
      <c r="I320" s="93" t="s">
        <v>248</v>
      </c>
      <c r="J320" s="51">
        <f ca="1">OFFSET(Input!$A$1,N320+O320+2,P320+1)</f>
        <v>0</v>
      </c>
      <c r="K320" s="51">
        <f t="shared" ca="1" si="39"/>
        <v>0</v>
      </c>
      <c r="M320" s="10" t="str">
        <f t="shared" si="40"/>
        <v>Lowered el tax</v>
      </c>
      <c r="N320" s="10">
        <f>VLOOKUP(M320,Input!$C$2:$D$6,2,FALSE)</f>
        <v>213</v>
      </c>
      <c r="O320" s="10">
        <f t="shared" si="41"/>
        <v>26</v>
      </c>
      <c r="P320" s="10">
        <f>MATCH(F320,Input!$C$15:$U$15,0)</f>
        <v>3</v>
      </c>
    </row>
    <row r="321" spans="2:16">
      <c r="C321" t="s">
        <v>11</v>
      </c>
      <c r="D321" s="18">
        <v>2035</v>
      </c>
      <c r="E321" t="str">
        <f t="shared" si="38"/>
        <v>INDA*</v>
      </c>
      <c r="F321" t="str">
        <f t="shared" si="44"/>
        <v>INDLPG</v>
      </c>
      <c r="G321" t="str">
        <f t="shared" si="44"/>
        <v>IADFL</v>
      </c>
      <c r="H321" t="str">
        <f t="shared" si="44"/>
        <v>INDLPG</v>
      </c>
      <c r="I321" s="93" t="s">
        <v>248</v>
      </c>
      <c r="J321" s="51">
        <f ca="1">OFFSET(Input!$A$1,N321+O321+2,P321+1)</f>
        <v>50.283318770351023</v>
      </c>
      <c r="K321" s="51">
        <f t="shared" ca="1" si="39"/>
        <v>50.283318770351023</v>
      </c>
      <c r="M321" s="10" t="str">
        <f t="shared" si="40"/>
        <v>FullTax</v>
      </c>
      <c r="N321" s="10">
        <f>VLOOKUP(M321,Input!$C$2:$D$6,2,FALSE)</f>
        <v>113</v>
      </c>
      <c r="O321" s="10">
        <f t="shared" si="41"/>
        <v>26</v>
      </c>
      <c r="P321" s="10">
        <f>MATCH(F321,Input!$C$15:$U$15,0)</f>
        <v>8</v>
      </c>
    </row>
    <row r="322" spans="2:16">
      <c r="C322" t="s">
        <v>11</v>
      </c>
      <c r="D322" s="18">
        <v>2035</v>
      </c>
      <c r="E322" t="str">
        <f t="shared" si="38"/>
        <v>INDA*</v>
      </c>
      <c r="F322" t="str">
        <f t="shared" si="44"/>
        <v>INDSNG1</v>
      </c>
      <c r="G322" t="str">
        <f t="shared" si="44"/>
        <v>IADFL</v>
      </c>
      <c r="H322" t="str">
        <f t="shared" si="44"/>
        <v>INDSNG1</v>
      </c>
      <c r="I322" s="93" t="s">
        <v>248</v>
      </c>
      <c r="J322" s="51">
        <f ca="1">OFFSET(Input!$A$1,N322+O322+2,P322+1)</f>
        <v>121.84069514307899</v>
      </c>
      <c r="K322" s="51">
        <f t="shared" ca="1" si="39"/>
        <v>121.84069514307899</v>
      </c>
      <c r="M322" s="10" t="str">
        <f t="shared" si="40"/>
        <v>FullTax</v>
      </c>
      <c r="N322" s="10">
        <f>VLOOKUP(M322,Input!$C$2:$D$6,2,FALSE)</f>
        <v>113</v>
      </c>
      <c r="O322" s="10">
        <f t="shared" si="41"/>
        <v>26</v>
      </c>
      <c r="P322" s="10">
        <f>MATCH(F322,Input!$C$15:$U$15,0)</f>
        <v>15</v>
      </c>
    </row>
    <row r="323" spans="2:16" ht="15.75" thickBot="1">
      <c r="B323" s="80"/>
      <c r="C323" s="80" t="s">
        <v>11</v>
      </c>
      <c r="D323" s="81">
        <v>2035</v>
      </c>
      <c r="E323" s="80" t="str">
        <f t="shared" si="38"/>
        <v>INDA*</v>
      </c>
      <c r="F323" s="80" t="str">
        <f t="shared" si="44"/>
        <v>INDSNG2</v>
      </c>
      <c r="G323" s="80" t="str">
        <f t="shared" si="44"/>
        <v>IADFL</v>
      </c>
      <c r="H323" s="80" t="str">
        <f t="shared" si="44"/>
        <v>INDSNG2</v>
      </c>
      <c r="I323" s="93" t="s">
        <v>248</v>
      </c>
      <c r="J323" s="83">
        <f ca="1">OFFSET(Input!$A$1,N323+O323+2,P323+1)</f>
        <v>0</v>
      </c>
      <c r="K323" s="51">
        <f t="shared" ca="1" si="39"/>
        <v>0</v>
      </c>
      <c r="M323" s="82" t="str">
        <f t="shared" si="40"/>
        <v>FullTax</v>
      </c>
      <c r="N323" s="82">
        <f>VLOOKUP(M323,Input!$C$2:$D$6,2,FALSE)</f>
        <v>113</v>
      </c>
      <c r="O323" s="82">
        <f t="shared" si="41"/>
        <v>26</v>
      </c>
      <c r="P323" s="82">
        <f>MATCH(F323,Input!$C$15:$U$15,0)</f>
        <v>16</v>
      </c>
    </row>
  </sheetData>
  <dataConsolidate/>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sheetPr>
  <dimension ref="B1:V323"/>
  <sheetViews>
    <sheetView zoomScaleNormal="100" workbookViewId="0">
      <selection activeCell="J5" sqref="J5"/>
    </sheetView>
  </sheetViews>
  <sheetFormatPr defaultRowHeight="15"/>
  <cols>
    <col min="1" max="1" width="3.5703125" customWidth="1"/>
    <col min="2" max="2" width="10.140625" customWidth="1"/>
    <col min="3" max="3" width="14" customWidth="1"/>
    <col min="4" max="4" width="6" customWidth="1"/>
    <col min="5" max="6" width="9.140625" customWidth="1"/>
    <col min="7" max="7" width="8.85546875" customWidth="1"/>
    <col min="8" max="8" width="13.7109375" customWidth="1"/>
    <col min="9" max="9" width="8" customWidth="1"/>
    <col min="10" max="10" width="12.140625" customWidth="1"/>
    <col min="11" max="11" width="7.140625" customWidth="1"/>
    <col min="12" max="12" width="10.42578125" customWidth="1"/>
    <col min="13" max="13" width="10.140625" customWidth="1"/>
    <col min="14" max="14" width="10.42578125" customWidth="1"/>
    <col min="15" max="15" width="10.5703125" customWidth="1"/>
    <col min="16" max="16" width="3.7109375" customWidth="1"/>
    <col min="17" max="17" width="12.85546875" customWidth="1"/>
    <col min="18" max="18" width="8.7109375" customWidth="1"/>
    <col min="19" max="19" width="3.85546875" customWidth="1"/>
    <col min="20" max="20" width="12.140625" customWidth="1"/>
    <col min="21" max="21" width="39.140625" customWidth="1"/>
    <col min="22" max="22" width="9.5703125" customWidth="1"/>
  </cols>
  <sheetData>
    <row r="1" spans="2:22">
      <c r="B1" s="15"/>
    </row>
    <row r="2" spans="2:22" ht="18.75">
      <c r="B2" s="14" t="s">
        <v>146</v>
      </c>
      <c r="T2" s="22" t="s">
        <v>40</v>
      </c>
      <c r="U2" s="23" t="s">
        <v>38</v>
      </c>
    </row>
    <row r="3" spans="2:22">
      <c r="U3" s="23" t="s">
        <v>39</v>
      </c>
    </row>
    <row r="4" spans="2:22">
      <c r="B4" s="3" t="str">
        <f>IF(Tax_Apply_Matrix!F22="No","~TFM_INS","DEACTIVATE_TFM_INS")</f>
        <v>DEACTIVATE_TFM_INS</v>
      </c>
      <c r="C4" s="4"/>
      <c r="D4" s="4"/>
      <c r="E4" s="4"/>
      <c r="F4" s="4"/>
      <c r="G4" s="4"/>
      <c r="H4" s="4"/>
      <c r="I4" s="4"/>
      <c r="J4" s="4"/>
      <c r="L4" s="30" t="s">
        <v>196</v>
      </c>
      <c r="M4" s="30"/>
      <c r="N4" s="30"/>
      <c r="O4" s="30"/>
    </row>
    <row r="5" spans="2:22" ht="15.75" thickBot="1">
      <c r="B5" s="5" t="s">
        <v>6</v>
      </c>
      <c r="C5" s="5" t="s">
        <v>7</v>
      </c>
      <c r="D5" s="5" t="s">
        <v>8</v>
      </c>
      <c r="E5" s="6" t="s">
        <v>9</v>
      </c>
      <c r="F5" s="6" t="s">
        <v>13</v>
      </c>
      <c r="G5" s="6" t="s">
        <v>14</v>
      </c>
      <c r="H5" s="21" t="s">
        <v>10</v>
      </c>
      <c r="I5" s="11" t="s">
        <v>12</v>
      </c>
      <c r="J5" s="7"/>
      <c r="L5" s="79" t="s">
        <v>193</v>
      </c>
      <c r="M5" s="30" t="s">
        <v>194</v>
      </c>
      <c r="N5" s="30" t="s">
        <v>191</v>
      </c>
      <c r="O5" s="30" t="s">
        <v>192</v>
      </c>
      <c r="T5" s="22" t="s">
        <v>34</v>
      </c>
      <c r="U5" s="22" t="s">
        <v>74</v>
      </c>
      <c r="V5" s="22" t="s">
        <v>79</v>
      </c>
    </row>
    <row r="6" spans="2:22">
      <c r="B6" s="8"/>
      <c r="C6" s="8" t="s">
        <v>11</v>
      </c>
      <c r="D6" s="19">
        <v>2010</v>
      </c>
      <c r="E6" s="8" t="str">
        <f t="shared" ref="E6:E64" si="0">$U$3&amp;"*"</f>
        <v>INDF*</v>
      </c>
      <c r="F6" s="8" t="str">
        <f>H6</f>
        <v>INDNGA</v>
      </c>
      <c r="G6" s="8" t="str">
        <f>R6</f>
        <v>IFDMT</v>
      </c>
      <c r="H6" s="8" t="str">
        <f>Q6</f>
        <v>INDNGA</v>
      </c>
      <c r="I6" s="92" t="s">
        <v>209</v>
      </c>
      <c r="J6" s="50">
        <f ca="1">OFFSET(Input!$A$1,M6+N6+2,O6+1)</f>
        <v>2.4405977753815513</v>
      </c>
      <c r="L6" s="20" t="str">
        <f>VLOOKUP(RIGHT(G6,3),$T$6:$V$12,3,FALSE)</f>
        <v>ProcesTax</v>
      </c>
      <c r="M6" s="20">
        <f>VLOOKUP(L6,Input!$C$2:$D$6,2,FALSE)</f>
        <v>13</v>
      </c>
      <c r="N6" s="20">
        <f>D6-2009</f>
        <v>1</v>
      </c>
      <c r="O6" s="20">
        <f>MATCH(F6,Input!$C$15:$U$15,0)</f>
        <v>1</v>
      </c>
      <c r="Q6" s="16" t="s">
        <v>27</v>
      </c>
      <c r="R6" s="16" t="str">
        <f t="shared" ref="R6:R21" si="1">$U$2&amp;$T$6</f>
        <v>IFDMT</v>
      </c>
      <c r="T6" s="24" t="s">
        <v>65</v>
      </c>
      <c r="U6" s="24" t="s">
        <v>66</v>
      </c>
      <c r="V6" t="str">
        <f>HLOOKUP($T$2,Tax_Apply_Matrix!$D$3:$O$12,4)</f>
        <v>ProcesTax</v>
      </c>
    </row>
    <row r="7" spans="2:22">
      <c r="C7" t="s">
        <v>11</v>
      </c>
      <c r="D7" s="18">
        <v>2010</v>
      </c>
      <c r="E7" t="str">
        <f t="shared" si="0"/>
        <v>INDF*</v>
      </c>
      <c r="F7" t="str">
        <f t="shared" ref="F7:F49" si="2">H7</f>
        <v>INDSNG1</v>
      </c>
      <c r="G7" t="str">
        <f t="shared" ref="G7:G49" si="3">R7</f>
        <v>IFDMT</v>
      </c>
      <c r="H7" t="str">
        <f t="shared" ref="H7:H49" si="4">Q7</f>
        <v>INDSNG1</v>
      </c>
      <c r="I7" s="93" t="s">
        <v>209</v>
      </c>
      <c r="J7" s="51">
        <f ca="1">OFFSET(Input!$A$1,M7+N7+2,O7+1)</f>
        <v>0</v>
      </c>
      <c r="L7" s="10" t="str">
        <f t="shared" ref="L7:L70" si="5">VLOOKUP(RIGHT(G7,3),$T$6:$V$12,3,FALSE)</f>
        <v>ProcesTax</v>
      </c>
      <c r="M7" s="10">
        <f>VLOOKUP(L7,Input!$C$2:$D$6,2,FALSE)</f>
        <v>13</v>
      </c>
      <c r="N7" s="10">
        <f t="shared" ref="N7:N70" si="6">D7-2009</f>
        <v>1</v>
      </c>
      <c r="O7" s="10">
        <f>MATCH(F7,Input!$C$15:$U$15,0)</f>
        <v>15</v>
      </c>
      <c r="Q7" s="16" t="s">
        <v>25</v>
      </c>
      <c r="R7" s="16" t="str">
        <f t="shared" si="1"/>
        <v>IFDMT</v>
      </c>
      <c r="T7" s="24" t="s">
        <v>67</v>
      </c>
      <c r="U7" s="24" t="s">
        <v>68</v>
      </c>
      <c r="V7" t="str">
        <f>HLOOKUP($T$2,Tax_Apply_Matrix!$D$3:$O$12,5)</f>
        <v>ProcesTax</v>
      </c>
    </row>
    <row r="8" spans="2:22">
      <c r="C8" t="s">
        <v>11</v>
      </c>
      <c r="D8" s="18">
        <v>2010</v>
      </c>
      <c r="E8" t="str">
        <f t="shared" si="0"/>
        <v>INDF*</v>
      </c>
      <c r="F8" t="str">
        <f t="shared" si="2"/>
        <v>INDSNG2</v>
      </c>
      <c r="G8" t="str">
        <f t="shared" si="3"/>
        <v>IFDMT</v>
      </c>
      <c r="H8" t="str">
        <f t="shared" si="4"/>
        <v>INDSNG2</v>
      </c>
      <c r="I8" s="10" t="s">
        <v>209</v>
      </c>
      <c r="J8" s="51">
        <f ca="1">OFFSET(Input!$A$1,M8+N8+2,O8+1)</f>
        <v>0</v>
      </c>
      <c r="L8" s="10" t="str">
        <f t="shared" si="5"/>
        <v>ProcesTax</v>
      </c>
      <c r="M8" s="10">
        <f>VLOOKUP(L8,Input!$C$2:$D$6,2,FALSE)</f>
        <v>13</v>
      </c>
      <c r="N8" s="10">
        <f t="shared" si="6"/>
        <v>1</v>
      </c>
      <c r="O8" s="10">
        <f>MATCH(F8,Input!$C$15:$U$15,0)</f>
        <v>16</v>
      </c>
      <c r="Q8" s="16" t="s">
        <v>26</v>
      </c>
      <c r="R8" s="16" t="str">
        <f t="shared" si="1"/>
        <v>IFDMT</v>
      </c>
      <c r="T8" s="24" t="s">
        <v>69</v>
      </c>
      <c r="U8" s="24" t="s">
        <v>70</v>
      </c>
      <c r="V8" t="str">
        <f>HLOOKUP($T$2,Tax_Apply_Matrix!$D$3:$O$12,6)</f>
        <v>HeatTax</v>
      </c>
    </row>
    <row r="9" spans="2:22">
      <c r="C9" t="s">
        <v>11</v>
      </c>
      <c r="D9" s="18">
        <v>2010</v>
      </c>
      <c r="E9" t="str">
        <f t="shared" si="0"/>
        <v>INDF*</v>
      </c>
      <c r="F9" t="str">
        <f t="shared" si="2"/>
        <v>INDCOA</v>
      </c>
      <c r="G9" t="str">
        <f t="shared" si="3"/>
        <v>IFDMT</v>
      </c>
      <c r="H9" t="str">
        <f t="shared" si="4"/>
        <v>INDCOA</v>
      </c>
      <c r="I9" s="10" t="s">
        <v>209</v>
      </c>
      <c r="J9" s="51">
        <f ca="1">OFFSET(Input!$A$1,M9+N9+2,O9+1)</f>
        <v>0</v>
      </c>
      <c r="L9" s="10" t="str">
        <f t="shared" si="5"/>
        <v>ProcesTax</v>
      </c>
      <c r="M9" s="10">
        <f>VLOOKUP(L9,Input!$C$2:$D$6,2,FALSE)</f>
        <v>13</v>
      </c>
      <c r="N9" s="10">
        <f t="shared" si="6"/>
        <v>1</v>
      </c>
      <c r="O9" s="10">
        <f>MATCH(F9,Input!$C$15:$U$15,0)</f>
        <v>2</v>
      </c>
      <c r="Q9" s="16" t="s">
        <v>16</v>
      </c>
      <c r="R9" s="16" t="str">
        <f t="shared" si="1"/>
        <v>IFDMT</v>
      </c>
      <c r="T9" s="24" t="s">
        <v>124</v>
      </c>
      <c r="U9" s="24" t="s">
        <v>71</v>
      </c>
      <c r="V9" t="str">
        <f>HLOOKUP($T$2,Tax_Apply_Matrix!$D$3:$O$12,7)</f>
        <v>FullTax</v>
      </c>
    </row>
    <row r="10" spans="2:22">
      <c r="C10" t="s">
        <v>11</v>
      </c>
      <c r="D10" s="18">
        <v>2010</v>
      </c>
      <c r="E10" t="str">
        <f t="shared" si="0"/>
        <v>INDF*</v>
      </c>
      <c r="F10" t="str">
        <f t="shared" si="2"/>
        <v>INDDSL</v>
      </c>
      <c r="G10" t="str">
        <f t="shared" si="3"/>
        <v>IFDMT</v>
      </c>
      <c r="H10" t="str">
        <f t="shared" si="4"/>
        <v>INDDSL</v>
      </c>
      <c r="I10" s="10" t="s">
        <v>209</v>
      </c>
      <c r="J10" s="51">
        <f ca="1">OFFSET(Input!$A$1,M10+N10+2,O10+1)</f>
        <v>138.56082516920716</v>
      </c>
      <c r="L10" s="10" t="str">
        <f t="shared" si="5"/>
        <v>ProcesTax</v>
      </c>
      <c r="M10" s="10">
        <f>VLOOKUP(L10,Input!$C$2:$D$6,2,FALSE)</f>
        <v>13</v>
      </c>
      <c r="N10" s="10">
        <f t="shared" si="6"/>
        <v>1</v>
      </c>
      <c r="O10" s="10">
        <f>MATCH(F10,Input!$C$15:$U$15,0)</f>
        <v>3</v>
      </c>
      <c r="Q10" s="16" t="s">
        <v>29</v>
      </c>
      <c r="R10" s="16" t="str">
        <f t="shared" si="1"/>
        <v>IFDMT</v>
      </c>
      <c r="T10" s="24" t="s">
        <v>72</v>
      </c>
      <c r="U10" s="24" t="s">
        <v>73</v>
      </c>
      <c r="V10" t="str">
        <f>HLOOKUP($T$2,Tax_Apply_Matrix!$D$3:$O$12,8)</f>
        <v>FullTax</v>
      </c>
    </row>
    <row r="11" spans="2:22">
      <c r="C11" t="s">
        <v>11</v>
      </c>
      <c r="D11" s="18">
        <v>2010</v>
      </c>
      <c r="E11" t="str">
        <f t="shared" si="0"/>
        <v>INDF*</v>
      </c>
      <c r="F11" t="str">
        <f t="shared" si="2"/>
        <v>INDDSB1</v>
      </c>
      <c r="G11" t="str">
        <f t="shared" si="3"/>
        <v>IFDMT</v>
      </c>
      <c r="H11" t="str">
        <f t="shared" si="4"/>
        <v>INDDSB1</v>
      </c>
      <c r="I11" s="10" t="s">
        <v>209</v>
      </c>
      <c r="J11" s="51">
        <f ca="1">OFFSET(Input!$A$1,M11+N11+2,O11+1)</f>
        <v>121.84069514307899</v>
      </c>
      <c r="L11" s="10" t="str">
        <f t="shared" si="5"/>
        <v>ProcesTax</v>
      </c>
      <c r="M11" s="10">
        <f>VLOOKUP(L11,Input!$C$2:$D$6,2,FALSE)</f>
        <v>13</v>
      </c>
      <c r="N11" s="10">
        <f t="shared" si="6"/>
        <v>1</v>
      </c>
      <c r="O11" s="10">
        <f>MATCH(F11,Input!$C$15:$U$15,0)</f>
        <v>13</v>
      </c>
      <c r="Q11" s="16" t="s">
        <v>28</v>
      </c>
      <c r="R11" s="16" t="str">
        <f t="shared" si="1"/>
        <v>IFDMT</v>
      </c>
      <c r="T11" s="24" t="s">
        <v>75</v>
      </c>
      <c r="U11" s="24" t="s">
        <v>77</v>
      </c>
      <c r="V11" t="str">
        <f>HLOOKUP($T$2,Tax_Apply_Matrix!$D$3:$O$12,9)</f>
        <v>FullTax</v>
      </c>
    </row>
    <row r="12" spans="2:22">
      <c r="C12" t="s">
        <v>11</v>
      </c>
      <c r="D12" s="18">
        <v>2010</v>
      </c>
      <c r="E12" t="str">
        <f t="shared" si="0"/>
        <v>INDF*</v>
      </c>
      <c r="F12" t="str">
        <f t="shared" si="2"/>
        <v>INDDSB2</v>
      </c>
      <c r="G12" t="str">
        <f t="shared" si="3"/>
        <v>IFDMT</v>
      </c>
      <c r="H12" t="str">
        <f t="shared" si="4"/>
        <v>INDDSB2</v>
      </c>
      <c r="I12" s="10" t="s">
        <v>209</v>
      </c>
      <c r="J12" s="51">
        <f ca="1">OFFSET(Input!$A$1,M12+N12+2,O12+1)</f>
        <v>121.84069514307899</v>
      </c>
      <c r="L12" s="10" t="str">
        <f t="shared" si="5"/>
        <v>ProcesTax</v>
      </c>
      <c r="M12" s="10">
        <f>VLOOKUP(L12,Input!$C$2:$D$6,2,FALSE)</f>
        <v>13</v>
      </c>
      <c r="N12" s="10">
        <f t="shared" si="6"/>
        <v>1</v>
      </c>
      <c r="O12" s="10">
        <f>MATCH(F12,Input!$C$15:$U$15,0)</f>
        <v>14</v>
      </c>
      <c r="Q12" s="16" t="s">
        <v>30</v>
      </c>
      <c r="R12" s="16" t="str">
        <f t="shared" si="1"/>
        <v>IFDMT</v>
      </c>
      <c r="T12" s="24" t="s">
        <v>76</v>
      </c>
      <c r="U12" s="24" t="s">
        <v>78</v>
      </c>
      <c r="V12" t="str">
        <f>HLOOKUP($T$2,Tax_Apply_Matrix!$D$3:$O$12,10)</f>
        <v>FullTax</v>
      </c>
    </row>
    <row r="13" spans="2:22">
      <c r="C13" t="s">
        <v>11</v>
      </c>
      <c r="D13" s="18">
        <v>2010</v>
      </c>
      <c r="E13" t="str">
        <f t="shared" si="0"/>
        <v>INDF*</v>
      </c>
      <c r="F13" t="str">
        <f t="shared" si="2"/>
        <v>INDWPE</v>
      </c>
      <c r="G13" t="str">
        <f t="shared" si="3"/>
        <v>IFDMT</v>
      </c>
      <c r="H13" t="str">
        <f t="shared" si="4"/>
        <v>INDWPE</v>
      </c>
      <c r="I13" s="10" t="s">
        <v>209</v>
      </c>
      <c r="J13" s="51">
        <f ca="1">OFFSET(Input!$A$1,M13+N13+2,O13+1)</f>
        <v>0</v>
      </c>
      <c r="L13" s="10" t="str">
        <f t="shared" si="5"/>
        <v>ProcesTax</v>
      </c>
      <c r="M13" s="10">
        <f>VLOOKUP(L13,Input!$C$2:$D$6,2,FALSE)</f>
        <v>13</v>
      </c>
      <c r="N13" s="10">
        <f t="shared" si="6"/>
        <v>1</v>
      </c>
      <c r="O13" s="10">
        <f>MATCH(F13,Input!$C$15:$U$15,0)</f>
        <v>4</v>
      </c>
      <c r="Q13" s="16" t="s">
        <v>17</v>
      </c>
      <c r="R13" s="16" t="str">
        <f t="shared" si="1"/>
        <v>IFDMT</v>
      </c>
    </row>
    <row r="14" spans="2:22">
      <c r="C14" t="s">
        <v>11</v>
      </c>
      <c r="D14" s="18">
        <v>2010</v>
      </c>
      <c r="E14" t="str">
        <f t="shared" si="0"/>
        <v>INDF*</v>
      </c>
      <c r="F14" t="str">
        <f t="shared" si="2"/>
        <v>INDWCH</v>
      </c>
      <c r="G14" t="str">
        <f t="shared" si="3"/>
        <v>IFDMT</v>
      </c>
      <c r="H14" t="str">
        <f t="shared" si="4"/>
        <v>INDWCH</v>
      </c>
      <c r="I14" s="10" t="s">
        <v>209</v>
      </c>
      <c r="J14" s="51">
        <f ca="1">OFFSET(Input!$A$1,M14+N14+2,O14+1)</f>
        <v>0</v>
      </c>
      <c r="L14" s="10" t="str">
        <f t="shared" si="5"/>
        <v>ProcesTax</v>
      </c>
      <c r="M14" s="10">
        <f>VLOOKUP(L14,Input!$C$2:$D$6,2,FALSE)</f>
        <v>13</v>
      </c>
      <c r="N14" s="10">
        <f t="shared" si="6"/>
        <v>1</v>
      </c>
      <c r="O14" s="10">
        <f>MATCH(F14,Input!$C$15:$U$15,0)</f>
        <v>5</v>
      </c>
      <c r="Q14" s="16" t="s">
        <v>18</v>
      </c>
      <c r="R14" s="16" t="str">
        <f t="shared" si="1"/>
        <v>IFDMT</v>
      </c>
    </row>
    <row r="15" spans="2:22">
      <c r="C15" t="s">
        <v>11</v>
      </c>
      <c r="D15" s="18">
        <v>2010</v>
      </c>
      <c r="E15" t="str">
        <f t="shared" si="0"/>
        <v>INDF*</v>
      </c>
      <c r="F15" t="str">
        <f t="shared" si="2"/>
        <v>INDBGA</v>
      </c>
      <c r="G15" t="str">
        <f t="shared" si="3"/>
        <v>IFDMT</v>
      </c>
      <c r="H15" t="str">
        <f t="shared" si="4"/>
        <v>INDBGA</v>
      </c>
      <c r="I15" s="10" t="s">
        <v>209</v>
      </c>
      <c r="J15" s="51">
        <f ca="1">OFFSET(Input!$A$1,M15+N15+2,O15+1)</f>
        <v>0</v>
      </c>
      <c r="L15" s="10" t="str">
        <f t="shared" si="5"/>
        <v>ProcesTax</v>
      </c>
      <c r="M15" s="10">
        <f>VLOOKUP(L15,Input!$C$2:$D$6,2,FALSE)</f>
        <v>13</v>
      </c>
      <c r="N15" s="10">
        <f t="shared" si="6"/>
        <v>1</v>
      </c>
      <c r="O15" s="10">
        <f>MATCH(F15,Input!$C$15:$U$15,0)</f>
        <v>6</v>
      </c>
      <c r="Q15" s="16" t="s">
        <v>19</v>
      </c>
      <c r="R15" s="16" t="str">
        <f t="shared" si="1"/>
        <v>IFDMT</v>
      </c>
    </row>
    <row r="16" spans="2:22">
      <c r="C16" t="s">
        <v>11</v>
      </c>
      <c r="D16" s="18">
        <v>2010</v>
      </c>
      <c r="E16" t="str">
        <f t="shared" si="0"/>
        <v>INDF*</v>
      </c>
      <c r="F16" t="str">
        <f t="shared" si="2"/>
        <v>INDHFO</v>
      </c>
      <c r="G16" t="str">
        <f t="shared" si="3"/>
        <v>IFDMT</v>
      </c>
      <c r="H16" t="str">
        <f t="shared" si="4"/>
        <v>INDHFO</v>
      </c>
      <c r="I16" s="10" t="s">
        <v>209</v>
      </c>
      <c r="J16" s="51">
        <f ca="1">OFFSET(Input!$A$1,M16+N16+2,O16+1)</f>
        <v>35.720705191668699</v>
      </c>
      <c r="L16" s="10" t="str">
        <f t="shared" si="5"/>
        <v>ProcesTax</v>
      </c>
      <c r="M16" s="10">
        <f>VLOOKUP(L16,Input!$C$2:$D$6,2,FALSE)</f>
        <v>13</v>
      </c>
      <c r="N16" s="10">
        <f t="shared" si="6"/>
        <v>1</v>
      </c>
      <c r="O16" s="10">
        <f>MATCH(F16,Input!$C$15:$U$15,0)</f>
        <v>7</v>
      </c>
      <c r="Q16" s="16" t="s">
        <v>20</v>
      </c>
      <c r="R16" s="16" t="str">
        <f t="shared" si="1"/>
        <v>IFDMT</v>
      </c>
    </row>
    <row r="17" spans="2:18">
      <c r="C17" t="s">
        <v>11</v>
      </c>
      <c r="D17" s="18">
        <v>2010</v>
      </c>
      <c r="E17" t="str">
        <f t="shared" si="0"/>
        <v>INDF*</v>
      </c>
      <c r="F17" t="str">
        <f t="shared" si="2"/>
        <v>INDLPG</v>
      </c>
      <c r="G17" t="str">
        <f t="shared" si="3"/>
        <v>IFDMT</v>
      </c>
      <c r="H17" t="str">
        <f t="shared" si="4"/>
        <v>INDLPG</v>
      </c>
      <c r="I17" s="10" t="s">
        <v>209</v>
      </c>
      <c r="J17" s="51">
        <f ca="1">OFFSET(Input!$A$1,M17+N17+2,O17+1)</f>
        <v>32.490852038154401</v>
      </c>
      <c r="L17" s="10" t="str">
        <f t="shared" si="5"/>
        <v>ProcesTax</v>
      </c>
      <c r="M17" s="10">
        <f>VLOOKUP(L17,Input!$C$2:$D$6,2,FALSE)</f>
        <v>13</v>
      </c>
      <c r="N17" s="10">
        <f t="shared" si="6"/>
        <v>1</v>
      </c>
      <c r="O17" s="10">
        <f>MATCH(F17,Input!$C$15:$U$15,0)</f>
        <v>8</v>
      </c>
      <c r="Q17" s="16" t="s">
        <v>21</v>
      </c>
      <c r="R17" s="16" t="str">
        <f t="shared" si="1"/>
        <v>IFDMT</v>
      </c>
    </row>
    <row r="18" spans="2:18">
      <c r="C18" t="s">
        <v>11</v>
      </c>
      <c r="D18" s="18">
        <v>2010</v>
      </c>
      <c r="E18" t="str">
        <f t="shared" si="0"/>
        <v>INDF*</v>
      </c>
      <c r="F18" t="str">
        <f t="shared" si="2"/>
        <v>INDWST</v>
      </c>
      <c r="G18" t="str">
        <f t="shared" si="3"/>
        <v>IFDMT</v>
      </c>
      <c r="H18" t="str">
        <f t="shared" si="4"/>
        <v>INDWST</v>
      </c>
      <c r="I18" s="10" t="s">
        <v>209</v>
      </c>
      <c r="J18" s="51">
        <f ca="1">OFFSET(Input!$A$1,M18+N18+2,O18+1)</f>
        <v>31.108262589722298</v>
      </c>
      <c r="L18" s="10" t="str">
        <f t="shared" si="5"/>
        <v>ProcesTax</v>
      </c>
      <c r="M18" s="10">
        <f>VLOOKUP(L18,Input!$C$2:$D$6,2,FALSE)</f>
        <v>13</v>
      </c>
      <c r="N18" s="10">
        <f t="shared" si="6"/>
        <v>1</v>
      </c>
      <c r="O18" s="10">
        <f>MATCH(F18,Input!$C$15:$U$15,0)</f>
        <v>9</v>
      </c>
      <c r="Q18" s="16" t="s">
        <v>22</v>
      </c>
      <c r="R18" s="16" t="str">
        <f t="shared" si="1"/>
        <v>IFDMT</v>
      </c>
    </row>
    <row r="19" spans="2:18">
      <c r="C19" t="s">
        <v>11</v>
      </c>
      <c r="D19" s="18">
        <v>2010</v>
      </c>
      <c r="E19" t="str">
        <f t="shared" si="0"/>
        <v>INDF*</v>
      </c>
      <c r="F19" t="str">
        <f t="shared" si="2"/>
        <v>INDHCE</v>
      </c>
      <c r="G19" t="str">
        <f t="shared" si="3"/>
        <v>IFDMT</v>
      </c>
      <c r="H19" t="str">
        <f t="shared" si="4"/>
        <v>INDHCE</v>
      </c>
      <c r="I19" s="10" t="s">
        <v>209</v>
      </c>
      <c r="J19" s="51">
        <f ca="1">OFFSET(Input!$A$1,M19+N19+2,O19+1)</f>
        <v>30.170076892571945</v>
      </c>
      <c r="L19" s="10" t="str">
        <f t="shared" si="5"/>
        <v>ProcesTax</v>
      </c>
      <c r="M19" s="10">
        <f>VLOOKUP(L19,Input!$C$2:$D$6,2,FALSE)</f>
        <v>13</v>
      </c>
      <c r="N19" s="10">
        <f t="shared" si="6"/>
        <v>1</v>
      </c>
      <c r="O19" s="10">
        <f>MATCH(F19,Input!$C$15:$U$15,0)</f>
        <v>10</v>
      </c>
      <c r="Q19" s="16" t="s">
        <v>23</v>
      </c>
      <c r="R19" s="16" t="str">
        <f t="shared" si="1"/>
        <v>IFDMT</v>
      </c>
    </row>
    <row r="20" spans="2:18">
      <c r="C20" t="s">
        <v>11</v>
      </c>
      <c r="D20" s="18">
        <v>2010</v>
      </c>
      <c r="E20" t="str">
        <f t="shared" si="0"/>
        <v>INDF*</v>
      </c>
      <c r="F20" t="str">
        <f t="shared" si="2"/>
        <v>INDHDE</v>
      </c>
      <c r="G20" t="str">
        <f t="shared" si="3"/>
        <v>IFDMT</v>
      </c>
      <c r="H20" t="str">
        <f t="shared" si="4"/>
        <v>INDHDE</v>
      </c>
      <c r="I20" s="10" t="s">
        <v>209</v>
      </c>
      <c r="J20" s="51">
        <f ca="1">OFFSET(Input!$A$1,M20+N20+2,O20+1)</f>
        <v>30.170076892571945</v>
      </c>
      <c r="L20" s="10" t="str">
        <f t="shared" si="5"/>
        <v>ProcesTax</v>
      </c>
      <c r="M20" s="10">
        <f>VLOOKUP(L20,Input!$C$2:$D$6,2,FALSE)</f>
        <v>13</v>
      </c>
      <c r="N20" s="10">
        <f t="shared" si="6"/>
        <v>1</v>
      </c>
      <c r="O20" s="10">
        <f>MATCH(F20,Input!$C$15:$U$15,0)</f>
        <v>11</v>
      </c>
      <c r="Q20" s="16" t="s">
        <v>24</v>
      </c>
      <c r="R20" s="16" t="str">
        <f t="shared" si="1"/>
        <v>IFDMT</v>
      </c>
    </row>
    <row r="21" spans="2:18">
      <c r="B21" s="9"/>
      <c r="C21" s="9" t="s">
        <v>11</v>
      </c>
      <c r="D21" s="12">
        <v>2010</v>
      </c>
      <c r="E21" s="9" t="str">
        <f t="shared" si="0"/>
        <v>INDF*</v>
      </c>
      <c r="F21" s="9" t="str">
        <f t="shared" si="2"/>
        <v>INDELC</v>
      </c>
      <c r="G21" s="9" t="str">
        <f t="shared" si="3"/>
        <v>IFDMT</v>
      </c>
      <c r="H21" s="9" t="str">
        <f t="shared" si="4"/>
        <v>INDELC</v>
      </c>
      <c r="I21" s="13" t="s">
        <v>209</v>
      </c>
      <c r="J21" s="52">
        <f ca="1">OFFSET(Input!$A$1,M21+N21+2,O21+1)</f>
        <v>1.3054360193901322</v>
      </c>
      <c r="L21" s="13" t="str">
        <f t="shared" si="5"/>
        <v>ProcesTax</v>
      </c>
      <c r="M21" s="13">
        <f>VLOOKUP(L21,Input!$C$2:$D$6,2,FALSE)</f>
        <v>13</v>
      </c>
      <c r="N21" s="13">
        <f t="shared" si="6"/>
        <v>1</v>
      </c>
      <c r="O21" s="13">
        <f>MATCH(F21,Input!$C$15:$U$15,0)</f>
        <v>12</v>
      </c>
      <c r="Q21" s="17" t="s">
        <v>127</v>
      </c>
      <c r="R21" s="17" t="str">
        <f t="shared" si="1"/>
        <v>IFDMT</v>
      </c>
    </row>
    <row r="22" spans="2:18">
      <c r="C22" t="s">
        <v>11</v>
      </c>
      <c r="D22" s="18">
        <v>2010</v>
      </c>
      <c r="E22" t="str">
        <f t="shared" si="0"/>
        <v>INDF*</v>
      </c>
      <c r="F22" t="str">
        <f t="shared" si="2"/>
        <v>INDNGA</v>
      </c>
      <c r="G22" t="str">
        <f t="shared" si="3"/>
        <v>IFDHT</v>
      </c>
      <c r="H22" t="str">
        <f t="shared" si="4"/>
        <v>INDNGA</v>
      </c>
      <c r="I22" s="10" t="s">
        <v>209</v>
      </c>
      <c r="J22" s="51">
        <f ca="1">OFFSET(Input!$A$1,M22+N22+2,O22+1)</f>
        <v>2.4405977753815513</v>
      </c>
      <c r="L22" s="10" t="str">
        <f t="shared" si="5"/>
        <v>ProcesTax</v>
      </c>
      <c r="M22" s="10">
        <f>VLOOKUP(L22,Input!$C$2:$D$6,2,FALSE)</f>
        <v>13</v>
      </c>
      <c r="N22" s="10">
        <f t="shared" si="6"/>
        <v>1</v>
      </c>
      <c r="O22" s="10">
        <f>MATCH(F22,Input!$C$15:$U$15,0)</f>
        <v>1</v>
      </c>
      <c r="Q22" s="16" t="s">
        <v>27</v>
      </c>
      <c r="R22" s="16" t="str">
        <f>$U$2&amp;$T$7</f>
        <v>IFDHT</v>
      </c>
    </row>
    <row r="23" spans="2:18">
      <c r="C23" t="s">
        <v>11</v>
      </c>
      <c r="D23" s="18">
        <v>2010</v>
      </c>
      <c r="E23" t="str">
        <f t="shared" si="0"/>
        <v>INDF*</v>
      </c>
      <c r="F23" t="str">
        <f t="shared" si="2"/>
        <v>INDSNG2</v>
      </c>
      <c r="G23" t="str">
        <f t="shared" si="3"/>
        <v>IFDHT</v>
      </c>
      <c r="H23" t="str">
        <f t="shared" si="4"/>
        <v>INDSNG2</v>
      </c>
      <c r="I23" s="10" t="s">
        <v>209</v>
      </c>
      <c r="J23" s="51">
        <f ca="1">OFFSET(Input!$A$1,M23+N23+2,O23+1)</f>
        <v>0</v>
      </c>
      <c r="L23" s="10" t="str">
        <f t="shared" si="5"/>
        <v>ProcesTax</v>
      </c>
      <c r="M23" s="10">
        <f>VLOOKUP(L23,Input!$C$2:$D$6,2,FALSE)</f>
        <v>13</v>
      </c>
      <c r="N23" s="10">
        <f t="shared" si="6"/>
        <v>1</v>
      </c>
      <c r="O23" s="10">
        <f>MATCH(F23,Input!$C$15:$U$15,0)</f>
        <v>16</v>
      </c>
      <c r="Q23" s="16" t="s">
        <v>26</v>
      </c>
      <c r="R23" s="16" t="str">
        <f>$U$2&amp;$T$7</f>
        <v>IFDHT</v>
      </c>
    </row>
    <row r="24" spans="2:18">
      <c r="C24" t="s">
        <v>11</v>
      </c>
      <c r="D24" s="18">
        <v>2010</v>
      </c>
      <c r="E24" t="str">
        <f t="shared" si="0"/>
        <v>INDF*</v>
      </c>
      <c r="F24" t="str">
        <f t="shared" si="2"/>
        <v>INDSNG1</v>
      </c>
      <c r="G24" t="str">
        <f t="shared" si="3"/>
        <v>IFDHT</v>
      </c>
      <c r="H24" t="str">
        <f t="shared" si="4"/>
        <v>INDSNG1</v>
      </c>
      <c r="I24" s="10" t="s">
        <v>209</v>
      </c>
      <c r="J24" s="51">
        <f ca="1">OFFSET(Input!$A$1,M24+N24+2,O24+1)</f>
        <v>0</v>
      </c>
      <c r="L24" s="10" t="str">
        <f t="shared" si="5"/>
        <v>ProcesTax</v>
      </c>
      <c r="M24" s="10">
        <f>VLOOKUP(L24,Input!$C$2:$D$6,2,FALSE)</f>
        <v>13</v>
      </c>
      <c r="N24" s="10">
        <f t="shared" si="6"/>
        <v>1</v>
      </c>
      <c r="O24" s="10">
        <f>MATCH(F24,Input!$C$15:$U$15,0)</f>
        <v>15</v>
      </c>
      <c r="Q24" s="16" t="s">
        <v>25</v>
      </c>
      <c r="R24" s="16" t="str">
        <f>$U$2&amp;$T$7</f>
        <v>IFDHT</v>
      </c>
    </row>
    <row r="25" spans="2:18">
      <c r="B25" s="9"/>
      <c r="C25" s="9" t="s">
        <v>11</v>
      </c>
      <c r="D25" s="12">
        <v>2010</v>
      </c>
      <c r="E25" s="9" t="str">
        <f t="shared" si="0"/>
        <v>INDF*</v>
      </c>
      <c r="F25" s="9" t="str">
        <f t="shared" si="2"/>
        <v>INDLPG</v>
      </c>
      <c r="G25" s="9" t="str">
        <f t="shared" si="3"/>
        <v>IFDHT</v>
      </c>
      <c r="H25" s="9" t="str">
        <f t="shared" si="4"/>
        <v>INDLPG</v>
      </c>
      <c r="I25" s="13" t="s">
        <v>209</v>
      </c>
      <c r="J25" s="52">
        <f ca="1">OFFSET(Input!$A$1,M25+N25+2,O25+1)</f>
        <v>32.490852038154401</v>
      </c>
      <c r="L25" s="13" t="str">
        <f t="shared" si="5"/>
        <v>ProcesTax</v>
      </c>
      <c r="M25" s="13">
        <f>VLOOKUP(L25,Input!$C$2:$D$6,2,FALSE)</f>
        <v>13</v>
      </c>
      <c r="N25" s="13">
        <f t="shared" si="6"/>
        <v>1</v>
      </c>
      <c r="O25" s="13">
        <f>MATCH(F25,Input!$C$15:$U$15,0)</f>
        <v>8</v>
      </c>
      <c r="Q25" s="17" t="s">
        <v>21</v>
      </c>
      <c r="R25" s="17" t="str">
        <f>$U$2&amp;$T$7</f>
        <v>IFDHT</v>
      </c>
    </row>
    <row r="26" spans="2:18">
      <c r="C26" t="s">
        <v>11</v>
      </c>
      <c r="D26" s="18">
        <v>2010</v>
      </c>
      <c r="E26" t="str">
        <f t="shared" si="0"/>
        <v>INDF*</v>
      </c>
      <c r="F26" t="str">
        <f t="shared" si="2"/>
        <v>INDNGA</v>
      </c>
      <c r="G26" t="str">
        <f t="shared" si="3"/>
        <v>IFDRH</v>
      </c>
      <c r="H26" t="str">
        <f t="shared" si="4"/>
        <v>INDNGA</v>
      </c>
      <c r="I26" s="10" t="s">
        <v>209</v>
      </c>
      <c r="J26" s="51">
        <f ca="1">OFFSET(Input!$A$1,M26+N26+2,O26+1)</f>
        <v>64.443834456701921</v>
      </c>
      <c r="L26" s="10" t="str">
        <f t="shared" si="5"/>
        <v>HeatTax</v>
      </c>
      <c r="M26" s="10">
        <f>VLOOKUP(L26,Input!$C$2:$D$6,2,FALSE)</f>
        <v>63</v>
      </c>
      <c r="N26" s="10">
        <f t="shared" si="6"/>
        <v>1</v>
      </c>
      <c r="O26" s="10">
        <f>MATCH(F26,Input!$C$15:$U$15,0)</f>
        <v>1</v>
      </c>
      <c r="Q26" s="16" t="s">
        <v>27</v>
      </c>
      <c r="R26" s="16" t="str">
        <f t="shared" ref="R26:R41" si="7">$U$2&amp;$T$8</f>
        <v>IFDRH</v>
      </c>
    </row>
    <row r="27" spans="2:18">
      <c r="C27" t="s">
        <v>11</v>
      </c>
      <c r="D27" s="18">
        <v>2010</v>
      </c>
      <c r="E27" t="str">
        <f t="shared" si="0"/>
        <v>INDF*</v>
      </c>
      <c r="F27" t="str">
        <f t="shared" si="2"/>
        <v>INDSNG2</v>
      </c>
      <c r="G27" t="str">
        <f t="shared" si="3"/>
        <v>IFDRH</v>
      </c>
      <c r="H27" t="str">
        <f t="shared" si="4"/>
        <v>INDSNG2</v>
      </c>
      <c r="I27" s="10" t="s">
        <v>209</v>
      </c>
      <c r="J27" s="51">
        <f ca="1">OFFSET(Input!$A$1,M27+N27+2,O27+1)</f>
        <v>0</v>
      </c>
      <c r="L27" s="10" t="str">
        <f t="shared" si="5"/>
        <v>HeatTax</v>
      </c>
      <c r="M27" s="10">
        <f>VLOOKUP(L27,Input!$C$2:$D$6,2,FALSE)</f>
        <v>63</v>
      </c>
      <c r="N27" s="10">
        <f t="shared" si="6"/>
        <v>1</v>
      </c>
      <c r="O27" s="10">
        <f>MATCH(F27,Input!$C$15:$U$15,0)</f>
        <v>16</v>
      </c>
      <c r="Q27" s="16" t="s">
        <v>26</v>
      </c>
      <c r="R27" s="16" t="str">
        <f t="shared" si="7"/>
        <v>IFDRH</v>
      </c>
    </row>
    <row r="28" spans="2:18">
      <c r="C28" t="s">
        <v>11</v>
      </c>
      <c r="D28" s="18">
        <v>2010</v>
      </c>
      <c r="E28" t="str">
        <f t="shared" si="0"/>
        <v>INDF*</v>
      </c>
      <c r="F28" t="str">
        <f t="shared" si="2"/>
        <v>INDSNG1</v>
      </c>
      <c r="G28" t="str">
        <f t="shared" si="3"/>
        <v>IFDRH</v>
      </c>
      <c r="H28" t="str">
        <f t="shared" si="4"/>
        <v>INDSNG1</v>
      </c>
      <c r="I28" s="10" t="s">
        <v>209</v>
      </c>
      <c r="J28" s="51">
        <f ca="1">OFFSET(Input!$A$1,M28+N28+2,O28+1)</f>
        <v>121.84069514307899</v>
      </c>
      <c r="L28" s="10" t="str">
        <f t="shared" si="5"/>
        <v>HeatTax</v>
      </c>
      <c r="M28" s="10">
        <f>VLOOKUP(L28,Input!$C$2:$D$6,2,FALSE)</f>
        <v>63</v>
      </c>
      <c r="N28" s="10">
        <f t="shared" si="6"/>
        <v>1</v>
      </c>
      <c r="O28" s="10">
        <f>MATCH(F28,Input!$C$15:$U$15,0)</f>
        <v>15</v>
      </c>
      <c r="Q28" s="16" t="s">
        <v>25</v>
      </c>
      <c r="R28" s="16" t="str">
        <f t="shared" si="7"/>
        <v>IFDRH</v>
      </c>
    </row>
    <row r="29" spans="2:18">
      <c r="C29" t="s">
        <v>11</v>
      </c>
      <c r="D29" s="18">
        <v>2010</v>
      </c>
      <c r="E29" t="str">
        <f t="shared" si="0"/>
        <v>INDF*</v>
      </c>
      <c r="F29" t="str">
        <f t="shared" si="2"/>
        <v>INDCOA</v>
      </c>
      <c r="G29" t="str">
        <f t="shared" si="3"/>
        <v>IFDRH</v>
      </c>
      <c r="H29" t="str">
        <f t="shared" si="4"/>
        <v>INDCOA</v>
      </c>
      <c r="I29" s="10" t="s">
        <v>209</v>
      </c>
      <c r="J29" s="51">
        <f ca="1">OFFSET(Input!$A$1,M29+N29+2,O29+1)</f>
        <v>0</v>
      </c>
      <c r="L29" s="10" t="str">
        <f t="shared" si="5"/>
        <v>HeatTax</v>
      </c>
      <c r="M29" s="10">
        <f>VLOOKUP(L29,Input!$C$2:$D$6,2,FALSE)</f>
        <v>63</v>
      </c>
      <c r="N29" s="10">
        <f t="shared" si="6"/>
        <v>1</v>
      </c>
      <c r="O29" s="10">
        <f>MATCH(F29,Input!$C$15:$U$15,0)</f>
        <v>2</v>
      </c>
      <c r="Q29" s="16" t="s">
        <v>16</v>
      </c>
      <c r="R29" s="16" t="str">
        <f t="shared" si="7"/>
        <v>IFDRH</v>
      </c>
    </row>
    <row r="30" spans="2:18">
      <c r="C30" t="s">
        <v>11</v>
      </c>
      <c r="D30" s="18">
        <v>2010</v>
      </c>
      <c r="E30" t="str">
        <f t="shared" si="0"/>
        <v>INDF*</v>
      </c>
      <c r="F30" t="str">
        <f t="shared" si="2"/>
        <v>INDDSL</v>
      </c>
      <c r="G30" t="str">
        <f t="shared" si="3"/>
        <v>IFDRH</v>
      </c>
      <c r="H30" t="str">
        <f t="shared" si="4"/>
        <v>INDDSL</v>
      </c>
      <c r="I30" s="10" t="s">
        <v>209</v>
      </c>
      <c r="J30" s="51">
        <f ca="1">OFFSET(Input!$A$1,M30+N30+2,O30+1)</f>
        <v>138.56082516920716</v>
      </c>
      <c r="L30" s="10" t="str">
        <f t="shared" si="5"/>
        <v>HeatTax</v>
      </c>
      <c r="M30" s="10">
        <f>VLOOKUP(L30,Input!$C$2:$D$6,2,FALSE)</f>
        <v>63</v>
      </c>
      <c r="N30" s="10">
        <f t="shared" si="6"/>
        <v>1</v>
      </c>
      <c r="O30" s="10">
        <f>MATCH(F30,Input!$C$15:$U$15,0)</f>
        <v>3</v>
      </c>
      <c r="Q30" s="16" t="s">
        <v>29</v>
      </c>
      <c r="R30" s="16" t="str">
        <f t="shared" si="7"/>
        <v>IFDRH</v>
      </c>
    </row>
    <row r="31" spans="2:18">
      <c r="C31" t="s">
        <v>11</v>
      </c>
      <c r="D31" s="18">
        <v>2010</v>
      </c>
      <c r="E31" t="str">
        <f t="shared" si="0"/>
        <v>INDF*</v>
      </c>
      <c r="F31" t="str">
        <f t="shared" si="2"/>
        <v>INDDSB1</v>
      </c>
      <c r="G31" t="str">
        <f t="shared" si="3"/>
        <v>IFDRH</v>
      </c>
      <c r="H31" t="str">
        <f t="shared" si="4"/>
        <v>INDDSB1</v>
      </c>
      <c r="I31" s="10" t="s">
        <v>209</v>
      </c>
      <c r="J31" s="51">
        <f ca="1">OFFSET(Input!$A$1,M31+N31+2,O31+1)</f>
        <v>32.519861727474179</v>
      </c>
      <c r="L31" s="10" t="str">
        <f t="shared" si="5"/>
        <v>HeatTax</v>
      </c>
      <c r="M31" s="10">
        <f>VLOOKUP(L31,Input!$C$2:$D$6,2,FALSE)</f>
        <v>63</v>
      </c>
      <c r="N31" s="10">
        <f t="shared" si="6"/>
        <v>1</v>
      </c>
      <c r="O31" s="10">
        <f>MATCH(F31,Input!$C$15:$U$15,0)</f>
        <v>13</v>
      </c>
      <c r="Q31" s="16" t="s">
        <v>28</v>
      </c>
      <c r="R31" s="16" t="str">
        <f t="shared" si="7"/>
        <v>IFDRH</v>
      </c>
    </row>
    <row r="32" spans="2:18">
      <c r="C32" t="s">
        <v>11</v>
      </c>
      <c r="D32" s="18">
        <v>2010</v>
      </c>
      <c r="E32" t="str">
        <f t="shared" si="0"/>
        <v>INDF*</v>
      </c>
      <c r="F32" t="str">
        <f t="shared" si="2"/>
        <v>INDDSB2</v>
      </c>
      <c r="G32" t="str">
        <f t="shared" si="3"/>
        <v>IFDRH</v>
      </c>
      <c r="H32" t="str">
        <f t="shared" si="4"/>
        <v>INDDSB2</v>
      </c>
      <c r="I32" s="10" t="s">
        <v>209</v>
      </c>
      <c r="J32" s="51">
        <f ca="1">OFFSET(Input!$A$1,M32+N32+2,O32+1)</f>
        <v>121.84069514307899</v>
      </c>
      <c r="L32" s="10" t="str">
        <f t="shared" si="5"/>
        <v>HeatTax</v>
      </c>
      <c r="M32" s="10">
        <f>VLOOKUP(L32,Input!$C$2:$D$6,2,FALSE)</f>
        <v>63</v>
      </c>
      <c r="N32" s="10">
        <f t="shared" si="6"/>
        <v>1</v>
      </c>
      <c r="O32" s="10">
        <f>MATCH(F32,Input!$C$15:$U$15,0)</f>
        <v>14</v>
      </c>
      <c r="Q32" s="16" t="s">
        <v>30</v>
      </c>
      <c r="R32" s="16" t="str">
        <f t="shared" si="7"/>
        <v>IFDRH</v>
      </c>
    </row>
    <row r="33" spans="2:18">
      <c r="C33" t="s">
        <v>11</v>
      </c>
      <c r="D33" s="18">
        <v>2010</v>
      </c>
      <c r="E33" t="str">
        <f t="shared" si="0"/>
        <v>INDF*</v>
      </c>
      <c r="F33" t="str">
        <f t="shared" si="2"/>
        <v>INDWPE</v>
      </c>
      <c r="G33" t="str">
        <f t="shared" si="3"/>
        <v>IFDRH</v>
      </c>
      <c r="H33" t="str">
        <f t="shared" si="4"/>
        <v>INDWPE</v>
      </c>
      <c r="I33" s="10" t="s">
        <v>209</v>
      </c>
      <c r="J33" s="51">
        <f ca="1">OFFSET(Input!$A$1,M33+N33+2,O33+1)</f>
        <v>0</v>
      </c>
      <c r="L33" s="10" t="str">
        <f t="shared" si="5"/>
        <v>HeatTax</v>
      </c>
      <c r="M33" s="10">
        <f>VLOOKUP(L33,Input!$C$2:$D$6,2,FALSE)</f>
        <v>63</v>
      </c>
      <c r="N33" s="10">
        <f t="shared" si="6"/>
        <v>1</v>
      </c>
      <c r="O33" s="10">
        <f>MATCH(F33,Input!$C$15:$U$15,0)</f>
        <v>4</v>
      </c>
      <c r="Q33" s="16" t="s">
        <v>17</v>
      </c>
      <c r="R33" s="16" t="str">
        <f t="shared" si="7"/>
        <v>IFDRH</v>
      </c>
    </row>
    <row r="34" spans="2:18">
      <c r="C34" t="s">
        <v>11</v>
      </c>
      <c r="D34" s="18">
        <v>2010</v>
      </c>
      <c r="E34" t="str">
        <f t="shared" si="0"/>
        <v>INDF*</v>
      </c>
      <c r="F34" t="str">
        <f t="shared" si="2"/>
        <v>INDWCH</v>
      </c>
      <c r="G34" t="str">
        <f t="shared" si="3"/>
        <v>IFDRH</v>
      </c>
      <c r="H34" t="str">
        <f t="shared" si="4"/>
        <v>INDWCH</v>
      </c>
      <c r="I34" s="10" t="s">
        <v>209</v>
      </c>
      <c r="J34" s="51">
        <f ca="1">OFFSET(Input!$A$1,M34+N34+2,O34+1)</f>
        <v>0</v>
      </c>
      <c r="L34" s="10" t="str">
        <f t="shared" si="5"/>
        <v>HeatTax</v>
      </c>
      <c r="M34" s="10">
        <f>VLOOKUP(L34,Input!$C$2:$D$6,2,FALSE)</f>
        <v>63</v>
      </c>
      <c r="N34" s="10">
        <f t="shared" si="6"/>
        <v>1</v>
      </c>
      <c r="O34" s="10">
        <f>MATCH(F34,Input!$C$15:$U$15,0)</f>
        <v>5</v>
      </c>
      <c r="Q34" s="16" t="s">
        <v>18</v>
      </c>
      <c r="R34" s="16" t="str">
        <f t="shared" si="7"/>
        <v>IFDRH</v>
      </c>
    </row>
    <row r="35" spans="2:18">
      <c r="C35" t="s">
        <v>11</v>
      </c>
      <c r="D35" s="18">
        <v>2010</v>
      </c>
      <c r="E35" t="str">
        <f t="shared" si="0"/>
        <v>INDF*</v>
      </c>
      <c r="F35" t="str">
        <f t="shared" si="2"/>
        <v>INDBGA</v>
      </c>
      <c r="G35" t="str">
        <f t="shared" si="3"/>
        <v>IFDRH</v>
      </c>
      <c r="H35" t="str">
        <f t="shared" si="4"/>
        <v>INDBGA</v>
      </c>
      <c r="I35" s="10" t="s">
        <v>209</v>
      </c>
      <c r="J35" s="51">
        <f ca="1">OFFSET(Input!$A$1,M35+N35+2,O35+1)</f>
        <v>0</v>
      </c>
      <c r="L35" s="10" t="str">
        <f t="shared" si="5"/>
        <v>HeatTax</v>
      </c>
      <c r="M35" s="10">
        <f>VLOOKUP(L35,Input!$C$2:$D$6,2,FALSE)</f>
        <v>63</v>
      </c>
      <c r="N35" s="10">
        <f t="shared" si="6"/>
        <v>1</v>
      </c>
      <c r="O35" s="10">
        <f>MATCH(F35,Input!$C$15:$U$15,0)</f>
        <v>6</v>
      </c>
      <c r="Q35" s="16" t="s">
        <v>19</v>
      </c>
      <c r="R35" s="16" t="str">
        <f t="shared" si="7"/>
        <v>IFDRH</v>
      </c>
    </row>
    <row r="36" spans="2:18">
      <c r="C36" t="s">
        <v>11</v>
      </c>
      <c r="D36" s="18">
        <v>2010</v>
      </c>
      <c r="E36" t="str">
        <f t="shared" si="0"/>
        <v>INDF*</v>
      </c>
      <c r="F36" t="str">
        <f t="shared" si="2"/>
        <v>INDHFO</v>
      </c>
      <c r="G36" t="str">
        <f t="shared" si="3"/>
        <v>IFDRH</v>
      </c>
      <c r="H36" t="str">
        <f t="shared" si="4"/>
        <v>INDHFO</v>
      </c>
      <c r="I36" s="10" t="s">
        <v>209</v>
      </c>
      <c r="J36" s="51">
        <f ca="1">OFFSET(Input!$A$1,M36+N36+2,O36+1)</f>
        <v>35.720705191668699</v>
      </c>
      <c r="L36" s="10" t="str">
        <f t="shared" si="5"/>
        <v>HeatTax</v>
      </c>
      <c r="M36" s="10">
        <f>VLOOKUP(L36,Input!$C$2:$D$6,2,FALSE)</f>
        <v>63</v>
      </c>
      <c r="N36" s="10">
        <f t="shared" si="6"/>
        <v>1</v>
      </c>
      <c r="O36" s="10">
        <f>MATCH(F36,Input!$C$15:$U$15,0)</f>
        <v>7</v>
      </c>
      <c r="Q36" s="16" t="s">
        <v>20</v>
      </c>
      <c r="R36" s="16" t="str">
        <f t="shared" si="7"/>
        <v>IFDRH</v>
      </c>
    </row>
    <row r="37" spans="2:18">
      <c r="C37" t="s">
        <v>11</v>
      </c>
      <c r="D37" s="18">
        <v>2010</v>
      </c>
      <c r="E37" t="str">
        <f t="shared" si="0"/>
        <v>INDF*</v>
      </c>
      <c r="F37" t="str">
        <f t="shared" si="2"/>
        <v>INDLPG</v>
      </c>
      <c r="G37" t="str">
        <f t="shared" si="3"/>
        <v>IFDRH</v>
      </c>
      <c r="H37" t="str">
        <f t="shared" si="4"/>
        <v>INDLPG</v>
      </c>
      <c r="I37" s="10" t="s">
        <v>209</v>
      </c>
      <c r="J37" s="51">
        <f ca="1">OFFSET(Input!$A$1,M37+N37+2,O37+1)</f>
        <v>32.490852038154401</v>
      </c>
      <c r="L37" s="10" t="str">
        <f t="shared" si="5"/>
        <v>HeatTax</v>
      </c>
      <c r="M37" s="10">
        <f>VLOOKUP(L37,Input!$C$2:$D$6,2,FALSE)</f>
        <v>63</v>
      </c>
      <c r="N37" s="10">
        <f t="shared" si="6"/>
        <v>1</v>
      </c>
      <c r="O37" s="10">
        <f>MATCH(F37,Input!$C$15:$U$15,0)</f>
        <v>8</v>
      </c>
      <c r="Q37" s="16" t="s">
        <v>21</v>
      </c>
      <c r="R37" s="16" t="str">
        <f t="shared" si="7"/>
        <v>IFDRH</v>
      </c>
    </row>
    <row r="38" spans="2:18">
      <c r="C38" t="s">
        <v>11</v>
      </c>
      <c r="D38" s="18">
        <v>2010</v>
      </c>
      <c r="E38" t="str">
        <f t="shared" si="0"/>
        <v>INDF*</v>
      </c>
      <c r="F38" t="str">
        <f t="shared" si="2"/>
        <v>INDWST</v>
      </c>
      <c r="G38" t="str">
        <f t="shared" si="3"/>
        <v>IFDRH</v>
      </c>
      <c r="H38" t="str">
        <f t="shared" si="4"/>
        <v>INDWST</v>
      </c>
      <c r="I38" s="10" t="s">
        <v>209</v>
      </c>
      <c r="J38" s="51">
        <f ca="1">OFFSET(Input!$A$1,M38+N38+2,O38+1)</f>
        <v>31.108262589722298</v>
      </c>
      <c r="L38" s="10" t="str">
        <f t="shared" si="5"/>
        <v>HeatTax</v>
      </c>
      <c r="M38" s="10">
        <f>VLOOKUP(L38,Input!$C$2:$D$6,2,FALSE)</f>
        <v>63</v>
      </c>
      <c r="N38" s="10">
        <f t="shared" si="6"/>
        <v>1</v>
      </c>
      <c r="O38" s="10">
        <f>MATCH(F38,Input!$C$15:$U$15,0)</f>
        <v>9</v>
      </c>
      <c r="Q38" s="16" t="s">
        <v>22</v>
      </c>
      <c r="R38" s="16" t="str">
        <f t="shared" si="7"/>
        <v>IFDRH</v>
      </c>
    </row>
    <row r="39" spans="2:18">
      <c r="C39" t="s">
        <v>11</v>
      </c>
      <c r="D39" s="18">
        <v>2010</v>
      </c>
      <c r="E39" t="str">
        <f t="shared" si="0"/>
        <v>INDF*</v>
      </c>
      <c r="F39" t="str">
        <f t="shared" si="2"/>
        <v>INDHCE</v>
      </c>
      <c r="G39" t="str">
        <f t="shared" si="3"/>
        <v>IFDRH</v>
      </c>
      <c r="H39" t="str">
        <f t="shared" si="4"/>
        <v>INDHCE</v>
      </c>
      <c r="I39" s="10" t="s">
        <v>209</v>
      </c>
      <c r="J39" s="51">
        <f ca="1">OFFSET(Input!$A$1,M39+N39+2,O39+1)</f>
        <v>30.170076892571945</v>
      </c>
      <c r="L39" s="10" t="str">
        <f t="shared" si="5"/>
        <v>HeatTax</v>
      </c>
      <c r="M39" s="10">
        <f>VLOOKUP(L39,Input!$C$2:$D$6,2,FALSE)</f>
        <v>63</v>
      </c>
      <c r="N39" s="10">
        <f t="shared" si="6"/>
        <v>1</v>
      </c>
      <c r="O39" s="10">
        <f>MATCH(F39,Input!$C$15:$U$15,0)</f>
        <v>10</v>
      </c>
      <c r="Q39" s="16" t="s">
        <v>23</v>
      </c>
      <c r="R39" s="16" t="str">
        <f t="shared" si="7"/>
        <v>IFDRH</v>
      </c>
    </row>
    <row r="40" spans="2:18">
      <c r="C40" t="s">
        <v>11</v>
      </c>
      <c r="D40" s="18">
        <v>2010</v>
      </c>
      <c r="E40" t="str">
        <f t="shared" si="0"/>
        <v>INDF*</v>
      </c>
      <c r="F40" t="str">
        <f t="shared" si="2"/>
        <v>INDHDE</v>
      </c>
      <c r="G40" t="str">
        <f t="shared" si="3"/>
        <v>IFDRH</v>
      </c>
      <c r="H40" t="str">
        <f t="shared" si="4"/>
        <v>INDHDE</v>
      </c>
      <c r="I40" s="10" t="s">
        <v>209</v>
      </c>
      <c r="J40" s="51">
        <f ca="1">OFFSET(Input!$A$1,M40+N40+2,O40+1)</f>
        <v>30.170076892571945</v>
      </c>
      <c r="L40" s="10" t="str">
        <f t="shared" si="5"/>
        <v>HeatTax</v>
      </c>
      <c r="M40" s="10">
        <f>VLOOKUP(L40,Input!$C$2:$D$6,2,FALSE)</f>
        <v>63</v>
      </c>
      <c r="N40" s="10">
        <f t="shared" si="6"/>
        <v>1</v>
      </c>
      <c r="O40" s="10">
        <f>MATCH(F40,Input!$C$15:$U$15,0)</f>
        <v>11</v>
      </c>
      <c r="Q40" s="16" t="s">
        <v>24</v>
      </c>
      <c r="R40" s="16" t="str">
        <f t="shared" si="7"/>
        <v>IFDRH</v>
      </c>
    </row>
    <row r="41" spans="2:18">
      <c r="B41" s="9"/>
      <c r="C41" s="9" t="s">
        <v>11</v>
      </c>
      <c r="D41" s="12">
        <v>2010</v>
      </c>
      <c r="E41" s="9" t="str">
        <f t="shared" si="0"/>
        <v>INDF*</v>
      </c>
      <c r="F41" s="9" t="str">
        <f t="shared" si="2"/>
        <v>INDELC</v>
      </c>
      <c r="G41" s="9" t="str">
        <f t="shared" si="3"/>
        <v>IFDRH</v>
      </c>
      <c r="H41" s="9" t="str">
        <f t="shared" si="4"/>
        <v>INDELC</v>
      </c>
      <c r="I41" s="13" t="s">
        <v>209</v>
      </c>
      <c r="J41" s="52">
        <f ca="1">OFFSET(Input!$A$1,M41+N41+2,O41+1)</f>
        <v>32.519861727474179</v>
      </c>
      <c r="L41" s="13" t="str">
        <f t="shared" si="5"/>
        <v>HeatTax</v>
      </c>
      <c r="M41" s="13">
        <f>VLOOKUP(L41,Input!$C$2:$D$6,2,FALSE)</f>
        <v>63</v>
      </c>
      <c r="N41" s="13">
        <f t="shared" si="6"/>
        <v>1</v>
      </c>
      <c r="O41" s="13">
        <f>MATCH(F41,Input!$C$15:$U$15,0)</f>
        <v>12</v>
      </c>
      <c r="Q41" s="16" t="s">
        <v>127</v>
      </c>
      <c r="R41" s="16" t="str">
        <f t="shared" si="7"/>
        <v>IFDRH</v>
      </c>
    </row>
    <row r="42" spans="2:18">
      <c r="B42" s="26"/>
      <c r="C42" s="26" t="s">
        <v>11</v>
      </c>
      <c r="D42" s="27">
        <v>2010</v>
      </c>
      <c r="E42" s="26" t="str">
        <f t="shared" si="0"/>
        <v>INDF*</v>
      </c>
      <c r="F42" s="26" t="str">
        <f t="shared" si="2"/>
        <v>INDELC</v>
      </c>
      <c r="G42" s="26" t="str">
        <f t="shared" si="3"/>
        <v>IFDLA</v>
      </c>
      <c r="H42" s="26" t="str">
        <f t="shared" si="4"/>
        <v>INDELC</v>
      </c>
      <c r="I42" s="28" t="s">
        <v>209</v>
      </c>
      <c r="J42" s="53">
        <f ca="1">OFFSET(Input!$A$1,M42+N42+2,O42+1)</f>
        <v>32.519861727474179</v>
      </c>
      <c r="L42" s="28" t="str">
        <f t="shared" si="5"/>
        <v>FullTax</v>
      </c>
      <c r="M42" s="28">
        <f>VLOOKUP(L42,Input!$C$2:$D$6,2,FALSE)</f>
        <v>113</v>
      </c>
      <c r="N42" s="28">
        <f t="shared" si="6"/>
        <v>1</v>
      </c>
      <c r="O42" s="28">
        <f>MATCH(F42,Input!$C$15:$U$15,0)</f>
        <v>12</v>
      </c>
      <c r="Q42" s="25" t="s">
        <v>127</v>
      </c>
      <c r="R42" s="25" t="str">
        <f>$U$2&amp;$T$9</f>
        <v>IFDLA</v>
      </c>
    </row>
    <row r="43" spans="2:18">
      <c r="B43" s="9"/>
      <c r="C43" s="9" t="s">
        <v>11</v>
      </c>
      <c r="D43" s="12">
        <v>2010</v>
      </c>
      <c r="E43" s="9" t="str">
        <f t="shared" si="0"/>
        <v>INDF*</v>
      </c>
      <c r="F43" s="9" t="str">
        <f t="shared" si="2"/>
        <v>INDELC</v>
      </c>
      <c r="G43" s="9" t="str">
        <f t="shared" si="3"/>
        <v>IFDEM</v>
      </c>
      <c r="H43" s="9" t="str">
        <f t="shared" si="4"/>
        <v>INDELC</v>
      </c>
      <c r="I43" s="13" t="s">
        <v>209</v>
      </c>
      <c r="J43" s="52">
        <f ca="1">OFFSET(Input!$A$1,M43+N43+2,O43+1)</f>
        <v>32.519861727474179</v>
      </c>
      <c r="L43" s="13" t="str">
        <f t="shared" si="5"/>
        <v>FullTax</v>
      </c>
      <c r="M43" s="13">
        <f>VLOOKUP(L43,Input!$C$2:$D$6,2,FALSE)</f>
        <v>113</v>
      </c>
      <c r="N43" s="13">
        <f t="shared" si="6"/>
        <v>1</v>
      </c>
      <c r="O43" s="13">
        <f>MATCH(F43,Input!$C$15:$U$15,0)</f>
        <v>12</v>
      </c>
      <c r="Q43" s="17" t="s">
        <v>127</v>
      </c>
      <c r="R43" s="17" t="str">
        <f>$U$2&amp;$T$10</f>
        <v>IFDEM</v>
      </c>
    </row>
    <row r="44" spans="2:18">
      <c r="C44" t="s">
        <v>11</v>
      </c>
      <c r="D44" s="18">
        <v>2010</v>
      </c>
      <c r="E44" t="str">
        <f t="shared" si="0"/>
        <v>INDF*</v>
      </c>
      <c r="F44" t="str">
        <f t="shared" si="2"/>
        <v>INDDSB1</v>
      </c>
      <c r="G44" t="str">
        <f t="shared" si="3"/>
        <v>IFDTF</v>
      </c>
      <c r="H44" t="str">
        <f t="shared" si="4"/>
        <v>INDDSB1</v>
      </c>
      <c r="I44" s="10" t="s">
        <v>209</v>
      </c>
      <c r="J44" s="51">
        <f ca="1">OFFSET(Input!$A$1,M44+N44+2,O44+1)</f>
        <v>32.519861727474179</v>
      </c>
      <c r="L44" s="10" t="str">
        <f t="shared" si="5"/>
        <v>FullTax</v>
      </c>
      <c r="M44" s="10">
        <f>VLOOKUP(L44,Input!$C$2:$D$6,2,FALSE)</f>
        <v>113</v>
      </c>
      <c r="N44" s="10">
        <f t="shared" si="6"/>
        <v>1</v>
      </c>
      <c r="O44" s="10">
        <f>MATCH(F44,Input!$C$15:$U$15,0)</f>
        <v>13</v>
      </c>
      <c r="Q44" s="16" t="s">
        <v>28</v>
      </c>
      <c r="R44" s="16" t="str">
        <f>$U$2&amp;$T$11</f>
        <v>IFDTF</v>
      </c>
    </row>
    <row r="45" spans="2:18">
      <c r="C45" t="s">
        <v>11</v>
      </c>
      <c r="D45" s="18">
        <v>2010</v>
      </c>
      <c r="E45" t="str">
        <f t="shared" si="0"/>
        <v>INDF*</v>
      </c>
      <c r="F45" t="str">
        <f t="shared" si="2"/>
        <v>INDDSB2</v>
      </c>
      <c r="G45" t="str">
        <f t="shared" si="3"/>
        <v>IFDTF</v>
      </c>
      <c r="H45" t="str">
        <f t="shared" si="4"/>
        <v>INDDSB2</v>
      </c>
      <c r="I45" s="10" t="s">
        <v>209</v>
      </c>
      <c r="J45" s="51">
        <f ca="1">OFFSET(Input!$A$1,M45+N45+2,O45+1)</f>
        <v>121.84069514307899</v>
      </c>
      <c r="L45" s="10" t="str">
        <f t="shared" si="5"/>
        <v>FullTax</v>
      </c>
      <c r="M45" s="10">
        <f>VLOOKUP(L45,Input!$C$2:$D$6,2,FALSE)</f>
        <v>113</v>
      </c>
      <c r="N45" s="10">
        <f t="shared" si="6"/>
        <v>1</v>
      </c>
      <c r="O45" s="10">
        <f>MATCH(F45,Input!$C$15:$U$15,0)</f>
        <v>14</v>
      </c>
      <c r="Q45" s="16" t="s">
        <v>30</v>
      </c>
      <c r="R45" s="16" t="str">
        <f t="shared" ref="R45:R46" si="8">$U$2&amp;$T$11</f>
        <v>IFDTF</v>
      </c>
    </row>
    <row r="46" spans="2:18">
      <c r="C46" t="s">
        <v>11</v>
      </c>
      <c r="D46" s="18">
        <v>2010</v>
      </c>
      <c r="E46" t="str">
        <f t="shared" si="0"/>
        <v>INDF*</v>
      </c>
      <c r="F46" t="str">
        <f t="shared" si="2"/>
        <v>INDDSL</v>
      </c>
      <c r="G46" t="str">
        <f t="shared" si="3"/>
        <v>IFDTF</v>
      </c>
      <c r="H46" t="str">
        <f t="shared" si="4"/>
        <v>INDDSL</v>
      </c>
      <c r="I46" s="10" t="s">
        <v>209</v>
      </c>
      <c r="J46" s="51">
        <f ca="1">OFFSET(Input!$A$1,M46+N46+2,O46+1)</f>
        <v>138.56082516920716</v>
      </c>
      <c r="L46" s="10" t="str">
        <f t="shared" si="5"/>
        <v>FullTax</v>
      </c>
      <c r="M46" s="10">
        <f>VLOOKUP(L46,Input!$C$2:$D$6,2,FALSE)</f>
        <v>113</v>
      </c>
      <c r="N46" s="10">
        <f t="shared" si="6"/>
        <v>1</v>
      </c>
      <c r="O46" s="10">
        <f>MATCH(F46,Input!$C$15:$U$15,0)</f>
        <v>3</v>
      </c>
      <c r="Q46" s="16" t="s">
        <v>29</v>
      </c>
      <c r="R46" s="16" t="str">
        <f t="shared" si="8"/>
        <v>IFDTF</v>
      </c>
    </row>
    <row r="47" spans="2:18">
      <c r="C47" t="s">
        <v>11</v>
      </c>
      <c r="D47" s="18">
        <v>2010</v>
      </c>
      <c r="E47" t="str">
        <f t="shared" si="0"/>
        <v>INDF*</v>
      </c>
      <c r="F47" t="str">
        <f t="shared" si="2"/>
        <v>INDLPG</v>
      </c>
      <c r="G47" t="str">
        <f t="shared" si="3"/>
        <v>IFDFL</v>
      </c>
      <c r="H47" t="str">
        <f t="shared" si="4"/>
        <v>INDLPG</v>
      </c>
      <c r="I47" s="10" t="s">
        <v>209</v>
      </c>
      <c r="J47" s="51">
        <f ca="1">OFFSET(Input!$A$1,M47+N47+2,O47+1)</f>
        <v>32.490852038154401</v>
      </c>
      <c r="L47" s="10" t="str">
        <f t="shared" si="5"/>
        <v>FullTax</v>
      </c>
      <c r="M47" s="10">
        <f>VLOOKUP(L47,Input!$C$2:$D$6,2,FALSE)</f>
        <v>113</v>
      </c>
      <c r="N47" s="10">
        <f t="shared" si="6"/>
        <v>1</v>
      </c>
      <c r="O47" s="10">
        <f>MATCH(F47,Input!$C$15:$U$15,0)</f>
        <v>8</v>
      </c>
      <c r="Q47" s="16" t="s">
        <v>21</v>
      </c>
      <c r="R47" s="16" t="str">
        <f>$U$2&amp;$T$12</f>
        <v>IFDFL</v>
      </c>
    </row>
    <row r="48" spans="2:18">
      <c r="C48" t="s">
        <v>11</v>
      </c>
      <c r="D48" s="18">
        <v>2010</v>
      </c>
      <c r="E48" t="str">
        <f t="shared" si="0"/>
        <v>INDF*</v>
      </c>
      <c r="F48" t="str">
        <f t="shared" si="2"/>
        <v>INDSNG1</v>
      </c>
      <c r="G48" t="str">
        <f t="shared" si="3"/>
        <v>IFDFL</v>
      </c>
      <c r="H48" t="str">
        <f t="shared" si="4"/>
        <v>INDSNG1</v>
      </c>
      <c r="I48" s="10" t="s">
        <v>209</v>
      </c>
      <c r="J48" s="51">
        <f ca="1">OFFSET(Input!$A$1,M48+N48+2,O48+1)</f>
        <v>121.84069514307899</v>
      </c>
      <c r="L48" s="10" t="str">
        <f t="shared" si="5"/>
        <v>FullTax</v>
      </c>
      <c r="M48" s="10">
        <f>VLOOKUP(L48,Input!$C$2:$D$6,2,FALSE)</f>
        <v>113</v>
      </c>
      <c r="N48" s="10">
        <f t="shared" si="6"/>
        <v>1</v>
      </c>
      <c r="O48" s="10">
        <f>MATCH(F48,Input!$C$15:$U$15,0)</f>
        <v>15</v>
      </c>
      <c r="Q48" s="16" t="s">
        <v>25</v>
      </c>
      <c r="R48" s="16" t="str">
        <f t="shared" ref="R48:R49" si="9">$U$2&amp;$T$12</f>
        <v>IFDFL</v>
      </c>
    </row>
    <row r="49" spans="2:18" ht="15.75" thickBot="1">
      <c r="B49" s="9"/>
      <c r="C49" s="9" t="s">
        <v>11</v>
      </c>
      <c r="D49" s="12">
        <v>2010</v>
      </c>
      <c r="E49" s="9" t="str">
        <f t="shared" si="0"/>
        <v>INDF*</v>
      </c>
      <c r="F49" s="9" t="str">
        <f t="shared" si="2"/>
        <v>INDSNG2</v>
      </c>
      <c r="G49" s="9" t="str">
        <f t="shared" si="3"/>
        <v>IFDFL</v>
      </c>
      <c r="H49" s="9" t="str">
        <f t="shared" si="4"/>
        <v>INDSNG2</v>
      </c>
      <c r="I49" s="13" t="s">
        <v>209</v>
      </c>
      <c r="J49" s="52">
        <f ca="1">OFFSET(Input!$A$1,M49+N49+2,O49+1)</f>
        <v>0</v>
      </c>
      <c r="L49" s="13" t="str">
        <f t="shared" si="5"/>
        <v>FullTax</v>
      </c>
      <c r="M49" s="13">
        <f>VLOOKUP(L49,Input!$C$2:$D$6,2,FALSE)</f>
        <v>113</v>
      </c>
      <c r="N49" s="13">
        <f t="shared" si="6"/>
        <v>1</v>
      </c>
      <c r="O49" s="13">
        <f>MATCH(F49,Input!$C$15:$U$15,0)</f>
        <v>16</v>
      </c>
      <c r="Q49" s="17" t="s">
        <v>26</v>
      </c>
      <c r="R49" s="17" t="str">
        <f t="shared" si="9"/>
        <v>IFDFL</v>
      </c>
    </row>
    <row r="50" spans="2:18">
      <c r="B50" s="8"/>
      <c r="C50" s="8" t="s">
        <v>11</v>
      </c>
      <c r="D50" s="19">
        <v>2015</v>
      </c>
      <c r="E50" s="8" t="str">
        <f t="shared" si="0"/>
        <v>INDF*</v>
      </c>
      <c r="F50" s="8" t="str">
        <f t="shared" ref="F50:H69" si="10">F6</f>
        <v>INDNGA</v>
      </c>
      <c r="G50" s="8" t="str">
        <f t="shared" si="10"/>
        <v>IFDMT</v>
      </c>
      <c r="H50" s="8" t="str">
        <f t="shared" si="10"/>
        <v>INDNGA</v>
      </c>
      <c r="I50" s="20" t="s">
        <v>209</v>
      </c>
      <c r="J50" s="50">
        <f ca="1">OFFSET(Input!$A$1,M50+N50+2,O50+1)</f>
        <v>2.3923925411292624</v>
      </c>
      <c r="L50" s="20" t="str">
        <f t="shared" si="5"/>
        <v>ProcesTax</v>
      </c>
      <c r="M50" s="20">
        <f>VLOOKUP(L50,Input!$C$2:$D$6,2,FALSE)</f>
        <v>13</v>
      </c>
      <c r="N50" s="20">
        <f t="shared" si="6"/>
        <v>6</v>
      </c>
      <c r="O50" s="20">
        <f>MATCH(F50,Input!$C$15:$U$15,0)</f>
        <v>1</v>
      </c>
    </row>
    <row r="51" spans="2:18">
      <c r="C51" t="s">
        <v>11</v>
      </c>
      <c r="D51" s="18">
        <v>2015</v>
      </c>
      <c r="E51" t="str">
        <f t="shared" si="0"/>
        <v>INDF*</v>
      </c>
      <c r="F51" t="str">
        <f t="shared" si="10"/>
        <v>INDSNG1</v>
      </c>
      <c r="G51" t="str">
        <f t="shared" si="10"/>
        <v>IFDMT</v>
      </c>
      <c r="H51" t="str">
        <f t="shared" si="10"/>
        <v>INDSNG1</v>
      </c>
      <c r="I51" s="10" t="s">
        <v>209</v>
      </c>
      <c r="J51" s="51">
        <f ca="1">OFFSET(Input!$A$1,M51+N51+2,O51+1)</f>
        <v>0</v>
      </c>
      <c r="L51" s="10" t="str">
        <f t="shared" si="5"/>
        <v>ProcesTax</v>
      </c>
      <c r="M51" s="10">
        <f>VLOOKUP(L51,Input!$C$2:$D$6,2,FALSE)</f>
        <v>13</v>
      </c>
      <c r="N51" s="10">
        <f t="shared" si="6"/>
        <v>6</v>
      </c>
      <c r="O51" s="10">
        <f>MATCH(F51,Input!$C$15:$U$15,0)</f>
        <v>15</v>
      </c>
    </row>
    <row r="52" spans="2:18">
      <c r="C52" t="s">
        <v>11</v>
      </c>
      <c r="D52" s="18">
        <v>2015</v>
      </c>
      <c r="E52" t="str">
        <f t="shared" si="0"/>
        <v>INDF*</v>
      </c>
      <c r="F52" t="str">
        <f t="shared" si="10"/>
        <v>INDSNG2</v>
      </c>
      <c r="G52" t="str">
        <f t="shared" si="10"/>
        <v>IFDMT</v>
      </c>
      <c r="H52" t="str">
        <f t="shared" si="10"/>
        <v>INDSNG2</v>
      </c>
      <c r="I52" s="10" t="s">
        <v>209</v>
      </c>
      <c r="J52" s="51">
        <f ca="1">OFFSET(Input!$A$1,M52+N52+2,O52+1)</f>
        <v>0</v>
      </c>
      <c r="L52" s="10" t="str">
        <f t="shared" si="5"/>
        <v>ProcesTax</v>
      </c>
      <c r="M52" s="10">
        <f>VLOOKUP(L52,Input!$C$2:$D$6,2,FALSE)</f>
        <v>13</v>
      </c>
      <c r="N52" s="10">
        <f t="shared" si="6"/>
        <v>6</v>
      </c>
      <c r="O52" s="10">
        <f>MATCH(F52,Input!$C$15:$U$15,0)</f>
        <v>16</v>
      </c>
    </row>
    <row r="53" spans="2:18">
      <c r="C53" t="s">
        <v>11</v>
      </c>
      <c r="D53" s="18">
        <v>2015</v>
      </c>
      <c r="E53" t="str">
        <f t="shared" si="0"/>
        <v>INDF*</v>
      </c>
      <c r="F53" t="str">
        <f t="shared" si="10"/>
        <v>INDCOA</v>
      </c>
      <c r="G53" t="str">
        <f t="shared" si="10"/>
        <v>IFDMT</v>
      </c>
      <c r="H53" t="str">
        <f t="shared" si="10"/>
        <v>INDCOA</v>
      </c>
      <c r="I53" s="10" t="s">
        <v>209</v>
      </c>
      <c r="J53" s="51">
        <f ca="1">OFFSET(Input!$A$1,M53+N53+2,O53+1)</f>
        <v>0</v>
      </c>
      <c r="L53" s="10" t="str">
        <f t="shared" si="5"/>
        <v>ProcesTax</v>
      </c>
      <c r="M53" s="10">
        <f>VLOOKUP(L53,Input!$C$2:$D$6,2,FALSE)</f>
        <v>13</v>
      </c>
      <c r="N53" s="10">
        <f t="shared" si="6"/>
        <v>6</v>
      </c>
      <c r="O53" s="10">
        <f>MATCH(F53,Input!$C$15:$U$15,0)</f>
        <v>2</v>
      </c>
    </row>
    <row r="54" spans="2:18">
      <c r="C54" t="s">
        <v>11</v>
      </c>
      <c r="D54" s="18">
        <v>2015</v>
      </c>
      <c r="E54" t="str">
        <f t="shared" si="0"/>
        <v>INDF*</v>
      </c>
      <c r="F54" t="str">
        <f t="shared" si="10"/>
        <v>INDDSL</v>
      </c>
      <c r="G54" t="str">
        <f t="shared" si="10"/>
        <v>IFDMT</v>
      </c>
      <c r="H54" t="str">
        <f t="shared" si="10"/>
        <v>INDDSL</v>
      </c>
      <c r="I54" s="10" t="s">
        <v>209</v>
      </c>
      <c r="J54" s="51">
        <f ca="1">OFFSET(Input!$A$1,M54+N54+2,O54+1)</f>
        <v>145.72835544314296</v>
      </c>
      <c r="L54" s="10" t="str">
        <f t="shared" si="5"/>
        <v>ProcesTax</v>
      </c>
      <c r="M54" s="10">
        <f>VLOOKUP(L54,Input!$C$2:$D$6,2,FALSE)</f>
        <v>13</v>
      </c>
      <c r="N54" s="10">
        <f t="shared" si="6"/>
        <v>6</v>
      </c>
      <c r="O54" s="10">
        <f>MATCH(F54,Input!$C$15:$U$15,0)</f>
        <v>3</v>
      </c>
    </row>
    <row r="55" spans="2:18">
      <c r="C55" t="s">
        <v>11</v>
      </c>
      <c r="D55" s="18">
        <v>2015</v>
      </c>
      <c r="E55" t="str">
        <f t="shared" si="0"/>
        <v>INDF*</v>
      </c>
      <c r="F55" t="str">
        <f t="shared" si="10"/>
        <v>INDDSB1</v>
      </c>
      <c r="G55" t="str">
        <f t="shared" si="10"/>
        <v>IFDMT</v>
      </c>
      <c r="H55" t="str">
        <f t="shared" si="10"/>
        <v>INDDSB1</v>
      </c>
      <c r="I55" s="10" t="s">
        <v>209</v>
      </c>
      <c r="J55" s="51">
        <f ca="1">OFFSET(Input!$A$1,M55+N55+2,O55+1)</f>
        <v>121.84069514307899</v>
      </c>
      <c r="L55" s="10" t="str">
        <f t="shared" si="5"/>
        <v>ProcesTax</v>
      </c>
      <c r="M55" s="10">
        <f>VLOOKUP(L55,Input!$C$2:$D$6,2,FALSE)</f>
        <v>13</v>
      </c>
      <c r="N55" s="10">
        <f t="shared" si="6"/>
        <v>6</v>
      </c>
      <c r="O55" s="10">
        <f>MATCH(F55,Input!$C$15:$U$15,0)</f>
        <v>13</v>
      </c>
    </row>
    <row r="56" spans="2:18">
      <c r="C56" t="s">
        <v>11</v>
      </c>
      <c r="D56" s="18">
        <v>2015</v>
      </c>
      <c r="E56" t="str">
        <f t="shared" si="0"/>
        <v>INDF*</v>
      </c>
      <c r="F56" t="str">
        <f t="shared" si="10"/>
        <v>INDDSB2</v>
      </c>
      <c r="G56" t="str">
        <f t="shared" si="10"/>
        <v>IFDMT</v>
      </c>
      <c r="H56" t="str">
        <f t="shared" si="10"/>
        <v>INDDSB2</v>
      </c>
      <c r="I56" s="10" t="s">
        <v>209</v>
      </c>
      <c r="J56" s="51">
        <f ca="1">OFFSET(Input!$A$1,M56+N56+2,O56+1)</f>
        <v>121.84069514307899</v>
      </c>
      <c r="L56" s="10" t="str">
        <f t="shared" si="5"/>
        <v>ProcesTax</v>
      </c>
      <c r="M56" s="10">
        <f>VLOOKUP(L56,Input!$C$2:$D$6,2,FALSE)</f>
        <v>13</v>
      </c>
      <c r="N56" s="10">
        <f t="shared" si="6"/>
        <v>6</v>
      </c>
      <c r="O56" s="10">
        <f>MATCH(F56,Input!$C$15:$U$15,0)</f>
        <v>14</v>
      </c>
    </row>
    <row r="57" spans="2:18">
      <c r="C57" t="s">
        <v>11</v>
      </c>
      <c r="D57" s="18">
        <v>2015</v>
      </c>
      <c r="E57" t="str">
        <f t="shared" si="0"/>
        <v>INDF*</v>
      </c>
      <c r="F57" t="str">
        <f t="shared" si="10"/>
        <v>INDWPE</v>
      </c>
      <c r="G57" t="str">
        <f t="shared" si="10"/>
        <v>IFDMT</v>
      </c>
      <c r="H57" t="str">
        <f t="shared" si="10"/>
        <v>INDWPE</v>
      </c>
      <c r="I57" s="10" t="s">
        <v>209</v>
      </c>
      <c r="J57" s="51">
        <f ca="1">OFFSET(Input!$A$1,M57+N57+2,O57+1)</f>
        <v>0</v>
      </c>
      <c r="L57" s="10" t="str">
        <f t="shared" si="5"/>
        <v>ProcesTax</v>
      </c>
      <c r="M57" s="10">
        <f>VLOOKUP(L57,Input!$C$2:$D$6,2,FALSE)</f>
        <v>13</v>
      </c>
      <c r="N57" s="10">
        <f t="shared" si="6"/>
        <v>6</v>
      </c>
      <c r="O57" s="10">
        <f>MATCH(F57,Input!$C$15:$U$15,0)</f>
        <v>4</v>
      </c>
    </row>
    <row r="58" spans="2:18" ht="15.75" thickBot="1">
      <c r="B58" s="80"/>
      <c r="C58" s="80" t="s">
        <v>11</v>
      </c>
      <c r="D58" s="81">
        <v>2015</v>
      </c>
      <c r="E58" s="80" t="str">
        <f t="shared" si="0"/>
        <v>INDF*</v>
      </c>
      <c r="F58" s="80" t="str">
        <f t="shared" si="10"/>
        <v>INDWCH</v>
      </c>
      <c r="G58" s="80" t="str">
        <f t="shared" si="10"/>
        <v>IFDMT</v>
      </c>
      <c r="H58" s="80" t="str">
        <f t="shared" si="10"/>
        <v>INDWCH</v>
      </c>
      <c r="I58" s="82" t="s">
        <v>209</v>
      </c>
      <c r="J58" s="83">
        <f ca="1">OFFSET(Input!$A$1,M58+N58+2,O58+1)</f>
        <v>0</v>
      </c>
      <c r="L58" s="10" t="str">
        <f t="shared" si="5"/>
        <v>ProcesTax</v>
      </c>
      <c r="M58" s="10">
        <f>VLOOKUP(L58,Input!$C$2:$D$6,2,FALSE)</f>
        <v>13</v>
      </c>
      <c r="N58" s="10">
        <f t="shared" si="6"/>
        <v>6</v>
      </c>
      <c r="O58" s="10">
        <f>MATCH(F58,Input!$C$15:$U$15,0)</f>
        <v>5</v>
      </c>
    </row>
    <row r="59" spans="2:18">
      <c r="C59" t="s">
        <v>11</v>
      </c>
      <c r="D59" s="18">
        <v>2015</v>
      </c>
      <c r="E59" t="str">
        <f t="shared" si="0"/>
        <v>INDF*</v>
      </c>
      <c r="F59" t="str">
        <f t="shared" si="10"/>
        <v>INDBGA</v>
      </c>
      <c r="G59" t="str">
        <f t="shared" si="10"/>
        <v>IFDMT</v>
      </c>
      <c r="H59" t="str">
        <f t="shared" si="10"/>
        <v>INDBGA</v>
      </c>
      <c r="I59" s="10" t="s">
        <v>209</v>
      </c>
      <c r="J59" s="51">
        <f ca="1">OFFSET(Input!$A$1,M59+N59+2,O59+1)</f>
        <v>0</v>
      </c>
      <c r="L59" s="10" t="str">
        <f t="shared" si="5"/>
        <v>ProcesTax</v>
      </c>
      <c r="M59" s="10">
        <f>VLOOKUP(L59,Input!$C$2:$D$6,2,FALSE)</f>
        <v>13</v>
      </c>
      <c r="N59" s="10">
        <f t="shared" si="6"/>
        <v>6</v>
      </c>
      <c r="O59" s="10">
        <f>MATCH(F59,Input!$C$15:$U$15,0)</f>
        <v>6</v>
      </c>
    </row>
    <row r="60" spans="2:18">
      <c r="C60" t="s">
        <v>11</v>
      </c>
      <c r="D60" s="18">
        <v>2015</v>
      </c>
      <c r="E60" t="str">
        <f t="shared" si="0"/>
        <v>INDF*</v>
      </c>
      <c r="F60" t="str">
        <f t="shared" si="10"/>
        <v>INDHFO</v>
      </c>
      <c r="G60" t="str">
        <f t="shared" si="10"/>
        <v>IFDMT</v>
      </c>
      <c r="H60" t="str">
        <f t="shared" si="10"/>
        <v>INDHFO</v>
      </c>
      <c r="I60" s="10" t="s">
        <v>209</v>
      </c>
      <c r="J60" s="51">
        <f ca="1">OFFSET(Input!$A$1,M60+N60+2,O60+1)</f>
        <v>49.612420193178153</v>
      </c>
      <c r="L60" s="10" t="str">
        <f t="shared" si="5"/>
        <v>ProcesTax</v>
      </c>
      <c r="M60" s="10">
        <f>VLOOKUP(L60,Input!$C$2:$D$6,2,FALSE)</f>
        <v>13</v>
      </c>
      <c r="N60" s="10">
        <f t="shared" si="6"/>
        <v>6</v>
      </c>
      <c r="O60" s="10">
        <f>MATCH(F60,Input!$C$15:$U$15,0)</f>
        <v>7</v>
      </c>
    </row>
    <row r="61" spans="2:18">
      <c r="C61" t="s">
        <v>11</v>
      </c>
      <c r="D61" s="18">
        <v>2015</v>
      </c>
      <c r="E61" t="str">
        <f t="shared" si="0"/>
        <v>INDF*</v>
      </c>
      <c r="F61" t="str">
        <f t="shared" si="10"/>
        <v>INDLPG</v>
      </c>
      <c r="G61" t="str">
        <f t="shared" si="10"/>
        <v>IFDMT</v>
      </c>
      <c r="H61" t="str">
        <f t="shared" si="10"/>
        <v>INDLPG</v>
      </c>
      <c r="I61" s="10" t="s">
        <v>209</v>
      </c>
      <c r="J61" s="51">
        <f ca="1">OFFSET(Input!$A$1,M61+N61+2,O61+1)</f>
        <v>40.590088951336469</v>
      </c>
      <c r="L61" s="10" t="str">
        <f t="shared" si="5"/>
        <v>ProcesTax</v>
      </c>
      <c r="M61" s="10">
        <f>VLOOKUP(L61,Input!$C$2:$D$6,2,FALSE)</f>
        <v>13</v>
      </c>
      <c r="N61" s="10">
        <f t="shared" si="6"/>
        <v>6</v>
      </c>
      <c r="O61" s="10">
        <f>MATCH(F61,Input!$C$15:$U$15,0)</f>
        <v>8</v>
      </c>
    </row>
    <row r="62" spans="2:18">
      <c r="C62" t="s">
        <v>11</v>
      </c>
      <c r="D62" s="18">
        <v>2015</v>
      </c>
      <c r="E62" t="str">
        <f t="shared" si="0"/>
        <v>INDF*</v>
      </c>
      <c r="F62" t="str">
        <f t="shared" si="10"/>
        <v>INDWST</v>
      </c>
      <c r="G62" t="str">
        <f t="shared" si="10"/>
        <v>IFDMT</v>
      </c>
      <c r="H62" t="str">
        <f t="shared" si="10"/>
        <v>INDWST</v>
      </c>
      <c r="I62" s="10" t="s">
        <v>209</v>
      </c>
      <c r="J62" s="51">
        <f ca="1">OFFSET(Input!$A$1,M62+N62+2,O62+1)</f>
        <v>0</v>
      </c>
      <c r="L62" s="10" t="str">
        <f t="shared" si="5"/>
        <v>ProcesTax</v>
      </c>
      <c r="M62" s="10">
        <f>VLOOKUP(L62,Input!$C$2:$D$6,2,FALSE)</f>
        <v>13</v>
      </c>
      <c r="N62" s="10">
        <f t="shared" si="6"/>
        <v>6</v>
      </c>
      <c r="O62" s="10">
        <f>MATCH(F62,Input!$C$15:$U$15,0)</f>
        <v>9</v>
      </c>
    </row>
    <row r="63" spans="2:18">
      <c r="C63" t="s">
        <v>11</v>
      </c>
      <c r="D63" s="18">
        <v>2015</v>
      </c>
      <c r="E63" t="str">
        <f t="shared" si="0"/>
        <v>INDF*</v>
      </c>
      <c r="F63" t="str">
        <f t="shared" si="10"/>
        <v>INDHCE</v>
      </c>
      <c r="G63" t="str">
        <f t="shared" si="10"/>
        <v>IFDMT</v>
      </c>
      <c r="H63" t="str">
        <f t="shared" si="10"/>
        <v>INDHCE</v>
      </c>
      <c r="I63" s="10" t="s">
        <v>209</v>
      </c>
      <c r="J63" s="51">
        <f ca="1">OFFSET(Input!$A$1,M63+N63+2,O63+1)</f>
        <v>30.170076892571945</v>
      </c>
      <c r="L63" s="10" t="str">
        <f t="shared" si="5"/>
        <v>ProcesTax</v>
      </c>
      <c r="M63" s="10">
        <f>VLOOKUP(L63,Input!$C$2:$D$6,2,FALSE)</f>
        <v>13</v>
      </c>
      <c r="N63" s="10">
        <f t="shared" si="6"/>
        <v>6</v>
      </c>
      <c r="O63" s="10">
        <f>MATCH(F63,Input!$C$15:$U$15,0)</f>
        <v>10</v>
      </c>
    </row>
    <row r="64" spans="2:18">
      <c r="C64" t="s">
        <v>11</v>
      </c>
      <c r="D64" s="18">
        <v>2015</v>
      </c>
      <c r="E64" t="str">
        <f t="shared" si="0"/>
        <v>INDF*</v>
      </c>
      <c r="F64" t="str">
        <f t="shared" si="10"/>
        <v>INDHDE</v>
      </c>
      <c r="G64" t="str">
        <f t="shared" si="10"/>
        <v>IFDMT</v>
      </c>
      <c r="H64" t="str">
        <f t="shared" si="10"/>
        <v>INDHDE</v>
      </c>
      <c r="I64" s="10" t="s">
        <v>209</v>
      </c>
      <c r="J64" s="51">
        <f ca="1">OFFSET(Input!$A$1,M64+N64+2,O64+1)</f>
        <v>30.170076892571945</v>
      </c>
      <c r="L64" s="10" t="str">
        <f t="shared" si="5"/>
        <v>ProcesTax</v>
      </c>
      <c r="M64" s="10">
        <f>VLOOKUP(L64,Input!$C$2:$D$6,2,FALSE)</f>
        <v>13</v>
      </c>
      <c r="N64" s="10">
        <f t="shared" si="6"/>
        <v>6</v>
      </c>
      <c r="O64" s="10">
        <f>MATCH(F64,Input!$C$15:$U$15,0)</f>
        <v>11</v>
      </c>
    </row>
    <row r="65" spans="2:15">
      <c r="B65" s="9"/>
      <c r="C65" s="9" t="s">
        <v>11</v>
      </c>
      <c r="D65" s="12">
        <v>2015</v>
      </c>
      <c r="E65" s="9" t="str">
        <f t="shared" ref="E65:E123" si="11">$U$3&amp;"*"</f>
        <v>INDF*</v>
      </c>
      <c r="F65" s="9" t="str">
        <f t="shared" si="10"/>
        <v>INDELC</v>
      </c>
      <c r="G65" s="9" t="str">
        <f t="shared" si="10"/>
        <v>IFDMT</v>
      </c>
      <c r="H65" s="9" t="str">
        <f t="shared" si="10"/>
        <v>INDELC</v>
      </c>
      <c r="I65" s="13" t="s">
        <v>209</v>
      </c>
      <c r="J65" s="52">
        <f ca="1">OFFSET(Input!$A$1,M65+N65+2,O65+1)</f>
        <v>1.25</v>
      </c>
      <c r="L65" s="13" t="str">
        <f t="shared" si="5"/>
        <v>ProcesTax</v>
      </c>
      <c r="M65" s="13">
        <f>VLOOKUP(L65,Input!$C$2:$D$6,2,FALSE)</f>
        <v>13</v>
      </c>
      <c r="N65" s="13">
        <f t="shared" si="6"/>
        <v>6</v>
      </c>
      <c r="O65" s="13">
        <f>MATCH(F65,Input!$C$15:$U$15,0)</f>
        <v>12</v>
      </c>
    </row>
    <row r="66" spans="2:15">
      <c r="C66" t="s">
        <v>11</v>
      </c>
      <c r="D66" s="18">
        <v>2015</v>
      </c>
      <c r="E66" t="str">
        <f t="shared" si="11"/>
        <v>INDF*</v>
      </c>
      <c r="F66" t="str">
        <f t="shared" si="10"/>
        <v>INDNGA</v>
      </c>
      <c r="G66" t="str">
        <f t="shared" si="10"/>
        <v>IFDHT</v>
      </c>
      <c r="H66" t="str">
        <f t="shared" si="10"/>
        <v>INDNGA</v>
      </c>
      <c r="I66" s="10" t="s">
        <v>209</v>
      </c>
      <c r="J66" s="51">
        <f ca="1">OFFSET(Input!$A$1,M66+N66+2,O66+1)</f>
        <v>2.3923925411292624</v>
      </c>
      <c r="L66" s="10" t="str">
        <f t="shared" si="5"/>
        <v>ProcesTax</v>
      </c>
      <c r="M66" s="10">
        <f>VLOOKUP(L66,Input!$C$2:$D$6,2,FALSE)</f>
        <v>13</v>
      </c>
      <c r="N66" s="10">
        <f t="shared" si="6"/>
        <v>6</v>
      </c>
      <c r="O66" s="10">
        <f>MATCH(F66,Input!$C$15:$U$15,0)</f>
        <v>1</v>
      </c>
    </row>
    <row r="67" spans="2:15">
      <c r="C67" t="s">
        <v>11</v>
      </c>
      <c r="D67" s="18">
        <v>2015</v>
      </c>
      <c r="E67" t="str">
        <f t="shared" si="11"/>
        <v>INDF*</v>
      </c>
      <c r="F67" t="str">
        <f t="shared" si="10"/>
        <v>INDSNG2</v>
      </c>
      <c r="G67" t="str">
        <f t="shared" si="10"/>
        <v>IFDHT</v>
      </c>
      <c r="H67" t="str">
        <f t="shared" si="10"/>
        <v>INDSNG2</v>
      </c>
      <c r="I67" s="10" t="s">
        <v>209</v>
      </c>
      <c r="J67" s="51">
        <f ca="1">OFFSET(Input!$A$1,M67+N67+2,O67+1)</f>
        <v>0</v>
      </c>
      <c r="L67" s="10" t="str">
        <f t="shared" si="5"/>
        <v>ProcesTax</v>
      </c>
      <c r="M67" s="10">
        <f>VLOOKUP(L67,Input!$C$2:$D$6,2,FALSE)</f>
        <v>13</v>
      </c>
      <c r="N67" s="10">
        <f t="shared" si="6"/>
        <v>6</v>
      </c>
      <c r="O67" s="10">
        <f>MATCH(F67,Input!$C$15:$U$15,0)</f>
        <v>16</v>
      </c>
    </row>
    <row r="68" spans="2:15">
      <c r="C68" t="s">
        <v>11</v>
      </c>
      <c r="D68" s="18">
        <v>2015</v>
      </c>
      <c r="E68" t="str">
        <f t="shared" si="11"/>
        <v>INDF*</v>
      </c>
      <c r="F68" t="str">
        <f t="shared" si="10"/>
        <v>INDSNG1</v>
      </c>
      <c r="G68" t="str">
        <f t="shared" si="10"/>
        <v>IFDHT</v>
      </c>
      <c r="H68" t="str">
        <f t="shared" si="10"/>
        <v>INDSNG1</v>
      </c>
      <c r="I68" s="10" t="s">
        <v>209</v>
      </c>
      <c r="J68" s="51">
        <f ca="1">OFFSET(Input!$A$1,M68+N68+2,O68+1)</f>
        <v>0</v>
      </c>
      <c r="L68" s="10" t="str">
        <f t="shared" si="5"/>
        <v>ProcesTax</v>
      </c>
      <c r="M68" s="10">
        <f>VLOOKUP(L68,Input!$C$2:$D$6,2,FALSE)</f>
        <v>13</v>
      </c>
      <c r="N68" s="10">
        <f t="shared" si="6"/>
        <v>6</v>
      </c>
      <c r="O68" s="10">
        <f>MATCH(F68,Input!$C$15:$U$15,0)</f>
        <v>15</v>
      </c>
    </row>
    <row r="69" spans="2:15">
      <c r="B69" s="9"/>
      <c r="C69" s="9" t="s">
        <v>11</v>
      </c>
      <c r="D69" s="12">
        <v>2015</v>
      </c>
      <c r="E69" s="9" t="str">
        <f t="shared" si="11"/>
        <v>INDF*</v>
      </c>
      <c r="F69" s="9" t="str">
        <f t="shared" si="10"/>
        <v>INDLPG</v>
      </c>
      <c r="G69" s="9" t="str">
        <f t="shared" si="10"/>
        <v>IFDHT</v>
      </c>
      <c r="H69" s="9" t="str">
        <f t="shared" si="10"/>
        <v>INDLPG</v>
      </c>
      <c r="I69" s="13" t="s">
        <v>209</v>
      </c>
      <c r="J69" s="52">
        <f ca="1">OFFSET(Input!$A$1,M69+N69+2,O69+1)</f>
        <v>40.590088951336469</v>
      </c>
      <c r="L69" s="13" t="str">
        <f t="shared" si="5"/>
        <v>ProcesTax</v>
      </c>
      <c r="M69" s="13">
        <f>VLOOKUP(L69,Input!$C$2:$D$6,2,FALSE)</f>
        <v>13</v>
      </c>
      <c r="N69" s="13">
        <f t="shared" si="6"/>
        <v>6</v>
      </c>
      <c r="O69" s="13">
        <f>MATCH(F69,Input!$C$15:$U$15,0)</f>
        <v>8</v>
      </c>
    </row>
    <row r="70" spans="2:15">
      <c r="C70" t="s">
        <v>11</v>
      </c>
      <c r="D70" s="18">
        <v>2015</v>
      </c>
      <c r="E70" t="str">
        <f t="shared" si="11"/>
        <v>INDF*</v>
      </c>
      <c r="F70" t="str">
        <f t="shared" ref="F70:H89" si="12">F26</f>
        <v>INDNGA</v>
      </c>
      <c r="G70" t="str">
        <f t="shared" si="12"/>
        <v>IFDRH</v>
      </c>
      <c r="H70" t="str">
        <f t="shared" si="12"/>
        <v>INDNGA</v>
      </c>
      <c r="I70" s="10" t="s">
        <v>209</v>
      </c>
      <c r="J70" s="51">
        <f ca="1">OFFSET(Input!$A$1,M70+N70+2,O70+1)</f>
        <v>70.841601057755838</v>
      </c>
      <c r="L70" s="10" t="str">
        <f t="shared" si="5"/>
        <v>HeatTax</v>
      </c>
      <c r="M70" s="10">
        <f>VLOOKUP(L70,Input!$C$2:$D$6,2,FALSE)</f>
        <v>63</v>
      </c>
      <c r="N70" s="10">
        <f t="shared" si="6"/>
        <v>6</v>
      </c>
      <c r="O70" s="10">
        <f>MATCH(F70,Input!$C$15:$U$15,0)</f>
        <v>1</v>
      </c>
    </row>
    <row r="71" spans="2:15">
      <c r="C71" t="s">
        <v>11</v>
      </c>
      <c r="D71" s="18">
        <v>2015</v>
      </c>
      <c r="E71" t="str">
        <f t="shared" si="11"/>
        <v>INDF*</v>
      </c>
      <c r="F71" t="str">
        <f t="shared" si="12"/>
        <v>INDSNG2</v>
      </c>
      <c r="G71" t="str">
        <f t="shared" si="12"/>
        <v>IFDRH</v>
      </c>
      <c r="H71" t="str">
        <f t="shared" si="12"/>
        <v>INDSNG2</v>
      </c>
      <c r="I71" s="10" t="s">
        <v>209</v>
      </c>
      <c r="J71" s="51">
        <f ca="1">OFFSET(Input!$A$1,M71+N71+2,O71+1)</f>
        <v>0</v>
      </c>
      <c r="L71" s="10" t="str">
        <f t="shared" ref="L71:L134" si="13">VLOOKUP(RIGHT(G71,3),$T$6:$V$12,3,FALSE)</f>
        <v>HeatTax</v>
      </c>
      <c r="M71" s="10">
        <f>VLOOKUP(L71,Input!$C$2:$D$6,2,FALSE)</f>
        <v>63</v>
      </c>
      <c r="N71" s="10">
        <f t="shared" ref="N71:N134" si="14">D71-2009</f>
        <v>6</v>
      </c>
      <c r="O71" s="10">
        <f>MATCH(F71,Input!$C$15:$U$15,0)</f>
        <v>16</v>
      </c>
    </row>
    <row r="72" spans="2:15">
      <c r="C72" t="s">
        <v>11</v>
      </c>
      <c r="D72" s="18">
        <v>2015</v>
      </c>
      <c r="E72" t="str">
        <f t="shared" si="11"/>
        <v>INDF*</v>
      </c>
      <c r="F72" t="str">
        <f t="shared" si="12"/>
        <v>INDSNG1</v>
      </c>
      <c r="G72" t="str">
        <f t="shared" si="12"/>
        <v>IFDRH</v>
      </c>
      <c r="H72" t="str">
        <f t="shared" si="12"/>
        <v>INDSNG1</v>
      </c>
      <c r="I72" s="10" t="s">
        <v>209</v>
      </c>
      <c r="J72" s="51">
        <f ca="1">OFFSET(Input!$A$1,M72+N72+2,O72+1)</f>
        <v>121.84069514307899</v>
      </c>
      <c r="L72" s="10" t="str">
        <f t="shared" si="13"/>
        <v>HeatTax</v>
      </c>
      <c r="M72" s="10">
        <f>VLOOKUP(L72,Input!$C$2:$D$6,2,FALSE)</f>
        <v>63</v>
      </c>
      <c r="N72" s="10">
        <f t="shared" si="14"/>
        <v>6</v>
      </c>
      <c r="O72" s="10">
        <f>MATCH(F72,Input!$C$15:$U$15,0)</f>
        <v>15</v>
      </c>
    </row>
    <row r="73" spans="2:15">
      <c r="C73" t="s">
        <v>11</v>
      </c>
      <c r="D73" s="18">
        <v>2015</v>
      </c>
      <c r="E73" t="str">
        <f t="shared" si="11"/>
        <v>INDF*</v>
      </c>
      <c r="F73" t="str">
        <f t="shared" si="12"/>
        <v>INDCOA</v>
      </c>
      <c r="G73" t="str">
        <f t="shared" si="12"/>
        <v>IFDRH</v>
      </c>
      <c r="H73" t="str">
        <f t="shared" si="12"/>
        <v>INDCOA</v>
      </c>
      <c r="I73" s="10" t="s">
        <v>209</v>
      </c>
      <c r="J73" s="51">
        <f ca="1">OFFSET(Input!$A$1,M73+N73+2,O73+1)</f>
        <v>0</v>
      </c>
      <c r="L73" s="10" t="str">
        <f t="shared" si="13"/>
        <v>HeatTax</v>
      </c>
      <c r="M73" s="10">
        <f>VLOOKUP(L73,Input!$C$2:$D$6,2,FALSE)</f>
        <v>63</v>
      </c>
      <c r="N73" s="10">
        <f t="shared" si="14"/>
        <v>6</v>
      </c>
      <c r="O73" s="10">
        <f>MATCH(F73,Input!$C$15:$U$15,0)</f>
        <v>2</v>
      </c>
    </row>
    <row r="74" spans="2:15">
      <c r="C74" t="s">
        <v>11</v>
      </c>
      <c r="D74" s="18">
        <v>2015</v>
      </c>
      <c r="E74" t="str">
        <f t="shared" si="11"/>
        <v>INDF*</v>
      </c>
      <c r="F74" t="str">
        <f t="shared" si="12"/>
        <v>INDDSL</v>
      </c>
      <c r="G74" t="str">
        <f t="shared" si="12"/>
        <v>IFDRH</v>
      </c>
      <c r="H74" t="str">
        <f t="shared" si="12"/>
        <v>INDDSL</v>
      </c>
      <c r="I74" s="10" t="s">
        <v>209</v>
      </c>
      <c r="J74" s="51">
        <f ca="1">OFFSET(Input!$A$1,M74+N74+2,O74+1)</f>
        <v>145.72835544314296</v>
      </c>
      <c r="L74" s="10" t="str">
        <f t="shared" si="13"/>
        <v>HeatTax</v>
      </c>
      <c r="M74" s="10">
        <f>VLOOKUP(L74,Input!$C$2:$D$6,2,FALSE)</f>
        <v>63</v>
      </c>
      <c r="N74" s="10">
        <f t="shared" si="14"/>
        <v>6</v>
      </c>
      <c r="O74" s="10">
        <f>MATCH(F74,Input!$C$15:$U$15,0)</f>
        <v>3</v>
      </c>
    </row>
    <row r="75" spans="2:15">
      <c r="C75" t="s">
        <v>11</v>
      </c>
      <c r="D75" s="18">
        <v>2015</v>
      </c>
      <c r="E75" t="str">
        <f t="shared" si="11"/>
        <v>INDF*</v>
      </c>
      <c r="F75" t="str">
        <f t="shared" si="12"/>
        <v>INDDSB1</v>
      </c>
      <c r="G75" t="str">
        <f t="shared" si="12"/>
        <v>IFDRH</v>
      </c>
      <c r="H75" t="str">
        <f t="shared" si="12"/>
        <v>INDDSB1</v>
      </c>
      <c r="I75" s="10" t="s">
        <v>209</v>
      </c>
      <c r="J75" s="51">
        <f ca="1">OFFSET(Input!$A$1,M75+N75+2,O75+1)</f>
        <v>37.916666666666671</v>
      </c>
      <c r="L75" s="10" t="str">
        <f t="shared" si="13"/>
        <v>HeatTax</v>
      </c>
      <c r="M75" s="10">
        <f>VLOOKUP(L75,Input!$C$2:$D$6,2,FALSE)</f>
        <v>63</v>
      </c>
      <c r="N75" s="10">
        <f t="shared" si="14"/>
        <v>6</v>
      </c>
      <c r="O75" s="10">
        <f>MATCH(F75,Input!$C$15:$U$15,0)</f>
        <v>13</v>
      </c>
    </row>
    <row r="76" spans="2:15">
      <c r="C76" t="s">
        <v>11</v>
      </c>
      <c r="D76" s="18">
        <v>2015</v>
      </c>
      <c r="E76" t="str">
        <f t="shared" si="11"/>
        <v>INDF*</v>
      </c>
      <c r="F76" t="str">
        <f t="shared" si="12"/>
        <v>INDDSB2</v>
      </c>
      <c r="G76" t="str">
        <f t="shared" si="12"/>
        <v>IFDRH</v>
      </c>
      <c r="H76" t="str">
        <f t="shared" si="12"/>
        <v>INDDSB2</v>
      </c>
      <c r="I76" s="10" t="s">
        <v>209</v>
      </c>
      <c r="J76" s="51">
        <f ca="1">OFFSET(Input!$A$1,M76+N76+2,O76+1)</f>
        <v>121.84069514307899</v>
      </c>
      <c r="L76" s="10" t="str">
        <f t="shared" si="13"/>
        <v>HeatTax</v>
      </c>
      <c r="M76" s="10">
        <f>VLOOKUP(L76,Input!$C$2:$D$6,2,FALSE)</f>
        <v>63</v>
      </c>
      <c r="N76" s="10">
        <f t="shared" si="14"/>
        <v>6</v>
      </c>
      <c r="O76" s="10">
        <f>MATCH(F76,Input!$C$15:$U$15,0)</f>
        <v>14</v>
      </c>
    </row>
    <row r="77" spans="2:15">
      <c r="C77" t="s">
        <v>11</v>
      </c>
      <c r="D77" s="18">
        <v>2015</v>
      </c>
      <c r="E77" t="str">
        <f t="shared" si="11"/>
        <v>INDF*</v>
      </c>
      <c r="F77" t="str">
        <f t="shared" si="12"/>
        <v>INDWPE</v>
      </c>
      <c r="G77" t="str">
        <f t="shared" si="12"/>
        <v>IFDRH</v>
      </c>
      <c r="H77" t="str">
        <f t="shared" si="12"/>
        <v>INDWPE</v>
      </c>
      <c r="I77" s="10" t="s">
        <v>209</v>
      </c>
      <c r="J77" s="51">
        <f ca="1">OFFSET(Input!$A$1,M77+N77+2,O77+1)</f>
        <v>0</v>
      </c>
      <c r="L77" s="10" t="str">
        <f t="shared" si="13"/>
        <v>HeatTax</v>
      </c>
      <c r="M77" s="10">
        <f>VLOOKUP(L77,Input!$C$2:$D$6,2,FALSE)</f>
        <v>63</v>
      </c>
      <c r="N77" s="10">
        <f t="shared" si="14"/>
        <v>6</v>
      </c>
      <c r="O77" s="10">
        <f>MATCH(F77,Input!$C$15:$U$15,0)</f>
        <v>4</v>
      </c>
    </row>
    <row r="78" spans="2:15">
      <c r="C78" t="s">
        <v>11</v>
      </c>
      <c r="D78" s="18">
        <v>2015</v>
      </c>
      <c r="E78" t="str">
        <f t="shared" si="11"/>
        <v>INDF*</v>
      </c>
      <c r="F78" t="str">
        <f t="shared" si="12"/>
        <v>INDWCH</v>
      </c>
      <c r="G78" t="str">
        <f t="shared" si="12"/>
        <v>IFDRH</v>
      </c>
      <c r="H78" t="str">
        <f t="shared" si="12"/>
        <v>INDWCH</v>
      </c>
      <c r="I78" s="10" t="s">
        <v>209</v>
      </c>
      <c r="J78" s="51">
        <f ca="1">OFFSET(Input!$A$1,M78+N78+2,O78+1)</f>
        <v>0</v>
      </c>
      <c r="L78" s="10" t="str">
        <f t="shared" si="13"/>
        <v>HeatTax</v>
      </c>
      <c r="M78" s="10">
        <f>VLOOKUP(L78,Input!$C$2:$D$6,2,FALSE)</f>
        <v>63</v>
      </c>
      <c r="N78" s="10">
        <f t="shared" si="14"/>
        <v>6</v>
      </c>
      <c r="O78" s="10">
        <f>MATCH(F78,Input!$C$15:$U$15,0)</f>
        <v>5</v>
      </c>
    </row>
    <row r="79" spans="2:15">
      <c r="C79" t="s">
        <v>11</v>
      </c>
      <c r="D79" s="18">
        <v>2015</v>
      </c>
      <c r="E79" t="str">
        <f t="shared" si="11"/>
        <v>INDF*</v>
      </c>
      <c r="F79" t="str">
        <f t="shared" si="12"/>
        <v>INDBGA</v>
      </c>
      <c r="G79" t="str">
        <f t="shared" si="12"/>
        <v>IFDRH</v>
      </c>
      <c r="H79" t="str">
        <f t="shared" si="12"/>
        <v>INDBGA</v>
      </c>
      <c r="I79" s="10" t="s">
        <v>209</v>
      </c>
      <c r="J79" s="51">
        <f ca="1">OFFSET(Input!$A$1,M79+N79+2,O79+1)</f>
        <v>0</v>
      </c>
      <c r="L79" s="10" t="str">
        <f t="shared" si="13"/>
        <v>HeatTax</v>
      </c>
      <c r="M79" s="10">
        <f>VLOOKUP(L79,Input!$C$2:$D$6,2,FALSE)</f>
        <v>63</v>
      </c>
      <c r="N79" s="10">
        <f t="shared" si="14"/>
        <v>6</v>
      </c>
      <c r="O79" s="10">
        <f>MATCH(F79,Input!$C$15:$U$15,0)</f>
        <v>6</v>
      </c>
    </row>
    <row r="80" spans="2:15">
      <c r="C80" t="s">
        <v>11</v>
      </c>
      <c r="D80" s="18">
        <v>2015</v>
      </c>
      <c r="E80" t="str">
        <f t="shared" si="11"/>
        <v>INDF*</v>
      </c>
      <c r="F80" t="str">
        <f t="shared" si="12"/>
        <v>INDHFO</v>
      </c>
      <c r="G80" t="str">
        <f t="shared" si="12"/>
        <v>IFDRH</v>
      </c>
      <c r="H80" t="str">
        <f t="shared" si="12"/>
        <v>INDHFO</v>
      </c>
      <c r="I80" s="10" t="s">
        <v>209</v>
      </c>
      <c r="J80" s="51">
        <f ca="1">OFFSET(Input!$A$1,M80+N80+2,O80+1)</f>
        <v>73.544808375756418</v>
      </c>
      <c r="L80" s="10" t="str">
        <f t="shared" si="13"/>
        <v>HeatTax</v>
      </c>
      <c r="M80" s="10">
        <f>VLOOKUP(L80,Input!$C$2:$D$6,2,FALSE)</f>
        <v>63</v>
      </c>
      <c r="N80" s="10">
        <f t="shared" si="14"/>
        <v>6</v>
      </c>
      <c r="O80" s="10">
        <f>MATCH(F80,Input!$C$15:$U$15,0)</f>
        <v>7</v>
      </c>
    </row>
    <row r="81" spans="2:15">
      <c r="C81" t="s">
        <v>11</v>
      </c>
      <c r="D81" s="18">
        <v>2015</v>
      </c>
      <c r="E81" t="str">
        <f t="shared" si="11"/>
        <v>INDF*</v>
      </c>
      <c r="F81" t="str">
        <f t="shared" si="12"/>
        <v>INDLPG</v>
      </c>
      <c r="G81" t="str">
        <f t="shared" si="12"/>
        <v>IFDRH</v>
      </c>
      <c r="H81" t="str">
        <f t="shared" si="12"/>
        <v>INDLPG</v>
      </c>
      <c r="I81" s="10" t="s">
        <v>209</v>
      </c>
      <c r="J81" s="51">
        <f ca="1">OFFSET(Input!$A$1,M81+N81+2,O81+1)</f>
        <v>40.590088951336469</v>
      </c>
      <c r="L81" s="10" t="str">
        <f t="shared" si="13"/>
        <v>HeatTax</v>
      </c>
      <c r="M81" s="10">
        <f>VLOOKUP(L81,Input!$C$2:$D$6,2,FALSE)</f>
        <v>63</v>
      </c>
      <c r="N81" s="10">
        <f t="shared" si="14"/>
        <v>6</v>
      </c>
      <c r="O81" s="10">
        <f>MATCH(F81,Input!$C$15:$U$15,0)</f>
        <v>8</v>
      </c>
    </row>
    <row r="82" spans="2:15">
      <c r="C82" t="s">
        <v>11</v>
      </c>
      <c r="D82" s="18">
        <v>2015</v>
      </c>
      <c r="E82" t="str">
        <f t="shared" si="11"/>
        <v>INDF*</v>
      </c>
      <c r="F82" t="str">
        <f t="shared" si="12"/>
        <v>INDWST</v>
      </c>
      <c r="G82" t="str">
        <f t="shared" si="12"/>
        <v>IFDRH</v>
      </c>
      <c r="H82" t="str">
        <f t="shared" si="12"/>
        <v>INDWST</v>
      </c>
      <c r="I82" s="10" t="s">
        <v>209</v>
      </c>
      <c r="J82" s="51">
        <f ca="1">OFFSET(Input!$A$1,M82+N82+2,O82+1)</f>
        <v>0</v>
      </c>
      <c r="L82" s="10" t="str">
        <f t="shared" si="13"/>
        <v>HeatTax</v>
      </c>
      <c r="M82" s="10">
        <f>VLOOKUP(L82,Input!$C$2:$D$6,2,FALSE)</f>
        <v>63</v>
      </c>
      <c r="N82" s="10">
        <f t="shared" si="14"/>
        <v>6</v>
      </c>
      <c r="O82" s="10">
        <f>MATCH(F82,Input!$C$15:$U$15,0)</f>
        <v>9</v>
      </c>
    </row>
    <row r="83" spans="2:15">
      <c r="C83" t="s">
        <v>11</v>
      </c>
      <c r="D83" s="18">
        <v>2015</v>
      </c>
      <c r="E83" t="str">
        <f t="shared" si="11"/>
        <v>INDF*</v>
      </c>
      <c r="F83" t="str">
        <f t="shared" si="12"/>
        <v>INDHCE</v>
      </c>
      <c r="G83" t="str">
        <f t="shared" si="12"/>
        <v>IFDRH</v>
      </c>
      <c r="H83" t="str">
        <f t="shared" si="12"/>
        <v>INDHCE</v>
      </c>
      <c r="I83" s="10" t="s">
        <v>209</v>
      </c>
      <c r="J83" s="51">
        <f ca="1">OFFSET(Input!$A$1,M83+N83+2,O83+1)</f>
        <v>30.170076892571945</v>
      </c>
      <c r="L83" s="10" t="str">
        <f t="shared" si="13"/>
        <v>HeatTax</v>
      </c>
      <c r="M83" s="10">
        <f>VLOOKUP(L83,Input!$C$2:$D$6,2,FALSE)</f>
        <v>63</v>
      </c>
      <c r="N83" s="10">
        <f t="shared" si="14"/>
        <v>6</v>
      </c>
      <c r="O83" s="10">
        <f>MATCH(F83,Input!$C$15:$U$15,0)</f>
        <v>10</v>
      </c>
    </row>
    <row r="84" spans="2:15">
      <c r="C84" t="s">
        <v>11</v>
      </c>
      <c r="D84" s="18">
        <v>2015</v>
      </c>
      <c r="E84" t="str">
        <f t="shared" si="11"/>
        <v>INDF*</v>
      </c>
      <c r="F84" t="str">
        <f t="shared" si="12"/>
        <v>INDHDE</v>
      </c>
      <c r="G84" t="str">
        <f t="shared" si="12"/>
        <v>IFDRH</v>
      </c>
      <c r="H84" t="str">
        <f t="shared" si="12"/>
        <v>INDHDE</v>
      </c>
      <c r="I84" s="10" t="s">
        <v>209</v>
      </c>
      <c r="J84" s="51">
        <f ca="1">OFFSET(Input!$A$1,M84+N84+2,O84+1)</f>
        <v>30.170076892571945</v>
      </c>
      <c r="L84" s="10" t="str">
        <f t="shared" si="13"/>
        <v>HeatTax</v>
      </c>
      <c r="M84" s="10">
        <f>VLOOKUP(L84,Input!$C$2:$D$6,2,FALSE)</f>
        <v>63</v>
      </c>
      <c r="N84" s="10">
        <f t="shared" si="14"/>
        <v>6</v>
      </c>
      <c r="O84" s="10">
        <f>MATCH(F84,Input!$C$15:$U$15,0)</f>
        <v>11</v>
      </c>
    </row>
    <row r="85" spans="2:15">
      <c r="B85" s="9"/>
      <c r="C85" s="9" t="s">
        <v>11</v>
      </c>
      <c r="D85" s="12">
        <v>2015</v>
      </c>
      <c r="E85" s="9" t="str">
        <f t="shared" si="11"/>
        <v>INDF*</v>
      </c>
      <c r="F85" s="9" t="str">
        <f t="shared" si="12"/>
        <v>INDELC</v>
      </c>
      <c r="G85" s="9" t="str">
        <f t="shared" si="12"/>
        <v>IFDRH</v>
      </c>
      <c r="H85" s="9" t="str">
        <f t="shared" si="12"/>
        <v>INDELC</v>
      </c>
      <c r="I85" s="13" t="s">
        <v>209</v>
      </c>
      <c r="J85" s="52">
        <f ca="1">OFFSET(Input!$A$1,M85+N85+2,O85+1)</f>
        <v>37.916666666666671</v>
      </c>
      <c r="L85" s="13" t="str">
        <f t="shared" si="13"/>
        <v>HeatTax</v>
      </c>
      <c r="M85" s="13">
        <f>VLOOKUP(L85,Input!$C$2:$D$6,2,FALSE)</f>
        <v>63</v>
      </c>
      <c r="N85" s="13">
        <f t="shared" si="14"/>
        <v>6</v>
      </c>
      <c r="O85" s="13">
        <f>MATCH(F85,Input!$C$15:$U$15,0)</f>
        <v>12</v>
      </c>
    </row>
    <row r="86" spans="2:15">
      <c r="B86" s="26"/>
      <c r="C86" s="26" t="s">
        <v>11</v>
      </c>
      <c r="D86" s="27">
        <v>2015</v>
      </c>
      <c r="E86" s="26" t="str">
        <f t="shared" si="11"/>
        <v>INDF*</v>
      </c>
      <c r="F86" s="26" t="str">
        <f t="shared" si="12"/>
        <v>INDELC</v>
      </c>
      <c r="G86" s="26" t="str">
        <f t="shared" si="12"/>
        <v>IFDLA</v>
      </c>
      <c r="H86" s="26" t="str">
        <f t="shared" si="12"/>
        <v>INDELC</v>
      </c>
      <c r="I86" s="28" t="s">
        <v>209</v>
      </c>
      <c r="J86" s="53">
        <f ca="1">OFFSET(Input!$A$1,M86+N86+2,O86+1)</f>
        <v>37.916666666666671</v>
      </c>
      <c r="L86" s="28" t="str">
        <f t="shared" si="13"/>
        <v>FullTax</v>
      </c>
      <c r="M86" s="28">
        <f>VLOOKUP(L86,Input!$C$2:$D$6,2,FALSE)</f>
        <v>113</v>
      </c>
      <c r="N86" s="28">
        <f t="shared" si="14"/>
        <v>6</v>
      </c>
      <c r="O86" s="28">
        <f>MATCH(F86,Input!$C$15:$U$15,0)</f>
        <v>12</v>
      </c>
    </row>
    <row r="87" spans="2:15">
      <c r="B87" s="9"/>
      <c r="C87" s="9" t="s">
        <v>11</v>
      </c>
      <c r="D87" s="12">
        <v>2015</v>
      </c>
      <c r="E87" s="9" t="str">
        <f t="shared" si="11"/>
        <v>INDF*</v>
      </c>
      <c r="F87" s="9" t="str">
        <f t="shared" si="12"/>
        <v>INDELC</v>
      </c>
      <c r="G87" s="9" t="str">
        <f t="shared" si="12"/>
        <v>IFDEM</v>
      </c>
      <c r="H87" s="9" t="str">
        <f t="shared" si="12"/>
        <v>INDELC</v>
      </c>
      <c r="I87" s="13" t="s">
        <v>209</v>
      </c>
      <c r="J87" s="52">
        <f ca="1">OFFSET(Input!$A$1,M87+N87+2,O87+1)</f>
        <v>37.916666666666671</v>
      </c>
      <c r="L87" s="13" t="str">
        <f t="shared" si="13"/>
        <v>FullTax</v>
      </c>
      <c r="M87" s="13">
        <f>VLOOKUP(L87,Input!$C$2:$D$6,2,FALSE)</f>
        <v>113</v>
      </c>
      <c r="N87" s="13">
        <f t="shared" si="14"/>
        <v>6</v>
      </c>
      <c r="O87" s="13">
        <f>MATCH(F87,Input!$C$15:$U$15,0)</f>
        <v>12</v>
      </c>
    </row>
    <row r="88" spans="2:15">
      <c r="C88" t="s">
        <v>11</v>
      </c>
      <c r="D88" s="18">
        <v>2015</v>
      </c>
      <c r="E88" t="str">
        <f t="shared" si="11"/>
        <v>INDF*</v>
      </c>
      <c r="F88" t="str">
        <f t="shared" si="12"/>
        <v>INDDSB1</v>
      </c>
      <c r="G88" t="str">
        <f t="shared" si="12"/>
        <v>IFDTF</v>
      </c>
      <c r="H88" t="str">
        <f t="shared" si="12"/>
        <v>INDDSB1</v>
      </c>
      <c r="I88" s="10" t="s">
        <v>209</v>
      </c>
      <c r="J88" s="51">
        <f ca="1">OFFSET(Input!$A$1,M88+N88+2,O88+1)</f>
        <v>37.916666666666671</v>
      </c>
      <c r="L88" s="10" t="str">
        <f t="shared" si="13"/>
        <v>FullTax</v>
      </c>
      <c r="M88" s="10">
        <f>VLOOKUP(L88,Input!$C$2:$D$6,2,FALSE)</f>
        <v>113</v>
      </c>
      <c r="N88" s="10">
        <f t="shared" si="14"/>
        <v>6</v>
      </c>
      <c r="O88" s="10">
        <f>MATCH(F88,Input!$C$15:$U$15,0)</f>
        <v>13</v>
      </c>
    </row>
    <row r="89" spans="2:15">
      <c r="C89" t="s">
        <v>11</v>
      </c>
      <c r="D89" s="18">
        <v>2015</v>
      </c>
      <c r="E89" t="str">
        <f t="shared" si="11"/>
        <v>INDF*</v>
      </c>
      <c r="F89" t="str">
        <f t="shared" si="12"/>
        <v>INDDSB2</v>
      </c>
      <c r="G89" t="str">
        <f t="shared" si="12"/>
        <v>IFDTF</v>
      </c>
      <c r="H89" t="str">
        <f t="shared" si="12"/>
        <v>INDDSB2</v>
      </c>
      <c r="I89" s="10" t="s">
        <v>209</v>
      </c>
      <c r="J89" s="51">
        <f ca="1">OFFSET(Input!$A$1,M89+N89+2,O89+1)</f>
        <v>121.84069514307899</v>
      </c>
      <c r="L89" s="10" t="str">
        <f t="shared" si="13"/>
        <v>FullTax</v>
      </c>
      <c r="M89" s="10">
        <f>VLOOKUP(L89,Input!$C$2:$D$6,2,FALSE)</f>
        <v>113</v>
      </c>
      <c r="N89" s="10">
        <f t="shared" si="14"/>
        <v>6</v>
      </c>
      <c r="O89" s="10">
        <f>MATCH(F89,Input!$C$15:$U$15,0)</f>
        <v>14</v>
      </c>
    </row>
    <row r="90" spans="2:15">
      <c r="C90" t="s">
        <v>11</v>
      </c>
      <c r="D90" s="18">
        <v>2015</v>
      </c>
      <c r="E90" t="str">
        <f t="shared" si="11"/>
        <v>INDF*</v>
      </c>
      <c r="F90" t="str">
        <f t="shared" ref="F90:H109" si="15">F46</f>
        <v>INDDSL</v>
      </c>
      <c r="G90" t="str">
        <f t="shared" si="15"/>
        <v>IFDTF</v>
      </c>
      <c r="H90" t="str">
        <f t="shared" si="15"/>
        <v>INDDSL</v>
      </c>
      <c r="I90" s="10" t="s">
        <v>209</v>
      </c>
      <c r="J90" s="51">
        <f ca="1">OFFSET(Input!$A$1,M90+N90+2,O90+1)</f>
        <v>145.72835544314296</v>
      </c>
      <c r="L90" s="10" t="str">
        <f t="shared" si="13"/>
        <v>FullTax</v>
      </c>
      <c r="M90" s="10">
        <f>VLOOKUP(L90,Input!$C$2:$D$6,2,FALSE)</f>
        <v>113</v>
      </c>
      <c r="N90" s="10">
        <f t="shared" si="14"/>
        <v>6</v>
      </c>
      <c r="O90" s="10">
        <f>MATCH(F90,Input!$C$15:$U$15,0)</f>
        <v>3</v>
      </c>
    </row>
    <row r="91" spans="2:15">
      <c r="C91" t="s">
        <v>11</v>
      </c>
      <c r="D91" s="18">
        <v>2015</v>
      </c>
      <c r="E91" t="str">
        <f t="shared" si="11"/>
        <v>INDF*</v>
      </c>
      <c r="F91" t="str">
        <f t="shared" si="15"/>
        <v>INDLPG</v>
      </c>
      <c r="G91" t="str">
        <f t="shared" si="15"/>
        <v>IFDFL</v>
      </c>
      <c r="H91" t="str">
        <f t="shared" si="15"/>
        <v>INDLPG</v>
      </c>
      <c r="I91" s="10" t="s">
        <v>209</v>
      </c>
      <c r="J91" s="51">
        <f ca="1">OFFSET(Input!$A$1,M91+N91+2,O91+1)</f>
        <v>40.590088951336469</v>
      </c>
      <c r="L91" s="10" t="str">
        <f t="shared" si="13"/>
        <v>FullTax</v>
      </c>
      <c r="M91" s="10">
        <f>VLOOKUP(L91,Input!$C$2:$D$6,2,FALSE)</f>
        <v>113</v>
      </c>
      <c r="N91" s="10">
        <f t="shared" si="14"/>
        <v>6</v>
      </c>
      <c r="O91" s="10">
        <f>MATCH(F91,Input!$C$15:$U$15,0)</f>
        <v>8</v>
      </c>
    </row>
    <row r="92" spans="2:15">
      <c r="C92" t="s">
        <v>11</v>
      </c>
      <c r="D92" s="18">
        <v>2015</v>
      </c>
      <c r="E92" t="str">
        <f t="shared" si="11"/>
        <v>INDF*</v>
      </c>
      <c r="F92" t="str">
        <f t="shared" si="15"/>
        <v>INDSNG1</v>
      </c>
      <c r="G92" t="str">
        <f t="shared" si="15"/>
        <v>IFDFL</v>
      </c>
      <c r="H92" t="str">
        <f t="shared" si="15"/>
        <v>INDSNG1</v>
      </c>
      <c r="I92" s="10" t="s">
        <v>209</v>
      </c>
      <c r="J92" s="51">
        <f ca="1">OFFSET(Input!$A$1,M92+N92+2,O92+1)</f>
        <v>121.84069514307899</v>
      </c>
      <c r="L92" s="10" t="str">
        <f t="shared" si="13"/>
        <v>FullTax</v>
      </c>
      <c r="M92" s="10">
        <f>VLOOKUP(L92,Input!$C$2:$D$6,2,FALSE)</f>
        <v>113</v>
      </c>
      <c r="N92" s="10">
        <f t="shared" si="14"/>
        <v>6</v>
      </c>
      <c r="O92" s="10">
        <f>MATCH(F92,Input!$C$15:$U$15,0)</f>
        <v>15</v>
      </c>
    </row>
    <row r="93" spans="2:15" ht="15.75" thickBot="1">
      <c r="B93" s="9"/>
      <c r="C93" s="9" t="s">
        <v>11</v>
      </c>
      <c r="D93" s="12">
        <v>2015</v>
      </c>
      <c r="E93" s="9" t="str">
        <f t="shared" si="11"/>
        <v>INDF*</v>
      </c>
      <c r="F93" s="9" t="str">
        <f t="shared" si="15"/>
        <v>INDSNG2</v>
      </c>
      <c r="G93" s="9" t="str">
        <f t="shared" si="15"/>
        <v>IFDFL</v>
      </c>
      <c r="H93" s="9" t="str">
        <f t="shared" si="15"/>
        <v>INDSNG2</v>
      </c>
      <c r="I93" s="13" t="s">
        <v>209</v>
      </c>
      <c r="J93" s="52">
        <f ca="1">OFFSET(Input!$A$1,M93+N93+2,O93+1)</f>
        <v>0</v>
      </c>
      <c r="L93" s="13" t="str">
        <f t="shared" si="13"/>
        <v>FullTax</v>
      </c>
      <c r="M93" s="13">
        <f>VLOOKUP(L93,Input!$C$2:$D$6,2,FALSE)</f>
        <v>113</v>
      </c>
      <c r="N93" s="13">
        <f t="shared" si="14"/>
        <v>6</v>
      </c>
      <c r="O93" s="13">
        <f>MATCH(F93,Input!$C$15:$U$15,0)</f>
        <v>16</v>
      </c>
    </row>
    <row r="94" spans="2:15">
      <c r="B94" s="8"/>
      <c r="C94" s="8" t="s">
        <v>11</v>
      </c>
      <c r="D94" s="19">
        <v>2020</v>
      </c>
      <c r="E94" s="8" t="str">
        <f t="shared" si="11"/>
        <v>INDF*</v>
      </c>
      <c r="F94" s="8" t="str">
        <f t="shared" si="15"/>
        <v>INDNGA</v>
      </c>
      <c r="G94" s="8" t="str">
        <f t="shared" si="15"/>
        <v>IFDMT</v>
      </c>
      <c r="H94" s="8" t="str">
        <f t="shared" si="15"/>
        <v>INDNGA</v>
      </c>
      <c r="I94" s="20" t="s">
        <v>209</v>
      </c>
      <c r="J94" s="50">
        <f ca="1">OFFSET(Input!$A$1,M94+N94+2,O94+1)</f>
        <v>2.5015331882971479</v>
      </c>
      <c r="L94" s="20" t="str">
        <f t="shared" si="13"/>
        <v>ProcesTax</v>
      </c>
      <c r="M94" s="20">
        <f>VLOOKUP(L94,Input!$C$2:$D$6,2,FALSE)</f>
        <v>13</v>
      </c>
      <c r="N94" s="20">
        <f t="shared" si="14"/>
        <v>11</v>
      </c>
      <c r="O94" s="20">
        <f>MATCH(F94,Input!$C$15:$U$15,0)</f>
        <v>1</v>
      </c>
    </row>
    <row r="95" spans="2:15">
      <c r="C95" t="s">
        <v>11</v>
      </c>
      <c r="D95" s="18">
        <v>2020</v>
      </c>
      <c r="E95" t="str">
        <f t="shared" si="11"/>
        <v>INDF*</v>
      </c>
      <c r="F95" t="str">
        <f t="shared" si="15"/>
        <v>INDSNG1</v>
      </c>
      <c r="G95" t="str">
        <f t="shared" si="15"/>
        <v>IFDMT</v>
      </c>
      <c r="H95" t="str">
        <f t="shared" si="15"/>
        <v>INDSNG1</v>
      </c>
      <c r="I95" s="10" t="s">
        <v>209</v>
      </c>
      <c r="J95" s="51">
        <f ca="1">OFFSET(Input!$A$1,M95+N95+2,O95+1)</f>
        <v>0</v>
      </c>
      <c r="L95" s="10" t="str">
        <f t="shared" si="13"/>
        <v>ProcesTax</v>
      </c>
      <c r="M95" s="10">
        <f>VLOOKUP(L95,Input!$C$2:$D$6,2,FALSE)</f>
        <v>13</v>
      </c>
      <c r="N95" s="10">
        <f t="shared" si="14"/>
        <v>11</v>
      </c>
      <c r="O95" s="10">
        <f>MATCH(F95,Input!$C$15:$U$15,0)</f>
        <v>15</v>
      </c>
    </row>
    <row r="96" spans="2:15">
      <c r="C96" t="s">
        <v>11</v>
      </c>
      <c r="D96" s="18">
        <v>2020</v>
      </c>
      <c r="E96" t="str">
        <f t="shared" si="11"/>
        <v>INDF*</v>
      </c>
      <c r="F96" t="str">
        <f t="shared" si="15"/>
        <v>INDSNG2</v>
      </c>
      <c r="G96" t="str">
        <f t="shared" si="15"/>
        <v>IFDMT</v>
      </c>
      <c r="H96" t="str">
        <f t="shared" si="15"/>
        <v>INDSNG2</v>
      </c>
      <c r="I96" s="10" t="s">
        <v>209</v>
      </c>
      <c r="J96" s="51">
        <f ca="1">OFFSET(Input!$A$1,M96+N96+2,O96+1)</f>
        <v>0</v>
      </c>
      <c r="L96" s="10" t="str">
        <f t="shared" si="13"/>
        <v>ProcesTax</v>
      </c>
      <c r="M96" s="10">
        <f>VLOOKUP(L96,Input!$C$2:$D$6,2,FALSE)</f>
        <v>13</v>
      </c>
      <c r="N96" s="10">
        <f t="shared" si="14"/>
        <v>11</v>
      </c>
      <c r="O96" s="10">
        <f>MATCH(F96,Input!$C$15:$U$15,0)</f>
        <v>16</v>
      </c>
    </row>
    <row r="97" spans="2:15">
      <c r="C97" t="s">
        <v>11</v>
      </c>
      <c r="D97" s="18">
        <v>2020</v>
      </c>
      <c r="E97" t="str">
        <f t="shared" si="11"/>
        <v>INDF*</v>
      </c>
      <c r="F97" t="str">
        <f t="shared" si="15"/>
        <v>INDCOA</v>
      </c>
      <c r="G97" t="str">
        <f t="shared" si="15"/>
        <v>IFDMT</v>
      </c>
      <c r="H97" t="str">
        <f t="shared" si="15"/>
        <v>INDCOA</v>
      </c>
      <c r="I97" s="10" t="s">
        <v>209</v>
      </c>
      <c r="J97" s="51">
        <f ca="1">OFFSET(Input!$A$1,M97+N97+2,O97+1)</f>
        <v>0</v>
      </c>
      <c r="L97" s="10" t="str">
        <f t="shared" si="13"/>
        <v>ProcesTax</v>
      </c>
      <c r="M97" s="10">
        <f>VLOOKUP(L97,Input!$C$2:$D$6,2,FALSE)</f>
        <v>13</v>
      </c>
      <c r="N97" s="10">
        <f t="shared" si="14"/>
        <v>11</v>
      </c>
      <c r="O97" s="10">
        <f>MATCH(F97,Input!$C$15:$U$15,0)</f>
        <v>2</v>
      </c>
    </row>
    <row r="98" spans="2:15">
      <c r="C98" t="s">
        <v>11</v>
      </c>
      <c r="D98" s="18">
        <v>2020</v>
      </c>
      <c r="E98" t="str">
        <f t="shared" si="11"/>
        <v>INDF*</v>
      </c>
      <c r="F98" t="str">
        <f t="shared" si="15"/>
        <v>INDDSL</v>
      </c>
      <c r="G98" t="str">
        <f t="shared" si="15"/>
        <v>IFDMT</v>
      </c>
      <c r="H98" t="str">
        <f t="shared" si="15"/>
        <v>INDDSL</v>
      </c>
      <c r="I98" s="10" t="s">
        <v>209</v>
      </c>
      <c r="J98" s="51">
        <f ca="1">OFFSET(Input!$A$1,M98+N98+2,O98+1)</f>
        <v>154.26271326684906</v>
      </c>
      <c r="L98" s="10" t="str">
        <f t="shared" si="13"/>
        <v>ProcesTax</v>
      </c>
      <c r="M98" s="10">
        <f>VLOOKUP(L98,Input!$C$2:$D$6,2,FALSE)</f>
        <v>13</v>
      </c>
      <c r="N98" s="10">
        <f t="shared" si="14"/>
        <v>11</v>
      </c>
      <c r="O98" s="10">
        <f>MATCH(F98,Input!$C$15:$U$15,0)</f>
        <v>3</v>
      </c>
    </row>
    <row r="99" spans="2:15">
      <c r="C99" t="s">
        <v>11</v>
      </c>
      <c r="D99" s="18">
        <v>2020</v>
      </c>
      <c r="E99" t="str">
        <f t="shared" si="11"/>
        <v>INDF*</v>
      </c>
      <c r="F99" t="str">
        <f t="shared" si="15"/>
        <v>INDDSB1</v>
      </c>
      <c r="G99" t="str">
        <f t="shared" si="15"/>
        <v>IFDMT</v>
      </c>
      <c r="H99" t="str">
        <f t="shared" si="15"/>
        <v>INDDSB1</v>
      </c>
      <c r="I99" s="10" t="s">
        <v>209</v>
      </c>
      <c r="J99" s="51">
        <f ca="1">OFFSET(Input!$A$1,M99+N99+2,O99+1)</f>
        <v>121.84069514307899</v>
      </c>
      <c r="L99" s="10" t="str">
        <f t="shared" si="13"/>
        <v>ProcesTax</v>
      </c>
      <c r="M99" s="10">
        <f>VLOOKUP(L99,Input!$C$2:$D$6,2,FALSE)</f>
        <v>13</v>
      </c>
      <c r="N99" s="10">
        <f t="shared" si="14"/>
        <v>11</v>
      </c>
      <c r="O99" s="10">
        <f>MATCH(F99,Input!$C$15:$U$15,0)</f>
        <v>13</v>
      </c>
    </row>
    <row r="100" spans="2:15">
      <c r="C100" t="s">
        <v>11</v>
      </c>
      <c r="D100" s="18">
        <v>2020</v>
      </c>
      <c r="E100" t="str">
        <f t="shared" si="11"/>
        <v>INDF*</v>
      </c>
      <c r="F100" t="str">
        <f t="shared" si="15"/>
        <v>INDDSB2</v>
      </c>
      <c r="G100" t="str">
        <f t="shared" si="15"/>
        <v>IFDMT</v>
      </c>
      <c r="H100" t="str">
        <f t="shared" si="15"/>
        <v>INDDSB2</v>
      </c>
      <c r="I100" s="10" t="s">
        <v>209</v>
      </c>
      <c r="J100" s="51">
        <f ca="1">OFFSET(Input!$A$1,M100+N100+2,O100+1)</f>
        <v>121.84069514307899</v>
      </c>
      <c r="L100" s="10" t="str">
        <f t="shared" si="13"/>
        <v>ProcesTax</v>
      </c>
      <c r="M100" s="10">
        <f>VLOOKUP(L100,Input!$C$2:$D$6,2,FALSE)</f>
        <v>13</v>
      </c>
      <c r="N100" s="10">
        <f t="shared" si="14"/>
        <v>11</v>
      </c>
      <c r="O100" s="10">
        <f>MATCH(F100,Input!$C$15:$U$15,0)</f>
        <v>14</v>
      </c>
    </row>
    <row r="101" spans="2:15">
      <c r="C101" t="s">
        <v>11</v>
      </c>
      <c r="D101" s="18">
        <v>2020</v>
      </c>
      <c r="E101" t="str">
        <f t="shared" si="11"/>
        <v>INDF*</v>
      </c>
      <c r="F101" t="str">
        <f t="shared" si="15"/>
        <v>INDWPE</v>
      </c>
      <c r="G101" t="str">
        <f t="shared" si="15"/>
        <v>IFDMT</v>
      </c>
      <c r="H101" t="str">
        <f t="shared" si="15"/>
        <v>INDWPE</v>
      </c>
      <c r="I101" s="10" t="s">
        <v>209</v>
      </c>
      <c r="J101" s="51">
        <f ca="1">OFFSET(Input!$A$1,M101+N101+2,O101+1)</f>
        <v>0</v>
      </c>
      <c r="L101" s="10" t="str">
        <f t="shared" si="13"/>
        <v>ProcesTax</v>
      </c>
      <c r="M101" s="10">
        <f>VLOOKUP(L101,Input!$C$2:$D$6,2,FALSE)</f>
        <v>13</v>
      </c>
      <c r="N101" s="10">
        <f t="shared" si="14"/>
        <v>11</v>
      </c>
      <c r="O101" s="10">
        <f>MATCH(F101,Input!$C$15:$U$15,0)</f>
        <v>4</v>
      </c>
    </row>
    <row r="102" spans="2:15">
      <c r="C102" t="s">
        <v>11</v>
      </c>
      <c r="D102" s="18">
        <v>2020</v>
      </c>
      <c r="E102" t="str">
        <f t="shared" si="11"/>
        <v>INDF*</v>
      </c>
      <c r="F102" t="str">
        <f t="shared" si="15"/>
        <v>INDWCH</v>
      </c>
      <c r="G102" t="str">
        <f t="shared" si="15"/>
        <v>IFDMT</v>
      </c>
      <c r="H102" t="str">
        <f t="shared" si="15"/>
        <v>INDWCH</v>
      </c>
      <c r="I102" s="10" t="s">
        <v>209</v>
      </c>
      <c r="J102" s="51">
        <f ca="1">OFFSET(Input!$A$1,M102+N102+2,O102+1)</f>
        <v>0</v>
      </c>
      <c r="L102" s="10" t="str">
        <f t="shared" si="13"/>
        <v>ProcesTax</v>
      </c>
      <c r="M102" s="10">
        <f>VLOOKUP(L102,Input!$C$2:$D$6,2,FALSE)</f>
        <v>13</v>
      </c>
      <c r="N102" s="10">
        <f t="shared" si="14"/>
        <v>11</v>
      </c>
      <c r="O102" s="10">
        <f>MATCH(F102,Input!$C$15:$U$15,0)</f>
        <v>5</v>
      </c>
    </row>
    <row r="103" spans="2:15">
      <c r="C103" t="s">
        <v>11</v>
      </c>
      <c r="D103" s="18">
        <v>2020</v>
      </c>
      <c r="E103" t="str">
        <f t="shared" si="11"/>
        <v>INDF*</v>
      </c>
      <c r="F103" t="str">
        <f t="shared" si="15"/>
        <v>INDBGA</v>
      </c>
      <c r="G103" t="str">
        <f t="shared" si="15"/>
        <v>IFDMT</v>
      </c>
      <c r="H103" t="str">
        <f t="shared" si="15"/>
        <v>INDBGA</v>
      </c>
      <c r="I103" s="10" t="s">
        <v>209</v>
      </c>
      <c r="J103" s="51">
        <f ca="1">OFFSET(Input!$A$1,M103+N103+2,O103+1)</f>
        <v>0</v>
      </c>
      <c r="L103" s="10" t="str">
        <f t="shared" si="13"/>
        <v>ProcesTax</v>
      </c>
      <c r="M103" s="10">
        <f>VLOOKUP(L103,Input!$C$2:$D$6,2,FALSE)</f>
        <v>13</v>
      </c>
      <c r="N103" s="10">
        <f t="shared" si="14"/>
        <v>11</v>
      </c>
      <c r="O103" s="10">
        <f>MATCH(F103,Input!$C$15:$U$15,0)</f>
        <v>6</v>
      </c>
    </row>
    <row r="104" spans="2:15">
      <c r="C104" t="s">
        <v>11</v>
      </c>
      <c r="D104" s="18">
        <v>2020</v>
      </c>
      <c r="E104" t="str">
        <f t="shared" si="11"/>
        <v>INDF*</v>
      </c>
      <c r="F104" t="str">
        <f t="shared" si="15"/>
        <v>INDHFO</v>
      </c>
      <c r="G104" t="str">
        <f t="shared" si="15"/>
        <v>IFDMT</v>
      </c>
      <c r="H104" t="str">
        <f t="shared" si="15"/>
        <v>INDHFO</v>
      </c>
      <c r="I104" s="10" t="s">
        <v>209</v>
      </c>
      <c r="J104" s="51">
        <f ca="1">OFFSET(Input!$A$1,M104+N104+2,O104+1)</f>
        <v>49.119350191937215</v>
      </c>
      <c r="L104" s="10" t="str">
        <f t="shared" si="13"/>
        <v>ProcesTax</v>
      </c>
      <c r="M104" s="10">
        <f>VLOOKUP(L104,Input!$C$2:$D$6,2,FALSE)</f>
        <v>13</v>
      </c>
      <c r="N104" s="10">
        <f t="shared" si="14"/>
        <v>11</v>
      </c>
      <c r="O104" s="10">
        <f>MATCH(F104,Input!$C$15:$U$15,0)</f>
        <v>7</v>
      </c>
    </row>
    <row r="105" spans="2:15">
      <c r="C105" t="s">
        <v>11</v>
      </c>
      <c r="D105" s="18">
        <v>2020</v>
      </c>
      <c r="E105" t="str">
        <f t="shared" si="11"/>
        <v>INDF*</v>
      </c>
      <c r="F105" t="str">
        <f t="shared" si="15"/>
        <v>INDLPG</v>
      </c>
      <c r="G105" t="str">
        <f t="shared" si="15"/>
        <v>IFDMT</v>
      </c>
      <c r="H105" t="str">
        <f t="shared" si="15"/>
        <v>INDLPG</v>
      </c>
      <c r="I105" s="10" t="s">
        <v>209</v>
      </c>
      <c r="J105" s="51">
        <f ca="1">OFFSET(Input!$A$1,M105+N105+2,O105+1)</f>
        <v>50.283318770351023</v>
      </c>
      <c r="L105" s="10" t="str">
        <f t="shared" si="13"/>
        <v>ProcesTax</v>
      </c>
      <c r="M105" s="10">
        <f>VLOOKUP(L105,Input!$C$2:$D$6,2,FALSE)</f>
        <v>13</v>
      </c>
      <c r="N105" s="10">
        <f t="shared" si="14"/>
        <v>11</v>
      </c>
      <c r="O105" s="10">
        <f>MATCH(F105,Input!$C$15:$U$15,0)</f>
        <v>8</v>
      </c>
    </row>
    <row r="106" spans="2:15">
      <c r="C106" t="s">
        <v>11</v>
      </c>
      <c r="D106" s="18">
        <v>2020</v>
      </c>
      <c r="E106" t="str">
        <f t="shared" si="11"/>
        <v>INDF*</v>
      </c>
      <c r="F106" t="str">
        <f t="shared" si="15"/>
        <v>INDWST</v>
      </c>
      <c r="G106" t="str">
        <f t="shared" si="15"/>
        <v>IFDMT</v>
      </c>
      <c r="H106" t="str">
        <f t="shared" si="15"/>
        <v>INDWST</v>
      </c>
      <c r="I106" s="10" t="s">
        <v>209</v>
      </c>
      <c r="J106" s="51">
        <f ca="1">OFFSET(Input!$A$1,M106+N106+2,O106+1)</f>
        <v>0</v>
      </c>
      <c r="L106" s="10" t="str">
        <f t="shared" si="13"/>
        <v>ProcesTax</v>
      </c>
      <c r="M106" s="10">
        <f>VLOOKUP(L106,Input!$C$2:$D$6,2,FALSE)</f>
        <v>13</v>
      </c>
      <c r="N106" s="10">
        <f t="shared" si="14"/>
        <v>11</v>
      </c>
      <c r="O106" s="10">
        <f>MATCH(F106,Input!$C$15:$U$15,0)</f>
        <v>9</v>
      </c>
    </row>
    <row r="107" spans="2:15">
      <c r="C107" t="s">
        <v>11</v>
      </c>
      <c r="D107" s="18">
        <v>2020</v>
      </c>
      <c r="E107" t="str">
        <f t="shared" si="11"/>
        <v>INDF*</v>
      </c>
      <c r="F107" t="str">
        <f t="shared" si="15"/>
        <v>INDHCE</v>
      </c>
      <c r="G107" t="str">
        <f t="shared" si="15"/>
        <v>IFDMT</v>
      </c>
      <c r="H107" t="str">
        <f t="shared" si="15"/>
        <v>INDHCE</v>
      </c>
      <c r="I107" s="10" t="s">
        <v>209</v>
      </c>
      <c r="J107" s="51">
        <f ca="1">OFFSET(Input!$A$1,M107+N107+2,O107+1)</f>
        <v>30.170076892571945</v>
      </c>
      <c r="L107" s="10" t="str">
        <f t="shared" si="13"/>
        <v>ProcesTax</v>
      </c>
      <c r="M107" s="10">
        <f>VLOOKUP(L107,Input!$C$2:$D$6,2,FALSE)</f>
        <v>13</v>
      </c>
      <c r="N107" s="10">
        <f t="shared" si="14"/>
        <v>11</v>
      </c>
      <c r="O107" s="10">
        <f>MATCH(F107,Input!$C$15:$U$15,0)</f>
        <v>10</v>
      </c>
    </row>
    <row r="108" spans="2:15">
      <c r="C108" t="s">
        <v>11</v>
      </c>
      <c r="D108" s="18">
        <v>2020</v>
      </c>
      <c r="E108" t="str">
        <f t="shared" si="11"/>
        <v>INDF*</v>
      </c>
      <c r="F108" t="str">
        <f t="shared" si="15"/>
        <v>INDHDE</v>
      </c>
      <c r="G108" t="str">
        <f t="shared" si="15"/>
        <v>IFDMT</v>
      </c>
      <c r="H108" t="str">
        <f t="shared" si="15"/>
        <v>INDHDE</v>
      </c>
      <c r="I108" s="10" t="s">
        <v>209</v>
      </c>
      <c r="J108" s="51">
        <f ca="1">OFFSET(Input!$A$1,M108+N108+2,O108+1)</f>
        <v>30.170076892571945</v>
      </c>
      <c r="L108" s="10" t="str">
        <f t="shared" si="13"/>
        <v>ProcesTax</v>
      </c>
      <c r="M108" s="10">
        <f>VLOOKUP(L108,Input!$C$2:$D$6,2,FALSE)</f>
        <v>13</v>
      </c>
      <c r="N108" s="10">
        <f t="shared" si="14"/>
        <v>11</v>
      </c>
      <c r="O108" s="10">
        <f>MATCH(F108,Input!$C$15:$U$15,0)</f>
        <v>11</v>
      </c>
    </row>
    <row r="109" spans="2:15">
      <c r="B109" s="9"/>
      <c r="C109" s="9" t="s">
        <v>11</v>
      </c>
      <c r="D109" s="12">
        <v>2020</v>
      </c>
      <c r="E109" s="9" t="str">
        <f t="shared" si="11"/>
        <v>INDF*</v>
      </c>
      <c r="F109" s="9" t="str">
        <f t="shared" si="15"/>
        <v>INDELC</v>
      </c>
      <c r="G109" s="9" t="str">
        <f t="shared" si="15"/>
        <v>IFDMT</v>
      </c>
      <c r="H109" s="9" t="str">
        <f t="shared" si="15"/>
        <v>INDELC</v>
      </c>
      <c r="I109" s="13" t="s">
        <v>209</v>
      </c>
      <c r="J109" s="52">
        <f ca="1">OFFSET(Input!$A$1,M109+N109+2,O109+1)</f>
        <v>1.2736219854102486</v>
      </c>
      <c r="L109" s="13" t="str">
        <f t="shared" si="13"/>
        <v>ProcesTax</v>
      </c>
      <c r="M109" s="13">
        <f>VLOOKUP(L109,Input!$C$2:$D$6,2,FALSE)</f>
        <v>13</v>
      </c>
      <c r="N109" s="13">
        <f t="shared" si="14"/>
        <v>11</v>
      </c>
      <c r="O109" s="13">
        <f>MATCH(F109,Input!$C$15:$U$15,0)</f>
        <v>12</v>
      </c>
    </row>
    <row r="110" spans="2:15">
      <c r="C110" t="s">
        <v>11</v>
      </c>
      <c r="D110" s="18">
        <v>2020</v>
      </c>
      <c r="E110" t="str">
        <f t="shared" si="11"/>
        <v>INDF*</v>
      </c>
      <c r="F110" t="str">
        <f t="shared" ref="F110:H129" si="16">F66</f>
        <v>INDNGA</v>
      </c>
      <c r="G110" t="str">
        <f t="shared" si="16"/>
        <v>IFDHT</v>
      </c>
      <c r="H110" t="str">
        <f t="shared" si="16"/>
        <v>INDNGA</v>
      </c>
      <c r="I110" s="10" t="s">
        <v>209</v>
      </c>
      <c r="J110" s="51">
        <f ca="1">OFFSET(Input!$A$1,M110+N110+2,O110+1)</f>
        <v>2.5015331882971479</v>
      </c>
      <c r="L110" s="10" t="str">
        <f t="shared" si="13"/>
        <v>ProcesTax</v>
      </c>
      <c r="M110" s="10">
        <f>VLOOKUP(L110,Input!$C$2:$D$6,2,FALSE)</f>
        <v>13</v>
      </c>
      <c r="N110" s="10">
        <f t="shared" si="14"/>
        <v>11</v>
      </c>
      <c r="O110" s="10">
        <f>MATCH(F110,Input!$C$15:$U$15,0)</f>
        <v>1</v>
      </c>
    </row>
    <row r="111" spans="2:15" ht="15.75" thickBot="1">
      <c r="B111" s="80"/>
      <c r="C111" s="80" t="s">
        <v>11</v>
      </c>
      <c r="D111" s="81">
        <v>2020</v>
      </c>
      <c r="E111" s="80" t="str">
        <f t="shared" si="11"/>
        <v>INDF*</v>
      </c>
      <c r="F111" s="80" t="str">
        <f t="shared" si="16"/>
        <v>INDSNG2</v>
      </c>
      <c r="G111" s="80" t="str">
        <f t="shared" si="16"/>
        <v>IFDHT</v>
      </c>
      <c r="H111" s="80" t="str">
        <f t="shared" si="16"/>
        <v>INDSNG2</v>
      </c>
      <c r="I111" s="82" t="s">
        <v>209</v>
      </c>
      <c r="J111" s="83">
        <f ca="1">OFFSET(Input!$A$1,M111+N111+2,O111+1)</f>
        <v>0</v>
      </c>
      <c r="L111" s="10" t="str">
        <f t="shared" si="13"/>
        <v>ProcesTax</v>
      </c>
      <c r="M111" s="10">
        <f>VLOOKUP(L111,Input!$C$2:$D$6,2,FALSE)</f>
        <v>13</v>
      </c>
      <c r="N111" s="10">
        <f t="shared" si="14"/>
        <v>11</v>
      </c>
      <c r="O111" s="10">
        <f>MATCH(F111,Input!$C$15:$U$15,0)</f>
        <v>16</v>
      </c>
    </row>
    <row r="112" spans="2:15">
      <c r="C112" t="s">
        <v>11</v>
      </c>
      <c r="D112" s="18">
        <v>2020</v>
      </c>
      <c r="E112" t="str">
        <f t="shared" si="11"/>
        <v>INDF*</v>
      </c>
      <c r="F112" t="str">
        <f t="shared" si="16"/>
        <v>INDSNG1</v>
      </c>
      <c r="G112" t="str">
        <f t="shared" si="16"/>
        <v>IFDHT</v>
      </c>
      <c r="H112" t="str">
        <f t="shared" si="16"/>
        <v>INDSNG1</v>
      </c>
      <c r="I112" s="10" t="s">
        <v>209</v>
      </c>
      <c r="J112" s="51">
        <f ca="1">OFFSET(Input!$A$1,M112+N112+2,O112+1)</f>
        <v>0</v>
      </c>
      <c r="L112" s="10" t="str">
        <f t="shared" si="13"/>
        <v>ProcesTax</v>
      </c>
      <c r="M112" s="10">
        <f>VLOOKUP(L112,Input!$C$2:$D$6,2,FALSE)</f>
        <v>13</v>
      </c>
      <c r="N112" s="10">
        <f t="shared" si="14"/>
        <v>11</v>
      </c>
      <c r="O112" s="10">
        <f>MATCH(F112,Input!$C$15:$U$15,0)</f>
        <v>15</v>
      </c>
    </row>
    <row r="113" spans="2:15">
      <c r="B113" s="9"/>
      <c r="C113" s="9" t="s">
        <v>11</v>
      </c>
      <c r="D113" s="12">
        <v>2020</v>
      </c>
      <c r="E113" s="9" t="str">
        <f t="shared" si="11"/>
        <v>INDF*</v>
      </c>
      <c r="F113" s="9" t="str">
        <f t="shared" si="16"/>
        <v>INDLPG</v>
      </c>
      <c r="G113" s="9" t="str">
        <f t="shared" si="16"/>
        <v>IFDHT</v>
      </c>
      <c r="H113" s="9" t="str">
        <f t="shared" si="16"/>
        <v>INDLPG</v>
      </c>
      <c r="I113" s="13" t="s">
        <v>209</v>
      </c>
      <c r="J113" s="52">
        <f ca="1">OFFSET(Input!$A$1,M113+N113+2,O113+1)</f>
        <v>50.283318770351023</v>
      </c>
      <c r="L113" s="13" t="str">
        <f t="shared" si="13"/>
        <v>ProcesTax</v>
      </c>
      <c r="M113" s="13">
        <f>VLOOKUP(L113,Input!$C$2:$D$6,2,FALSE)</f>
        <v>13</v>
      </c>
      <c r="N113" s="13">
        <f t="shared" si="14"/>
        <v>11</v>
      </c>
      <c r="O113" s="13">
        <f>MATCH(F113,Input!$C$15:$U$15,0)</f>
        <v>8</v>
      </c>
    </row>
    <row r="114" spans="2:15">
      <c r="C114" t="s">
        <v>11</v>
      </c>
      <c r="D114" s="18">
        <v>2020</v>
      </c>
      <c r="E114" t="str">
        <f t="shared" si="11"/>
        <v>INDF*</v>
      </c>
      <c r="F114" t="str">
        <f t="shared" si="16"/>
        <v>INDNGA</v>
      </c>
      <c r="G114" t="str">
        <f t="shared" si="16"/>
        <v>IFDRH</v>
      </c>
      <c r="H114" t="str">
        <f t="shared" si="16"/>
        <v>INDNGA</v>
      </c>
      <c r="I114" s="10" t="s">
        <v>209</v>
      </c>
      <c r="J114" s="51">
        <f ca="1">OFFSET(Input!$A$1,M114+N114+2,O114+1)</f>
        <v>78.90688938861561</v>
      </c>
      <c r="L114" s="10" t="str">
        <f t="shared" si="13"/>
        <v>HeatTax</v>
      </c>
      <c r="M114" s="10">
        <f>VLOOKUP(L114,Input!$C$2:$D$6,2,FALSE)</f>
        <v>63</v>
      </c>
      <c r="N114" s="10">
        <f t="shared" si="14"/>
        <v>11</v>
      </c>
      <c r="O114" s="10">
        <f>MATCH(F114,Input!$C$15:$U$15,0)</f>
        <v>1</v>
      </c>
    </row>
    <row r="115" spans="2:15">
      <c r="C115" t="s">
        <v>11</v>
      </c>
      <c r="D115" s="18">
        <v>2020</v>
      </c>
      <c r="E115" t="str">
        <f t="shared" si="11"/>
        <v>INDF*</v>
      </c>
      <c r="F115" t="str">
        <f t="shared" si="16"/>
        <v>INDSNG2</v>
      </c>
      <c r="G115" t="str">
        <f t="shared" si="16"/>
        <v>IFDRH</v>
      </c>
      <c r="H115" t="str">
        <f t="shared" si="16"/>
        <v>INDSNG2</v>
      </c>
      <c r="I115" s="10" t="s">
        <v>209</v>
      </c>
      <c r="J115" s="51">
        <f ca="1">OFFSET(Input!$A$1,M115+N115+2,O115+1)</f>
        <v>0</v>
      </c>
      <c r="L115" s="10" t="str">
        <f t="shared" si="13"/>
        <v>HeatTax</v>
      </c>
      <c r="M115" s="10">
        <f>VLOOKUP(L115,Input!$C$2:$D$6,2,FALSE)</f>
        <v>63</v>
      </c>
      <c r="N115" s="10">
        <f t="shared" si="14"/>
        <v>11</v>
      </c>
      <c r="O115" s="10">
        <f>MATCH(F115,Input!$C$15:$U$15,0)</f>
        <v>16</v>
      </c>
    </row>
    <row r="116" spans="2:15">
      <c r="C116" t="s">
        <v>11</v>
      </c>
      <c r="D116" s="18">
        <v>2020</v>
      </c>
      <c r="E116" t="str">
        <f t="shared" si="11"/>
        <v>INDF*</v>
      </c>
      <c r="F116" t="str">
        <f t="shared" si="16"/>
        <v>INDSNG1</v>
      </c>
      <c r="G116" t="str">
        <f t="shared" si="16"/>
        <v>IFDRH</v>
      </c>
      <c r="H116" t="str">
        <f t="shared" si="16"/>
        <v>INDSNG1</v>
      </c>
      <c r="I116" s="10" t="s">
        <v>209</v>
      </c>
      <c r="J116" s="51">
        <f ca="1">OFFSET(Input!$A$1,M116+N116+2,O116+1)</f>
        <v>121.84069514307899</v>
      </c>
      <c r="L116" s="10" t="str">
        <f t="shared" si="13"/>
        <v>HeatTax</v>
      </c>
      <c r="M116" s="10">
        <f>VLOOKUP(L116,Input!$C$2:$D$6,2,FALSE)</f>
        <v>63</v>
      </c>
      <c r="N116" s="10">
        <f t="shared" si="14"/>
        <v>11</v>
      </c>
      <c r="O116" s="10">
        <f>MATCH(F116,Input!$C$15:$U$15,0)</f>
        <v>15</v>
      </c>
    </row>
    <row r="117" spans="2:15">
      <c r="C117" t="s">
        <v>11</v>
      </c>
      <c r="D117" s="18">
        <v>2020</v>
      </c>
      <c r="E117" t="str">
        <f t="shared" si="11"/>
        <v>INDF*</v>
      </c>
      <c r="F117" t="str">
        <f t="shared" si="16"/>
        <v>INDCOA</v>
      </c>
      <c r="G117" t="str">
        <f t="shared" si="16"/>
        <v>IFDRH</v>
      </c>
      <c r="H117" t="str">
        <f t="shared" si="16"/>
        <v>INDCOA</v>
      </c>
      <c r="I117" s="10" t="s">
        <v>209</v>
      </c>
      <c r="J117" s="51">
        <f ca="1">OFFSET(Input!$A$1,M117+N117+2,O117+1)</f>
        <v>0</v>
      </c>
      <c r="L117" s="10" t="str">
        <f t="shared" si="13"/>
        <v>HeatTax</v>
      </c>
      <c r="M117" s="10">
        <f>VLOOKUP(L117,Input!$C$2:$D$6,2,FALSE)</f>
        <v>63</v>
      </c>
      <c r="N117" s="10">
        <f t="shared" si="14"/>
        <v>11</v>
      </c>
      <c r="O117" s="10">
        <f>MATCH(F117,Input!$C$15:$U$15,0)</f>
        <v>2</v>
      </c>
    </row>
    <row r="118" spans="2:15">
      <c r="C118" t="s">
        <v>11</v>
      </c>
      <c r="D118" s="18">
        <v>2020</v>
      </c>
      <c r="E118" t="str">
        <f t="shared" si="11"/>
        <v>INDF*</v>
      </c>
      <c r="F118" t="str">
        <f t="shared" si="16"/>
        <v>INDDSL</v>
      </c>
      <c r="G118" t="str">
        <f t="shared" si="16"/>
        <v>IFDRH</v>
      </c>
      <c r="H118" t="str">
        <f t="shared" si="16"/>
        <v>INDDSL</v>
      </c>
      <c r="I118" s="10" t="s">
        <v>209</v>
      </c>
      <c r="J118" s="51">
        <f ca="1">OFFSET(Input!$A$1,M118+N118+2,O118+1)</f>
        <v>154.26271326684906</v>
      </c>
      <c r="L118" s="10" t="str">
        <f t="shared" si="13"/>
        <v>HeatTax</v>
      </c>
      <c r="M118" s="10">
        <f>VLOOKUP(L118,Input!$C$2:$D$6,2,FALSE)</f>
        <v>63</v>
      </c>
      <c r="N118" s="10">
        <f t="shared" si="14"/>
        <v>11</v>
      </c>
      <c r="O118" s="10">
        <f>MATCH(F118,Input!$C$15:$U$15,0)</f>
        <v>3</v>
      </c>
    </row>
    <row r="119" spans="2:15">
      <c r="C119" t="s">
        <v>11</v>
      </c>
      <c r="D119" s="18">
        <v>2020</v>
      </c>
      <c r="E119" t="str">
        <f t="shared" si="11"/>
        <v>INDF*</v>
      </c>
      <c r="F119" t="str">
        <f t="shared" si="16"/>
        <v>INDDSB1</v>
      </c>
      <c r="G119" t="str">
        <f t="shared" si="16"/>
        <v>IFDRH</v>
      </c>
      <c r="H119" t="str">
        <f t="shared" si="16"/>
        <v>INDDSB1</v>
      </c>
      <c r="I119" s="10" t="s">
        <v>209</v>
      </c>
      <c r="J119" s="51">
        <f ca="1">OFFSET(Input!$A$1,M119+N119+2,O119+1)</f>
        <v>40.322872058088471</v>
      </c>
      <c r="L119" s="10" t="str">
        <f t="shared" si="13"/>
        <v>HeatTax</v>
      </c>
      <c r="M119" s="10">
        <f>VLOOKUP(L119,Input!$C$2:$D$6,2,FALSE)</f>
        <v>63</v>
      </c>
      <c r="N119" s="10">
        <f t="shared" si="14"/>
        <v>11</v>
      </c>
      <c r="O119" s="10">
        <f>MATCH(F119,Input!$C$15:$U$15,0)</f>
        <v>13</v>
      </c>
    </row>
    <row r="120" spans="2:15">
      <c r="C120" t="s">
        <v>11</v>
      </c>
      <c r="D120" s="18">
        <v>2020</v>
      </c>
      <c r="E120" t="str">
        <f t="shared" si="11"/>
        <v>INDF*</v>
      </c>
      <c r="F120" t="str">
        <f t="shared" si="16"/>
        <v>INDDSB2</v>
      </c>
      <c r="G120" t="str">
        <f t="shared" si="16"/>
        <v>IFDRH</v>
      </c>
      <c r="H120" t="str">
        <f t="shared" si="16"/>
        <v>INDDSB2</v>
      </c>
      <c r="I120" s="10" t="s">
        <v>209</v>
      </c>
      <c r="J120" s="51">
        <f ca="1">OFFSET(Input!$A$1,M120+N120+2,O120+1)</f>
        <v>121.84069514307899</v>
      </c>
      <c r="L120" s="10" t="str">
        <f t="shared" si="13"/>
        <v>HeatTax</v>
      </c>
      <c r="M120" s="10">
        <f>VLOOKUP(L120,Input!$C$2:$D$6,2,FALSE)</f>
        <v>63</v>
      </c>
      <c r="N120" s="10">
        <f t="shared" si="14"/>
        <v>11</v>
      </c>
      <c r="O120" s="10">
        <f>MATCH(F120,Input!$C$15:$U$15,0)</f>
        <v>14</v>
      </c>
    </row>
    <row r="121" spans="2:15">
      <c r="C121" t="s">
        <v>11</v>
      </c>
      <c r="D121" s="18">
        <v>2020</v>
      </c>
      <c r="E121" t="str">
        <f t="shared" si="11"/>
        <v>INDF*</v>
      </c>
      <c r="F121" t="str">
        <f t="shared" si="16"/>
        <v>INDWPE</v>
      </c>
      <c r="G121" t="str">
        <f t="shared" si="16"/>
        <v>IFDRH</v>
      </c>
      <c r="H121" t="str">
        <f t="shared" si="16"/>
        <v>INDWPE</v>
      </c>
      <c r="I121" s="10" t="s">
        <v>209</v>
      </c>
      <c r="J121" s="51">
        <f ca="1">OFFSET(Input!$A$1,M121+N121+2,O121+1)</f>
        <v>0</v>
      </c>
      <c r="L121" s="10" t="str">
        <f t="shared" si="13"/>
        <v>HeatTax</v>
      </c>
      <c r="M121" s="10">
        <f>VLOOKUP(L121,Input!$C$2:$D$6,2,FALSE)</f>
        <v>63</v>
      </c>
      <c r="N121" s="10">
        <f t="shared" si="14"/>
        <v>11</v>
      </c>
      <c r="O121" s="10">
        <f>MATCH(F121,Input!$C$15:$U$15,0)</f>
        <v>4</v>
      </c>
    </row>
    <row r="122" spans="2:15">
      <c r="C122" t="s">
        <v>11</v>
      </c>
      <c r="D122" s="18">
        <v>2020</v>
      </c>
      <c r="E122" t="str">
        <f t="shared" si="11"/>
        <v>INDF*</v>
      </c>
      <c r="F122" t="str">
        <f t="shared" si="16"/>
        <v>INDWCH</v>
      </c>
      <c r="G122" t="str">
        <f t="shared" si="16"/>
        <v>IFDRH</v>
      </c>
      <c r="H122" t="str">
        <f t="shared" si="16"/>
        <v>INDWCH</v>
      </c>
      <c r="I122" s="10" t="s">
        <v>209</v>
      </c>
      <c r="J122" s="51">
        <f ca="1">OFFSET(Input!$A$1,M122+N122+2,O122+1)</f>
        <v>0</v>
      </c>
      <c r="L122" s="10" t="str">
        <f t="shared" si="13"/>
        <v>HeatTax</v>
      </c>
      <c r="M122" s="10">
        <f>VLOOKUP(L122,Input!$C$2:$D$6,2,FALSE)</f>
        <v>63</v>
      </c>
      <c r="N122" s="10">
        <f t="shared" si="14"/>
        <v>11</v>
      </c>
      <c r="O122" s="10">
        <f>MATCH(F122,Input!$C$15:$U$15,0)</f>
        <v>5</v>
      </c>
    </row>
    <row r="123" spans="2:15">
      <c r="C123" t="s">
        <v>11</v>
      </c>
      <c r="D123" s="18">
        <v>2020</v>
      </c>
      <c r="E123" t="str">
        <f t="shared" si="11"/>
        <v>INDF*</v>
      </c>
      <c r="F123" t="str">
        <f t="shared" si="16"/>
        <v>INDBGA</v>
      </c>
      <c r="G123" t="str">
        <f t="shared" si="16"/>
        <v>IFDRH</v>
      </c>
      <c r="H123" t="str">
        <f t="shared" si="16"/>
        <v>INDBGA</v>
      </c>
      <c r="I123" s="10" t="s">
        <v>209</v>
      </c>
      <c r="J123" s="51">
        <f ca="1">OFFSET(Input!$A$1,M123+N123+2,O123+1)</f>
        <v>0</v>
      </c>
      <c r="L123" s="10" t="str">
        <f t="shared" si="13"/>
        <v>HeatTax</v>
      </c>
      <c r="M123" s="10">
        <f>VLOOKUP(L123,Input!$C$2:$D$6,2,FALSE)</f>
        <v>63</v>
      </c>
      <c r="N123" s="10">
        <f t="shared" si="14"/>
        <v>11</v>
      </c>
      <c r="O123" s="10">
        <f>MATCH(F123,Input!$C$15:$U$15,0)</f>
        <v>6</v>
      </c>
    </row>
    <row r="124" spans="2:15">
      <c r="C124" t="s">
        <v>11</v>
      </c>
      <c r="D124" s="18">
        <v>2020</v>
      </c>
      <c r="E124" t="str">
        <f t="shared" ref="E124:E179" si="17">$U$3&amp;"*"</f>
        <v>INDF*</v>
      </c>
      <c r="F124" t="str">
        <f t="shared" si="16"/>
        <v>INDHFO</v>
      </c>
      <c r="G124" t="str">
        <f t="shared" si="16"/>
        <v>IFDRH</v>
      </c>
      <c r="H124" t="str">
        <f t="shared" si="16"/>
        <v>INDHFO</v>
      </c>
      <c r="I124" s="10" t="s">
        <v>209</v>
      </c>
      <c r="J124" s="51">
        <f ca="1">OFFSET(Input!$A$1,M124+N124+2,O124+1)</f>
        <v>70.840902704037745</v>
      </c>
      <c r="L124" s="10" t="str">
        <f t="shared" si="13"/>
        <v>HeatTax</v>
      </c>
      <c r="M124" s="10">
        <f>VLOOKUP(L124,Input!$C$2:$D$6,2,FALSE)</f>
        <v>63</v>
      </c>
      <c r="N124" s="10">
        <f t="shared" si="14"/>
        <v>11</v>
      </c>
      <c r="O124" s="10">
        <f>MATCH(F124,Input!$C$15:$U$15,0)</f>
        <v>7</v>
      </c>
    </row>
    <row r="125" spans="2:15">
      <c r="C125" t="s">
        <v>11</v>
      </c>
      <c r="D125" s="18">
        <v>2020</v>
      </c>
      <c r="E125" t="str">
        <f t="shared" si="17"/>
        <v>INDF*</v>
      </c>
      <c r="F125" t="str">
        <f t="shared" si="16"/>
        <v>INDLPG</v>
      </c>
      <c r="G125" t="str">
        <f t="shared" si="16"/>
        <v>IFDRH</v>
      </c>
      <c r="H125" t="str">
        <f t="shared" si="16"/>
        <v>INDLPG</v>
      </c>
      <c r="I125" s="10" t="s">
        <v>209</v>
      </c>
      <c r="J125" s="51">
        <f ca="1">OFFSET(Input!$A$1,M125+N125+2,O125+1)</f>
        <v>50.283318770351023</v>
      </c>
      <c r="L125" s="10" t="str">
        <f t="shared" si="13"/>
        <v>HeatTax</v>
      </c>
      <c r="M125" s="10">
        <f>VLOOKUP(L125,Input!$C$2:$D$6,2,FALSE)</f>
        <v>63</v>
      </c>
      <c r="N125" s="10">
        <f t="shared" si="14"/>
        <v>11</v>
      </c>
      <c r="O125" s="10">
        <f>MATCH(F125,Input!$C$15:$U$15,0)</f>
        <v>8</v>
      </c>
    </row>
    <row r="126" spans="2:15">
      <c r="C126" t="s">
        <v>11</v>
      </c>
      <c r="D126" s="18">
        <v>2020</v>
      </c>
      <c r="E126" t="str">
        <f t="shared" si="17"/>
        <v>INDF*</v>
      </c>
      <c r="F126" t="str">
        <f t="shared" si="16"/>
        <v>INDWST</v>
      </c>
      <c r="G126" t="str">
        <f t="shared" si="16"/>
        <v>IFDRH</v>
      </c>
      <c r="H126" t="str">
        <f t="shared" si="16"/>
        <v>INDWST</v>
      </c>
      <c r="I126" s="10" t="s">
        <v>209</v>
      </c>
      <c r="J126" s="51">
        <f ca="1">OFFSET(Input!$A$1,M126+N126+2,O126+1)</f>
        <v>0</v>
      </c>
      <c r="L126" s="10" t="str">
        <f t="shared" si="13"/>
        <v>HeatTax</v>
      </c>
      <c r="M126" s="10">
        <f>VLOOKUP(L126,Input!$C$2:$D$6,2,FALSE)</f>
        <v>63</v>
      </c>
      <c r="N126" s="10">
        <f t="shared" si="14"/>
        <v>11</v>
      </c>
      <c r="O126" s="10">
        <f>MATCH(F126,Input!$C$15:$U$15,0)</f>
        <v>9</v>
      </c>
    </row>
    <row r="127" spans="2:15">
      <c r="C127" t="s">
        <v>11</v>
      </c>
      <c r="D127" s="18">
        <v>2020</v>
      </c>
      <c r="E127" t="str">
        <f t="shared" si="17"/>
        <v>INDF*</v>
      </c>
      <c r="F127" t="str">
        <f t="shared" si="16"/>
        <v>INDHCE</v>
      </c>
      <c r="G127" t="str">
        <f t="shared" si="16"/>
        <v>IFDRH</v>
      </c>
      <c r="H127" t="str">
        <f t="shared" si="16"/>
        <v>INDHCE</v>
      </c>
      <c r="I127" s="10" t="s">
        <v>209</v>
      </c>
      <c r="J127" s="51">
        <f ca="1">OFFSET(Input!$A$1,M127+N127+2,O127+1)</f>
        <v>30.170076892571945</v>
      </c>
      <c r="L127" s="10" t="str">
        <f t="shared" si="13"/>
        <v>HeatTax</v>
      </c>
      <c r="M127" s="10">
        <f>VLOOKUP(L127,Input!$C$2:$D$6,2,FALSE)</f>
        <v>63</v>
      </c>
      <c r="N127" s="10">
        <f t="shared" si="14"/>
        <v>11</v>
      </c>
      <c r="O127" s="10">
        <f>MATCH(F127,Input!$C$15:$U$15,0)</f>
        <v>10</v>
      </c>
    </row>
    <row r="128" spans="2:15">
      <c r="C128" t="s">
        <v>11</v>
      </c>
      <c r="D128" s="18">
        <v>2020</v>
      </c>
      <c r="E128" t="str">
        <f t="shared" si="17"/>
        <v>INDF*</v>
      </c>
      <c r="F128" t="str">
        <f t="shared" si="16"/>
        <v>INDHDE</v>
      </c>
      <c r="G128" t="str">
        <f t="shared" si="16"/>
        <v>IFDRH</v>
      </c>
      <c r="H128" t="str">
        <f t="shared" si="16"/>
        <v>INDHDE</v>
      </c>
      <c r="I128" s="10" t="s">
        <v>209</v>
      </c>
      <c r="J128" s="51">
        <f ca="1">OFFSET(Input!$A$1,M128+N128+2,O128+1)</f>
        <v>30.170076892571945</v>
      </c>
      <c r="L128" s="10" t="str">
        <f t="shared" si="13"/>
        <v>HeatTax</v>
      </c>
      <c r="M128" s="10">
        <f>VLOOKUP(L128,Input!$C$2:$D$6,2,FALSE)</f>
        <v>63</v>
      </c>
      <c r="N128" s="10">
        <f t="shared" si="14"/>
        <v>11</v>
      </c>
      <c r="O128" s="10">
        <f>MATCH(F128,Input!$C$15:$U$15,0)</f>
        <v>11</v>
      </c>
    </row>
    <row r="129" spans="2:15">
      <c r="B129" s="9"/>
      <c r="C129" s="9" t="s">
        <v>11</v>
      </c>
      <c r="D129" s="12">
        <v>2020</v>
      </c>
      <c r="E129" s="9" t="str">
        <f t="shared" si="17"/>
        <v>INDF*</v>
      </c>
      <c r="F129" s="9" t="str">
        <f t="shared" si="16"/>
        <v>INDELC</v>
      </c>
      <c r="G129" s="9" t="str">
        <f t="shared" si="16"/>
        <v>IFDRH</v>
      </c>
      <c r="H129" s="9" t="str">
        <f t="shared" si="16"/>
        <v>INDELC</v>
      </c>
      <c r="I129" s="13" t="s">
        <v>209</v>
      </c>
      <c r="J129" s="52">
        <f ca="1">OFFSET(Input!$A$1,M129+N129+2,O129+1)</f>
        <v>40.322872058088471</v>
      </c>
      <c r="L129" s="13" t="str">
        <f t="shared" si="13"/>
        <v>HeatTax</v>
      </c>
      <c r="M129" s="13">
        <f>VLOOKUP(L129,Input!$C$2:$D$6,2,FALSE)</f>
        <v>63</v>
      </c>
      <c r="N129" s="13">
        <f t="shared" si="14"/>
        <v>11</v>
      </c>
      <c r="O129" s="13">
        <f>MATCH(F129,Input!$C$15:$U$15,0)</f>
        <v>12</v>
      </c>
    </row>
    <row r="130" spans="2:15">
      <c r="B130" s="26"/>
      <c r="C130" s="26" t="s">
        <v>11</v>
      </c>
      <c r="D130" s="27">
        <v>2020</v>
      </c>
      <c r="E130" s="26" t="str">
        <f t="shared" si="17"/>
        <v>INDF*</v>
      </c>
      <c r="F130" s="26" t="str">
        <f t="shared" ref="F130:H149" si="18">F86</f>
        <v>INDELC</v>
      </c>
      <c r="G130" s="26" t="str">
        <f t="shared" si="18"/>
        <v>IFDLA</v>
      </c>
      <c r="H130" s="26" t="str">
        <f t="shared" si="18"/>
        <v>INDELC</v>
      </c>
      <c r="I130" s="28" t="s">
        <v>209</v>
      </c>
      <c r="J130" s="53">
        <f ca="1">OFFSET(Input!$A$1,M130+N130+2,O130+1)</f>
        <v>40.322872058088471</v>
      </c>
      <c r="L130" s="28" t="str">
        <f t="shared" si="13"/>
        <v>FullTax</v>
      </c>
      <c r="M130" s="28">
        <f>VLOOKUP(L130,Input!$C$2:$D$6,2,FALSE)</f>
        <v>113</v>
      </c>
      <c r="N130" s="28">
        <f t="shared" si="14"/>
        <v>11</v>
      </c>
      <c r="O130" s="28">
        <f>MATCH(F130,Input!$C$15:$U$15,0)</f>
        <v>12</v>
      </c>
    </row>
    <row r="131" spans="2:15">
      <c r="B131" s="9"/>
      <c r="C131" s="9" t="s">
        <v>11</v>
      </c>
      <c r="D131" s="12">
        <v>2020</v>
      </c>
      <c r="E131" s="9" t="str">
        <f t="shared" si="17"/>
        <v>INDF*</v>
      </c>
      <c r="F131" s="9" t="str">
        <f t="shared" si="18"/>
        <v>INDELC</v>
      </c>
      <c r="G131" s="9" t="str">
        <f t="shared" si="18"/>
        <v>IFDEM</v>
      </c>
      <c r="H131" s="9" t="str">
        <f t="shared" si="18"/>
        <v>INDELC</v>
      </c>
      <c r="I131" s="13" t="s">
        <v>209</v>
      </c>
      <c r="J131" s="52">
        <f ca="1">OFFSET(Input!$A$1,M131+N131+2,O131+1)</f>
        <v>40.322872058088471</v>
      </c>
      <c r="L131" s="13" t="str">
        <f t="shared" si="13"/>
        <v>FullTax</v>
      </c>
      <c r="M131" s="13">
        <f>VLOOKUP(L131,Input!$C$2:$D$6,2,FALSE)</f>
        <v>113</v>
      </c>
      <c r="N131" s="13">
        <f t="shared" si="14"/>
        <v>11</v>
      </c>
      <c r="O131" s="13">
        <f>MATCH(F131,Input!$C$15:$U$15,0)</f>
        <v>12</v>
      </c>
    </row>
    <row r="132" spans="2:15">
      <c r="C132" t="s">
        <v>11</v>
      </c>
      <c r="D132" s="18">
        <v>2020</v>
      </c>
      <c r="E132" t="str">
        <f t="shared" si="17"/>
        <v>INDF*</v>
      </c>
      <c r="F132" t="str">
        <f t="shared" si="18"/>
        <v>INDDSB1</v>
      </c>
      <c r="G132" t="str">
        <f t="shared" si="18"/>
        <v>IFDTF</v>
      </c>
      <c r="H132" t="str">
        <f t="shared" si="18"/>
        <v>INDDSB1</v>
      </c>
      <c r="I132" s="10" t="s">
        <v>209</v>
      </c>
      <c r="J132" s="51">
        <f ca="1">OFFSET(Input!$A$1,M132+N132+2,O132+1)</f>
        <v>40.322872058088471</v>
      </c>
      <c r="L132" s="10" t="str">
        <f t="shared" si="13"/>
        <v>FullTax</v>
      </c>
      <c r="M132" s="10">
        <f>VLOOKUP(L132,Input!$C$2:$D$6,2,FALSE)</f>
        <v>113</v>
      </c>
      <c r="N132" s="10">
        <f t="shared" si="14"/>
        <v>11</v>
      </c>
      <c r="O132" s="10">
        <f>MATCH(F132,Input!$C$15:$U$15,0)</f>
        <v>13</v>
      </c>
    </row>
    <row r="133" spans="2:15">
      <c r="C133" t="s">
        <v>11</v>
      </c>
      <c r="D133" s="18">
        <v>2020</v>
      </c>
      <c r="E133" t="str">
        <f t="shared" si="17"/>
        <v>INDF*</v>
      </c>
      <c r="F133" t="str">
        <f t="shared" si="18"/>
        <v>INDDSB2</v>
      </c>
      <c r="G133" t="str">
        <f t="shared" si="18"/>
        <v>IFDTF</v>
      </c>
      <c r="H133" t="str">
        <f t="shared" si="18"/>
        <v>INDDSB2</v>
      </c>
      <c r="I133" s="10" t="s">
        <v>209</v>
      </c>
      <c r="J133" s="51">
        <f ca="1">OFFSET(Input!$A$1,M133+N133+2,O133+1)</f>
        <v>121.84069514307899</v>
      </c>
      <c r="L133" s="10" t="str">
        <f t="shared" si="13"/>
        <v>FullTax</v>
      </c>
      <c r="M133" s="10">
        <f>VLOOKUP(L133,Input!$C$2:$D$6,2,FALSE)</f>
        <v>113</v>
      </c>
      <c r="N133" s="10">
        <f t="shared" si="14"/>
        <v>11</v>
      </c>
      <c r="O133" s="10">
        <f>MATCH(F133,Input!$C$15:$U$15,0)</f>
        <v>14</v>
      </c>
    </row>
    <row r="134" spans="2:15">
      <c r="C134" t="s">
        <v>11</v>
      </c>
      <c r="D134" s="18">
        <v>2020</v>
      </c>
      <c r="E134" t="str">
        <f t="shared" si="17"/>
        <v>INDF*</v>
      </c>
      <c r="F134" t="str">
        <f t="shared" si="18"/>
        <v>INDDSL</v>
      </c>
      <c r="G134" t="str">
        <f t="shared" si="18"/>
        <v>IFDTF</v>
      </c>
      <c r="H134" t="str">
        <f t="shared" si="18"/>
        <v>INDDSL</v>
      </c>
      <c r="I134" s="10" t="s">
        <v>209</v>
      </c>
      <c r="J134" s="51">
        <f ca="1">OFFSET(Input!$A$1,M134+N134+2,O134+1)</f>
        <v>154.26271326684906</v>
      </c>
      <c r="L134" s="10" t="str">
        <f t="shared" si="13"/>
        <v>FullTax</v>
      </c>
      <c r="M134" s="10">
        <f>VLOOKUP(L134,Input!$C$2:$D$6,2,FALSE)</f>
        <v>113</v>
      </c>
      <c r="N134" s="10">
        <f t="shared" si="14"/>
        <v>11</v>
      </c>
      <c r="O134" s="10">
        <f>MATCH(F134,Input!$C$15:$U$15,0)</f>
        <v>3</v>
      </c>
    </row>
    <row r="135" spans="2:15">
      <c r="C135" t="s">
        <v>11</v>
      </c>
      <c r="D135" s="18">
        <v>2020</v>
      </c>
      <c r="E135" t="str">
        <f t="shared" si="17"/>
        <v>INDF*</v>
      </c>
      <c r="F135" t="str">
        <f t="shared" si="18"/>
        <v>INDLPG</v>
      </c>
      <c r="G135" t="str">
        <f t="shared" si="18"/>
        <v>IFDFL</v>
      </c>
      <c r="H135" t="str">
        <f t="shared" si="18"/>
        <v>INDLPG</v>
      </c>
      <c r="I135" s="10" t="s">
        <v>209</v>
      </c>
      <c r="J135" s="51">
        <f ca="1">OFFSET(Input!$A$1,M135+N135+2,O135+1)</f>
        <v>50.283318770351023</v>
      </c>
      <c r="L135" s="10" t="str">
        <f t="shared" ref="L135:L198" si="19">VLOOKUP(RIGHT(G135,3),$T$6:$V$12,3,FALSE)</f>
        <v>FullTax</v>
      </c>
      <c r="M135" s="10">
        <f>VLOOKUP(L135,Input!$C$2:$D$6,2,FALSE)</f>
        <v>113</v>
      </c>
      <c r="N135" s="10">
        <f t="shared" ref="N135:N198" si="20">D135-2009</f>
        <v>11</v>
      </c>
      <c r="O135" s="10">
        <f>MATCH(F135,Input!$C$15:$U$15,0)</f>
        <v>8</v>
      </c>
    </row>
    <row r="136" spans="2:15">
      <c r="C136" t="s">
        <v>11</v>
      </c>
      <c r="D136" s="18">
        <v>2020</v>
      </c>
      <c r="E136" t="str">
        <f t="shared" si="17"/>
        <v>INDF*</v>
      </c>
      <c r="F136" t="str">
        <f t="shared" si="18"/>
        <v>INDSNG1</v>
      </c>
      <c r="G136" t="str">
        <f t="shared" si="18"/>
        <v>IFDFL</v>
      </c>
      <c r="H136" t="str">
        <f t="shared" si="18"/>
        <v>INDSNG1</v>
      </c>
      <c r="I136" s="10" t="s">
        <v>209</v>
      </c>
      <c r="J136" s="51">
        <f ca="1">OFFSET(Input!$A$1,M136+N136+2,O136+1)</f>
        <v>121.84069514307899</v>
      </c>
      <c r="L136" s="10" t="str">
        <f t="shared" si="19"/>
        <v>FullTax</v>
      </c>
      <c r="M136" s="10">
        <f>VLOOKUP(L136,Input!$C$2:$D$6,2,FALSE)</f>
        <v>113</v>
      </c>
      <c r="N136" s="10">
        <f t="shared" si="20"/>
        <v>11</v>
      </c>
      <c r="O136" s="10">
        <f>MATCH(F136,Input!$C$15:$U$15,0)</f>
        <v>15</v>
      </c>
    </row>
    <row r="137" spans="2:15" ht="15.75" thickBot="1">
      <c r="B137" s="9"/>
      <c r="C137" s="9" t="s">
        <v>11</v>
      </c>
      <c r="D137" s="12">
        <v>2020</v>
      </c>
      <c r="E137" s="9" t="str">
        <f t="shared" si="17"/>
        <v>INDF*</v>
      </c>
      <c r="F137" s="9" t="str">
        <f t="shared" si="18"/>
        <v>INDSNG2</v>
      </c>
      <c r="G137" s="9" t="str">
        <f t="shared" si="18"/>
        <v>IFDFL</v>
      </c>
      <c r="H137" s="9" t="str">
        <f t="shared" si="18"/>
        <v>INDSNG2</v>
      </c>
      <c r="I137" s="13" t="s">
        <v>209</v>
      </c>
      <c r="J137" s="52">
        <f ca="1">OFFSET(Input!$A$1,M137+N137+2,O137+1)</f>
        <v>0</v>
      </c>
      <c r="L137" s="13" t="str">
        <f t="shared" si="19"/>
        <v>FullTax</v>
      </c>
      <c r="M137" s="13">
        <f>VLOOKUP(L137,Input!$C$2:$D$6,2,FALSE)</f>
        <v>113</v>
      </c>
      <c r="N137" s="13">
        <f t="shared" si="20"/>
        <v>11</v>
      </c>
      <c r="O137" s="13">
        <f>MATCH(F137,Input!$C$15:$U$15,0)</f>
        <v>16</v>
      </c>
    </row>
    <row r="138" spans="2:15">
      <c r="B138" s="8"/>
      <c r="C138" s="8" t="s">
        <v>11</v>
      </c>
      <c r="D138" s="19">
        <v>2025</v>
      </c>
      <c r="E138" s="8" t="str">
        <f t="shared" si="17"/>
        <v>INDF*</v>
      </c>
      <c r="F138" s="8" t="str">
        <f t="shared" si="18"/>
        <v>INDNGA</v>
      </c>
      <c r="G138" s="8" t="str">
        <f t="shared" si="18"/>
        <v>IFDMT</v>
      </c>
      <c r="H138" s="8" t="str">
        <f t="shared" si="18"/>
        <v>INDNGA</v>
      </c>
      <c r="I138" s="20" t="s">
        <v>209</v>
      </c>
      <c r="J138" s="50">
        <f ca="1">OFFSET(Input!$A$1,M138+N138+2,O138+1)</f>
        <v>2.5015331882971479</v>
      </c>
      <c r="L138" s="20" t="str">
        <f t="shared" si="19"/>
        <v>ProcesTax</v>
      </c>
      <c r="M138" s="20">
        <f>VLOOKUP(L138,Input!$C$2:$D$6,2,FALSE)</f>
        <v>13</v>
      </c>
      <c r="N138" s="20">
        <f t="shared" si="20"/>
        <v>16</v>
      </c>
      <c r="O138" s="20">
        <f>MATCH(F138,Input!$C$15:$U$15,0)</f>
        <v>1</v>
      </c>
    </row>
    <row r="139" spans="2:15">
      <c r="C139" t="s">
        <v>11</v>
      </c>
      <c r="D139" s="18">
        <v>2025</v>
      </c>
      <c r="E139" t="str">
        <f t="shared" si="17"/>
        <v>INDF*</v>
      </c>
      <c r="F139" t="str">
        <f t="shared" si="18"/>
        <v>INDSNG1</v>
      </c>
      <c r="G139" t="str">
        <f t="shared" si="18"/>
        <v>IFDMT</v>
      </c>
      <c r="H139" t="str">
        <f t="shared" si="18"/>
        <v>INDSNG1</v>
      </c>
      <c r="I139" s="10" t="s">
        <v>209</v>
      </c>
      <c r="J139" s="51">
        <f ca="1">OFFSET(Input!$A$1,M139+N139+2,O139+1)</f>
        <v>0</v>
      </c>
      <c r="L139" s="10" t="str">
        <f t="shared" si="19"/>
        <v>ProcesTax</v>
      </c>
      <c r="M139" s="10">
        <f>VLOOKUP(L139,Input!$C$2:$D$6,2,FALSE)</f>
        <v>13</v>
      </c>
      <c r="N139" s="10">
        <f t="shared" si="20"/>
        <v>16</v>
      </c>
      <c r="O139" s="10">
        <f>MATCH(F139,Input!$C$15:$U$15,0)</f>
        <v>15</v>
      </c>
    </row>
    <row r="140" spans="2:15">
      <c r="C140" t="s">
        <v>11</v>
      </c>
      <c r="D140" s="18">
        <v>2025</v>
      </c>
      <c r="E140" t="str">
        <f t="shared" si="17"/>
        <v>INDF*</v>
      </c>
      <c r="F140" t="str">
        <f t="shared" si="18"/>
        <v>INDSNG2</v>
      </c>
      <c r="G140" t="str">
        <f t="shared" si="18"/>
        <v>IFDMT</v>
      </c>
      <c r="H140" t="str">
        <f t="shared" si="18"/>
        <v>INDSNG2</v>
      </c>
      <c r="I140" s="10" t="s">
        <v>209</v>
      </c>
      <c r="J140" s="51">
        <f ca="1">OFFSET(Input!$A$1,M140+N140+2,O140+1)</f>
        <v>0</v>
      </c>
      <c r="L140" s="10" t="str">
        <f t="shared" si="19"/>
        <v>ProcesTax</v>
      </c>
      <c r="M140" s="10">
        <f>VLOOKUP(L140,Input!$C$2:$D$6,2,FALSE)</f>
        <v>13</v>
      </c>
      <c r="N140" s="10">
        <f t="shared" si="20"/>
        <v>16</v>
      </c>
      <c r="O140" s="10">
        <f>MATCH(F140,Input!$C$15:$U$15,0)</f>
        <v>16</v>
      </c>
    </row>
    <row r="141" spans="2:15">
      <c r="C141" t="s">
        <v>11</v>
      </c>
      <c r="D141" s="18">
        <v>2025</v>
      </c>
      <c r="E141" t="str">
        <f t="shared" si="17"/>
        <v>INDF*</v>
      </c>
      <c r="F141" t="str">
        <f t="shared" si="18"/>
        <v>INDCOA</v>
      </c>
      <c r="G141" t="str">
        <f t="shared" si="18"/>
        <v>IFDMT</v>
      </c>
      <c r="H141" t="str">
        <f t="shared" si="18"/>
        <v>INDCOA</v>
      </c>
      <c r="I141" s="10" t="s">
        <v>209</v>
      </c>
      <c r="J141" s="51">
        <f ca="1">OFFSET(Input!$A$1,M141+N141+2,O141+1)</f>
        <v>0</v>
      </c>
      <c r="L141" s="10" t="str">
        <f t="shared" si="19"/>
        <v>ProcesTax</v>
      </c>
      <c r="M141" s="10">
        <f>VLOOKUP(L141,Input!$C$2:$D$6,2,FALSE)</f>
        <v>13</v>
      </c>
      <c r="N141" s="10">
        <f t="shared" si="20"/>
        <v>16</v>
      </c>
      <c r="O141" s="10">
        <f>MATCH(F141,Input!$C$15:$U$15,0)</f>
        <v>2</v>
      </c>
    </row>
    <row r="142" spans="2:15">
      <c r="C142" t="s">
        <v>11</v>
      </c>
      <c r="D142" s="18">
        <v>2025</v>
      </c>
      <c r="E142" t="str">
        <f t="shared" si="17"/>
        <v>INDF*</v>
      </c>
      <c r="F142" t="str">
        <f t="shared" si="18"/>
        <v>INDDSL</v>
      </c>
      <c r="G142" t="str">
        <f t="shared" si="18"/>
        <v>IFDMT</v>
      </c>
      <c r="H142" t="str">
        <f t="shared" si="18"/>
        <v>INDDSL</v>
      </c>
      <c r="I142" s="10" t="s">
        <v>209</v>
      </c>
      <c r="J142" s="51">
        <f ca="1">OFFSET(Input!$A$1,M142+N142+2,O142+1)</f>
        <v>154.26271326684906</v>
      </c>
      <c r="L142" s="10" t="str">
        <f t="shared" si="19"/>
        <v>ProcesTax</v>
      </c>
      <c r="M142" s="10">
        <f>VLOOKUP(L142,Input!$C$2:$D$6,2,FALSE)</f>
        <v>13</v>
      </c>
      <c r="N142" s="10">
        <f t="shared" si="20"/>
        <v>16</v>
      </c>
      <c r="O142" s="10">
        <f>MATCH(F142,Input!$C$15:$U$15,0)</f>
        <v>3</v>
      </c>
    </row>
    <row r="143" spans="2:15">
      <c r="C143" t="s">
        <v>11</v>
      </c>
      <c r="D143" s="18">
        <v>2025</v>
      </c>
      <c r="E143" t="str">
        <f t="shared" si="17"/>
        <v>INDF*</v>
      </c>
      <c r="F143" t="str">
        <f t="shared" si="18"/>
        <v>INDDSB1</v>
      </c>
      <c r="G143" t="str">
        <f t="shared" si="18"/>
        <v>IFDMT</v>
      </c>
      <c r="H143" t="str">
        <f t="shared" si="18"/>
        <v>INDDSB1</v>
      </c>
      <c r="I143" s="10" t="s">
        <v>209</v>
      </c>
      <c r="J143" s="51">
        <f ca="1">OFFSET(Input!$A$1,M143+N143+2,O143+1)</f>
        <v>121.84069514307899</v>
      </c>
      <c r="L143" s="10" t="str">
        <f t="shared" si="19"/>
        <v>ProcesTax</v>
      </c>
      <c r="M143" s="10">
        <f>VLOOKUP(L143,Input!$C$2:$D$6,2,FALSE)</f>
        <v>13</v>
      </c>
      <c r="N143" s="10">
        <f t="shared" si="20"/>
        <v>16</v>
      </c>
      <c r="O143" s="10">
        <f>MATCH(F143,Input!$C$15:$U$15,0)</f>
        <v>13</v>
      </c>
    </row>
    <row r="144" spans="2:15">
      <c r="C144" t="s">
        <v>11</v>
      </c>
      <c r="D144" s="18">
        <v>2025</v>
      </c>
      <c r="E144" t="str">
        <f t="shared" si="17"/>
        <v>INDF*</v>
      </c>
      <c r="F144" t="str">
        <f t="shared" si="18"/>
        <v>INDDSB2</v>
      </c>
      <c r="G144" t="str">
        <f t="shared" si="18"/>
        <v>IFDMT</v>
      </c>
      <c r="H144" t="str">
        <f t="shared" si="18"/>
        <v>INDDSB2</v>
      </c>
      <c r="I144" s="10" t="s">
        <v>209</v>
      </c>
      <c r="J144" s="51">
        <f ca="1">OFFSET(Input!$A$1,M144+N144+2,O144+1)</f>
        <v>121.84069514307899</v>
      </c>
      <c r="L144" s="10" t="str">
        <f t="shared" si="19"/>
        <v>ProcesTax</v>
      </c>
      <c r="M144" s="10">
        <f>VLOOKUP(L144,Input!$C$2:$D$6,2,FALSE)</f>
        <v>13</v>
      </c>
      <c r="N144" s="10">
        <f t="shared" si="20"/>
        <v>16</v>
      </c>
      <c r="O144" s="10">
        <f>MATCH(F144,Input!$C$15:$U$15,0)</f>
        <v>14</v>
      </c>
    </row>
    <row r="145" spans="2:15">
      <c r="C145" t="s">
        <v>11</v>
      </c>
      <c r="D145" s="18">
        <v>2025</v>
      </c>
      <c r="E145" t="str">
        <f t="shared" si="17"/>
        <v>INDF*</v>
      </c>
      <c r="F145" t="str">
        <f t="shared" si="18"/>
        <v>INDWPE</v>
      </c>
      <c r="G145" t="str">
        <f t="shared" si="18"/>
        <v>IFDMT</v>
      </c>
      <c r="H145" t="str">
        <f t="shared" si="18"/>
        <v>INDWPE</v>
      </c>
      <c r="I145" s="10" t="s">
        <v>209</v>
      </c>
      <c r="J145" s="51">
        <f ca="1">OFFSET(Input!$A$1,M145+N145+2,O145+1)</f>
        <v>0</v>
      </c>
      <c r="L145" s="10" t="str">
        <f t="shared" si="19"/>
        <v>ProcesTax</v>
      </c>
      <c r="M145" s="10">
        <f>VLOOKUP(L145,Input!$C$2:$D$6,2,FALSE)</f>
        <v>13</v>
      </c>
      <c r="N145" s="10">
        <f t="shared" si="20"/>
        <v>16</v>
      </c>
      <c r="O145" s="10">
        <f>MATCH(F145,Input!$C$15:$U$15,0)</f>
        <v>4</v>
      </c>
    </row>
    <row r="146" spans="2:15">
      <c r="C146" t="s">
        <v>11</v>
      </c>
      <c r="D146" s="18">
        <v>2025</v>
      </c>
      <c r="E146" t="str">
        <f t="shared" si="17"/>
        <v>INDF*</v>
      </c>
      <c r="F146" t="str">
        <f t="shared" si="18"/>
        <v>INDWCH</v>
      </c>
      <c r="G146" t="str">
        <f t="shared" si="18"/>
        <v>IFDMT</v>
      </c>
      <c r="H146" t="str">
        <f t="shared" si="18"/>
        <v>INDWCH</v>
      </c>
      <c r="I146" s="10" t="s">
        <v>209</v>
      </c>
      <c r="J146" s="51">
        <f ca="1">OFFSET(Input!$A$1,M146+N146+2,O146+1)</f>
        <v>0</v>
      </c>
      <c r="L146" s="10" t="str">
        <f t="shared" si="19"/>
        <v>ProcesTax</v>
      </c>
      <c r="M146" s="10">
        <f>VLOOKUP(L146,Input!$C$2:$D$6,2,FALSE)</f>
        <v>13</v>
      </c>
      <c r="N146" s="10">
        <f t="shared" si="20"/>
        <v>16</v>
      </c>
      <c r="O146" s="10">
        <f>MATCH(F146,Input!$C$15:$U$15,0)</f>
        <v>5</v>
      </c>
    </row>
    <row r="147" spans="2:15">
      <c r="C147" t="s">
        <v>11</v>
      </c>
      <c r="D147" s="18">
        <v>2025</v>
      </c>
      <c r="E147" t="str">
        <f t="shared" si="17"/>
        <v>INDF*</v>
      </c>
      <c r="F147" t="str">
        <f t="shared" si="18"/>
        <v>INDBGA</v>
      </c>
      <c r="G147" t="str">
        <f t="shared" si="18"/>
        <v>IFDMT</v>
      </c>
      <c r="H147" t="str">
        <f t="shared" si="18"/>
        <v>INDBGA</v>
      </c>
      <c r="I147" s="10" t="s">
        <v>209</v>
      </c>
      <c r="J147" s="51">
        <f ca="1">OFFSET(Input!$A$1,M147+N147+2,O147+1)</f>
        <v>0</v>
      </c>
      <c r="L147" s="10" t="str">
        <f t="shared" si="19"/>
        <v>ProcesTax</v>
      </c>
      <c r="M147" s="10">
        <f>VLOOKUP(L147,Input!$C$2:$D$6,2,FALSE)</f>
        <v>13</v>
      </c>
      <c r="N147" s="10">
        <f t="shared" si="20"/>
        <v>16</v>
      </c>
      <c r="O147" s="10">
        <f>MATCH(F147,Input!$C$15:$U$15,0)</f>
        <v>6</v>
      </c>
    </row>
    <row r="148" spans="2:15">
      <c r="C148" t="s">
        <v>11</v>
      </c>
      <c r="D148" s="18">
        <v>2025</v>
      </c>
      <c r="E148" t="str">
        <f t="shared" si="17"/>
        <v>INDF*</v>
      </c>
      <c r="F148" t="str">
        <f t="shared" si="18"/>
        <v>INDHFO</v>
      </c>
      <c r="G148" t="str">
        <f t="shared" si="18"/>
        <v>IFDMT</v>
      </c>
      <c r="H148" t="str">
        <f t="shared" si="18"/>
        <v>INDHFO</v>
      </c>
      <c r="I148" s="10" t="s">
        <v>209</v>
      </c>
      <c r="J148" s="51">
        <f ca="1">OFFSET(Input!$A$1,M148+N148+2,O148+1)</f>
        <v>49.119350191937215</v>
      </c>
      <c r="L148" s="10" t="str">
        <f t="shared" si="19"/>
        <v>ProcesTax</v>
      </c>
      <c r="M148" s="10">
        <f>VLOOKUP(L148,Input!$C$2:$D$6,2,FALSE)</f>
        <v>13</v>
      </c>
      <c r="N148" s="10">
        <f t="shared" si="20"/>
        <v>16</v>
      </c>
      <c r="O148" s="10">
        <f>MATCH(F148,Input!$C$15:$U$15,0)</f>
        <v>7</v>
      </c>
    </row>
    <row r="149" spans="2:15">
      <c r="C149" t="s">
        <v>11</v>
      </c>
      <c r="D149" s="18">
        <v>2025</v>
      </c>
      <c r="E149" t="str">
        <f t="shared" si="17"/>
        <v>INDF*</v>
      </c>
      <c r="F149" t="str">
        <f t="shared" si="18"/>
        <v>INDLPG</v>
      </c>
      <c r="G149" t="str">
        <f t="shared" si="18"/>
        <v>IFDMT</v>
      </c>
      <c r="H149" t="str">
        <f t="shared" si="18"/>
        <v>INDLPG</v>
      </c>
      <c r="I149" s="10" t="s">
        <v>209</v>
      </c>
      <c r="J149" s="51">
        <f ca="1">OFFSET(Input!$A$1,M149+N149+2,O149+1)</f>
        <v>50.283318770351023</v>
      </c>
      <c r="L149" s="10" t="str">
        <f t="shared" si="19"/>
        <v>ProcesTax</v>
      </c>
      <c r="M149" s="10">
        <f>VLOOKUP(L149,Input!$C$2:$D$6,2,FALSE)</f>
        <v>13</v>
      </c>
      <c r="N149" s="10">
        <f t="shared" si="20"/>
        <v>16</v>
      </c>
      <c r="O149" s="10">
        <f>MATCH(F149,Input!$C$15:$U$15,0)</f>
        <v>8</v>
      </c>
    </row>
    <row r="150" spans="2:15">
      <c r="C150" t="s">
        <v>11</v>
      </c>
      <c r="D150" s="18">
        <v>2025</v>
      </c>
      <c r="E150" t="str">
        <f t="shared" si="17"/>
        <v>INDF*</v>
      </c>
      <c r="F150" t="str">
        <f t="shared" ref="F150:H169" si="21">F106</f>
        <v>INDWST</v>
      </c>
      <c r="G150" t="str">
        <f t="shared" si="21"/>
        <v>IFDMT</v>
      </c>
      <c r="H150" t="str">
        <f t="shared" si="21"/>
        <v>INDWST</v>
      </c>
      <c r="I150" s="10" t="s">
        <v>209</v>
      </c>
      <c r="J150" s="51">
        <f ca="1">OFFSET(Input!$A$1,M150+N150+2,O150+1)</f>
        <v>0</v>
      </c>
      <c r="L150" s="10" t="str">
        <f t="shared" si="19"/>
        <v>ProcesTax</v>
      </c>
      <c r="M150" s="10">
        <f>VLOOKUP(L150,Input!$C$2:$D$6,2,FALSE)</f>
        <v>13</v>
      </c>
      <c r="N150" s="10">
        <f t="shared" si="20"/>
        <v>16</v>
      </c>
      <c r="O150" s="10">
        <f>MATCH(F150,Input!$C$15:$U$15,0)</f>
        <v>9</v>
      </c>
    </row>
    <row r="151" spans="2:15">
      <c r="C151" t="s">
        <v>11</v>
      </c>
      <c r="D151" s="18">
        <v>2025</v>
      </c>
      <c r="E151" t="str">
        <f t="shared" si="17"/>
        <v>INDF*</v>
      </c>
      <c r="F151" t="str">
        <f t="shared" si="21"/>
        <v>INDHCE</v>
      </c>
      <c r="G151" t="str">
        <f t="shared" si="21"/>
        <v>IFDMT</v>
      </c>
      <c r="H151" t="str">
        <f t="shared" si="21"/>
        <v>INDHCE</v>
      </c>
      <c r="I151" s="10" t="s">
        <v>209</v>
      </c>
      <c r="J151" s="51">
        <f ca="1">OFFSET(Input!$A$1,M151+N151+2,O151+1)</f>
        <v>30.170076892571945</v>
      </c>
      <c r="L151" s="10" t="str">
        <f t="shared" si="19"/>
        <v>ProcesTax</v>
      </c>
      <c r="M151" s="10">
        <f>VLOOKUP(L151,Input!$C$2:$D$6,2,FALSE)</f>
        <v>13</v>
      </c>
      <c r="N151" s="10">
        <f t="shared" si="20"/>
        <v>16</v>
      </c>
      <c r="O151" s="10">
        <f>MATCH(F151,Input!$C$15:$U$15,0)</f>
        <v>10</v>
      </c>
    </row>
    <row r="152" spans="2:15">
      <c r="C152" t="s">
        <v>11</v>
      </c>
      <c r="D152" s="18">
        <v>2025</v>
      </c>
      <c r="E152" t="str">
        <f t="shared" si="17"/>
        <v>INDF*</v>
      </c>
      <c r="F152" t="str">
        <f t="shared" si="21"/>
        <v>INDHDE</v>
      </c>
      <c r="G152" t="str">
        <f t="shared" si="21"/>
        <v>IFDMT</v>
      </c>
      <c r="H152" t="str">
        <f t="shared" si="21"/>
        <v>INDHDE</v>
      </c>
      <c r="I152" s="10" t="s">
        <v>209</v>
      </c>
      <c r="J152" s="51">
        <f ca="1">OFFSET(Input!$A$1,M152+N152+2,O152+1)</f>
        <v>30.170076892571945</v>
      </c>
      <c r="L152" s="10" t="str">
        <f t="shared" si="19"/>
        <v>ProcesTax</v>
      </c>
      <c r="M152" s="10">
        <f>VLOOKUP(L152,Input!$C$2:$D$6,2,FALSE)</f>
        <v>13</v>
      </c>
      <c r="N152" s="10">
        <f t="shared" si="20"/>
        <v>16</v>
      </c>
      <c r="O152" s="10">
        <f>MATCH(F152,Input!$C$15:$U$15,0)</f>
        <v>11</v>
      </c>
    </row>
    <row r="153" spans="2:15">
      <c r="B153" s="9"/>
      <c r="C153" s="9" t="s">
        <v>11</v>
      </c>
      <c r="D153" s="12">
        <v>2025</v>
      </c>
      <c r="E153" s="9" t="str">
        <f t="shared" si="17"/>
        <v>INDF*</v>
      </c>
      <c r="F153" s="9" t="str">
        <f t="shared" si="21"/>
        <v>INDELC</v>
      </c>
      <c r="G153" s="9" t="str">
        <f t="shared" si="21"/>
        <v>IFDMT</v>
      </c>
      <c r="H153" s="9" t="str">
        <f t="shared" si="21"/>
        <v>INDELC</v>
      </c>
      <c r="I153" s="13" t="s">
        <v>209</v>
      </c>
      <c r="J153" s="52">
        <f ca="1">OFFSET(Input!$A$1,M153+N153+2,O153+1)</f>
        <v>1.2736219854102486</v>
      </c>
      <c r="L153" s="13" t="str">
        <f t="shared" si="19"/>
        <v>ProcesTax</v>
      </c>
      <c r="M153" s="13">
        <f>VLOOKUP(L153,Input!$C$2:$D$6,2,FALSE)</f>
        <v>13</v>
      </c>
      <c r="N153" s="13">
        <f t="shared" si="20"/>
        <v>16</v>
      </c>
      <c r="O153" s="13">
        <f>MATCH(F153,Input!$C$15:$U$15,0)</f>
        <v>12</v>
      </c>
    </row>
    <row r="154" spans="2:15">
      <c r="C154" t="s">
        <v>11</v>
      </c>
      <c r="D154" s="18">
        <v>2025</v>
      </c>
      <c r="E154" t="str">
        <f t="shared" si="17"/>
        <v>INDF*</v>
      </c>
      <c r="F154" t="str">
        <f t="shared" si="21"/>
        <v>INDNGA</v>
      </c>
      <c r="G154" t="str">
        <f t="shared" si="21"/>
        <v>IFDHT</v>
      </c>
      <c r="H154" t="str">
        <f t="shared" si="21"/>
        <v>INDNGA</v>
      </c>
      <c r="I154" s="10" t="s">
        <v>209</v>
      </c>
      <c r="J154" s="51">
        <f ca="1">OFFSET(Input!$A$1,M154+N154+2,O154+1)</f>
        <v>2.5015331882971479</v>
      </c>
      <c r="L154" s="10" t="str">
        <f t="shared" si="19"/>
        <v>ProcesTax</v>
      </c>
      <c r="M154" s="10">
        <f>VLOOKUP(L154,Input!$C$2:$D$6,2,FALSE)</f>
        <v>13</v>
      </c>
      <c r="N154" s="10">
        <f t="shared" si="20"/>
        <v>16</v>
      </c>
      <c r="O154" s="10">
        <f>MATCH(F154,Input!$C$15:$U$15,0)</f>
        <v>1</v>
      </c>
    </row>
    <row r="155" spans="2:15">
      <c r="C155" t="s">
        <v>11</v>
      </c>
      <c r="D155" s="18">
        <v>2025</v>
      </c>
      <c r="E155" t="str">
        <f t="shared" si="17"/>
        <v>INDF*</v>
      </c>
      <c r="F155" t="str">
        <f t="shared" si="21"/>
        <v>INDSNG2</v>
      </c>
      <c r="G155" t="str">
        <f t="shared" si="21"/>
        <v>IFDHT</v>
      </c>
      <c r="H155" t="str">
        <f t="shared" si="21"/>
        <v>INDSNG2</v>
      </c>
      <c r="I155" s="10" t="s">
        <v>209</v>
      </c>
      <c r="J155" s="51">
        <f ca="1">OFFSET(Input!$A$1,M155+N155+2,O155+1)</f>
        <v>0</v>
      </c>
      <c r="L155" s="10" t="str">
        <f t="shared" si="19"/>
        <v>ProcesTax</v>
      </c>
      <c r="M155" s="10">
        <f>VLOOKUP(L155,Input!$C$2:$D$6,2,FALSE)</f>
        <v>13</v>
      </c>
      <c r="N155" s="10">
        <f t="shared" si="20"/>
        <v>16</v>
      </c>
      <c r="O155" s="10">
        <f>MATCH(F155,Input!$C$15:$U$15,0)</f>
        <v>16</v>
      </c>
    </row>
    <row r="156" spans="2:15">
      <c r="C156" t="s">
        <v>11</v>
      </c>
      <c r="D156" s="18">
        <v>2025</v>
      </c>
      <c r="E156" t="str">
        <f t="shared" si="17"/>
        <v>INDF*</v>
      </c>
      <c r="F156" t="str">
        <f t="shared" si="21"/>
        <v>INDSNG1</v>
      </c>
      <c r="G156" t="str">
        <f t="shared" si="21"/>
        <v>IFDHT</v>
      </c>
      <c r="H156" t="str">
        <f t="shared" si="21"/>
        <v>INDSNG1</v>
      </c>
      <c r="I156" s="10" t="s">
        <v>209</v>
      </c>
      <c r="J156" s="51">
        <f ca="1">OFFSET(Input!$A$1,M156+N156+2,O156+1)</f>
        <v>0</v>
      </c>
      <c r="L156" s="10" t="str">
        <f t="shared" si="19"/>
        <v>ProcesTax</v>
      </c>
      <c r="M156" s="10">
        <f>VLOOKUP(L156,Input!$C$2:$D$6,2,FALSE)</f>
        <v>13</v>
      </c>
      <c r="N156" s="10">
        <f t="shared" si="20"/>
        <v>16</v>
      </c>
      <c r="O156" s="10">
        <f>MATCH(F156,Input!$C$15:$U$15,0)</f>
        <v>15</v>
      </c>
    </row>
    <row r="157" spans="2:15">
      <c r="B157" s="9"/>
      <c r="C157" s="9" t="s">
        <v>11</v>
      </c>
      <c r="D157" s="12">
        <v>2025</v>
      </c>
      <c r="E157" s="9" t="str">
        <f t="shared" si="17"/>
        <v>INDF*</v>
      </c>
      <c r="F157" s="9" t="str">
        <f t="shared" si="21"/>
        <v>INDLPG</v>
      </c>
      <c r="G157" s="9" t="str">
        <f t="shared" si="21"/>
        <v>IFDHT</v>
      </c>
      <c r="H157" s="9" t="str">
        <f t="shared" si="21"/>
        <v>INDLPG</v>
      </c>
      <c r="I157" s="13" t="s">
        <v>209</v>
      </c>
      <c r="J157" s="52">
        <f ca="1">OFFSET(Input!$A$1,M157+N157+2,O157+1)</f>
        <v>50.283318770351023</v>
      </c>
      <c r="L157" s="13" t="str">
        <f t="shared" si="19"/>
        <v>ProcesTax</v>
      </c>
      <c r="M157" s="13">
        <f>VLOOKUP(L157,Input!$C$2:$D$6,2,FALSE)</f>
        <v>13</v>
      </c>
      <c r="N157" s="13">
        <f t="shared" si="20"/>
        <v>16</v>
      </c>
      <c r="O157" s="13">
        <f>MATCH(F157,Input!$C$15:$U$15,0)</f>
        <v>8</v>
      </c>
    </row>
    <row r="158" spans="2:15">
      <c r="C158" t="s">
        <v>11</v>
      </c>
      <c r="D158" s="18">
        <v>2025</v>
      </c>
      <c r="E158" t="str">
        <f t="shared" si="17"/>
        <v>INDF*</v>
      </c>
      <c r="F158" t="str">
        <f t="shared" si="21"/>
        <v>INDNGA</v>
      </c>
      <c r="G158" t="str">
        <f t="shared" si="21"/>
        <v>IFDRH</v>
      </c>
      <c r="H158" t="str">
        <f t="shared" si="21"/>
        <v>INDNGA</v>
      </c>
      <c r="I158" s="10" t="s">
        <v>209</v>
      </c>
      <c r="J158" s="51">
        <f ca="1">OFFSET(Input!$A$1,M158+N158+2,O158+1)</f>
        <v>78.90688938861561</v>
      </c>
      <c r="L158" s="10" t="str">
        <f t="shared" si="19"/>
        <v>HeatTax</v>
      </c>
      <c r="M158" s="10">
        <f>VLOOKUP(L158,Input!$C$2:$D$6,2,FALSE)</f>
        <v>63</v>
      </c>
      <c r="N158" s="10">
        <f t="shared" si="20"/>
        <v>16</v>
      </c>
      <c r="O158" s="10">
        <f>MATCH(F158,Input!$C$15:$U$15,0)</f>
        <v>1</v>
      </c>
    </row>
    <row r="159" spans="2:15">
      <c r="C159" t="s">
        <v>11</v>
      </c>
      <c r="D159" s="18">
        <v>2025</v>
      </c>
      <c r="E159" t="str">
        <f t="shared" si="17"/>
        <v>INDF*</v>
      </c>
      <c r="F159" t="str">
        <f t="shared" si="21"/>
        <v>INDSNG2</v>
      </c>
      <c r="G159" t="str">
        <f t="shared" si="21"/>
        <v>IFDRH</v>
      </c>
      <c r="H159" t="str">
        <f t="shared" si="21"/>
        <v>INDSNG2</v>
      </c>
      <c r="I159" s="10" t="s">
        <v>209</v>
      </c>
      <c r="J159" s="51">
        <f ca="1">OFFSET(Input!$A$1,M159+N159+2,O159+1)</f>
        <v>0</v>
      </c>
      <c r="L159" s="10" t="str">
        <f t="shared" si="19"/>
        <v>HeatTax</v>
      </c>
      <c r="M159" s="10">
        <f>VLOOKUP(L159,Input!$C$2:$D$6,2,FALSE)</f>
        <v>63</v>
      </c>
      <c r="N159" s="10">
        <f t="shared" si="20"/>
        <v>16</v>
      </c>
      <c r="O159" s="10">
        <f>MATCH(F159,Input!$C$15:$U$15,0)</f>
        <v>16</v>
      </c>
    </row>
    <row r="160" spans="2:15">
      <c r="C160" t="s">
        <v>11</v>
      </c>
      <c r="D160" s="18">
        <v>2025</v>
      </c>
      <c r="E160" t="str">
        <f t="shared" si="17"/>
        <v>INDF*</v>
      </c>
      <c r="F160" t="str">
        <f t="shared" si="21"/>
        <v>INDSNG1</v>
      </c>
      <c r="G160" t="str">
        <f t="shared" si="21"/>
        <v>IFDRH</v>
      </c>
      <c r="H160" t="str">
        <f t="shared" si="21"/>
        <v>INDSNG1</v>
      </c>
      <c r="I160" s="10" t="s">
        <v>209</v>
      </c>
      <c r="J160" s="51">
        <f ca="1">OFFSET(Input!$A$1,M160+N160+2,O160+1)</f>
        <v>121.84069514307899</v>
      </c>
      <c r="L160" s="10" t="str">
        <f t="shared" si="19"/>
        <v>HeatTax</v>
      </c>
      <c r="M160" s="10">
        <f>VLOOKUP(L160,Input!$C$2:$D$6,2,FALSE)</f>
        <v>63</v>
      </c>
      <c r="N160" s="10">
        <f t="shared" si="20"/>
        <v>16</v>
      </c>
      <c r="O160" s="10">
        <f>MATCH(F160,Input!$C$15:$U$15,0)</f>
        <v>15</v>
      </c>
    </row>
    <row r="161" spans="2:15">
      <c r="C161" t="s">
        <v>11</v>
      </c>
      <c r="D161" s="18">
        <v>2025</v>
      </c>
      <c r="E161" t="str">
        <f t="shared" si="17"/>
        <v>INDF*</v>
      </c>
      <c r="F161" t="str">
        <f t="shared" si="21"/>
        <v>INDCOA</v>
      </c>
      <c r="G161" t="str">
        <f t="shared" si="21"/>
        <v>IFDRH</v>
      </c>
      <c r="H161" t="str">
        <f t="shared" si="21"/>
        <v>INDCOA</v>
      </c>
      <c r="I161" s="10" t="s">
        <v>209</v>
      </c>
      <c r="J161" s="51">
        <f ca="1">OFFSET(Input!$A$1,M161+N161+2,O161+1)</f>
        <v>0</v>
      </c>
      <c r="L161" s="10" t="str">
        <f t="shared" si="19"/>
        <v>HeatTax</v>
      </c>
      <c r="M161" s="10">
        <f>VLOOKUP(L161,Input!$C$2:$D$6,2,FALSE)</f>
        <v>63</v>
      </c>
      <c r="N161" s="10">
        <f t="shared" si="20"/>
        <v>16</v>
      </c>
      <c r="O161" s="10">
        <f>MATCH(F161,Input!$C$15:$U$15,0)</f>
        <v>2</v>
      </c>
    </row>
    <row r="162" spans="2:15">
      <c r="C162" t="s">
        <v>11</v>
      </c>
      <c r="D162" s="18">
        <v>2025</v>
      </c>
      <c r="E162" t="str">
        <f t="shared" si="17"/>
        <v>INDF*</v>
      </c>
      <c r="F162" t="str">
        <f t="shared" si="21"/>
        <v>INDDSL</v>
      </c>
      <c r="G162" t="str">
        <f t="shared" si="21"/>
        <v>IFDRH</v>
      </c>
      <c r="H162" t="str">
        <f t="shared" si="21"/>
        <v>INDDSL</v>
      </c>
      <c r="I162" s="10" t="s">
        <v>209</v>
      </c>
      <c r="J162" s="51">
        <f ca="1">OFFSET(Input!$A$1,M162+N162+2,O162+1)</f>
        <v>154.26271326684906</v>
      </c>
      <c r="L162" s="10" t="str">
        <f t="shared" si="19"/>
        <v>HeatTax</v>
      </c>
      <c r="M162" s="10">
        <f>VLOOKUP(L162,Input!$C$2:$D$6,2,FALSE)</f>
        <v>63</v>
      </c>
      <c r="N162" s="10">
        <f t="shared" si="20"/>
        <v>16</v>
      </c>
      <c r="O162" s="10">
        <f>MATCH(F162,Input!$C$15:$U$15,0)</f>
        <v>3</v>
      </c>
    </row>
    <row r="163" spans="2:15">
      <c r="C163" t="s">
        <v>11</v>
      </c>
      <c r="D163" s="18">
        <v>2025</v>
      </c>
      <c r="E163" t="str">
        <f t="shared" si="17"/>
        <v>INDF*</v>
      </c>
      <c r="F163" t="str">
        <f t="shared" si="21"/>
        <v>INDDSB1</v>
      </c>
      <c r="G163" t="str">
        <f t="shared" si="21"/>
        <v>IFDRH</v>
      </c>
      <c r="H163" t="str">
        <f t="shared" si="21"/>
        <v>INDDSB1</v>
      </c>
      <c r="I163" s="10" t="s">
        <v>209</v>
      </c>
      <c r="J163" s="51">
        <f ca="1">OFFSET(Input!$A$1,M163+N163+2,O163+1)</f>
        <v>40.322872058088471</v>
      </c>
      <c r="L163" s="10" t="str">
        <f t="shared" si="19"/>
        <v>HeatTax</v>
      </c>
      <c r="M163" s="10">
        <f>VLOOKUP(L163,Input!$C$2:$D$6,2,FALSE)</f>
        <v>63</v>
      </c>
      <c r="N163" s="10">
        <f t="shared" si="20"/>
        <v>16</v>
      </c>
      <c r="O163" s="10">
        <f>MATCH(F163,Input!$C$15:$U$15,0)</f>
        <v>13</v>
      </c>
    </row>
    <row r="164" spans="2:15" ht="15.75" thickBot="1">
      <c r="B164" s="80"/>
      <c r="C164" s="80" t="s">
        <v>11</v>
      </c>
      <c r="D164" s="81">
        <v>2025</v>
      </c>
      <c r="E164" s="80" t="str">
        <f t="shared" si="17"/>
        <v>INDF*</v>
      </c>
      <c r="F164" s="80" t="str">
        <f t="shared" si="21"/>
        <v>INDDSB2</v>
      </c>
      <c r="G164" s="80" t="str">
        <f t="shared" si="21"/>
        <v>IFDRH</v>
      </c>
      <c r="H164" s="80" t="str">
        <f t="shared" si="21"/>
        <v>INDDSB2</v>
      </c>
      <c r="I164" s="82" t="s">
        <v>209</v>
      </c>
      <c r="J164" s="83">
        <f ca="1">OFFSET(Input!$A$1,M164+N164+2,O164+1)</f>
        <v>121.84069514307899</v>
      </c>
      <c r="L164" s="10" t="str">
        <f t="shared" si="19"/>
        <v>HeatTax</v>
      </c>
      <c r="M164" s="10">
        <f>VLOOKUP(L164,Input!$C$2:$D$6,2,FALSE)</f>
        <v>63</v>
      </c>
      <c r="N164" s="10">
        <f t="shared" si="20"/>
        <v>16</v>
      </c>
      <c r="O164" s="10">
        <f>MATCH(F164,Input!$C$15:$U$15,0)</f>
        <v>14</v>
      </c>
    </row>
    <row r="165" spans="2:15">
      <c r="C165" t="s">
        <v>11</v>
      </c>
      <c r="D165" s="18">
        <v>2025</v>
      </c>
      <c r="E165" t="str">
        <f t="shared" si="17"/>
        <v>INDF*</v>
      </c>
      <c r="F165" t="str">
        <f t="shared" si="21"/>
        <v>INDWPE</v>
      </c>
      <c r="G165" t="str">
        <f t="shared" si="21"/>
        <v>IFDRH</v>
      </c>
      <c r="H165" t="str">
        <f t="shared" si="21"/>
        <v>INDWPE</v>
      </c>
      <c r="I165" s="10" t="s">
        <v>209</v>
      </c>
      <c r="J165" s="51">
        <f ca="1">OFFSET(Input!$A$1,M165+N165+2,O165+1)</f>
        <v>0</v>
      </c>
      <c r="L165" s="10" t="str">
        <f t="shared" si="19"/>
        <v>HeatTax</v>
      </c>
      <c r="M165" s="10">
        <f>VLOOKUP(L165,Input!$C$2:$D$6,2,FALSE)</f>
        <v>63</v>
      </c>
      <c r="N165" s="10">
        <f t="shared" si="20"/>
        <v>16</v>
      </c>
      <c r="O165" s="10">
        <f>MATCH(F165,Input!$C$15:$U$15,0)</f>
        <v>4</v>
      </c>
    </row>
    <row r="166" spans="2:15">
      <c r="C166" t="s">
        <v>11</v>
      </c>
      <c r="D166" s="18">
        <v>2025</v>
      </c>
      <c r="E166" t="str">
        <f t="shared" si="17"/>
        <v>INDF*</v>
      </c>
      <c r="F166" t="str">
        <f t="shared" si="21"/>
        <v>INDWCH</v>
      </c>
      <c r="G166" t="str">
        <f t="shared" si="21"/>
        <v>IFDRH</v>
      </c>
      <c r="H166" t="str">
        <f t="shared" si="21"/>
        <v>INDWCH</v>
      </c>
      <c r="I166" s="10" t="s">
        <v>209</v>
      </c>
      <c r="J166" s="51">
        <f ca="1">OFFSET(Input!$A$1,M166+N166+2,O166+1)</f>
        <v>0</v>
      </c>
      <c r="L166" s="10" t="str">
        <f t="shared" si="19"/>
        <v>HeatTax</v>
      </c>
      <c r="M166" s="10">
        <f>VLOOKUP(L166,Input!$C$2:$D$6,2,FALSE)</f>
        <v>63</v>
      </c>
      <c r="N166" s="10">
        <f t="shared" si="20"/>
        <v>16</v>
      </c>
      <c r="O166" s="10">
        <f>MATCH(F166,Input!$C$15:$U$15,0)</f>
        <v>5</v>
      </c>
    </row>
    <row r="167" spans="2:15">
      <c r="C167" t="s">
        <v>11</v>
      </c>
      <c r="D167" s="18">
        <v>2025</v>
      </c>
      <c r="E167" t="str">
        <f t="shared" si="17"/>
        <v>INDF*</v>
      </c>
      <c r="F167" t="str">
        <f t="shared" si="21"/>
        <v>INDBGA</v>
      </c>
      <c r="G167" t="str">
        <f t="shared" si="21"/>
        <v>IFDRH</v>
      </c>
      <c r="H167" t="str">
        <f t="shared" si="21"/>
        <v>INDBGA</v>
      </c>
      <c r="I167" s="10" t="s">
        <v>209</v>
      </c>
      <c r="J167" s="51">
        <f ca="1">OFFSET(Input!$A$1,M167+N167+2,O167+1)</f>
        <v>0</v>
      </c>
      <c r="L167" s="10" t="str">
        <f t="shared" si="19"/>
        <v>HeatTax</v>
      </c>
      <c r="M167" s="10">
        <f>VLOOKUP(L167,Input!$C$2:$D$6,2,FALSE)</f>
        <v>63</v>
      </c>
      <c r="N167" s="10">
        <f t="shared" si="20"/>
        <v>16</v>
      </c>
      <c r="O167" s="10">
        <f>MATCH(F167,Input!$C$15:$U$15,0)</f>
        <v>6</v>
      </c>
    </row>
    <row r="168" spans="2:15">
      <c r="C168" t="s">
        <v>11</v>
      </c>
      <c r="D168" s="18">
        <v>2025</v>
      </c>
      <c r="E168" t="str">
        <f t="shared" si="17"/>
        <v>INDF*</v>
      </c>
      <c r="F168" t="str">
        <f t="shared" si="21"/>
        <v>INDHFO</v>
      </c>
      <c r="G168" t="str">
        <f t="shared" si="21"/>
        <v>IFDRH</v>
      </c>
      <c r="H168" t="str">
        <f t="shared" si="21"/>
        <v>INDHFO</v>
      </c>
      <c r="I168" s="10" t="s">
        <v>209</v>
      </c>
      <c r="J168" s="51">
        <f ca="1">OFFSET(Input!$A$1,M168+N168+2,O168+1)</f>
        <v>70.840902704037745</v>
      </c>
      <c r="L168" s="10" t="str">
        <f t="shared" si="19"/>
        <v>HeatTax</v>
      </c>
      <c r="M168" s="10">
        <f>VLOOKUP(L168,Input!$C$2:$D$6,2,FALSE)</f>
        <v>63</v>
      </c>
      <c r="N168" s="10">
        <f t="shared" si="20"/>
        <v>16</v>
      </c>
      <c r="O168" s="10">
        <f>MATCH(F168,Input!$C$15:$U$15,0)</f>
        <v>7</v>
      </c>
    </row>
    <row r="169" spans="2:15">
      <c r="C169" t="s">
        <v>11</v>
      </c>
      <c r="D169" s="18">
        <v>2025</v>
      </c>
      <c r="E169" t="str">
        <f t="shared" si="17"/>
        <v>INDF*</v>
      </c>
      <c r="F169" t="str">
        <f t="shared" si="21"/>
        <v>INDLPG</v>
      </c>
      <c r="G169" t="str">
        <f t="shared" si="21"/>
        <v>IFDRH</v>
      </c>
      <c r="H169" t="str">
        <f t="shared" si="21"/>
        <v>INDLPG</v>
      </c>
      <c r="I169" s="10" t="s">
        <v>209</v>
      </c>
      <c r="J169" s="51">
        <f ca="1">OFFSET(Input!$A$1,M169+N169+2,O169+1)</f>
        <v>50.283318770351023</v>
      </c>
      <c r="L169" s="10" t="str">
        <f t="shared" si="19"/>
        <v>HeatTax</v>
      </c>
      <c r="M169" s="10">
        <f>VLOOKUP(L169,Input!$C$2:$D$6,2,FALSE)</f>
        <v>63</v>
      </c>
      <c r="N169" s="10">
        <f t="shared" si="20"/>
        <v>16</v>
      </c>
      <c r="O169" s="10">
        <f>MATCH(F169,Input!$C$15:$U$15,0)</f>
        <v>8</v>
      </c>
    </row>
    <row r="170" spans="2:15">
      <c r="C170" t="s">
        <v>11</v>
      </c>
      <c r="D170" s="18">
        <v>2025</v>
      </c>
      <c r="E170" t="str">
        <f t="shared" si="17"/>
        <v>INDF*</v>
      </c>
      <c r="F170" t="str">
        <f t="shared" ref="F170:H189" si="22">F126</f>
        <v>INDWST</v>
      </c>
      <c r="G170" t="str">
        <f t="shared" si="22"/>
        <v>IFDRH</v>
      </c>
      <c r="H170" t="str">
        <f t="shared" si="22"/>
        <v>INDWST</v>
      </c>
      <c r="I170" s="10" t="s">
        <v>209</v>
      </c>
      <c r="J170" s="51">
        <f ca="1">OFFSET(Input!$A$1,M170+N170+2,O170+1)</f>
        <v>0</v>
      </c>
      <c r="L170" s="10" t="str">
        <f t="shared" si="19"/>
        <v>HeatTax</v>
      </c>
      <c r="M170" s="10">
        <f>VLOOKUP(L170,Input!$C$2:$D$6,2,FALSE)</f>
        <v>63</v>
      </c>
      <c r="N170" s="10">
        <f t="shared" si="20"/>
        <v>16</v>
      </c>
      <c r="O170" s="10">
        <f>MATCH(F170,Input!$C$15:$U$15,0)</f>
        <v>9</v>
      </c>
    </row>
    <row r="171" spans="2:15">
      <c r="C171" t="s">
        <v>11</v>
      </c>
      <c r="D171" s="18">
        <v>2025</v>
      </c>
      <c r="E171" t="str">
        <f t="shared" si="17"/>
        <v>INDF*</v>
      </c>
      <c r="F171" t="str">
        <f t="shared" si="22"/>
        <v>INDHCE</v>
      </c>
      <c r="G171" t="str">
        <f t="shared" si="22"/>
        <v>IFDRH</v>
      </c>
      <c r="H171" t="str">
        <f t="shared" si="22"/>
        <v>INDHCE</v>
      </c>
      <c r="I171" s="10" t="s">
        <v>209</v>
      </c>
      <c r="J171" s="51">
        <f ca="1">OFFSET(Input!$A$1,M171+N171+2,O171+1)</f>
        <v>30.170076892571945</v>
      </c>
      <c r="L171" s="10" t="str">
        <f t="shared" si="19"/>
        <v>HeatTax</v>
      </c>
      <c r="M171" s="10">
        <f>VLOOKUP(L171,Input!$C$2:$D$6,2,FALSE)</f>
        <v>63</v>
      </c>
      <c r="N171" s="10">
        <f t="shared" si="20"/>
        <v>16</v>
      </c>
      <c r="O171" s="10">
        <f>MATCH(F171,Input!$C$15:$U$15,0)</f>
        <v>10</v>
      </c>
    </row>
    <row r="172" spans="2:15">
      <c r="C172" t="s">
        <v>11</v>
      </c>
      <c r="D172" s="18">
        <v>2025</v>
      </c>
      <c r="E172" t="str">
        <f t="shared" si="17"/>
        <v>INDF*</v>
      </c>
      <c r="F172" t="str">
        <f t="shared" si="22"/>
        <v>INDHDE</v>
      </c>
      <c r="G172" t="str">
        <f t="shared" si="22"/>
        <v>IFDRH</v>
      </c>
      <c r="H172" t="str">
        <f t="shared" si="22"/>
        <v>INDHDE</v>
      </c>
      <c r="I172" s="10" t="s">
        <v>209</v>
      </c>
      <c r="J172" s="51">
        <f ca="1">OFFSET(Input!$A$1,M172+N172+2,O172+1)</f>
        <v>30.170076892571945</v>
      </c>
      <c r="L172" s="10" t="str">
        <f t="shared" si="19"/>
        <v>HeatTax</v>
      </c>
      <c r="M172" s="10">
        <f>VLOOKUP(L172,Input!$C$2:$D$6,2,FALSE)</f>
        <v>63</v>
      </c>
      <c r="N172" s="10">
        <f t="shared" si="20"/>
        <v>16</v>
      </c>
      <c r="O172" s="10">
        <f>MATCH(F172,Input!$C$15:$U$15,0)</f>
        <v>11</v>
      </c>
    </row>
    <row r="173" spans="2:15">
      <c r="B173" s="9"/>
      <c r="C173" s="9" t="s">
        <v>11</v>
      </c>
      <c r="D173" s="12">
        <v>2025</v>
      </c>
      <c r="E173" s="9" t="str">
        <f t="shared" si="17"/>
        <v>INDF*</v>
      </c>
      <c r="F173" s="9" t="str">
        <f t="shared" si="22"/>
        <v>INDELC</v>
      </c>
      <c r="G173" s="9" t="str">
        <f t="shared" si="22"/>
        <v>IFDRH</v>
      </c>
      <c r="H173" s="9" t="str">
        <f t="shared" si="22"/>
        <v>INDELC</v>
      </c>
      <c r="I173" s="13" t="s">
        <v>209</v>
      </c>
      <c r="J173" s="52">
        <f ca="1">OFFSET(Input!$A$1,M173+N173+2,O173+1)</f>
        <v>40.322872058088471</v>
      </c>
      <c r="L173" s="13" t="str">
        <f t="shared" si="19"/>
        <v>HeatTax</v>
      </c>
      <c r="M173" s="13">
        <f>VLOOKUP(L173,Input!$C$2:$D$6,2,FALSE)</f>
        <v>63</v>
      </c>
      <c r="N173" s="13">
        <f t="shared" si="20"/>
        <v>16</v>
      </c>
      <c r="O173" s="13">
        <f>MATCH(F173,Input!$C$15:$U$15,0)</f>
        <v>12</v>
      </c>
    </row>
    <row r="174" spans="2:15">
      <c r="B174" s="26"/>
      <c r="C174" s="26" t="s">
        <v>11</v>
      </c>
      <c r="D174" s="27">
        <v>2025</v>
      </c>
      <c r="E174" s="26" t="str">
        <f t="shared" si="17"/>
        <v>INDF*</v>
      </c>
      <c r="F174" s="26" t="str">
        <f t="shared" si="22"/>
        <v>INDELC</v>
      </c>
      <c r="G174" s="26" t="str">
        <f t="shared" si="22"/>
        <v>IFDLA</v>
      </c>
      <c r="H174" s="26" t="str">
        <f t="shared" si="22"/>
        <v>INDELC</v>
      </c>
      <c r="I174" s="28" t="s">
        <v>209</v>
      </c>
      <c r="J174" s="53">
        <f ca="1">OFFSET(Input!$A$1,M174+N174+2,O174+1)</f>
        <v>40.322872058088471</v>
      </c>
      <c r="L174" s="28" t="str">
        <f t="shared" si="19"/>
        <v>FullTax</v>
      </c>
      <c r="M174" s="28">
        <f>VLOOKUP(L174,Input!$C$2:$D$6,2,FALSE)</f>
        <v>113</v>
      </c>
      <c r="N174" s="28">
        <f t="shared" si="20"/>
        <v>16</v>
      </c>
      <c r="O174" s="28">
        <f>MATCH(F174,Input!$C$15:$U$15,0)</f>
        <v>12</v>
      </c>
    </row>
    <row r="175" spans="2:15">
      <c r="B175" s="9"/>
      <c r="C175" s="9" t="s">
        <v>11</v>
      </c>
      <c r="D175" s="12">
        <v>2025</v>
      </c>
      <c r="E175" s="9" t="str">
        <f t="shared" si="17"/>
        <v>INDF*</v>
      </c>
      <c r="F175" s="9" t="str">
        <f t="shared" si="22"/>
        <v>INDELC</v>
      </c>
      <c r="G175" s="9" t="str">
        <f t="shared" si="22"/>
        <v>IFDEM</v>
      </c>
      <c r="H175" s="9" t="str">
        <f t="shared" si="22"/>
        <v>INDELC</v>
      </c>
      <c r="I175" s="13" t="s">
        <v>209</v>
      </c>
      <c r="J175" s="52">
        <f ca="1">OFFSET(Input!$A$1,M175+N175+2,O175+1)</f>
        <v>40.322872058088471</v>
      </c>
      <c r="L175" s="13" t="str">
        <f t="shared" si="19"/>
        <v>FullTax</v>
      </c>
      <c r="M175" s="13">
        <f>VLOOKUP(L175,Input!$C$2:$D$6,2,FALSE)</f>
        <v>113</v>
      </c>
      <c r="N175" s="13">
        <f t="shared" si="20"/>
        <v>16</v>
      </c>
      <c r="O175" s="13">
        <f>MATCH(F175,Input!$C$15:$U$15,0)</f>
        <v>12</v>
      </c>
    </row>
    <row r="176" spans="2:15">
      <c r="C176" t="s">
        <v>11</v>
      </c>
      <c r="D176" s="18">
        <v>2025</v>
      </c>
      <c r="E176" t="str">
        <f t="shared" si="17"/>
        <v>INDF*</v>
      </c>
      <c r="F176" t="str">
        <f t="shared" si="22"/>
        <v>INDDSB1</v>
      </c>
      <c r="G176" t="str">
        <f t="shared" si="22"/>
        <v>IFDTF</v>
      </c>
      <c r="H176" t="str">
        <f t="shared" si="22"/>
        <v>INDDSB1</v>
      </c>
      <c r="I176" s="10" t="s">
        <v>209</v>
      </c>
      <c r="J176" s="51">
        <f ca="1">OFFSET(Input!$A$1,M176+N176+2,O176+1)</f>
        <v>40.322872058088471</v>
      </c>
      <c r="L176" s="10" t="str">
        <f t="shared" si="19"/>
        <v>FullTax</v>
      </c>
      <c r="M176" s="10">
        <f>VLOOKUP(L176,Input!$C$2:$D$6,2,FALSE)</f>
        <v>113</v>
      </c>
      <c r="N176" s="10">
        <f t="shared" si="20"/>
        <v>16</v>
      </c>
      <c r="O176" s="10">
        <f>MATCH(F176,Input!$C$15:$U$15,0)</f>
        <v>13</v>
      </c>
    </row>
    <row r="177" spans="2:15">
      <c r="C177" t="s">
        <v>11</v>
      </c>
      <c r="D177" s="18">
        <v>2025</v>
      </c>
      <c r="E177" t="str">
        <f t="shared" si="17"/>
        <v>INDF*</v>
      </c>
      <c r="F177" t="str">
        <f t="shared" si="22"/>
        <v>INDDSB2</v>
      </c>
      <c r="G177" t="str">
        <f t="shared" si="22"/>
        <v>IFDTF</v>
      </c>
      <c r="H177" t="str">
        <f t="shared" si="22"/>
        <v>INDDSB2</v>
      </c>
      <c r="I177" s="10" t="s">
        <v>209</v>
      </c>
      <c r="J177" s="51">
        <f ca="1">OFFSET(Input!$A$1,M177+N177+2,O177+1)</f>
        <v>121.84069514307899</v>
      </c>
      <c r="L177" s="10" t="str">
        <f t="shared" si="19"/>
        <v>FullTax</v>
      </c>
      <c r="M177" s="10">
        <f>VLOOKUP(L177,Input!$C$2:$D$6,2,FALSE)</f>
        <v>113</v>
      </c>
      <c r="N177" s="10">
        <f t="shared" si="20"/>
        <v>16</v>
      </c>
      <c r="O177" s="10">
        <f>MATCH(F177,Input!$C$15:$U$15,0)</f>
        <v>14</v>
      </c>
    </row>
    <row r="178" spans="2:15">
      <c r="C178" t="s">
        <v>11</v>
      </c>
      <c r="D178" s="18">
        <v>2025</v>
      </c>
      <c r="E178" t="str">
        <f t="shared" si="17"/>
        <v>INDF*</v>
      </c>
      <c r="F178" t="str">
        <f t="shared" si="22"/>
        <v>INDDSL</v>
      </c>
      <c r="G178" t="str">
        <f t="shared" si="22"/>
        <v>IFDTF</v>
      </c>
      <c r="H178" t="str">
        <f t="shared" si="22"/>
        <v>INDDSL</v>
      </c>
      <c r="I178" s="10" t="s">
        <v>209</v>
      </c>
      <c r="J178" s="51">
        <f ca="1">OFFSET(Input!$A$1,M178+N178+2,O178+1)</f>
        <v>154.26271326684906</v>
      </c>
      <c r="L178" s="10" t="str">
        <f t="shared" si="19"/>
        <v>FullTax</v>
      </c>
      <c r="M178" s="10">
        <f>VLOOKUP(L178,Input!$C$2:$D$6,2,FALSE)</f>
        <v>113</v>
      </c>
      <c r="N178" s="10">
        <f t="shared" si="20"/>
        <v>16</v>
      </c>
      <c r="O178" s="10">
        <f>MATCH(F178,Input!$C$15:$U$15,0)</f>
        <v>3</v>
      </c>
    </row>
    <row r="179" spans="2:15">
      <c r="C179" t="s">
        <v>11</v>
      </c>
      <c r="D179" s="18">
        <v>2025</v>
      </c>
      <c r="E179" t="str">
        <f t="shared" si="17"/>
        <v>INDF*</v>
      </c>
      <c r="F179" t="str">
        <f t="shared" si="22"/>
        <v>INDLPG</v>
      </c>
      <c r="G179" t="str">
        <f t="shared" si="22"/>
        <v>IFDFL</v>
      </c>
      <c r="H179" t="str">
        <f t="shared" si="22"/>
        <v>INDLPG</v>
      </c>
      <c r="I179" s="10" t="s">
        <v>209</v>
      </c>
      <c r="J179" s="51">
        <f ca="1">OFFSET(Input!$A$1,M179+N179+2,O179+1)</f>
        <v>50.283318770351023</v>
      </c>
      <c r="L179" s="10" t="str">
        <f t="shared" si="19"/>
        <v>FullTax</v>
      </c>
      <c r="M179" s="10">
        <f>VLOOKUP(L179,Input!$C$2:$D$6,2,FALSE)</f>
        <v>113</v>
      </c>
      <c r="N179" s="10">
        <f t="shared" si="20"/>
        <v>16</v>
      </c>
      <c r="O179" s="10">
        <f>MATCH(F179,Input!$C$15:$U$15,0)</f>
        <v>8</v>
      </c>
    </row>
    <row r="180" spans="2:15">
      <c r="C180" t="s">
        <v>11</v>
      </c>
      <c r="D180" s="18">
        <v>2025</v>
      </c>
      <c r="E180" t="str">
        <f t="shared" ref="E180:E236" si="23">$U$3&amp;"*"</f>
        <v>INDF*</v>
      </c>
      <c r="F180" t="str">
        <f t="shared" si="22"/>
        <v>INDSNG1</v>
      </c>
      <c r="G180" t="str">
        <f t="shared" si="22"/>
        <v>IFDFL</v>
      </c>
      <c r="H180" t="str">
        <f t="shared" si="22"/>
        <v>INDSNG1</v>
      </c>
      <c r="I180" s="10" t="s">
        <v>209</v>
      </c>
      <c r="J180" s="51">
        <f ca="1">OFFSET(Input!$A$1,M180+N180+2,O180+1)</f>
        <v>121.84069514307899</v>
      </c>
      <c r="L180" s="10" t="str">
        <f t="shared" si="19"/>
        <v>FullTax</v>
      </c>
      <c r="M180" s="10">
        <f>VLOOKUP(L180,Input!$C$2:$D$6,2,FALSE)</f>
        <v>113</v>
      </c>
      <c r="N180" s="10">
        <f t="shared" si="20"/>
        <v>16</v>
      </c>
      <c r="O180" s="10">
        <f>MATCH(F180,Input!$C$15:$U$15,0)</f>
        <v>15</v>
      </c>
    </row>
    <row r="181" spans="2:15" ht="15.75" thickBot="1">
      <c r="B181" s="9"/>
      <c r="C181" s="9" t="s">
        <v>11</v>
      </c>
      <c r="D181" s="12">
        <v>2025</v>
      </c>
      <c r="E181" s="9" t="str">
        <f t="shared" si="23"/>
        <v>INDF*</v>
      </c>
      <c r="F181" s="9" t="str">
        <f t="shared" si="22"/>
        <v>INDSNG2</v>
      </c>
      <c r="G181" s="9" t="str">
        <f t="shared" si="22"/>
        <v>IFDFL</v>
      </c>
      <c r="H181" s="9" t="str">
        <f t="shared" si="22"/>
        <v>INDSNG2</v>
      </c>
      <c r="I181" s="13" t="s">
        <v>209</v>
      </c>
      <c r="J181" s="52">
        <f ca="1">OFFSET(Input!$A$1,M181+N181+2,O181+1)</f>
        <v>0</v>
      </c>
      <c r="L181" s="13" t="str">
        <f t="shared" si="19"/>
        <v>FullTax</v>
      </c>
      <c r="M181" s="13">
        <f>VLOOKUP(L181,Input!$C$2:$D$6,2,FALSE)</f>
        <v>113</v>
      </c>
      <c r="N181" s="13">
        <f t="shared" si="20"/>
        <v>16</v>
      </c>
      <c r="O181" s="13">
        <f>MATCH(F181,Input!$C$15:$U$15,0)</f>
        <v>16</v>
      </c>
    </row>
    <row r="182" spans="2:15">
      <c r="B182" s="8"/>
      <c r="C182" s="8" t="s">
        <v>11</v>
      </c>
      <c r="D182" s="19">
        <v>2030</v>
      </c>
      <c r="E182" s="8" t="str">
        <f t="shared" si="23"/>
        <v>INDF*</v>
      </c>
      <c r="F182" s="8" t="str">
        <f t="shared" si="22"/>
        <v>INDNGA</v>
      </c>
      <c r="G182" s="8" t="str">
        <f t="shared" si="22"/>
        <v>IFDMT</v>
      </c>
      <c r="H182" s="8" t="str">
        <f t="shared" si="22"/>
        <v>INDNGA</v>
      </c>
      <c r="I182" s="20" t="s">
        <v>209</v>
      </c>
      <c r="J182" s="50">
        <f ca="1">OFFSET(Input!$A$1,M182+N182+2,O182+1)</f>
        <v>2.5015331882971479</v>
      </c>
      <c r="L182" s="20" t="str">
        <f t="shared" si="19"/>
        <v>ProcesTax</v>
      </c>
      <c r="M182" s="20">
        <f>VLOOKUP(L182,Input!$C$2:$D$6,2,FALSE)</f>
        <v>13</v>
      </c>
      <c r="N182" s="20">
        <f t="shared" si="20"/>
        <v>21</v>
      </c>
      <c r="O182" s="20">
        <f>MATCH(F182,Input!$C$15:$U$15,0)</f>
        <v>1</v>
      </c>
    </row>
    <row r="183" spans="2:15">
      <c r="C183" t="s">
        <v>11</v>
      </c>
      <c r="D183" s="18">
        <v>2030</v>
      </c>
      <c r="E183" t="str">
        <f t="shared" si="23"/>
        <v>INDF*</v>
      </c>
      <c r="F183" t="str">
        <f t="shared" si="22"/>
        <v>INDSNG1</v>
      </c>
      <c r="G183" t="str">
        <f t="shared" si="22"/>
        <v>IFDMT</v>
      </c>
      <c r="H183" t="str">
        <f t="shared" si="22"/>
        <v>INDSNG1</v>
      </c>
      <c r="I183" s="10" t="s">
        <v>209</v>
      </c>
      <c r="J183" s="51">
        <f ca="1">OFFSET(Input!$A$1,M183+N183+2,O183+1)</f>
        <v>0</v>
      </c>
      <c r="L183" s="10" t="str">
        <f t="shared" si="19"/>
        <v>ProcesTax</v>
      </c>
      <c r="M183" s="10">
        <f>VLOOKUP(L183,Input!$C$2:$D$6,2,FALSE)</f>
        <v>13</v>
      </c>
      <c r="N183" s="10">
        <f t="shared" si="20"/>
        <v>21</v>
      </c>
      <c r="O183" s="10">
        <f>MATCH(F183,Input!$C$15:$U$15,0)</f>
        <v>15</v>
      </c>
    </row>
    <row r="184" spans="2:15">
      <c r="C184" t="s">
        <v>11</v>
      </c>
      <c r="D184" s="18">
        <v>2030</v>
      </c>
      <c r="E184" t="str">
        <f t="shared" si="23"/>
        <v>INDF*</v>
      </c>
      <c r="F184" t="str">
        <f t="shared" si="22"/>
        <v>INDSNG2</v>
      </c>
      <c r="G184" t="str">
        <f t="shared" si="22"/>
        <v>IFDMT</v>
      </c>
      <c r="H184" t="str">
        <f t="shared" si="22"/>
        <v>INDSNG2</v>
      </c>
      <c r="I184" s="10" t="s">
        <v>209</v>
      </c>
      <c r="J184" s="51">
        <f ca="1">OFFSET(Input!$A$1,M184+N184+2,O184+1)</f>
        <v>0</v>
      </c>
      <c r="L184" s="10" t="str">
        <f t="shared" si="19"/>
        <v>ProcesTax</v>
      </c>
      <c r="M184" s="10">
        <f>VLOOKUP(L184,Input!$C$2:$D$6,2,FALSE)</f>
        <v>13</v>
      </c>
      <c r="N184" s="10">
        <f t="shared" si="20"/>
        <v>21</v>
      </c>
      <c r="O184" s="10">
        <f>MATCH(F184,Input!$C$15:$U$15,0)</f>
        <v>16</v>
      </c>
    </row>
    <row r="185" spans="2:15">
      <c r="C185" t="s">
        <v>11</v>
      </c>
      <c r="D185" s="18">
        <v>2030</v>
      </c>
      <c r="E185" t="str">
        <f t="shared" si="23"/>
        <v>INDF*</v>
      </c>
      <c r="F185" t="str">
        <f t="shared" si="22"/>
        <v>INDCOA</v>
      </c>
      <c r="G185" t="str">
        <f t="shared" si="22"/>
        <v>IFDMT</v>
      </c>
      <c r="H185" t="str">
        <f t="shared" si="22"/>
        <v>INDCOA</v>
      </c>
      <c r="I185" s="10" t="s">
        <v>209</v>
      </c>
      <c r="J185" s="51">
        <f ca="1">OFFSET(Input!$A$1,M185+N185+2,O185+1)</f>
        <v>0</v>
      </c>
      <c r="L185" s="10" t="str">
        <f t="shared" si="19"/>
        <v>ProcesTax</v>
      </c>
      <c r="M185" s="10">
        <f>VLOOKUP(L185,Input!$C$2:$D$6,2,FALSE)</f>
        <v>13</v>
      </c>
      <c r="N185" s="10">
        <f t="shared" si="20"/>
        <v>21</v>
      </c>
      <c r="O185" s="10">
        <f>MATCH(F185,Input!$C$15:$U$15,0)</f>
        <v>2</v>
      </c>
    </row>
    <row r="186" spans="2:15">
      <c r="C186" t="s">
        <v>11</v>
      </c>
      <c r="D186" s="18">
        <v>2030</v>
      </c>
      <c r="E186" t="str">
        <f t="shared" si="23"/>
        <v>INDF*</v>
      </c>
      <c r="F186" t="str">
        <f t="shared" si="22"/>
        <v>INDDSL</v>
      </c>
      <c r="G186" t="str">
        <f t="shared" si="22"/>
        <v>IFDMT</v>
      </c>
      <c r="H186" t="str">
        <f t="shared" si="22"/>
        <v>INDDSL</v>
      </c>
      <c r="I186" s="10" t="s">
        <v>209</v>
      </c>
      <c r="J186" s="51">
        <f ca="1">OFFSET(Input!$A$1,M186+N186+2,O186+1)</f>
        <v>154.26271326684906</v>
      </c>
      <c r="L186" s="10" t="str">
        <f t="shared" si="19"/>
        <v>ProcesTax</v>
      </c>
      <c r="M186" s="10">
        <f>VLOOKUP(L186,Input!$C$2:$D$6,2,FALSE)</f>
        <v>13</v>
      </c>
      <c r="N186" s="10">
        <f t="shared" si="20"/>
        <v>21</v>
      </c>
      <c r="O186" s="10">
        <f>MATCH(F186,Input!$C$15:$U$15,0)</f>
        <v>3</v>
      </c>
    </row>
    <row r="187" spans="2:15">
      <c r="C187" t="s">
        <v>11</v>
      </c>
      <c r="D187" s="18">
        <v>2030</v>
      </c>
      <c r="E187" t="str">
        <f t="shared" si="23"/>
        <v>INDF*</v>
      </c>
      <c r="F187" t="str">
        <f t="shared" si="22"/>
        <v>INDDSB1</v>
      </c>
      <c r="G187" t="str">
        <f t="shared" si="22"/>
        <v>IFDMT</v>
      </c>
      <c r="H187" t="str">
        <f t="shared" si="22"/>
        <v>INDDSB1</v>
      </c>
      <c r="I187" s="10" t="s">
        <v>209</v>
      </c>
      <c r="J187" s="51">
        <f ca="1">OFFSET(Input!$A$1,M187+N187+2,O187+1)</f>
        <v>121.84069514307899</v>
      </c>
      <c r="L187" s="10" t="str">
        <f t="shared" si="19"/>
        <v>ProcesTax</v>
      </c>
      <c r="M187" s="10">
        <f>VLOOKUP(L187,Input!$C$2:$D$6,2,FALSE)</f>
        <v>13</v>
      </c>
      <c r="N187" s="10">
        <f t="shared" si="20"/>
        <v>21</v>
      </c>
      <c r="O187" s="10">
        <f>MATCH(F187,Input!$C$15:$U$15,0)</f>
        <v>13</v>
      </c>
    </row>
    <row r="188" spans="2:15">
      <c r="C188" t="s">
        <v>11</v>
      </c>
      <c r="D188" s="18">
        <v>2030</v>
      </c>
      <c r="E188" t="str">
        <f t="shared" si="23"/>
        <v>INDF*</v>
      </c>
      <c r="F188" t="str">
        <f t="shared" si="22"/>
        <v>INDDSB2</v>
      </c>
      <c r="G188" t="str">
        <f t="shared" si="22"/>
        <v>IFDMT</v>
      </c>
      <c r="H188" t="str">
        <f t="shared" si="22"/>
        <v>INDDSB2</v>
      </c>
      <c r="I188" s="10" t="s">
        <v>209</v>
      </c>
      <c r="J188" s="51">
        <f ca="1">OFFSET(Input!$A$1,M188+N188+2,O188+1)</f>
        <v>121.84069514307899</v>
      </c>
      <c r="L188" s="10" t="str">
        <f t="shared" si="19"/>
        <v>ProcesTax</v>
      </c>
      <c r="M188" s="10">
        <f>VLOOKUP(L188,Input!$C$2:$D$6,2,FALSE)</f>
        <v>13</v>
      </c>
      <c r="N188" s="10">
        <f t="shared" si="20"/>
        <v>21</v>
      </c>
      <c r="O188" s="10">
        <f>MATCH(F188,Input!$C$15:$U$15,0)</f>
        <v>14</v>
      </c>
    </row>
    <row r="189" spans="2:15">
      <c r="C189" t="s">
        <v>11</v>
      </c>
      <c r="D189" s="18">
        <v>2030</v>
      </c>
      <c r="E189" t="str">
        <f t="shared" si="23"/>
        <v>INDF*</v>
      </c>
      <c r="F189" t="str">
        <f t="shared" si="22"/>
        <v>INDWPE</v>
      </c>
      <c r="G189" t="str">
        <f t="shared" si="22"/>
        <v>IFDMT</v>
      </c>
      <c r="H189" t="str">
        <f t="shared" si="22"/>
        <v>INDWPE</v>
      </c>
      <c r="I189" s="10" t="s">
        <v>209</v>
      </c>
      <c r="J189" s="51">
        <f ca="1">OFFSET(Input!$A$1,M189+N189+2,O189+1)</f>
        <v>0</v>
      </c>
      <c r="L189" s="10" t="str">
        <f t="shared" si="19"/>
        <v>ProcesTax</v>
      </c>
      <c r="M189" s="10">
        <f>VLOOKUP(L189,Input!$C$2:$D$6,2,FALSE)</f>
        <v>13</v>
      </c>
      <c r="N189" s="10">
        <f t="shared" si="20"/>
        <v>21</v>
      </c>
      <c r="O189" s="10">
        <f>MATCH(F189,Input!$C$15:$U$15,0)</f>
        <v>4</v>
      </c>
    </row>
    <row r="190" spans="2:15">
      <c r="C190" t="s">
        <v>11</v>
      </c>
      <c r="D190" s="18">
        <v>2030</v>
      </c>
      <c r="E190" t="str">
        <f t="shared" si="23"/>
        <v>INDF*</v>
      </c>
      <c r="F190" t="str">
        <f t="shared" ref="F190:H209" si="24">F146</f>
        <v>INDWCH</v>
      </c>
      <c r="G190" t="str">
        <f t="shared" si="24"/>
        <v>IFDMT</v>
      </c>
      <c r="H190" t="str">
        <f t="shared" si="24"/>
        <v>INDWCH</v>
      </c>
      <c r="I190" s="10" t="s">
        <v>209</v>
      </c>
      <c r="J190" s="51">
        <f ca="1">OFFSET(Input!$A$1,M190+N190+2,O190+1)</f>
        <v>0</v>
      </c>
      <c r="L190" s="10" t="str">
        <f t="shared" si="19"/>
        <v>ProcesTax</v>
      </c>
      <c r="M190" s="10">
        <f>VLOOKUP(L190,Input!$C$2:$D$6,2,FALSE)</f>
        <v>13</v>
      </c>
      <c r="N190" s="10">
        <f t="shared" si="20"/>
        <v>21</v>
      </c>
      <c r="O190" s="10">
        <f>MATCH(F190,Input!$C$15:$U$15,0)</f>
        <v>5</v>
      </c>
    </row>
    <row r="191" spans="2:15">
      <c r="C191" t="s">
        <v>11</v>
      </c>
      <c r="D191" s="18">
        <v>2030</v>
      </c>
      <c r="E191" t="str">
        <f t="shared" si="23"/>
        <v>INDF*</v>
      </c>
      <c r="F191" t="str">
        <f t="shared" si="24"/>
        <v>INDBGA</v>
      </c>
      <c r="G191" t="str">
        <f t="shared" si="24"/>
        <v>IFDMT</v>
      </c>
      <c r="H191" t="str">
        <f t="shared" si="24"/>
        <v>INDBGA</v>
      </c>
      <c r="I191" s="10" t="s">
        <v>209</v>
      </c>
      <c r="J191" s="51">
        <f ca="1">OFFSET(Input!$A$1,M191+N191+2,O191+1)</f>
        <v>0</v>
      </c>
      <c r="L191" s="10" t="str">
        <f t="shared" si="19"/>
        <v>ProcesTax</v>
      </c>
      <c r="M191" s="10">
        <f>VLOOKUP(L191,Input!$C$2:$D$6,2,FALSE)</f>
        <v>13</v>
      </c>
      <c r="N191" s="10">
        <f t="shared" si="20"/>
        <v>21</v>
      </c>
      <c r="O191" s="10">
        <f>MATCH(F191,Input!$C$15:$U$15,0)</f>
        <v>6</v>
      </c>
    </row>
    <row r="192" spans="2:15">
      <c r="C192" t="s">
        <v>11</v>
      </c>
      <c r="D192" s="18">
        <v>2030</v>
      </c>
      <c r="E192" t="str">
        <f t="shared" si="23"/>
        <v>INDF*</v>
      </c>
      <c r="F192" t="str">
        <f t="shared" si="24"/>
        <v>INDHFO</v>
      </c>
      <c r="G192" t="str">
        <f t="shared" si="24"/>
        <v>IFDMT</v>
      </c>
      <c r="H192" t="str">
        <f t="shared" si="24"/>
        <v>INDHFO</v>
      </c>
      <c r="I192" s="10" t="s">
        <v>209</v>
      </c>
      <c r="J192" s="51">
        <f ca="1">OFFSET(Input!$A$1,M192+N192+2,O192+1)</f>
        <v>49.119350191937215</v>
      </c>
      <c r="L192" s="10" t="str">
        <f t="shared" si="19"/>
        <v>ProcesTax</v>
      </c>
      <c r="M192" s="10">
        <f>VLOOKUP(L192,Input!$C$2:$D$6,2,FALSE)</f>
        <v>13</v>
      </c>
      <c r="N192" s="10">
        <f t="shared" si="20"/>
        <v>21</v>
      </c>
      <c r="O192" s="10">
        <f>MATCH(F192,Input!$C$15:$U$15,0)</f>
        <v>7</v>
      </c>
    </row>
    <row r="193" spans="2:15">
      <c r="C193" t="s">
        <v>11</v>
      </c>
      <c r="D193" s="18">
        <v>2030</v>
      </c>
      <c r="E193" t="str">
        <f t="shared" si="23"/>
        <v>INDF*</v>
      </c>
      <c r="F193" t="str">
        <f t="shared" si="24"/>
        <v>INDLPG</v>
      </c>
      <c r="G193" t="str">
        <f t="shared" si="24"/>
        <v>IFDMT</v>
      </c>
      <c r="H193" t="str">
        <f t="shared" si="24"/>
        <v>INDLPG</v>
      </c>
      <c r="I193" s="10" t="s">
        <v>209</v>
      </c>
      <c r="J193" s="51">
        <f ca="1">OFFSET(Input!$A$1,M193+N193+2,O193+1)</f>
        <v>50.283318770351023</v>
      </c>
      <c r="L193" s="10" t="str">
        <f t="shared" si="19"/>
        <v>ProcesTax</v>
      </c>
      <c r="M193" s="10">
        <f>VLOOKUP(L193,Input!$C$2:$D$6,2,FALSE)</f>
        <v>13</v>
      </c>
      <c r="N193" s="10">
        <f t="shared" si="20"/>
        <v>21</v>
      </c>
      <c r="O193" s="10">
        <f>MATCH(F193,Input!$C$15:$U$15,0)</f>
        <v>8</v>
      </c>
    </row>
    <row r="194" spans="2:15">
      <c r="C194" t="s">
        <v>11</v>
      </c>
      <c r="D194" s="18">
        <v>2030</v>
      </c>
      <c r="E194" t="str">
        <f t="shared" si="23"/>
        <v>INDF*</v>
      </c>
      <c r="F194" t="str">
        <f t="shared" si="24"/>
        <v>INDWST</v>
      </c>
      <c r="G194" t="str">
        <f t="shared" si="24"/>
        <v>IFDMT</v>
      </c>
      <c r="H194" t="str">
        <f t="shared" si="24"/>
        <v>INDWST</v>
      </c>
      <c r="I194" s="10" t="s">
        <v>209</v>
      </c>
      <c r="J194" s="51">
        <f ca="1">OFFSET(Input!$A$1,M194+N194+2,O194+1)</f>
        <v>0</v>
      </c>
      <c r="L194" s="10" t="str">
        <f t="shared" si="19"/>
        <v>ProcesTax</v>
      </c>
      <c r="M194" s="10">
        <f>VLOOKUP(L194,Input!$C$2:$D$6,2,FALSE)</f>
        <v>13</v>
      </c>
      <c r="N194" s="10">
        <f t="shared" si="20"/>
        <v>21</v>
      </c>
      <c r="O194" s="10">
        <f>MATCH(F194,Input!$C$15:$U$15,0)</f>
        <v>9</v>
      </c>
    </row>
    <row r="195" spans="2:15">
      <c r="C195" t="s">
        <v>11</v>
      </c>
      <c r="D195" s="18">
        <v>2030</v>
      </c>
      <c r="E195" t="str">
        <f t="shared" si="23"/>
        <v>INDF*</v>
      </c>
      <c r="F195" t="str">
        <f t="shared" si="24"/>
        <v>INDHCE</v>
      </c>
      <c r="G195" t="str">
        <f t="shared" si="24"/>
        <v>IFDMT</v>
      </c>
      <c r="H195" t="str">
        <f t="shared" si="24"/>
        <v>INDHCE</v>
      </c>
      <c r="I195" s="10" t="s">
        <v>209</v>
      </c>
      <c r="J195" s="51">
        <f ca="1">OFFSET(Input!$A$1,M195+N195+2,O195+1)</f>
        <v>30.170076892571945</v>
      </c>
      <c r="L195" s="10" t="str">
        <f t="shared" si="19"/>
        <v>ProcesTax</v>
      </c>
      <c r="M195" s="10">
        <f>VLOOKUP(L195,Input!$C$2:$D$6,2,FALSE)</f>
        <v>13</v>
      </c>
      <c r="N195" s="10">
        <f t="shared" si="20"/>
        <v>21</v>
      </c>
      <c r="O195" s="10">
        <f>MATCH(F195,Input!$C$15:$U$15,0)</f>
        <v>10</v>
      </c>
    </row>
    <row r="196" spans="2:15">
      <c r="C196" t="s">
        <v>11</v>
      </c>
      <c r="D196" s="18">
        <v>2030</v>
      </c>
      <c r="E196" t="str">
        <f t="shared" si="23"/>
        <v>INDF*</v>
      </c>
      <c r="F196" t="str">
        <f t="shared" si="24"/>
        <v>INDHDE</v>
      </c>
      <c r="G196" t="str">
        <f t="shared" si="24"/>
        <v>IFDMT</v>
      </c>
      <c r="H196" t="str">
        <f t="shared" si="24"/>
        <v>INDHDE</v>
      </c>
      <c r="I196" s="10" t="s">
        <v>209</v>
      </c>
      <c r="J196" s="51">
        <f ca="1">OFFSET(Input!$A$1,M196+N196+2,O196+1)</f>
        <v>30.170076892571945</v>
      </c>
      <c r="L196" s="10" t="str">
        <f t="shared" si="19"/>
        <v>ProcesTax</v>
      </c>
      <c r="M196" s="10">
        <f>VLOOKUP(L196,Input!$C$2:$D$6,2,FALSE)</f>
        <v>13</v>
      </c>
      <c r="N196" s="10">
        <f t="shared" si="20"/>
        <v>21</v>
      </c>
      <c r="O196" s="10">
        <f>MATCH(F196,Input!$C$15:$U$15,0)</f>
        <v>11</v>
      </c>
    </row>
    <row r="197" spans="2:15">
      <c r="B197" s="9"/>
      <c r="C197" s="9" t="s">
        <v>11</v>
      </c>
      <c r="D197" s="12">
        <v>2030</v>
      </c>
      <c r="E197" s="9" t="str">
        <f t="shared" si="23"/>
        <v>INDF*</v>
      </c>
      <c r="F197" s="9" t="str">
        <f t="shared" si="24"/>
        <v>INDELC</v>
      </c>
      <c r="G197" s="9" t="str">
        <f t="shared" si="24"/>
        <v>IFDMT</v>
      </c>
      <c r="H197" s="9" t="str">
        <f t="shared" si="24"/>
        <v>INDELC</v>
      </c>
      <c r="I197" s="13" t="s">
        <v>209</v>
      </c>
      <c r="J197" s="52">
        <f ca="1">OFFSET(Input!$A$1,M197+N197+2,O197+1)</f>
        <v>1.2736219854102486</v>
      </c>
      <c r="L197" s="13" t="str">
        <f t="shared" si="19"/>
        <v>ProcesTax</v>
      </c>
      <c r="M197" s="13">
        <f>VLOOKUP(L197,Input!$C$2:$D$6,2,FALSE)</f>
        <v>13</v>
      </c>
      <c r="N197" s="13">
        <f t="shared" si="20"/>
        <v>21</v>
      </c>
      <c r="O197" s="13">
        <f>MATCH(F197,Input!$C$15:$U$15,0)</f>
        <v>12</v>
      </c>
    </row>
    <row r="198" spans="2:15">
      <c r="C198" t="s">
        <v>11</v>
      </c>
      <c r="D198" s="18">
        <v>2030</v>
      </c>
      <c r="E198" t="str">
        <f t="shared" si="23"/>
        <v>INDF*</v>
      </c>
      <c r="F198" t="str">
        <f t="shared" si="24"/>
        <v>INDNGA</v>
      </c>
      <c r="G198" t="str">
        <f t="shared" si="24"/>
        <v>IFDHT</v>
      </c>
      <c r="H198" t="str">
        <f t="shared" si="24"/>
        <v>INDNGA</v>
      </c>
      <c r="I198" s="10" t="s">
        <v>209</v>
      </c>
      <c r="J198" s="51">
        <f ca="1">OFFSET(Input!$A$1,M198+N198+2,O198+1)</f>
        <v>2.5015331882971479</v>
      </c>
      <c r="L198" s="10" t="str">
        <f t="shared" si="19"/>
        <v>ProcesTax</v>
      </c>
      <c r="M198" s="10">
        <f>VLOOKUP(L198,Input!$C$2:$D$6,2,FALSE)</f>
        <v>13</v>
      </c>
      <c r="N198" s="10">
        <f t="shared" si="20"/>
        <v>21</v>
      </c>
      <c r="O198" s="10">
        <f>MATCH(F198,Input!$C$15:$U$15,0)</f>
        <v>1</v>
      </c>
    </row>
    <row r="199" spans="2:15">
      <c r="C199" t="s">
        <v>11</v>
      </c>
      <c r="D199" s="18">
        <v>2030</v>
      </c>
      <c r="E199" t="str">
        <f t="shared" si="23"/>
        <v>INDF*</v>
      </c>
      <c r="F199" t="str">
        <f t="shared" si="24"/>
        <v>INDSNG2</v>
      </c>
      <c r="G199" t="str">
        <f t="shared" si="24"/>
        <v>IFDHT</v>
      </c>
      <c r="H199" t="str">
        <f t="shared" si="24"/>
        <v>INDSNG2</v>
      </c>
      <c r="I199" s="10" t="s">
        <v>209</v>
      </c>
      <c r="J199" s="51">
        <f ca="1">OFFSET(Input!$A$1,M199+N199+2,O199+1)</f>
        <v>0</v>
      </c>
      <c r="L199" s="10" t="str">
        <f t="shared" ref="L199:L262" si="25">VLOOKUP(RIGHT(G199,3),$T$6:$V$12,3,FALSE)</f>
        <v>ProcesTax</v>
      </c>
      <c r="M199" s="10">
        <f>VLOOKUP(L199,Input!$C$2:$D$6,2,FALSE)</f>
        <v>13</v>
      </c>
      <c r="N199" s="10">
        <f t="shared" ref="N199:N262" si="26">D199-2009</f>
        <v>21</v>
      </c>
      <c r="O199" s="10">
        <f>MATCH(F199,Input!$C$15:$U$15,0)</f>
        <v>16</v>
      </c>
    </row>
    <row r="200" spans="2:15">
      <c r="C200" t="s">
        <v>11</v>
      </c>
      <c r="D200" s="18">
        <v>2030</v>
      </c>
      <c r="E200" t="str">
        <f t="shared" si="23"/>
        <v>INDF*</v>
      </c>
      <c r="F200" t="str">
        <f t="shared" si="24"/>
        <v>INDSNG1</v>
      </c>
      <c r="G200" t="str">
        <f t="shared" si="24"/>
        <v>IFDHT</v>
      </c>
      <c r="H200" t="str">
        <f t="shared" si="24"/>
        <v>INDSNG1</v>
      </c>
      <c r="I200" s="10" t="s">
        <v>209</v>
      </c>
      <c r="J200" s="51">
        <f ca="1">OFFSET(Input!$A$1,M200+N200+2,O200+1)</f>
        <v>0</v>
      </c>
      <c r="L200" s="10" t="str">
        <f t="shared" si="25"/>
        <v>ProcesTax</v>
      </c>
      <c r="M200" s="10">
        <f>VLOOKUP(L200,Input!$C$2:$D$6,2,FALSE)</f>
        <v>13</v>
      </c>
      <c r="N200" s="10">
        <f t="shared" si="26"/>
        <v>21</v>
      </c>
      <c r="O200" s="10">
        <f>MATCH(F200,Input!$C$15:$U$15,0)</f>
        <v>15</v>
      </c>
    </row>
    <row r="201" spans="2:15">
      <c r="B201" s="9"/>
      <c r="C201" s="9" t="s">
        <v>11</v>
      </c>
      <c r="D201" s="12">
        <v>2030</v>
      </c>
      <c r="E201" s="9" t="str">
        <f t="shared" si="23"/>
        <v>INDF*</v>
      </c>
      <c r="F201" s="9" t="str">
        <f t="shared" si="24"/>
        <v>INDLPG</v>
      </c>
      <c r="G201" s="9" t="str">
        <f t="shared" si="24"/>
        <v>IFDHT</v>
      </c>
      <c r="H201" s="9" t="str">
        <f t="shared" si="24"/>
        <v>INDLPG</v>
      </c>
      <c r="I201" s="13" t="s">
        <v>209</v>
      </c>
      <c r="J201" s="52">
        <f ca="1">OFFSET(Input!$A$1,M201+N201+2,O201+1)</f>
        <v>50.283318770351023</v>
      </c>
      <c r="L201" s="13" t="str">
        <f t="shared" si="25"/>
        <v>ProcesTax</v>
      </c>
      <c r="M201" s="13">
        <f>VLOOKUP(L201,Input!$C$2:$D$6,2,FALSE)</f>
        <v>13</v>
      </c>
      <c r="N201" s="13">
        <f t="shared" si="26"/>
        <v>21</v>
      </c>
      <c r="O201" s="13">
        <f>MATCH(F201,Input!$C$15:$U$15,0)</f>
        <v>8</v>
      </c>
    </row>
    <row r="202" spans="2:15">
      <c r="C202" t="s">
        <v>11</v>
      </c>
      <c r="D202" s="18">
        <v>2030</v>
      </c>
      <c r="E202" t="str">
        <f t="shared" si="23"/>
        <v>INDF*</v>
      </c>
      <c r="F202" t="str">
        <f t="shared" si="24"/>
        <v>INDNGA</v>
      </c>
      <c r="G202" t="str">
        <f t="shared" si="24"/>
        <v>IFDRH</v>
      </c>
      <c r="H202" t="str">
        <f t="shared" si="24"/>
        <v>INDNGA</v>
      </c>
      <c r="I202" s="10" t="s">
        <v>209</v>
      </c>
      <c r="J202" s="51">
        <f ca="1">OFFSET(Input!$A$1,M202+N202+2,O202+1)</f>
        <v>78.90688938861561</v>
      </c>
      <c r="L202" s="10" t="str">
        <f t="shared" si="25"/>
        <v>HeatTax</v>
      </c>
      <c r="M202" s="10">
        <f>VLOOKUP(L202,Input!$C$2:$D$6,2,FALSE)</f>
        <v>63</v>
      </c>
      <c r="N202" s="10">
        <f t="shared" si="26"/>
        <v>21</v>
      </c>
      <c r="O202" s="10">
        <f>MATCH(F202,Input!$C$15:$U$15,0)</f>
        <v>1</v>
      </c>
    </row>
    <row r="203" spans="2:15">
      <c r="C203" t="s">
        <v>11</v>
      </c>
      <c r="D203" s="18">
        <v>2030</v>
      </c>
      <c r="E203" t="str">
        <f t="shared" si="23"/>
        <v>INDF*</v>
      </c>
      <c r="F203" t="str">
        <f t="shared" si="24"/>
        <v>INDSNG2</v>
      </c>
      <c r="G203" t="str">
        <f t="shared" si="24"/>
        <v>IFDRH</v>
      </c>
      <c r="H203" t="str">
        <f t="shared" si="24"/>
        <v>INDSNG2</v>
      </c>
      <c r="I203" s="10" t="s">
        <v>209</v>
      </c>
      <c r="J203" s="51">
        <f ca="1">OFFSET(Input!$A$1,M203+N203+2,O203+1)</f>
        <v>0</v>
      </c>
      <c r="L203" s="10" t="str">
        <f t="shared" si="25"/>
        <v>HeatTax</v>
      </c>
      <c r="M203" s="10">
        <f>VLOOKUP(L203,Input!$C$2:$D$6,2,FALSE)</f>
        <v>63</v>
      </c>
      <c r="N203" s="10">
        <f t="shared" si="26"/>
        <v>21</v>
      </c>
      <c r="O203" s="10">
        <f>MATCH(F203,Input!$C$15:$U$15,0)</f>
        <v>16</v>
      </c>
    </row>
    <row r="204" spans="2:15">
      <c r="C204" t="s">
        <v>11</v>
      </c>
      <c r="D204" s="18">
        <v>2030</v>
      </c>
      <c r="E204" t="str">
        <f t="shared" si="23"/>
        <v>INDF*</v>
      </c>
      <c r="F204" t="str">
        <f t="shared" si="24"/>
        <v>INDSNG1</v>
      </c>
      <c r="G204" t="str">
        <f t="shared" si="24"/>
        <v>IFDRH</v>
      </c>
      <c r="H204" t="str">
        <f t="shared" si="24"/>
        <v>INDSNG1</v>
      </c>
      <c r="I204" s="10" t="s">
        <v>209</v>
      </c>
      <c r="J204" s="51">
        <f ca="1">OFFSET(Input!$A$1,M204+N204+2,O204+1)</f>
        <v>121.84069514307899</v>
      </c>
      <c r="L204" s="10" t="str">
        <f t="shared" si="25"/>
        <v>HeatTax</v>
      </c>
      <c r="M204" s="10">
        <f>VLOOKUP(L204,Input!$C$2:$D$6,2,FALSE)</f>
        <v>63</v>
      </c>
      <c r="N204" s="10">
        <f t="shared" si="26"/>
        <v>21</v>
      </c>
      <c r="O204" s="10">
        <f>MATCH(F204,Input!$C$15:$U$15,0)</f>
        <v>15</v>
      </c>
    </row>
    <row r="205" spans="2:15">
      <c r="C205" t="s">
        <v>11</v>
      </c>
      <c r="D205" s="18">
        <v>2030</v>
      </c>
      <c r="E205" t="str">
        <f t="shared" si="23"/>
        <v>INDF*</v>
      </c>
      <c r="F205" t="str">
        <f t="shared" si="24"/>
        <v>INDCOA</v>
      </c>
      <c r="G205" t="str">
        <f t="shared" si="24"/>
        <v>IFDRH</v>
      </c>
      <c r="H205" t="str">
        <f t="shared" si="24"/>
        <v>INDCOA</v>
      </c>
      <c r="I205" s="10" t="s">
        <v>209</v>
      </c>
      <c r="J205" s="51">
        <f ca="1">OFFSET(Input!$A$1,M205+N205+2,O205+1)</f>
        <v>0</v>
      </c>
      <c r="L205" s="10" t="str">
        <f t="shared" si="25"/>
        <v>HeatTax</v>
      </c>
      <c r="M205" s="10">
        <f>VLOOKUP(L205,Input!$C$2:$D$6,2,FALSE)</f>
        <v>63</v>
      </c>
      <c r="N205" s="10">
        <f t="shared" si="26"/>
        <v>21</v>
      </c>
      <c r="O205" s="10">
        <f>MATCH(F205,Input!$C$15:$U$15,0)</f>
        <v>2</v>
      </c>
    </row>
    <row r="206" spans="2:15">
      <c r="C206" t="s">
        <v>11</v>
      </c>
      <c r="D206" s="18">
        <v>2030</v>
      </c>
      <c r="E206" t="str">
        <f t="shared" si="23"/>
        <v>INDF*</v>
      </c>
      <c r="F206" t="str">
        <f t="shared" si="24"/>
        <v>INDDSL</v>
      </c>
      <c r="G206" t="str">
        <f t="shared" si="24"/>
        <v>IFDRH</v>
      </c>
      <c r="H206" t="str">
        <f t="shared" si="24"/>
        <v>INDDSL</v>
      </c>
      <c r="I206" s="10" t="s">
        <v>209</v>
      </c>
      <c r="J206" s="51">
        <f ca="1">OFFSET(Input!$A$1,M206+N206+2,O206+1)</f>
        <v>154.26271326684906</v>
      </c>
      <c r="L206" s="10" t="str">
        <f t="shared" si="25"/>
        <v>HeatTax</v>
      </c>
      <c r="M206" s="10">
        <f>VLOOKUP(L206,Input!$C$2:$D$6,2,FALSE)</f>
        <v>63</v>
      </c>
      <c r="N206" s="10">
        <f t="shared" si="26"/>
        <v>21</v>
      </c>
      <c r="O206" s="10">
        <f>MATCH(F206,Input!$C$15:$U$15,0)</f>
        <v>3</v>
      </c>
    </row>
    <row r="207" spans="2:15">
      <c r="C207" t="s">
        <v>11</v>
      </c>
      <c r="D207" s="18">
        <v>2030</v>
      </c>
      <c r="E207" t="str">
        <f t="shared" si="23"/>
        <v>INDF*</v>
      </c>
      <c r="F207" t="str">
        <f t="shared" si="24"/>
        <v>INDDSB1</v>
      </c>
      <c r="G207" t="str">
        <f t="shared" si="24"/>
        <v>IFDRH</v>
      </c>
      <c r="H207" t="str">
        <f t="shared" si="24"/>
        <v>INDDSB1</v>
      </c>
      <c r="I207" s="10" t="s">
        <v>209</v>
      </c>
      <c r="J207" s="51">
        <f ca="1">OFFSET(Input!$A$1,M207+N207+2,O207+1)</f>
        <v>40.322872058088471</v>
      </c>
      <c r="L207" s="10" t="str">
        <f t="shared" si="25"/>
        <v>HeatTax</v>
      </c>
      <c r="M207" s="10">
        <f>VLOOKUP(L207,Input!$C$2:$D$6,2,FALSE)</f>
        <v>63</v>
      </c>
      <c r="N207" s="10">
        <f t="shared" si="26"/>
        <v>21</v>
      </c>
      <c r="O207" s="10">
        <f>MATCH(F207,Input!$C$15:$U$15,0)</f>
        <v>13</v>
      </c>
    </row>
    <row r="208" spans="2:15">
      <c r="C208" t="s">
        <v>11</v>
      </c>
      <c r="D208" s="18">
        <v>2030</v>
      </c>
      <c r="E208" t="str">
        <f t="shared" si="23"/>
        <v>INDF*</v>
      </c>
      <c r="F208" t="str">
        <f t="shared" si="24"/>
        <v>INDDSB2</v>
      </c>
      <c r="G208" t="str">
        <f t="shared" si="24"/>
        <v>IFDRH</v>
      </c>
      <c r="H208" t="str">
        <f t="shared" si="24"/>
        <v>INDDSB2</v>
      </c>
      <c r="I208" s="10" t="s">
        <v>209</v>
      </c>
      <c r="J208" s="51">
        <f ca="1">OFFSET(Input!$A$1,M208+N208+2,O208+1)</f>
        <v>121.84069514307899</v>
      </c>
      <c r="L208" s="10" t="str">
        <f t="shared" si="25"/>
        <v>HeatTax</v>
      </c>
      <c r="M208" s="10">
        <f>VLOOKUP(L208,Input!$C$2:$D$6,2,FALSE)</f>
        <v>63</v>
      </c>
      <c r="N208" s="10">
        <f t="shared" si="26"/>
        <v>21</v>
      </c>
      <c r="O208" s="10">
        <f>MATCH(F208,Input!$C$15:$U$15,0)</f>
        <v>14</v>
      </c>
    </row>
    <row r="209" spans="2:15">
      <c r="C209" t="s">
        <v>11</v>
      </c>
      <c r="D209" s="18">
        <v>2030</v>
      </c>
      <c r="E209" t="str">
        <f t="shared" si="23"/>
        <v>INDF*</v>
      </c>
      <c r="F209" t="str">
        <f t="shared" si="24"/>
        <v>INDWPE</v>
      </c>
      <c r="G209" t="str">
        <f t="shared" si="24"/>
        <v>IFDRH</v>
      </c>
      <c r="H209" t="str">
        <f t="shared" si="24"/>
        <v>INDWPE</v>
      </c>
      <c r="I209" s="10" t="s">
        <v>209</v>
      </c>
      <c r="J209" s="51">
        <f ca="1">OFFSET(Input!$A$1,M209+N209+2,O209+1)</f>
        <v>0</v>
      </c>
      <c r="L209" s="10" t="str">
        <f t="shared" si="25"/>
        <v>HeatTax</v>
      </c>
      <c r="M209" s="10">
        <f>VLOOKUP(L209,Input!$C$2:$D$6,2,FALSE)</f>
        <v>63</v>
      </c>
      <c r="N209" s="10">
        <f t="shared" si="26"/>
        <v>21</v>
      </c>
      <c r="O209" s="10">
        <f>MATCH(F209,Input!$C$15:$U$15,0)</f>
        <v>4</v>
      </c>
    </row>
    <row r="210" spans="2:15">
      <c r="C210" t="s">
        <v>11</v>
      </c>
      <c r="D210" s="18">
        <v>2030</v>
      </c>
      <c r="E210" t="str">
        <f t="shared" si="23"/>
        <v>INDF*</v>
      </c>
      <c r="F210" t="str">
        <f t="shared" ref="F210:H229" si="27">F166</f>
        <v>INDWCH</v>
      </c>
      <c r="G210" t="str">
        <f t="shared" si="27"/>
        <v>IFDRH</v>
      </c>
      <c r="H210" t="str">
        <f t="shared" si="27"/>
        <v>INDWCH</v>
      </c>
      <c r="I210" s="10" t="s">
        <v>209</v>
      </c>
      <c r="J210" s="51">
        <f ca="1">OFFSET(Input!$A$1,M210+N210+2,O210+1)</f>
        <v>0</v>
      </c>
      <c r="L210" s="10" t="str">
        <f t="shared" si="25"/>
        <v>HeatTax</v>
      </c>
      <c r="M210" s="10">
        <f>VLOOKUP(L210,Input!$C$2:$D$6,2,FALSE)</f>
        <v>63</v>
      </c>
      <c r="N210" s="10">
        <f t="shared" si="26"/>
        <v>21</v>
      </c>
      <c r="O210" s="10">
        <f>MATCH(F210,Input!$C$15:$U$15,0)</f>
        <v>5</v>
      </c>
    </row>
    <row r="211" spans="2:15">
      <c r="C211" t="s">
        <v>11</v>
      </c>
      <c r="D211" s="18">
        <v>2030</v>
      </c>
      <c r="E211" t="str">
        <f t="shared" si="23"/>
        <v>INDF*</v>
      </c>
      <c r="F211" t="str">
        <f t="shared" si="27"/>
        <v>INDBGA</v>
      </c>
      <c r="G211" t="str">
        <f t="shared" si="27"/>
        <v>IFDRH</v>
      </c>
      <c r="H211" t="str">
        <f t="shared" si="27"/>
        <v>INDBGA</v>
      </c>
      <c r="I211" s="10" t="s">
        <v>209</v>
      </c>
      <c r="J211" s="51">
        <f ca="1">OFFSET(Input!$A$1,M211+N211+2,O211+1)</f>
        <v>0</v>
      </c>
      <c r="L211" s="10" t="str">
        <f t="shared" si="25"/>
        <v>HeatTax</v>
      </c>
      <c r="M211" s="10">
        <f>VLOOKUP(L211,Input!$C$2:$D$6,2,FALSE)</f>
        <v>63</v>
      </c>
      <c r="N211" s="10">
        <f t="shared" si="26"/>
        <v>21</v>
      </c>
      <c r="O211" s="10">
        <f>MATCH(F211,Input!$C$15:$U$15,0)</f>
        <v>6</v>
      </c>
    </row>
    <row r="212" spans="2:15">
      <c r="C212" t="s">
        <v>11</v>
      </c>
      <c r="D212" s="18">
        <v>2030</v>
      </c>
      <c r="E212" t="str">
        <f t="shared" si="23"/>
        <v>INDF*</v>
      </c>
      <c r="F212" t="str">
        <f t="shared" si="27"/>
        <v>INDHFO</v>
      </c>
      <c r="G212" t="str">
        <f t="shared" si="27"/>
        <v>IFDRH</v>
      </c>
      <c r="H212" t="str">
        <f t="shared" si="27"/>
        <v>INDHFO</v>
      </c>
      <c r="I212" s="10" t="s">
        <v>209</v>
      </c>
      <c r="J212" s="51">
        <f ca="1">OFFSET(Input!$A$1,M212+N212+2,O212+1)</f>
        <v>70.840902704037745</v>
      </c>
      <c r="L212" s="10" t="str">
        <f t="shared" si="25"/>
        <v>HeatTax</v>
      </c>
      <c r="M212" s="10">
        <f>VLOOKUP(L212,Input!$C$2:$D$6,2,FALSE)</f>
        <v>63</v>
      </c>
      <c r="N212" s="10">
        <f t="shared" si="26"/>
        <v>21</v>
      </c>
      <c r="O212" s="10">
        <f>MATCH(F212,Input!$C$15:$U$15,0)</f>
        <v>7</v>
      </c>
    </row>
    <row r="213" spans="2:15">
      <c r="C213" t="s">
        <v>11</v>
      </c>
      <c r="D213" s="18">
        <v>2030</v>
      </c>
      <c r="E213" t="str">
        <f t="shared" si="23"/>
        <v>INDF*</v>
      </c>
      <c r="F213" t="str">
        <f t="shared" si="27"/>
        <v>INDLPG</v>
      </c>
      <c r="G213" t="str">
        <f t="shared" si="27"/>
        <v>IFDRH</v>
      </c>
      <c r="H213" t="str">
        <f t="shared" si="27"/>
        <v>INDLPG</v>
      </c>
      <c r="I213" s="10" t="s">
        <v>209</v>
      </c>
      <c r="J213" s="51">
        <f ca="1">OFFSET(Input!$A$1,M213+N213+2,O213+1)</f>
        <v>50.283318770351023</v>
      </c>
      <c r="L213" s="10" t="str">
        <f t="shared" si="25"/>
        <v>HeatTax</v>
      </c>
      <c r="M213" s="10">
        <f>VLOOKUP(L213,Input!$C$2:$D$6,2,FALSE)</f>
        <v>63</v>
      </c>
      <c r="N213" s="10">
        <f t="shared" si="26"/>
        <v>21</v>
      </c>
      <c r="O213" s="10">
        <f>MATCH(F213,Input!$C$15:$U$15,0)</f>
        <v>8</v>
      </c>
    </row>
    <row r="214" spans="2:15">
      <c r="C214" t="s">
        <v>11</v>
      </c>
      <c r="D214" s="18">
        <v>2030</v>
      </c>
      <c r="E214" t="str">
        <f t="shared" si="23"/>
        <v>INDF*</v>
      </c>
      <c r="F214" t="str">
        <f t="shared" si="27"/>
        <v>INDWST</v>
      </c>
      <c r="G214" t="str">
        <f t="shared" si="27"/>
        <v>IFDRH</v>
      </c>
      <c r="H214" t="str">
        <f t="shared" si="27"/>
        <v>INDWST</v>
      </c>
      <c r="I214" s="10" t="s">
        <v>209</v>
      </c>
      <c r="J214" s="51">
        <f ca="1">OFFSET(Input!$A$1,M214+N214+2,O214+1)</f>
        <v>0</v>
      </c>
      <c r="L214" s="10" t="str">
        <f t="shared" si="25"/>
        <v>HeatTax</v>
      </c>
      <c r="M214" s="10">
        <f>VLOOKUP(L214,Input!$C$2:$D$6,2,FALSE)</f>
        <v>63</v>
      </c>
      <c r="N214" s="10">
        <f t="shared" si="26"/>
        <v>21</v>
      </c>
      <c r="O214" s="10">
        <f>MATCH(F214,Input!$C$15:$U$15,0)</f>
        <v>9</v>
      </c>
    </row>
    <row r="215" spans="2:15">
      <c r="C215" t="s">
        <v>11</v>
      </c>
      <c r="D215" s="18">
        <v>2030</v>
      </c>
      <c r="E215" t="str">
        <f t="shared" si="23"/>
        <v>INDF*</v>
      </c>
      <c r="F215" t="str">
        <f t="shared" si="27"/>
        <v>INDHCE</v>
      </c>
      <c r="G215" t="str">
        <f t="shared" si="27"/>
        <v>IFDRH</v>
      </c>
      <c r="H215" t="str">
        <f t="shared" si="27"/>
        <v>INDHCE</v>
      </c>
      <c r="I215" s="10" t="s">
        <v>209</v>
      </c>
      <c r="J215" s="51">
        <f ca="1">OFFSET(Input!$A$1,M215+N215+2,O215+1)</f>
        <v>30.170076892571945</v>
      </c>
      <c r="L215" s="10" t="str">
        <f t="shared" si="25"/>
        <v>HeatTax</v>
      </c>
      <c r="M215" s="10">
        <f>VLOOKUP(L215,Input!$C$2:$D$6,2,FALSE)</f>
        <v>63</v>
      </c>
      <c r="N215" s="10">
        <f t="shared" si="26"/>
        <v>21</v>
      </c>
      <c r="O215" s="10">
        <f>MATCH(F215,Input!$C$15:$U$15,0)</f>
        <v>10</v>
      </c>
    </row>
    <row r="216" spans="2:15">
      <c r="C216" t="s">
        <v>11</v>
      </c>
      <c r="D216" s="18">
        <v>2030</v>
      </c>
      <c r="E216" t="str">
        <f t="shared" si="23"/>
        <v>INDF*</v>
      </c>
      <c r="F216" t="str">
        <f t="shared" si="27"/>
        <v>INDHDE</v>
      </c>
      <c r="G216" t="str">
        <f t="shared" si="27"/>
        <v>IFDRH</v>
      </c>
      <c r="H216" t="str">
        <f t="shared" si="27"/>
        <v>INDHDE</v>
      </c>
      <c r="I216" s="10" t="s">
        <v>209</v>
      </c>
      <c r="J216" s="51">
        <f ca="1">OFFSET(Input!$A$1,M216+N216+2,O216+1)</f>
        <v>30.170076892571945</v>
      </c>
      <c r="L216" s="10" t="str">
        <f t="shared" si="25"/>
        <v>HeatTax</v>
      </c>
      <c r="M216" s="10">
        <f>VLOOKUP(L216,Input!$C$2:$D$6,2,FALSE)</f>
        <v>63</v>
      </c>
      <c r="N216" s="10">
        <f t="shared" si="26"/>
        <v>21</v>
      </c>
      <c r="O216" s="10">
        <f>MATCH(F216,Input!$C$15:$U$15,0)</f>
        <v>11</v>
      </c>
    </row>
    <row r="217" spans="2:15" ht="15.75" thickBot="1">
      <c r="B217" s="80"/>
      <c r="C217" s="80" t="s">
        <v>11</v>
      </c>
      <c r="D217" s="81">
        <v>2030</v>
      </c>
      <c r="E217" s="80" t="str">
        <f t="shared" si="23"/>
        <v>INDF*</v>
      </c>
      <c r="F217" s="80" t="str">
        <f t="shared" si="27"/>
        <v>INDELC</v>
      </c>
      <c r="G217" s="80" t="str">
        <f t="shared" si="27"/>
        <v>IFDRH</v>
      </c>
      <c r="H217" s="80" t="str">
        <f t="shared" si="27"/>
        <v>INDELC</v>
      </c>
      <c r="I217" s="82" t="s">
        <v>209</v>
      </c>
      <c r="J217" s="83">
        <f ca="1">OFFSET(Input!$A$1,M217+N217+2,O217+1)</f>
        <v>40.322872058088471</v>
      </c>
      <c r="L217" s="13" t="str">
        <f t="shared" si="25"/>
        <v>HeatTax</v>
      </c>
      <c r="M217" s="13">
        <f>VLOOKUP(L217,Input!$C$2:$D$6,2,FALSE)</f>
        <v>63</v>
      </c>
      <c r="N217" s="13">
        <f t="shared" si="26"/>
        <v>21</v>
      </c>
      <c r="O217" s="13">
        <f>MATCH(F217,Input!$C$15:$U$15,0)</f>
        <v>12</v>
      </c>
    </row>
    <row r="218" spans="2:15">
      <c r="B218" s="9"/>
      <c r="C218" s="9" t="s">
        <v>11</v>
      </c>
      <c r="D218" s="12">
        <v>2030</v>
      </c>
      <c r="E218" s="9" t="str">
        <f t="shared" si="23"/>
        <v>INDF*</v>
      </c>
      <c r="F218" s="9" t="str">
        <f t="shared" si="27"/>
        <v>INDELC</v>
      </c>
      <c r="G218" s="9" t="str">
        <f t="shared" si="27"/>
        <v>IFDLA</v>
      </c>
      <c r="H218" s="9" t="str">
        <f t="shared" si="27"/>
        <v>INDELC</v>
      </c>
      <c r="I218" s="13" t="s">
        <v>209</v>
      </c>
      <c r="J218" s="52">
        <f ca="1">OFFSET(Input!$A$1,M218+N218+2,O218+1)</f>
        <v>40.322872058088471</v>
      </c>
      <c r="L218" s="28" t="str">
        <f t="shared" si="25"/>
        <v>FullTax</v>
      </c>
      <c r="M218" s="28">
        <f>VLOOKUP(L218,Input!$C$2:$D$6,2,FALSE)</f>
        <v>113</v>
      </c>
      <c r="N218" s="28">
        <f t="shared" si="26"/>
        <v>21</v>
      </c>
      <c r="O218" s="28">
        <f>MATCH(F218,Input!$C$15:$U$15,0)</f>
        <v>12</v>
      </c>
    </row>
    <row r="219" spans="2:15">
      <c r="B219" s="9"/>
      <c r="C219" s="9" t="s">
        <v>11</v>
      </c>
      <c r="D219" s="12">
        <v>2030</v>
      </c>
      <c r="E219" s="9" t="str">
        <f t="shared" si="23"/>
        <v>INDF*</v>
      </c>
      <c r="F219" s="9" t="str">
        <f t="shared" si="27"/>
        <v>INDELC</v>
      </c>
      <c r="G219" s="9" t="str">
        <f t="shared" si="27"/>
        <v>IFDEM</v>
      </c>
      <c r="H219" s="9" t="str">
        <f t="shared" si="27"/>
        <v>INDELC</v>
      </c>
      <c r="I219" s="13" t="s">
        <v>209</v>
      </c>
      <c r="J219" s="52">
        <f ca="1">OFFSET(Input!$A$1,M219+N219+2,O219+1)</f>
        <v>40.322872058088471</v>
      </c>
      <c r="L219" s="13" t="str">
        <f t="shared" si="25"/>
        <v>FullTax</v>
      </c>
      <c r="M219" s="13">
        <f>VLOOKUP(L219,Input!$C$2:$D$6,2,FALSE)</f>
        <v>113</v>
      </c>
      <c r="N219" s="13">
        <f t="shared" si="26"/>
        <v>21</v>
      </c>
      <c r="O219" s="13">
        <f>MATCH(F219,Input!$C$15:$U$15,0)</f>
        <v>12</v>
      </c>
    </row>
    <row r="220" spans="2:15">
      <c r="C220" t="s">
        <v>11</v>
      </c>
      <c r="D220" s="18">
        <v>2030</v>
      </c>
      <c r="E220" t="str">
        <f t="shared" si="23"/>
        <v>INDF*</v>
      </c>
      <c r="F220" t="str">
        <f t="shared" si="27"/>
        <v>INDDSB1</v>
      </c>
      <c r="G220" t="str">
        <f t="shared" si="27"/>
        <v>IFDTF</v>
      </c>
      <c r="H220" t="str">
        <f t="shared" si="27"/>
        <v>INDDSB1</v>
      </c>
      <c r="I220" s="10" t="s">
        <v>209</v>
      </c>
      <c r="J220" s="51">
        <f ca="1">OFFSET(Input!$A$1,M220+N220+2,O220+1)</f>
        <v>40.322872058088471</v>
      </c>
      <c r="L220" s="10" t="str">
        <f t="shared" si="25"/>
        <v>FullTax</v>
      </c>
      <c r="M220" s="10">
        <f>VLOOKUP(L220,Input!$C$2:$D$6,2,FALSE)</f>
        <v>113</v>
      </c>
      <c r="N220" s="10">
        <f t="shared" si="26"/>
        <v>21</v>
      </c>
      <c r="O220" s="10">
        <f>MATCH(F220,Input!$C$15:$U$15,0)</f>
        <v>13</v>
      </c>
    </row>
    <row r="221" spans="2:15">
      <c r="C221" t="s">
        <v>11</v>
      </c>
      <c r="D221" s="18">
        <v>2030</v>
      </c>
      <c r="E221" t="str">
        <f t="shared" si="23"/>
        <v>INDF*</v>
      </c>
      <c r="F221" t="str">
        <f t="shared" si="27"/>
        <v>INDDSB2</v>
      </c>
      <c r="G221" t="str">
        <f t="shared" si="27"/>
        <v>IFDTF</v>
      </c>
      <c r="H221" t="str">
        <f t="shared" si="27"/>
        <v>INDDSB2</v>
      </c>
      <c r="I221" s="10" t="s">
        <v>209</v>
      </c>
      <c r="J221" s="51">
        <f ca="1">OFFSET(Input!$A$1,M221+N221+2,O221+1)</f>
        <v>121.84069514307899</v>
      </c>
      <c r="L221" s="10" t="str">
        <f t="shared" si="25"/>
        <v>FullTax</v>
      </c>
      <c r="M221" s="10">
        <f>VLOOKUP(L221,Input!$C$2:$D$6,2,FALSE)</f>
        <v>113</v>
      </c>
      <c r="N221" s="10">
        <f t="shared" si="26"/>
        <v>21</v>
      </c>
      <c r="O221" s="10">
        <f>MATCH(F221,Input!$C$15:$U$15,0)</f>
        <v>14</v>
      </c>
    </row>
    <row r="222" spans="2:15">
      <c r="C222" t="s">
        <v>11</v>
      </c>
      <c r="D222" s="18">
        <v>2030</v>
      </c>
      <c r="E222" t="str">
        <f t="shared" si="23"/>
        <v>INDF*</v>
      </c>
      <c r="F222" t="str">
        <f t="shared" si="27"/>
        <v>INDDSL</v>
      </c>
      <c r="G222" t="str">
        <f t="shared" si="27"/>
        <v>IFDTF</v>
      </c>
      <c r="H222" t="str">
        <f t="shared" si="27"/>
        <v>INDDSL</v>
      </c>
      <c r="I222" s="10" t="s">
        <v>209</v>
      </c>
      <c r="J222" s="51">
        <f ca="1">OFFSET(Input!$A$1,M222+N222+2,O222+1)</f>
        <v>154.26271326684906</v>
      </c>
      <c r="L222" s="10" t="str">
        <f t="shared" si="25"/>
        <v>FullTax</v>
      </c>
      <c r="M222" s="10">
        <f>VLOOKUP(L222,Input!$C$2:$D$6,2,FALSE)</f>
        <v>113</v>
      </c>
      <c r="N222" s="10">
        <f t="shared" si="26"/>
        <v>21</v>
      </c>
      <c r="O222" s="10">
        <f>MATCH(F222,Input!$C$15:$U$15,0)</f>
        <v>3</v>
      </c>
    </row>
    <row r="223" spans="2:15">
      <c r="C223" t="s">
        <v>11</v>
      </c>
      <c r="D223" s="18">
        <v>2030</v>
      </c>
      <c r="E223" t="str">
        <f t="shared" si="23"/>
        <v>INDF*</v>
      </c>
      <c r="F223" t="str">
        <f t="shared" si="27"/>
        <v>INDLPG</v>
      </c>
      <c r="G223" t="str">
        <f t="shared" si="27"/>
        <v>IFDFL</v>
      </c>
      <c r="H223" t="str">
        <f t="shared" si="27"/>
        <v>INDLPG</v>
      </c>
      <c r="I223" s="10" t="s">
        <v>209</v>
      </c>
      <c r="J223" s="51">
        <f ca="1">OFFSET(Input!$A$1,M223+N223+2,O223+1)</f>
        <v>50.283318770351023</v>
      </c>
      <c r="L223" s="10" t="str">
        <f t="shared" si="25"/>
        <v>FullTax</v>
      </c>
      <c r="M223" s="10">
        <f>VLOOKUP(L223,Input!$C$2:$D$6,2,FALSE)</f>
        <v>113</v>
      </c>
      <c r="N223" s="10">
        <f t="shared" si="26"/>
        <v>21</v>
      </c>
      <c r="O223" s="10">
        <f>MATCH(F223,Input!$C$15:$U$15,0)</f>
        <v>8</v>
      </c>
    </row>
    <row r="224" spans="2:15">
      <c r="C224" t="s">
        <v>11</v>
      </c>
      <c r="D224" s="18">
        <v>2030</v>
      </c>
      <c r="E224" t="str">
        <f t="shared" si="23"/>
        <v>INDF*</v>
      </c>
      <c r="F224" t="str">
        <f t="shared" si="27"/>
        <v>INDSNG1</v>
      </c>
      <c r="G224" t="str">
        <f t="shared" si="27"/>
        <v>IFDFL</v>
      </c>
      <c r="H224" t="str">
        <f t="shared" si="27"/>
        <v>INDSNG1</v>
      </c>
      <c r="I224" s="10" t="s">
        <v>209</v>
      </c>
      <c r="J224" s="51">
        <f ca="1">OFFSET(Input!$A$1,M224+N224+2,O224+1)</f>
        <v>121.84069514307899</v>
      </c>
      <c r="L224" s="10" t="str">
        <f t="shared" si="25"/>
        <v>FullTax</v>
      </c>
      <c r="M224" s="10">
        <f>VLOOKUP(L224,Input!$C$2:$D$6,2,FALSE)</f>
        <v>113</v>
      </c>
      <c r="N224" s="10">
        <f t="shared" si="26"/>
        <v>21</v>
      </c>
      <c r="O224" s="10">
        <f>MATCH(F224,Input!$C$15:$U$15,0)</f>
        <v>15</v>
      </c>
    </row>
    <row r="225" spans="2:15" ht="15.75" thickBot="1">
      <c r="B225" s="9"/>
      <c r="C225" s="9" t="s">
        <v>11</v>
      </c>
      <c r="D225" s="12">
        <v>2030</v>
      </c>
      <c r="E225" s="9" t="str">
        <f t="shared" si="23"/>
        <v>INDF*</v>
      </c>
      <c r="F225" s="9" t="str">
        <f t="shared" si="27"/>
        <v>INDSNG2</v>
      </c>
      <c r="G225" s="9" t="str">
        <f t="shared" si="27"/>
        <v>IFDFL</v>
      </c>
      <c r="H225" s="9" t="str">
        <f t="shared" si="27"/>
        <v>INDSNG2</v>
      </c>
      <c r="I225" s="13" t="s">
        <v>209</v>
      </c>
      <c r="J225" s="52">
        <f ca="1">OFFSET(Input!$A$1,M225+N225+2,O225+1)</f>
        <v>0</v>
      </c>
      <c r="L225" s="13" t="str">
        <f t="shared" si="25"/>
        <v>FullTax</v>
      </c>
      <c r="M225" s="13">
        <f>VLOOKUP(L225,Input!$C$2:$D$6,2,FALSE)</f>
        <v>113</v>
      </c>
      <c r="N225" s="13">
        <f t="shared" si="26"/>
        <v>21</v>
      </c>
      <c r="O225" s="13">
        <f>MATCH(F225,Input!$C$15:$U$15,0)</f>
        <v>16</v>
      </c>
    </row>
    <row r="226" spans="2:15" ht="18" customHeight="1">
      <c r="B226" s="8"/>
      <c r="C226" s="8" t="s">
        <v>11</v>
      </c>
      <c r="D226" s="19">
        <v>2035</v>
      </c>
      <c r="E226" s="8" t="str">
        <f t="shared" si="23"/>
        <v>INDF*</v>
      </c>
      <c r="F226" s="8" t="str">
        <f t="shared" si="27"/>
        <v>INDNGA</v>
      </c>
      <c r="G226" s="8" t="str">
        <f t="shared" si="27"/>
        <v>IFDMT</v>
      </c>
      <c r="H226" s="8" t="str">
        <f t="shared" si="27"/>
        <v>INDNGA</v>
      </c>
      <c r="I226" s="20" t="s">
        <v>209</v>
      </c>
      <c r="J226" s="50">
        <f ca="1">OFFSET(Input!$A$1,M226+N226+2,O226+1)</f>
        <v>2.5015331882971479</v>
      </c>
      <c r="L226" s="20" t="str">
        <f t="shared" si="25"/>
        <v>ProcesTax</v>
      </c>
      <c r="M226" s="20">
        <f>VLOOKUP(L226,Input!$C$2:$D$6,2,FALSE)</f>
        <v>13</v>
      </c>
      <c r="N226" s="20">
        <f t="shared" si="26"/>
        <v>26</v>
      </c>
      <c r="O226" s="20">
        <f>MATCH(F226,Input!$C$15:$U$15,0)</f>
        <v>1</v>
      </c>
    </row>
    <row r="227" spans="2:15">
      <c r="C227" t="s">
        <v>11</v>
      </c>
      <c r="D227" s="18">
        <v>2035</v>
      </c>
      <c r="E227" t="str">
        <f t="shared" si="23"/>
        <v>INDF*</v>
      </c>
      <c r="F227" t="str">
        <f t="shared" si="27"/>
        <v>INDSNG1</v>
      </c>
      <c r="G227" t="str">
        <f t="shared" si="27"/>
        <v>IFDMT</v>
      </c>
      <c r="H227" t="str">
        <f t="shared" si="27"/>
        <v>INDSNG1</v>
      </c>
      <c r="I227" s="10" t="s">
        <v>209</v>
      </c>
      <c r="J227" s="51">
        <f ca="1">OFFSET(Input!$A$1,M227+N227+2,O227+1)</f>
        <v>0</v>
      </c>
      <c r="L227" s="10" t="str">
        <f t="shared" si="25"/>
        <v>ProcesTax</v>
      </c>
      <c r="M227" s="10">
        <f>VLOOKUP(L227,Input!$C$2:$D$6,2,FALSE)</f>
        <v>13</v>
      </c>
      <c r="N227" s="10">
        <f t="shared" si="26"/>
        <v>26</v>
      </c>
      <c r="O227" s="10">
        <f>MATCH(F227,Input!$C$15:$U$15,0)</f>
        <v>15</v>
      </c>
    </row>
    <row r="228" spans="2:15">
      <c r="C228" t="s">
        <v>11</v>
      </c>
      <c r="D228" s="18">
        <v>2035</v>
      </c>
      <c r="E228" t="str">
        <f t="shared" si="23"/>
        <v>INDF*</v>
      </c>
      <c r="F228" t="str">
        <f t="shared" si="27"/>
        <v>INDSNG2</v>
      </c>
      <c r="G228" t="str">
        <f t="shared" si="27"/>
        <v>IFDMT</v>
      </c>
      <c r="H228" t="str">
        <f t="shared" si="27"/>
        <v>INDSNG2</v>
      </c>
      <c r="I228" s="10" t="s">
        <v>209</v>
      </c>
      <c r="J228" s="51">
        <f ca="1">OFFSET(Input!$A$1,M228+N228+2,O228+1)</f>
        <v>0</v>
      </c>
      <c r="L228" s="10" t="str">
        <f t="shared" si="25"/>
        <v>ProcesTax</v>
      </c>
      <c r="M228" s="10">
        <f>VLOOKUP(L228,Input!$C$2:$D$6,2,FALSE)</f>
        <v>13</v>
      </c>
      <c r="N228" s="10">
        <f t="shared" si="26"/>
        <v>26</v>
      </c>
      <c r="O228" s="10">
        <f>MATCH(F228,Input!$C$15:$U$15,0)</f>
        <v>16</v>
      </c>
    </row>
    <row r="229" spans="2:15">
      <c r="C229" t="s">
        <v>11</v>
      </c>
      <c r="D229" s="18">
        <v>2035</v>
      </c>
      <c r="E229" t="str">
        <f t="shared" si="23"/>
        <v>INDF*</v>
      </c>
      <c r="F229" t="str">
        <f t="shared" si="27"/>
        <v>INDCOA</v>
      </c>
      <c r="G229" t="str">
        <f t="shared" si="27"/>
        <v>IFDMT</v>
      </c>
      <c r="H229" t="str">
        <f t="shared" si="27"/>
        <v>INDCOA</v>
      </c>
      <c r="I229" s="10" t="s">
        <v>209</v>
      </c>
      <c r="J229" s="51">
        <f ca="1">OFFSET(Input!$A$1,M229+N229+2,O229+1)</f>
        <v>0</v>
      </c>
      <c r="L229" s="10" t="str">
        <f t="shared" si="25"/>
        <v>ProcesTax</v>
      </c>
      <c r="M229" s="10">
        <f>VLOOKUP(L229,Input!$C$2:$D$6,2,FALSE)</f>
        <v>13</v>
      </c>
      <c r="N229" s="10">
        <f t="shared" si="26"/>
        <v>26</v>
      </c>
      <c r="O229" s="10">
        <f>MATCH(F229,Input!$C$15:$U$15,0)</f>
        <v>2</v>
      </c>
    </row>
    <row r="230" spans="2:15">
      <c r="C230" t="s">
        <v>11</v>
      </c>
      <c r="D230" s="18">
        <v>2035</v>
      </c>
      <c r="E230" t="str">
        <f t="shared" si="23"/>
        <v>INDF*</v>
      </c>
      <c r="F230" t="str">
        <f t="shared" ref="F230:H249" si="28">F186</f>
        <v>INDDSL</v>
      </c>
      <c r="G230" t="str">
        <f t="shared" si="28"/>
        <v>IFDMT</v>
      </c>
      <c r="H230" t="str">
        <f t="shared" si="28"/>
        <v>INDDSL</v>
      </c>
      <c r="I230" s="10" t="s">
        <v>209</v>
      </c>
      <c r="J230" s="51">
        <f ca="1">OFFSET(Input!$A$1,M230+N230+2,O230+1)</f>
        <v>154.26271326684906</v>
      </c>
      <c r="L230" s="10" t="str">
        <f t="shared" si="25"/>
        <v>ProcesTax</v>
      </c>
      <c r="M230" s="10">
        <f>VLOOKUP(L230,Input!$C$2:$D$6,2,FALSE)</f>
        <v>13</v>
      </c>
      <c r="N230" s="10">
        <f t="shared" si="26"/>
        <v>26</v>
      </c>
      <c r="O230" s="10">
        <f>MATCH(F230,Input!$C$15:$U$15,0)</f>
        <v>3</v>
      </c>
    </row>
    <row r="231" spans="2:15">
      <c r="C231" t="s">
        <v>11</v>
      </c>
      <c r="D231" s="18">
        <v>2035</v>
      </c>
      <c r="E231" t="str">
        <f t="shared" si="23"/>
        <v>INDF*</v>
      </c>
      <c r="F231" t="str">
        <f t="shared" si="28"/>
        <v>INDDSB1</v>
      </c>
      <c r="G231" t="str">
        <f t="shared" si="28"/>
        <v>IFDMT</v>
      </c>
      <c r="H231" t="str">
        <f t="shared" si="28"/>
        <v>INDDSB1</v>
      </c>
      <c r="I231" s="10" t="s">
        <v>209</v>
      </c>
      <c r="J231" s="51">
        <f ca="1">OFFSET(Input!$A$1,M231+N231+2,O231+1)</f>
        <v>121.84069514307899</v>
      </c>
      <c r="L231" s="10" t="str">
        <f t="shared" si="25"/>
        <v>ProcesTax</v>
      </c>
      <c r="M231" s="10">
        <f>VLOOKUP(L231,Input!$C$2:$D$6,2,FALSE)</f>
        <v>13</v>
      </c>
      <c r="N231" s="10">
        <f t="shared" si="26"/>
        <v>26</v>
      </c>
      <c r="O231" s="10">
        <f>MATCH(F231,Input!$C$15:$U$15,0)</f>
        <v>13</v>
      </c>
    </row>
    <row r="232" spans="2:15">
      <c r="C232" t="s">
        <v>11</v>
      </c>
      <c r="D232" s="18">
        <v>2035</v>
      </c>
      <c r="E232" t="str">
        <f t="shared" si="23"/>
        <v>INDF*</v>
      </c>
      <c r="F232" t="str">
        <f t="shared" si="28"/>
        <v>INDDSB2</v>
      </c>
      <c r="G232" t="str">
        <f t="shared" si="28"/>
        <v>IFDMT</v>
      </c>
      <c r="H232" t="str">
        <f t="shared" si="28"/>
        <v>INDDSB2</v>
      </c>
      <c r="I232" s="10" t="s">
        <v>209</v>
      </c>
      <c r="J232" s="51">
        <f ca="1">OFFSET(Input!$A$1,M232+N232+2,O232+1)</f>
        <v>121.84069514307899</v>
      </c>
      <c r="L232" s="10" t="str">
        <f t="shared" si="25"/>
        <v>ProcesTax</v>
      </c>
      <c r="M232" s="10">
        <f>VLOOKUP(L232,Input!$C$2:$D$6,2,FALSE)</f>
        <v>13</v>
      </c>
      <c r="N232" s="10">
        <f t="shared" si="26"/>
        <v>26</v>
      </c>
      <c r="O232" s="10">
        <f>MATCH(F232,Input!$C$15:$U$15,0)</f>
        <v>14</v>
      </c>
    </row>
    <row r="233" spans="2:15">
      <c r="C233" t="s">
        <v>11</v>
      </c>
      <c r="D233" s="18">
        <v>2035</v>
      </c>
      <c r="E233" t="str">
        <f t="shared" si="23"/>
        <v>INDF*</v>
      </c>
      <c r="F233" t="str">
        <f t="shared" si="28"/>
        <v>INDWPE</v>
      </c>
      <c r="G233" t="str">
        <f t="shared" si="28"/>
        <v>IFDMT</v>
      </c>
      <c r="H233" t="str">
        <f t="shared" si="28"/>
        <v>INDWPE</v>
      </c>
      <c r="I233" s="10" t="s">
        <v>209</v>
      </c>
      <c r="J233" s="51">
        <f ca="1">OFFSET(Input!$A$1,M233+N233+2,O233+1)</f>
        <v>0</v>
      </c>
      <c r="L233" s="10" t="str">
        <f t="shared" si="25"/>
        <v>ProcesTax</v>
      </c>
      <c r="M233" s="10">
        <f>VLOOKUP(L233,Input!$C$2:$D$6,2,FALSE)</f>
        <v>13</v>
      </c>
      <c r="N233" s="10">
        <f t="shared" si="26"/>
        <v>26</v>
      </c>
      <c r="O233" s="10">
        <f>MATCH(F233,Input!$C$15:$U$15,0)</f>
        <v>4</v>
      </c>
    </row>
    <row r="234" spans="2:15">
      <c r="C234" t="s">
        <v>11</v>
      </c>
      <c r="D234" s="18">
        <v>2035</v>
      </c>
      <c r="E234" t="str">
        <f t="shared" si="23"/>
        <v>INDF*</v>
      </c>
      <c r="F234" t="str">
        <f t="shared" si="28"/>
        <v>INDWCH</v>
      </c>
      <c r="G234" t="str">
        <f t="shared" si="28"/>
        <v>IFDMT</v>
      </c>
      <c r="H234" t="str">
        <f t="shared" si="28"/>
        <v>INDWCH</v>
      </c>
      <c r="I234" s="10" t="s">
        <v>209</v>
      </c>
      <c r="J234" s="51">
        <f ca="1">OFFSET(Input!$A$1,M234+N234+2,O234+1)</f>
        <v>0</v>
      </c>
      <c r="L234" s="10" t="str">
        <f t="shared" si="25"/>
        <v>ProcesTax</v>
      </c>
      <c r="M234" s="10">
        <f>VLOOKUP(L234,Input!$C$2:$D$6,2,FALSE)</f>
        <v>13</v>
      </c>
      <c r="N234" s="10">
        <f t="shared" si="26"/>
        <v>26</v>
      </c>
      <c r="O234" s="10">
        <f>MATCH(F234,Input!$C$15:$U$15,0)</f>
        <v>5</v>
      </c>
    </row>
    <row r="235" spans="2:15">
      <c r="C235" t="s">
        <v>11</v>
      </c>
      <c r="D235" s="18">
        <v>2035</v>
      </c>
      <c r="E235" t="str">
        <f t="shared" si="23"/>
        <v>INDF*</v>
      </c>
      <c r="F235" t="str">
        <f t="shared" si="28"/>
        <v>INDBGA</v>
      </c>
      <c r="G235" t="str">
        <f t="shared" si="28"/>
        <v>IFDMT</v>
      </c>
      <c r="H235" t="str">
        <f t="shared" si="28"/>
        <v>INDBGA</v>
      </c>
      <c r="I235" s="10" t="s">
        <v>209</v>
      </c>
      <c r="J235" s="51">
        <f ca="1">OFFSET(Input!$A$1,M235+N235+2,O235+1)</f>
        <v>0</v>
      </c>
      <c r="L235" s="10" t="str">
        <f t="shared" si="25"/>
        <v>ProcesTax</v>
      </c>
      <c r="M235" s="10">
        <f>VLOOKUP(L235,Input!$C$2:$D$6,2,FALSE)</f>
        <v>13</v>
      </c>
      <c r="N235" s="10">
        <f t="shared" si="26"/>
        <v>26</v>
      </c>
      <c r="O235" s="10">
        <f>MATCH(F235,Input!$C$15:$U$15,0)</f>
        <v>6</v>
      </c>
    </row>
    <row r="236" spans="2:15">
      <c r="C236" t="s">
        <v>11</v>
      </c>
      <c r="D236" s="18">
        <v>2035</v>
      </c>
      <c r="E236" t="str">
        <f t="shared" si="23"/>
        <v>INDF*</v>
      </c>
      <c r="F236" t="str">
        <f t="shared" si="28"/>
        <v>INDHFO</v>
      </c>
      <c r="G236" t="str">
        <f t="shared" si="28"/>
        <v>IFDMT</v>
      </c>
      <c r="H236" t="str">
        <f t="shared" si="28"/>
        <v>INDHFO</v>
      </c>
      <c r="I236" s="10" t="s">
        <v>209</v>
      </c>
      <c r="J236" s="51">
        <f ca="1">OFFSET(Input!$A$1,M236+N236+2,O236+1)</f>
        <v>49.119350191937215</v>
      </c>
      <c r="L236" s="10" t="str">
        <f t="shared" si="25"/>
        <v>ProcesTax</v>
      </c>
      <c r="M236" s="10">
        <f>VLOOKUP(L236,Input!$C$2:$D$6,2,FALSE)</f>
        <v>13</v>
      </c>
      <c r="N236" s="10">
        <f t="shared" si="26"/>
        <v>26</v>
      </c>
      <c r="O236" s="10">
        <f>MATCH(F236,Input!$C$15:$U$15,0)</f>
        <v>7</v>
      </c>
    </row>
    <row r="237" spans="2:15">
      <c r="C237" t="s">
        <v>11</v>
      </c>
      <c r="D237" s="18">
        <v>2035</v>
      </c>
      <c r="E237" t="str">
        <f t="shared" ref="E237:E269" si="29">$U$3&amp;"*"</f>
        <v>INDF*</v>
      </c>
      <c r="F237" t="str">
        <f t="shared" si="28"/>
        <v>INDLPG</v>
      </c>
      <c r="G237" t="str">
        <f t="shared" si="28"/>
        <v>IFDMT</v>
      </c>
      <c r="H237" t="str">
        <f t="shared" si="28"/>
        <v>INDLPG</v>
      </c>
      <c r="I237" s="10" t="s">
        <v>209</v>
      </c>
      <c r="J237" s="51">
        <f ca="1">OFFSET(Input!$A$1,M237+N237+2,O237+1)</f>
        <v>50.283318770351023</v>
      </c>
      <c r="L237" s="10" t="str">
        <f t="shared" si="25"/>
        <v>ProcesTax</v>
      </c>
      <c r="M237" s="10">
        <f>VLOOKUP(L237,Input!$C$2:$D$6,2,FALSE)</f>
        <v>13</v>
      </c>
      <c r="N237" s="10">
        <f t="shared" si="26"/>
        <v>26</v>
      </c>
      <c r="O237" s="10">
        <f>MATCH(F237,Input!$C$15:$U$15,0)</f>
        <v>8</v>
      </c>
    </row>
    <row r="238" spans="2:15">
      <c r="C238" t="s">
        <v>11</v>
      </c>
      <c r="D238" s="18">
        <v>2035</v>
      </c>
      <c r="E238" t="str">
        <f t="shared" si="29"/>
        <v>INDF*</v>
      </c>
      <c r="F238" t="str">
        <f t="shared" si="28"/>
        <v>INDWST</v>
      </c>
      <c r="G238" t="str">
        <f t="shared" si="28"/>
        <v>IFDMT</v>
      </c>
      <c r="H238" t="str">
        <f t="shared" si="28"/>
        <v>INDWST</v>
      </c>
      <c r="I238" s="10" t="s">
        <v>209</v>
      </c>
      <c r="J238" s="51">
        <f ca="1">OFFSET(Input!$A$1,M238+N238+2,O238+1)</f>
        <v>0</v>
      </c>
      <c r="L238" s="10" t="str">
        <f t="shared" si="25"/>
        <v>ProcesTax</v>
      </c>
      <c r="M238" s="10">
        <f>VLOOKUP(L238,Input!$C$2:$D$6,2,FALSE)</f>
        <v>13</v>
      </c>
      <c r="N238" s="10">
        <f t="shared" si="26"/>
        <v>26</v>
      </c>
      <c r="O238" s="10">
        <f>MATCH(F238,Input!$C$15:$U$15,0)</f>
        <v>9</v>
      </c>
    </row>
    <row r="239" spans="2:15">
      <c r="C239" t="s">
        <v>11</v>
      </c>
      <c r="D239" s="18">
        <v>2035</v>
      </c>
      <c r="E239" t="str">
        <f t="shared" si="29"/>
        <v>INDF*</v>
      </c>
      <c r="F239" t="str">
        <f t="shared" si="28"/>
        <v>INDHCE</v>
      </c>
      <c r="G239" t="str">
        <f t="shared" si="28"/>
        <v>IFDMT</v>
      </c>
      <c r="H239" t="str">
        <f t="shared" si="28"/>
        <v>INDHCE</v>
      </c>
      <c r="I239" s="10" t="s">
        <v>209</v>
      </c>
      <c r="J239" s="51">
        <f ca="1">OFFSET(Input!$A$1,M239+N239+2,O239+1)</f>
        <v>30.170076892571945</v>
      </c>
      <c r="L239" s="10" t="str">
        <f t="shared" si="25"/>
        <v>ProcesTax</v>
      </c>
      <c r="M239" s="10">
        <f>VLOOKUP(L239,Input!$C$2:$D$6,2,FALSE)</f>
        <v>13</v>
      </c>
      <c r="N239" s="10">
        <f t="shared" si="26"/>
        <v>26</v>
      </c>
      <c r="O239" s="10">
        <f>MATCH(F239,Input!$C$15:$U$15,0)</f>
        <v>10</v>
      </c>
    </row>
    <row r="240" spans="2:15">
      <c r="C240" t="s">
        <v>11</v>
      </c>
      <c r="D240" s="18">
        <v>2035</v>
      </c>
      <c r="E240" t="str">
        <f t="shared" si="29"/>
        <v>INDF*</v>
      </c>
      <c r="F240" t="str">
        <f t="shared" si="28"/>
        <v>INDHDE</v>
      </c>
      <c r="G240" t="str">
        <f t="shared" si="28"/>
        <v>IFDMT</v>
      </c>
      <c r="H240" t="str">
        <f t="shared" si="28"/>
        <v>INDHDE</v>
      </c>
      <c r="I240" s="10" t="s">
        <v>209</v>
      </c>
      <c r="J240" s="51">
        <f ca="1">OFFSET(Input!$A$1,M240+N240+2,O240+1)</f>
        <v>30.170076892571945</v>
      </c>
      <c r="L240" s="10" t="str">
        <f t="shared" si="25"/>
        <v>ProcesTax</v>
      </c>
      <c r="M240" s="10">
        <f>VLOOKUP(L240,Input!$C$2:$D$6,2,FALSE)</f>
        <v>13</v>
      </c>
      <c r="N240" s="10">
        <f t="shared" si="26"/>
        <v>26</v>
      </c>
      <c r="O240" s="10">
        <f>MATCH(F240,Input!$C$15:$U$15,0)</f>
        <v>11</v>
      </c>
    </row>
    <row r="241" spans="2:15">
      <c r="B241" s="9"/>
      <c r="C241" s="9" t="s">
        <v>11</v>
      </c>
      <c r="D241" s="12">
        <v>2035</v>
      </c>
      <c r="E241" s="9" t="str">
        <f t="shared" si="29"/>
        <v>INDF*</v>
      </c>
      <c r="F241" s="9" t="str">
        <f t="shared" si="28"/>
        <v>INDELC</v>
      </c>
      <c r="G241" s="9" t="str">
        <f t="shared" si="28"/>
        <v>IFDMT</v>
      </c>
      <c r="H241" s="9" t="str">
        <f t="shared" si="28"/>
        <v>INDELC</v>
      </c>
      <c r="I241" s="13" t="s">
        <v>209</v>
      </c>
      <c r="J241" s="52">
        <f ca="1">OFFSET(Input!$A$1,M241+N241+2,O241+1)</f>
        <v>1.2736219854102486</v>
      </c>
      <c r="L241" s="13" t="str">
        <f t="shared" si="25"/>
        <v>ProcesTax</v>
      </c>
      <c r="M241" s="13">
        <f>VLOOKUP(L241,Input!$C$2:$D$6,2,FALSE)</f>
        <v>13</v>
      </c>
      <c r="N241" s="13">
        <f t="shared" si="26"/>
        <v>26</v>
      </c>
      <c r="O241" s="13">
        <f>MATCH(F241,Input!$C$15:$U$15,0)</f>
        <v>12</v>
      </c>
    </row>
    <row r="242" spans="2:15">
      <c r="C242" t="s">
        <v>11</v>
      </c>
      <c r="D242" s="18">
        <v>2035</v>
      </c>
      <c r="E242" t="str">
        <f t="shared" si="29"/>
        <v>INDF*</v>
      </c>
      <c r="F242" t="str">
        <f t="shared" si="28"/>
        <v>INDNGA</v>
      </c>
      <c r="G242" t="str">
        <f t="shared" si="28"/>
        <v>IFDHT</v>
      </c>
      <c r="H242" t="str">
        <f t="shared" si="28"/>
        <v>INDNGA</v>
      </c>
      <c r="I242" s="10" t="s">
        <v>209</v>
      </c>
      <c r="J242" s="51">
        <f ca="1">OFFSET(Input!$A$1,M242+N242+2,O242+1)</f>
        <v>2.5015331882971479</v>
      </c>
      <c r="L242" s="10" t="str">
        <f t="shared" si="25"/>
        <v>ProcesTax</v>
      </c>
      <c r="M242" s="10">
        <f>VLOOKUP(L242,Input!$C$2:$D$6,2,FALSE)</f>
        <v>13</v>
      </c>
      <c r="N242" s="10">
        <f t="shared" si="26"/>
        <v>26</v>
      </c>
      <c r="O242" s="10">
        <f>MATCH(F242,Input!$C$15:$U$15,0)</f>
        <v>1</v>
      </c>
    </row>
    <row r="243" spans="2:15">
      <c r="C243" t="s">
        <v>11</v>
      </c>
      <c r="D243" s="18">
        <v>2035</v>
      </c>
      <c r="E243" t="str">
        <f t="shared" si="29"/>
        <v>INDF*</v>
      </c>
      <c r="F243" t="str">
        <f t="shared" si="28"/>
        <v>INDSNG2</v>
      </c>
      <c r="G243" t="str">
        <f t="shared" si="28"/>
        <v>IFDHT</v>
      </c>
      <c r="H243" t="str">
        <f t="shared" si="28"/>
        <v>INDSNG2</v>
      </c>
      <c r="I243" s="10" t="s">
        <v>209</v>
      </c>
      <c r="J243" s="51">
        <f ca="1">OFFSET(Input!$A$1,M243+N243+2,O243+1)</f>
        <v>0</v>
      </c>
      <c r="L243" s="10" t="str">
        <f t="shared" si="25"/>
        <v>ProcesTax</v>
      </c>
      <c r="M243" s="10">
        <f>VLOOKUP(L243,Input!$C$2:$D$6,2,FALSE)</f>
        <v>13</v>
      </c>
      <c r="N243" s="10">
        <f t="shared" si="26"/>
        <v>26</v>
      </c>
      <c r="O243" s="10">
        <f>MATCH(F243,Input!$C$15:$U$15,0)</f>
        <v>16</v>
      </c>
    </row>
    <row r="244" spans="2:15">
      <c r="C244" t="s">
        <v>11</v>
      </c>
      <c r="D244" s="18">
        <v>2035</v>
      </c>
      <c r="E244" t="str">
        <f t="shared" si="29"/>
        <v>INDF*</v>
      </c>
      <c r="F244" t="str">
        <f t="shared" si="28"/>
        <v>INDSNG1</v>
      </c>
      <c r="G244" t="str">
        <f t="shared" si="28"/>
        <v>IFDHT</v>
      </c>
      <c r="H244" t="str">
        <f t="shared" si="28"/>
        <v>INDSNG1</v>
      </c>
      <c r="I244" s="10" t="s">
        <v>209</v>
      </c>
      <c r="J244" s="51">
        <f ca="1">OFFSET(Input!$A$1,M244+N244+2,O244+1)</f>
        <v>0</v>
      </c>
      <c r="L244" s="10" t="str">
        <f t="shared" si="25"/>
        <v>ProcesTax</v>
      </c>
      <c r="M244" s="10">
        <f>VLOOKUP(L244,Input!$C$2:$D$6,2,FALSE)</f>
        <v>13</v>
      </c>
      <c r="N244" s="10">
        <f t="shared" si="26"/>
        <v>26</v>
      </c>
      <c r="O244" s="10">
        <f>MATCH(F244,Input!$C$15:$U$15,0)</f>
        <v>15</v>
      </c>
    </row>
    <row r="245" spans="2:15">
      <c r="B245" s="9"/>
      <c r="C245" s="9" t="s">
        <v>11</v>
      </c>
      <c r="D245" s="12">
        <v>2035</v>
      </c>
      <c r="E245" s="9" t="str">
        <f t="shared" si="29"/>
        <v>INDF*</v>
      </c>
      <c r="F245" s="9" t="str">
        <f t="shared" si="28"/>
        <v>INDLPG</v>
      </c>
      <c r="G245" s="9" t="str">
        <f t="shared" si="28"/>
        <v>IFDHT</v>
      </c>
      <c r="H245" s="9" t="str">
        <f t="shared" si="28"/>
        <v>INDLPG</v>
      </c>
      <c r="I245" s="13" t="s">
        <v>209</v>
      </c>
      <c r="J245" s="52">
        <f ca="1">OFFSET(Input!$A$1,M245+N245+2,O245+1)</f>
        <v>50.283318770351023</v>
      </c>
      <c r="L245" s="13" t="str">
        <f t="shared" si="25"/>
        <v>ProcesTax</v>
      </c>
      <c r="M245" s="13">
        <f>VLOOKUP(L245,Input!$C$2:$D$6,2,FALSE)</f>
        <v>13</v>
      </c>
      <c r="N245" s="13">
        <f t="shared" si="26"/>
        <v>26</v>
      </c>
      <c r="O245" s="13">
        <f>MATCH(F245,Input!$C$15:$U$15,0)</f>
        <v>8</v>
      </c>
    </row>
    <row r="246" spans="2:15">
      <c r="C246" t="s">
        <v>11</v>
      </c>
      <c r="D246" s="18">
        <v>2035</v>
      </c>
      <c r="E246" t="str">
        <f t="shared" si="29"/>
        <v>INDF*</v>
      </c>
      <c r="F246" t="str">
        <f t="shared" si="28"/>
        <v>INDNGA</v>
      </c>
      <c r="G246" t="str">
        <f t="shared" si="28"/>
        <v>IFDRH</v>
      </c>
      <c r="H246" t="str">
        <f t="shared" si="28"/>
        <v>INDNGA</v>
      </c>
      <c r="I246" s="10" t="s">
        <v>209</v>
      </c>
      <c r="J246" s="51">
        <f ca="1">OFFSET(Input!$A$1,M246+N246+2,O246+1)</f>
        <v>78.90688938861561</v>
      </c>
      <c r="L246" s="10" t="str">
        <f t="shared" si="25"/>
        <v>HeatTax</v>
      </c>
      <c r="M246" s="10">
        <f>VLOOKUP(L246,Input!$C$2:$D$6,2,FALSE)</f>
        <v>63</v>
      </c>
      <c r="N246" s="10">
        <f t="shared" si="26"/>
        <v>26</v>
      </c>
      <c r="O246" s="10">
        <f>MATCH(F246,Input!$C$15:$U$15,0)</f>
        <v>1</v>
      </c>
    </row>
    <row r="247" spans="2:15">
      <c r="C247" t="s">
        <v>11</v>
      </c>
      <c r="D247" s="18">
        <v>2035</v>
      </c>
      <c r="E247" t="str">
        <f t="shared" si="29"/>
        <v>INDF*</v>
      </c>
      <c r="F247" t="str">
        <f t="shared" si="28"/>
        <v>INDSNG2</v>
      </c>
      <c r="G247" t="str">
        <f t="shared" si="28"/>
        <v>IFDRH</v>
      </c>
      <c r="H247" t="str">
        <f t="shared" si="28"/>
        <v>INDSNG2</v>
      </c>
      <c r="I247" s="10" t="s">
        <v>209</v>
      </c>
      <c r="J247" s="51">
        <f ca="1">OFFSET(Input!$A$1,M247+N247+2,O247+1)</f>
        <v>0</v>
      </c>
      <c r="L247" s="10" t="str">
        <f t="shared" si="25"/>
        <v>HeatTax</v>
      </c>
      <c r="M247" s="10">
        <f>VLOOKUP(L247,Input!$C$2:$D$6,2,FALSE)</f>
        <v>63</v>
      </c>
      <c r="N247" s="10">
        <f t="shared" si="26"/>
        <v>26</v>
      </c>
      <c r="O247" s="10">
        <f>MATCH(F247,Input!$C$15:$U$15,0)</f>
        <v>16</v>
      </c>
    </row>
    <row r="248" spans="2:15">
      <c r="C248" t="s">
        <v>11</v>
      </c>
      <c r="D248" s="18">
        <v>2035</v>
      </c>
      <c r="E248" t="str">
        <f t="shared" si="29"/>
        <v>INDF*</v>
      </c>
      <c r="F248" t="str">
        <f t="shared" si="28"/>
        <v>INDSNG1</v>
      </c>
      <c r="G248" t="str">
        <f t="shared" si="28"/>
        <v>IFDRH</v>
      </c>
      <c r="H248" t="str">
        <f t="shared" si="28"/>
        <v>INDSNG1</v>
      </c>
      <c r="I248" s="10" t="s">
        <v>209</v>
      </c>
      <c r="J248" s="51">
        <f ca="1">OFFSET(Input!$A$1,M248+N248+2,O248+1)</f>
        <v>121.84069514307899</v>
      </c>
      <c r="L248" s="10" t="str">
        <f t="shared" si="25"/>
        <v>HeatTax</v>
      </c>
      <c r="M248" s="10">
        <f>VLOOKUP(L248,Input!$C$2:$D$6,2,FALSE)</f>
        <v>63</v>
      </c>
      <c r="N248" s="10">
        <f t="shared" si="26"/>
        <v>26</v>
      </c>
      <c r="O248" s="10">
        <f>MATCH(F248,Input!$C$15:$U$15,0)</f>
        <v>15</v>
      </c>
    </row>
    <row r="249" spans="2:15">
      <c r="C249" t="s">
        <v>11</v>
      </c>
      <c r="D249" s="18">
        <v>2035</v>
      </c>
      <c r="E249" t="str">
        <f t="shared" si="29"/>
        <v>INDF*</v>
      </c>
      <c r="F249" t="str">
        <f t="shared" si="28"/>
        <v>INDCOA</v>
      </c>
      <c r="G249" t="str">
        <f t="shared" si="28"/>
        <v>IFDRH</v>
      </c>
      <c r="H249" t="str">
        <f t="shared" si="28"/>
        <v>INDCOA</v>
      </c>
      <c r="I249" s="10" t="s">
        <v>209</v>
      </c>
      <c r="J249" s="51">
        <f ca="1">OFFSET(Input!$A$1,M249+N249+2,O249+1)</f>
        <v>0</v>
      </c>
      <c r="L249" s="10" t="str">
        <f t="shared" si="25"/>
        <v>HeatTax</v>
      </c>
      <c r="M249" s="10">
        <f>VLOOKUP(L249,Input!$C$2:$D$6,2,FALSE)</f>
        <v>63</v>
      </c>
      <c r="N249" s="10">
        <f t="shared" si="26"/>
        <v>26</v>
      </c>
      <c r="O249" s="10">
        <f>MATCH(F249,Input!$C$15:$U$15,0)</f>
        <v>2</v>
      </c>
    </row>
    <row r="250" spans="2:15">
      <c r="C250" t="s">
        <v>11</v>
      </c>
      <c r="D250" s="18">
        <v>2035</v>
      </c>
      <c r="E250" t="str">
        <f t="shared" si="29"/>
        <v>INDF*</v>
      </c>
      <c r="F250" t="str">
        <f t="shared" ref="F250:H269" si="30">F206</f>
        <v>INDDSL</v>
      </c>
      <c r="G250" t="str">
        <f t="shared" si="30"/>
        <v>IFDRH</v>
      </c>
      <c r="H250" t="str">
        <f t="shared" si="30"/>
        <v>INDDSL</v>
      </c>
      <c r="I250" s="10" t="s">
        <v>209</v>
      </c>
      <c r="J250" s="51">
        <f ca="1">OFFSET(Input!$A$1,M250+N250+2,O250+1)</f>
        <v>154.26271326684906</v>
      </c>
      <c r="L250" s="10" t="str">
        <f t="shared" si="25"/>
        <v>HeatTax</v>
      </c>
      <c r="M250" s="10">
        <f>VLOOKUP(L250,Input!$C$2:$D$6,2,FALSE)</f>
        <v>63</v>
      </c>
      <c r="N250" s="10">
        <f t="shared" si="26"/>
        <v>26</v>
      </c>
      <c r="O250" s="10">
        <f>MATCH(F250,Input!$C$15:$U$15,0)</f>
        <v>3</v>
      </c>
    </row>
    <row r="251" spans="2:15">
      <c r="C251" t="s">
        <v>11</v>
      </c>
      <c r="D251" s="18">
        <v>2035</v>
      </c>
      <c r="E251" t="str">
        <f t="shared" si="29"/>
        <v>INDF*</v>
      </c>
      <c r="F251" t="str">
        <f t="shared" si="30"/>
        <v>INDDSB1</v>
      </c>
      <c r="G251" t="str">
        <f t="shared" si="30"/>
        <v>IFDRH</v>
      </c>
      <c r="H251" t="str">
        <f t="shared" si="30"/>
        <v>INDDSB1</v>
      </c>
      <c r="I251" s="10" t="s">
        <v>209</v>
      </c>
      <c r="J251" s="51">
        <f ca="1">OFFSET(Input!$A$1,M251+N251+2,O251+1)</f>
        <v>40.322872058088471</v>
      </c>
      <c r="L251" s="10" t="str">
        <f t="shared" si="25"/>
        <v>HeatTax</v>
      </c>
      <c r="M251" s="10">
        <f>VLOOKUP(L251,Input!$C$2:$D$6,2,FALSE)</f>
        <v>63</v>
      </c>
      <c r="N251" s="10">
        <f t="shared" si="26"/>
        <v>26</v>
      </c>
      <c r="O251" s="10">
        <f>MATCH(F251,Input!$C$15:$U$15,0)</f>
        <v>13</v>
      </c>
    </row>
    <row r="252" spans="2:15">
      <c r="C252" t="s">
        <v>11</v>
      </c>
      <c r="D252" s="18">
        <v>2035</v>
      </c>
      <c r="E252" t="str">
        <f t="shared" si="29"/>
        <v>INDF*</v>
      </c>
      <c r="F252" t="str">
        <f t="shared" si="30"/>
        <v>INDDSB2</v>
      </c>
      <c r="G252" t="str">
        <f t="shared" si="30"/>
        <v>IFDRH</v>
      </c>
      <c r="H252" t="str">
        <f t="shared" si="30"/>
        <v>INDDSB2</v>
      </c>
      <c r="I252" s="10" t="s">
        <v>209</v>
      </c>
      <c r="J252" s="51">
        <f ca="1">OFFSET(Input!$A$1,M252+N252+2,O252+1)</f>
        <v>121.84069514307899</v>
      </c>
      <c r="L252" s="10" t="str">
        <f t="shared" si="25"/>
        <v>HeatTax</v>
      </c>
      <c r="M252" s="10">
        <f>VLOOKUP(L252,Input!$C$2:$D$6,2,FALSE)</f>
        <v>63</v>
      </c>
      <c r="N252" s="10">
        <f t="shared" si="26"/>
        <v>26</v>
      </c>
      <c r="O252" s="10">
        <f>MATCH(F252,Input!$C$15:$U$15,0)</f>
        <v>14</v>
      </c>
    </row>
    <row r="253" spans="2:15">
      <c r="C253" t="s">
        <v>11</v>
      </c>
      <c r="D253" s="18">
        <v>2035</v>
      </c>
      <c r="E253" t="str">
        <f t="shared" si="29"/>
        <v>INDF*</v>
      </c>
      <c r="F253" t="str">
        <f t="shared" si="30"/>
        <v>INDWPE</v>
      </c>
      <c r="G253" t="str">
        <f t="shared" si="30"/>
        <v>IFDRH</v>
      </c>
      <c r="H253" t="str">
        <f t="shared" si="30"/>
        <v>INDWPE</v>
      </c>
      <c r="I253" s="10" t="s">
        <v>209</v>
      </c>
      <c r="J253" s="51">
        <f ca="1">OFFSET(Input!$A$1,M253+N253+2,O253+1)</f>
        <v>0</v>
      </c>
      <c r="L253" s="10" t="str">
        <f t="shared" si="25"/>
        <v>HeatTax</v>
      </c>
      <c r="M253" s="10">
        <f>VLOOKUP(L253,Input!$C$2:$D$6,2,FALSE)</f>
        <v>63</v>
      </c>
      <c r="N253" s="10">
        <f t="shared" si="26"/>
        <v>26</v>
      </c>
      <c r="O253" s="10">
        <f>MATCH(F253,Input!$C$15:$U$15,0)</f>
        <v>4</v>
      </c>
    </row>
    <row r="254" spans="2:15">
      <c r="C254" t="s">
        <v>11</v>
      </c>
      <c r="D254" s="18">
        <v>2035</v>
      </c>
      <c r="E254" t="str">
        <f t="shared" si="29"/>
        <v>INDF*</v>
      </c>
      <c r="F254" t="str">
        <f t="shared" si="30"/>
        <v>INDWCH</v>
      </c>
      <c r="G254" t="str">
        <f t="shared" si="30"/>
        <v>IFDRH</v>
      </c>
      <c r="H254" t="str">
        <f t="shared" si="30"/>
        <v>INDWCH</v>
      </c>
      <c r="I254" s="10" t="s">
        <v>209</v>
      </c>
      <c r="J254" s="51">
        <f ca="1">OFFSET(Input!$A$1,M254+N254+2,O254+1)</f>
        <v>0</v>
      </c>
      <c r="L254" s="10" t="str">
        <f t="shared" si="25"/>
        <v>HeatTax</v>
      </c>
      <c r="M254" s="10">
        <f>VLOOKUP(L254,Input!$C$2:$D$6,2,FALSE)</f>
        <v>63</v>
      </c>
      <c r="N254" s="10">
        <f t="shared" si="26"/>
        <v>26</v>
      </c>
      <c r="O254" s="10">
        <f>MATCH(F254,Input!$C$15:$U$15,0)</f>
        <v>5</v>
      </c>
    </row>
    <row r="255" spans="2:15">
      <c r="C255" t="s">
        <v>11</v>
      </c>
      <c r="D255" s="18">
        <v>2035</v>
      </c>
      <c r="E255" t="str">
        <f t="shared" si="29"/>
        <v>INDF*</v>
      </c>
      <c r="F255" t="str">
        <f t="shared" si="30"/>
        <v>INDBGA</v>
      </c>
      <c r="G255" t="str">
        <f t="shared" si="30"/>
        <v>IFDRH</v>
      </c>
      <c r="H255" t="str">
        <f t="shared" si="30"/>
        <v>INDBGA</v>
      </c>
      <c r="I255" s="10" t="s">
        <v>209</v>
      </c>
      <c r="J255" s="51">
        <f ca="1">OFFSET(Input!$A$1,M255+N255+2,O255+1)</f>
        <v>0</v>
      </c>
      <c r="L255" s="10" t="str">
        <f t="shared" si="25"/>
        <v>HeatTax</v>
      </c>
      <c r="M255" s="10">
        <f>VLOOKUP(L255,Input!$C$2:$D$6,2,FALSE)</f>
        <v>63</v>
      </c>
      <c r="N255" s="10">
        <f t="shared" si="26"/>
        <v>26</v>
      </c>
      <c r="O255" s="10">
        <f>MATCH(F255,Input!$C$15:$U$15,0)</f>
        <v>6</v>
      </c>
    </row>
    <row r="256" spans="2:15">
      <c r="C256" t="s">
        <v>11</v>
      </c>
      <c r="D256" s="18">
        <v>2035</v>
      </c>
      <c r="E256" t="str">
        <f t="shared" si="29"/>
        <v>INDF*</v>
      </c>
      <c r="F256" t="str">
        <f t="shared" si="30"/>
        <v>INDHFO</v>
      </c>
      <c r="G256" t="str">
        <f t="shared" si="30"/>
        <v>IFDRH</v>
      </c>
      <c r="H256" t="str">
        <f t="shared" si="30"/>
        <v>INDHFO</v>
      </c>
      <c r="I256" s="10" t="s">
        <v>209</v>
      </c>
      <c r="J256" s="51">
        <f ca="1">OFFSET(Input!$A$1,M256+N256+2,O256+1)</f>
        <v>70.840902704037745</v>
      </c>
      <c r="L256" s="10" t="str">
        <f t="shared" si="25"/>
        <v>HeatTax</v>
      </c>
      <c r="M256" s="10">
        <f>VLOOKUP(L256,Input!$C$2:$D$6,2,FALSE)</f>
        <v>63</v>
      </c>
      <c r="N256" s="10">
        <f t="shared" si="26"/>
        <v>26</v>
      </c>
      <c r="O256" s="10">
        <f>MATCH(F256,Input!$C$15:$U$15,0)</f>
        <v>7</v>
      </c>
    </row>
    <row r="257" spans="2:15">
      <c r="C257" t="s">
        <v>11</v>
      </c>
      <c r="D257" s="18">
        <v>2035</v>
      </c>
      <c r="E257" t="str">
        <f t="shared" si="29"/>
        <v>INDF*</v>
      </c>
      <c r="F257" t="str">
        <f t="shared" si="30"/>
        <v>INDLPG</v>
      </c>
      <c r="G257" t="str">
        <f t="shared" si="30"/>
        <v>IFDRH</v>
      </c>
      <c r="H257" t="str">
        <f t="shared" si="30"/>
        <v>INDLPG</v>
      </c>
      <c r="I257" s="10" t="s">
        <v>209</v>
      </c>
      <c r="J257" s="51">
        <f ca="1">OFFSET(Input!$A$1,M257+N257+2,O257+1)</f>
        <v>50.283318770351023</v>
      </c>
      <c r="L257" s="10" t="str">
        <f t="shared" si="25"/>
        <v>HeatTax</v>
      </c>
      <c r="M257" s="10">
        <f>VLOOKUP(L257,Input!$C$2:$D$6,2,FALSE)</f>
        <v>63</v>
      </c>
      <c r="N257" s="10">
        <f t="shared" si="26"/>
        <v>26</v>
      </c>
      <c r="O257" s="10">
        <f>MATCH(F257,Input!$C$15:$U$15,0)</f>
        <v>8</v>
      </c>
    </row>
    <row r="258" spans="2:15">
      <c r="C258" t="s">
        <v>11</v>
      </c>
      <c r="D258" s="18">
        <v>2035</v>
      </c>
      <c r="E258" t="str">
        <f t="shared" si="29"/>
        <v>INDF*</v>
      </c>
      <c r="F258" t="str">
        <f t="shared" si="30"/>
        <v>INDWST</v>
      </c>
      <c r="G258" t="str">
        <f t="shared" si="30"/>
        <v>IFDRH</v>
      </c>
      <c r="H258" t="str">
        <f t="shared" si="30"/>
        <v>INDWST</v>
      </c>
      <c r="I258" s="10" t="s">
        <v>209</v>
      </c>
      <c r="J258" s="51">
        <f ca="1">OFFSET(Input!$A$1,M258+N258+2,O258+1)</f>
        <v>0</v>
      </c>
      <c r="L258" s="10" t="str">
        <f t="shared" si="25"/>
        <v>HeatTax</v>
      </c>
      <c r="M258" s="10">
        <f>VLOOKUP(L258,Input!$C$2:$D$6,2,FALSE)</f>
        <v>63</v>
      </c>
      <c r="N258" s="10">
        <f t="shared" si="26"/>
        <v>26</v>
      </c>
      <c r="O258" s="10">
        <f>MATCH(F258,Input!$C$15:$U$15,0)</f>
        <v>9</v>
      </c>
    </row>
    <row r="259" spans="2:15">
      <c r="C259" t="s">
        <v>11</v>
      </c>
      <c r="D259" s="18">
        <v>2035</v>
      </c>
      <c r="E259" t="str">
        <f t="shared" si="29"/>
        <v>INDF*</v>
      </c>
      <c r="F259" t="str">
        <f t="shared" si="30"/>
        <v>INDHCE</v>
      </c>
      <c r="G259" t="str">
        <f t="shared" si="30"/>
        <v>IFDRH</v>
      </c>
      <c r="H259" t="str">
        <f t="shared" si="30"/>
        <v>INDHCE</v>
      </c>
      <c r="I259" s="10" t="s">
        <v>209</v>
      </c>
      <c r="J259" s="51">
        <f ca="1">OFFSET(Input!$A$1,M259+N259+2,O259+1)</f>
        <v>30.170076892571945</v>
      </c>
      <c r="L259" s="10" t="str">
        <f t="shared" si="25"/>
        <v>HeatTax</v>
      </c>
      <c r="M259" s="10">
        <f>VLOOKUP(L259,Input!$C$2:$D$6,2,FALSE)</f>
        <v>63</v>
      </c>
      <c r="N259" s="10">
        <f t="shared" si="26"/>
        <v>26</v>
      </c>
      <c r="O259" s="10">
        <f>MATCH(F259,Input!$C$15:$U$15,0)</f>
        <v>10</v>
      </c>
    </row>
    <row r="260" spans="2:15">
      <c r="C260" t="s">
        <v>11</v>
      </c>
      <c r="D260" s="18">
        <v>2035</v>
      </c>
      <c r="E260" t="str">
        <f t="shared" si="29"/>
        <v>INDF*</v>
      </c>
      <c r="F260" t="str">
        <f t="shared" si="30"/>
        <v>INDHDE</v>
      </c>
      <c r="G260" t="str">
        <f t="shared" si="30"/>
        <v>IFDRH</v>
      </c>
      <c r="H260" t="str">
        <f t="shared" si="30"/>
        <v>INDHDE</v>
      </c>
      <c r="I260" s="10" t="s">
        <v>209</v>
      </c>
      <c r="J260" s="51">
        <f ca="1">OFFSET(Input!$A$1,M260+N260+2,O260+1)</f>
        <v>30.170076892571945</v>
      </c>
      <c r="L260" s="10" t="str">
        <f t="shared" si="25"/>
        <v>HeatTax</v>
      </c>
      <c r="M260" s="10">
        <f>VLOOKUP(L260,Input!$C$2:$D$6,2,FALSE)</f>
        <v>63</v>
      </c>
      <c r="N260" s="10">
        <f t="shared" si="26"/>
        <v>26</v>
      </c>
      <c r="O260" s="10">
        <f>MATCH(F260,Input!$C$15:$U$15,0)</f>
        <v>11</v>
      </c>
    </row>
    <row r="261" spans="2:15">
      <c r="B261" s="9"/>
      <c r="C261" s="9" t="s">
        <v>11</v>
      </c>
      <c r="D261" s="12">
        <v>2035</v>
      </c>
      <c r="E261" s="9" t="str">
        <f t="shared" si="29"/>
        <v>INDF*</v>
      </c>
      <c r="F261" s="9" t="str">
        <f t="shared" si="30"/>
        <v>INDELC</v>
      </c>
      <c r="G261" s="9" t="str">
        <f t="shared" si="30"/>
        <v>IFDRH</v>
      </c>
      <c r="H261" s="9" t="str">
        <f t="shared" si="30"/>
        <v>INDELC</v>
      </c>
      <c r="I261" s="13" t="s">
        <v>209</v>
      </c>
      <c r="J261" s="52">
        <f ca="1">OFFSET(Input!$A$1,M261+N261+2,O261+1)</f>
        <v>40.322872058088471</v>
      </c>
      <c r="L261" s="13" t="str">
        <f t="shared" si="25"/>
        <v>HeatTax</v>
      </c>
      <c r="M261" s="13">
        <f>VLOOKUP(L261,Input!$C$2:$D$6,2,FALSE)</f>
        <v>63</v>
      </c>
      <c r="N261" s="13">
        <f t="shared" si="26"/>
        <v>26</v>
      </c>
      <c r="O261" s="13">
        <f>MATCH(F261,Input!$C$15:$U$15,0)</f>
        <v>12</v>
      </c>
    </row>
    <row r="262" spans="2:15">
      <c r="B262" s="26"/>
      <c r="C262" s="26" t="s">
        <v>11</v>
      </c>
      <c r="D262" s="27">
        <v>2035</v>
      </c>
      <c r="E262" s="26" t="str">
        <f t="shared" si="29"/>
        <v>INDF*</v>
      </c>
      <c r="F262" s="26" t="str">
        <f t="shared" si="30"/>
        <v>INDELC</v>
      </c>
      <c r="G262" s="26" t="str">
        <f t="shared" si="30"/>
        <v>IFDLA</v>
      </c>
      <c r="H262" s="26" t="str">
        <f t="shared" si="30"/>
        <v>INDELC</v>
      </c>
      <c r="I262" s="28" t="s">
        <v>209</v>
      </c>
      <c r="J262" s="53">
        <f ca="1">OFFSET(Input!$A$1,M262+N262+2,O262+1)</f>
        <v>40.322872058088471</v>
      </c>
      <c r="L262" s="28" t="str">
        <f t="shared" si="25"/>
        <v>FullTax</v>
      </c>
      <c r="M262" s="28">
        <f>VLOOKUP(L262,Input!$C$2:$D$6,2,FALSE)</f>
        <v>113</v>
      </c>
      <c r="N262" s="28">
        <f t="shared" si="26"/>
        <v>26</v>
      </c>
      <c r="O262" s="28">
        <f>MATCH(F262,Input!$C$15:$U$15,0)</f>
        <v>12</v>
      </c>
    </row>
    <row r="263" spans="2:15">
      <c r="B263" s="9"/>
      <c r="C263" s="9" t="s">
        <v>11</v>
      </c>
      <c r="D263" s="12">
        <v>2035</v>
      </c>
      <c r="E263" s="9" t="str">
        <f t="shared" si="29"/>
        <v>INDF*</v>
      </c>
      <c r="F263" s="9" t="str">
        <f t="shared" si="30"/>
        <v>INDELC</v>
      </c>
      <c r="G263" s="9" t="str">
        <f t="shared" si="30"/>
        <v>IFDEM</v>
      </c>
      <c r="H263" s="9" t="str">
        <f t="shared" si="30"/>
        <v>INDELC</v>
      </c>
      <c r="I263" s="13" t="s">
        <v>209</v>
      </c>
      <c r="J263" s="52">
        <f ca="1">OFFSET(Input!$A$1,M263+N263+2,O263+1)</f>
        <v>40.322872058088471</v>
      </c>
      <c r="L263" s="13" t="str">
        <f t="shared" ref="L263:L323" si="31">VLOOKUP(RIGHT(G263,3),$T$6:$V$12,3,FALSE)</f>
        <v>FullTax</v>
      </c>
      <c r="M263" s="13">
        <f>VLOOKUP(L263,Input!$C$2:$D$6,2,FALSE)</f>
        <v>113</v>
      </c>
      <c r="N263" s="13">
        <f t="shared" ref="N263:N323" si="32">D263-2009</f>
        <v>26</v>
      </c>
      <c r="O263" s="13">
        <f>MATCH(F263,Input!$C$15:$U$15,0)</f>
        <v>12</v>
      </c>
    </row>
    <row r="264" spans="2:15">
      <c r="C264" t="s">
        <v>11</v>
      </c>
      <c r="D264" s="18">
        <v>2035</v>
      </c>
      <c r="E264" t="str">
        <f t="shared" si="29"/>
        <v>INDF*</v>
      </c>
      <c r="F264" t="str">
        <f t="shared" si="30"/>
        <v>INDDSB1</v>
      </c>
      <c r="G264" t="str">
        <f t="shared" si="30"/>
        <v>IFDTF</v>
      </c>
      <c r="H264" t="str">
        <f t="shared" si="30"/>
        <v>INDDSB1</v>
      </c>
      <c r="I264" s="10" t="s">
        <v>209</v>
      </c>
      <c r="J264" s="51">
        <f ca="1">OFFSET(Input!$A$1,M264+N264+2,O264+1)</f>
        <v>40.322872058088471</v>
      </c>
      <c r="L264" s="10" t="str">
        <f t="shared" si="31"/>
        <v>FullTax</v>
      </c>
      <c r="M264" s="10">
        <f>VLOOKUP(L264,Input!$C$2:$D$6,2,FALSE)</f>
        <v>113</v>
      </c>
      <c r="N264" s="10">
        <f t="shared" si="32"/>
        <v>26</v>
      </c>
      <c r="O264" s="10">
        <f>MATCH(F264,Input!$C$15:$U$15,0)</f>
        <v>13</v>
      </c>
    </row>
    <row r="265" spans="2:15">
      <c r="C265" t="s">
        <v>11</v>
      </c>
      <c r="D265" s="18">
        <v>2035</v>
      </c>
      <c r="E265" t="str">
        <f t="shared" si="29"/>
        <v>INDF*</v>
      </c>
      <c r="F265" t="str">
        <f t="shared" si="30"/>
        <v>INDDSB2</v>
      </c>
      <c r="G265" t="str">
        <f t="shared" si="30"/>
        <v>IFDTF</v>
      </c>
      <c r="H265" t="str">
        <f t="shared" si="30"/>
        <v>INDDSB2</v>
      </c>
      <c r="I265" s="10" t="s">
        <v>209</v>
      </c>
      <c r="J265" s="51">
        <f ca="1">OFFSET(Input!$A$1,M265+N265+2,O265+1)</f>
        <v>121.84069514307899</v>
      </c>
      <c r="L265" s="10" t="str">
        <f t="shared" si="31"/>
        <v>FullTax</v>
      </c>
      <c r="M265" s="10">
        <f>VLOOKUP(L265,Input!$C$2:$D$6,2,FALSE)</f>
        <v>113</v>
      </c>
      <c r="N265" s="10">
        <f t="shared" si="32"/>
        <v>26</v>
      </c>
      <c r="O265" s="10">
        <f>MATCH(F265,Input!$C$15:$U$15,0)</f>
        <v>14</v>
      </c>
    </row>
    <row r="266" spans="2:15">
      <c r="C266" t="s">
        <v>11</v>
      </c>
      <c r="D266" s="18">
        <v>2035</v>
      </c>
      <c r="E266" t="str">
        <f t="shared" si="29"/>
        <v>INDF*</v>
      </c>
      <c r="F266" t="str">
        <f t="shared" si="30"/>
        <v>INDDSL</v>
      </c>
      <c r="G266" t="str">
        <f t="shared" si="30"/>
        <v>IFDTF</v>
      </c>
      <c r="H266" t="str">
        <f t="shared" si="30"/>
        <v>INDDSL</v>
      </c>
      <c r="I266" s="10" t="s">
        <v>209</v>
      </c>
      <c r="J266" s="51">
        <f ca="1">OFFSET(Input!$A$1,M266+N266+2,O266+1)</f>
        <v>154.26271326684906</v>
      </c>
      <c r="L266" s="10" t="str">
        <f t="shared" si="31"/>
        <v>FullTax</v>
      </c>
      <c r="M266" s="10">
        <f>VLOOKUP(L266,Input!$C$2:$D$6,2,FALSE)</f>
        <v>113</v>
      </c>
      <c r="N266" s="10">
        <f t="shared" si="32"/>
        <v>26</v>
      </c>
      <c r="O266" s="10">
        <f>MATCH(F266,Input!$C$15:$U$15,0)</f>
        <v>3</v>
      </c>
    </row>
    <row r="267" spans="2:15">
      <c r="C267" t="s">
        <v>11</v>
      </c>
      <c r="D267" s="18">
        <v>2035</v>
      </c>
      <c r="E267" t="str">
        <f t="shared" si="29"/>
        <v>INDF*</v>
      </c>
      <c r="F267" t="str">
        <f t="shared" si="30"/>
        <v>INDLPG</v>
      </c>
      <c r="G267" t="str">
        <f t="shared" si="30"/>
        <v>IFDFL</v>
      </c>
      <c r="H267" t="str">
        <f t="shared" si="30"/>
        <v>INDLPG</v>
      </c>
      <c r="I267" s="10" t="s">
        <v>209</v>
      </c>
      <c r="J267" s="51">
        <f ca="1">OFFSET(Input!$A$1,M267+N267+2,O267+1)</f>
        <v>50.283318770351023</v>
      </c>
      <c r="L267" s="10" t="str">
        <f t="shared" si="31"/>
        <v>FullTax</v>
      </c>
      <c r="M267" s="10">
        <f>VLOOKUP(L267,Input!$C$2:$D$6,2,FALSE)</f>
        <v>113</v>
      </c>
      <c r="N267" s="10">
        <f t="shared" si="32"/>
        <v>26</v>
      </c>
      <c r="O267" s="10">
        <f>MATCH(F267,Input!$C$15:$U$15,0)</f>
        <v>8</v>
      </c>
    </row>
    <row r="268" spans="2:15">
      <c r="C268" t="s">
        <v>11</v>
      </c>
      <c r="D268" s="18">
        <v>2035</v>
      </c>
      <c r="E268" t="str">
        <f t="shared" si="29"/>
        <v>INDF*</v>
      </c>
      <c r="F268" t="str">
        <f t="shared" si="30"/>
        <v>INDSNG1</v>
      </c>
      <c r="G268" t="str">
        <f t="shared" si="30"/>
        <v>IFDFL</v>
      </c>
      <c r="H268" t="str">
        <f t="shared" si="30"/>
        <v>INDSNG1</v>
      </c>
      <c r="I268" s="10" t="s">
        <v>209</v>
      </c>
      <c r="J268" s="51">
        <f ca="1">OFFSET(Input!$A$1,M268+N268+2,O268+1)</f>
        <v>121.84069514307899</v>
      </c>
      <c r="L268" s="10" t="str">
        <f t="shared" si="31"/>
        <v>FullTax</v>
      </c>
      <c r="M268" s="10">
        <f>VLOOKUP(L268,Input!$C$2:$D$6,2,FALSE)</f>
        <v>113</v>
      </c>
      <c r="N268" s="10">
        <f t="shared" si="32"/>
        <v>26</v>
      </c>
      <c r="O268" s="10">
        <f>MATCH(F268,Input!$C$15:$U$15,0)</f>
        <v>15</v>
      </c>
    </row>
    <row r="269" spans="2:15">
      <c r="B269" s="9"/>
      <c r="C269" s="9" t="s">
        <v>11</v>
      </c>
      <c r="D269" s="12">
        <v>2035</v>
      </c>
      <c r="E269" s="9" t="str">
        <f t="shared" si="29"/>
        <v>INDF*</v>
      </c>
      <c r="F269" s="9" t="str">
        <f t="shared" si="30"/>
        <v>INDSNG2</v>
      </c>
      <c r="G269" s="9" t="str">
        <f t="shared" si="30"/>
        <v>IFDFL</v>
      </c>
      <c r="H269" s="9" t="str">
        <f t="shared" si="30"/>
        <v>INDSNG2</v>
      </c>
      <c r="I269" s="13" t="s">
        <v>209</v>
      </c>
      <c r="J269" s="52">
        <f ca="1">OFFSET(Input!$A$1,M269+N269+2,O269+1)</f>
        <v>0</v>
      </c>
      <c r="L269" s="13" t="str">
        <f t="shared" si="31"/>
        <v>FullTax</v>
      </c>
      <c r="M269" s="13">
        <f>VLOOKUP(L269,Input!$C$2:$D$6,2,FALSE)</f>
        <v>113</v>
      </c>
      <c r="N269" s="13">
        <f t="shared" si="32"/>
        <v>26</v>
      </c>
      <c r="O269" s="13">
        <f>MATCH(F269,Input!$C$15:$U$15,0)</f>
        <v>16</v>
      </c>
    </row>
    <row r="270" spans="2:15" ht="15.75" thickBot="1">
      <c r="B270" s="80"/>
      <c r="C270" s="80"/>
      <c r="D270" s="80"/>
      <c r="E270" s="80"/>
      <c r="F270" s="80"/>
      <c r="G270" s="80"/>
      <c r="H270" s="80"/>
      <c r="I270" s="80"/>
      <c r="J270" s="80" t="e">
        <f ca="1">OFFSET(Input!$A$1,M270+N270+2,O270+1)</f>
        <v>#N/A</v>
      </c>
      <c r="L270" t="e">
        <f t="shared" si="31"/>
        <v>#N/A</v>
      </c>
      <c r="M270" t="e">
        <f>VLOOKUP(L270,Input!$C$2:$D$6,2,FALSE)</f>
        <v>#N/A</v>
      </c>
      <c r="N270">
        <f t="shared" si="32"/>
        <v>-2009</v>
      </c>
      <c r="O270" t="e">
        <f>MATCH(F270,Input!$C$15:$U$15,0)</f>
        <v>#N/A</v>
      </c>
    </row>
    <row r="271" spans="2:15">
      <c r="J271" t="e">
        <f ca="1">OFFSET(Input!$A$1,M271+N271+2,O271+1)</f>
        <v>#N/A</v>
      </c>
      <c r="L271" t="e">
        <f t="shared" si="31"/>
        <v>#N/A</v>
      </c>
      <c r="M271" t="e">
        <f>VLOOKUP(L271,Input!$C$2:$D$6,2,FALSE)</f>
        <v>#N/A</v>
      </c>
      <c r="N271">
        <f t="shared" si="32"/>
        <v>-2009</v>
      </c>
      <c r="O271" t="e">
        <f>MATCH(F271,Input!$C$15:$U$15,0)</f>
        <v>#N/A</v>
      </c>
    </row>
    <row r="272" spans="2:15">
      <c r="J272" t="e">
        <f ca="1">OFFSET(Input!$A$1,M272+N272+2,O272+1)</f>
        <v>#N/A</v>
      </c>
      <c r="L272" t="e">
        <f t="shared" si="31"/>
        <v>#N/A</v>
      </c>
      <c r="M272" t="e">
        <f>VLOOKUP(L272,Input!$C$2:$D$6,2,FALSE)</f>
        <v>#N/A</v>
      </c>
      <c r="N272">
        <f t="shared" si="32"/>
        <v>-2009</v>
      </c>
      <c r="O272" t="e">
        <f>MATCH(F272,Input!$C$15:$U$15,0)</f>
        <v>#N/A</v>
      </c>
    </row>
    <row r="273" spans="10:15">
      <c r="J273" t="e">
        <f ca="1">OFFSET(Input!$A$1,M273+N273+2,O273+1)</f>
        <v>#N/A</v>
      </c>
      <c r="L273" t="e">
        <f t="shared" si="31"/>
        <v>#N/A</v>
      </c>
      <c r="M273" t="e">
        <f>VLOOKUP(L273,Input!$C$2:$D$6,2,FALSE)</f>
        <v>#N/A</v>
      </c>
      <c r="N273">
        <f t="shared" si="32"/>
        <v>-2009</v>
      </c>
      <c r="O273" t="e">
        <f>MATCH(F273,Input!$C$15:$U$15,0)</f>
        <v>#N/A</v>
      </c>
    </row>
    <row r="274" spans="10:15">
      <c r="J274" t="e">
        <f ca="1">OFFSET(Input!$A$1,M274+N274+2,O274+1)</f>
        <v>#N/A</v>
      </c>
      <c r="L274" t="e">
        <f t="shared" si="31"/>
        <v>#N/A</v>
      </c>
      <c r="M274" t="e">
        <f>VLOOKUP(L274,Input!$C$2:$D$6,2,FALSE)</f>
        <v>#N/A</v>
      </c>
      <c r="N274">
        <f t="shared" si="32"/>
        <v>-2009</v>
      </c>
      <c r="O274" t="e">
        <f>MATCH(F274,Input!$C$15:$U$15,0)</f>
        <v>#N/A</v>
      </c>
    </row>
    <row r="275" spans="10:15">
      <c r="J275" t="e">
        <f ca="1">OFFSET(Input!$A$1,M275+N275+2,O275+1)</f>
        <v>#N/A</v>
      </c>
      <c r="L275" t="e">
        <f t="shared" si="31"/>
        <v>#N/A</v>
      </c>
      <c r="M275" t="e">
        <f>VLOOKUP(L275,Input!$C$2:$D$6,2,FALSE)</f>
        <v>#N/A</v>
      </c>
      <c r="N275">
        <f t="shared" si="32"/>
        <v>-2009</v>
      </c>
      <c r="O275" t="e">
        <f>MATCH(F275,Input!$C$15:$U$15,0)</f>
        <v>#N/A</v>
      </c>
    </row>
    <row r="276" spans="10:15">
      <c r="J276" t="e">
        <f ca="1">OFFSET(Input!$A$1,M276+N276+2,O276+1)</f>
        <v>#N/A</v>
      </c>
      <c r="L276" t="e">
        <f t="shared" si="31"/>
        <v>#N/A</v>
      </c>
      <c r="M276" t="e">
        <f>VLOOKUP(L276,Input!$C$2:$D$6,2,FALSE)</f>
        <v>#N/A</v>
      </c>
      <c r="N276">
        <f t="shared" si="32"/>
        <v>-2009</v>
      </c>
      <c r="O276" t="e">
        <f>MATCH(F276,Input!$C$15:$U$15,0)</f>
        <v>#N/A</v>
      </c>
    </row>
    <row r="277" spans="10:15">
      <c r="J277" t="e">
        <f ca="1">OFFSET(Input!$A$1,M277+N277+2,O277+1)</f>
        <v>#N/A</v>
      </c>
      <c r="L277" t="e">
        <f t="shared" si="31"/>
        <v>#N/A</v>
      </c>
      <c r="M277" t="e">
        <f>VLOOKUP(L277,Input!$C$2:$D$6,2,FALSE)</f>
        <v>#N/A</v>
      </c>
      <c r="N277">
        <f t="shared" si="32"/>
        <v>-2009</v>
      </c>
      <c r="O277" t="e">
        <f>MATCH(F277,Input!$C$15:$U$15,0)</f>
        <v>#N/A</v>
      </c>
    </row>
    <row r="278" spans="10:15">
      <c r="J278" t="e">
        <f ca="1">OFFSET(Input!$A$1,M278+N278+2,O278+1)</f>
        <v>#N/A</v>
      </c>
      <c r="L278" t="e">
        <f t="shared" si="31"/>
        <v>#N/A</v>
      </c>
      <c r="M278" t="e">
        <f>VLOOKUP(L278,Input!$C$2:$D$6,2,FALSE)</f>
        <v>#N/A</v>
      </c>
      <c r="N278">
        <f t="shared" si="32"/>
        <v>-2009</v>
      </c>
      <c r="O278" t="e">
        <f>MATCH(F278,Input!$C$15:$U$15,0)</f>
        <v>#N/A</v>
      </c>
    </row>
    <row r="279" spans="10:15">
      <c r="J279" t="e">
        <f ca="1">OFFSET(Input!$A$1,M279+N279+2,O279+1)</f>
        <v>#N/A</v>
      </c>
      <c r="L279" t="e">
        <f t="shared" si="31"/>
        <v>#N/A</v>
      </c>
      <c r="M279" t="e">
        <f>VLOOKUP(L279,Input!$C$2:$D$6,2,FALSE)</f>
        <v>#N/A</v>
      </c>
      <c r="N279">
        <f t="shared" si="32"/>
        <v>-2009</v>
      </c>
      <c r="O279" t="e">
        <f>MATCH(F279,Input!$C$15:$U$15,0)</f>
        <v>#N/A</v>
      </c>
    </row>
    <row r="280" spans="10:15">
      <c r="J280" t="e">
        <f ca="1">OFFSET(Input!$A$1,M280+N280+2,O280+1)</f>
        <v>#N/A</v>
      </c>
      <c r="L280" t="e">
        <f t="shared" si="31"/>
        <v>#N/A</v>
      </c>
      <c r="M280" t="e">
        <f>VLOOKUP(L280,Input!$C$2:$D$6,2,FALSE)</f>
        <v>#N/A</v>
      </c>
      <c r="N280">
        <f t="shared" si="32"/>
        <v>-2009</v>
      </c>
      <c r="O280" t="e">
        <f>MATCH(F280,Input!$C$15:$U$15,0)</f>
        <v>#N/A</v>
      </c>
    </row>
    <row r="281" spans="10:15">
      <c r="J281" t="e">
        <f ca="1">OFFSET(Input!$A$1,M281+N281+2,O281+1)</f>
        <v>#N/A</v>
      </c>
      <c r="L281" t="e">
        <f t="shared" si="31"/>
        <v>#N/A</v>
      </c>
      <c r="M281" t="e">
        <f>VLOOKUP(L281,Input!$C$2:$D$6,2,FALSE)</f>
        <v>#N/A</v>
      </c>
      <c r="N281">
        <f t="shared" si="32"/>
        <v>-2009</v>
      </c>
      <c r="O281" t="e">
        <f>MATCH(F281,Input!$C$15:$U$15,0)</f>
        <v>#N/A</v>
      </c>
    </row>
    <row r="282" spans="10:15">
      <c r="J282" t="e">
        <f ca="1">OFFSET(Input!$A$1,M282+N282+2,O282+1)</f>
        <v>#N/A</v>
      </c>
      <c r="L282" t="e">
        <f t="shared" si="31"/>
        <v>#N/A</v>
      </c>
      <c r="M282" t="e">
        <f>VLOOKUP(L282,Input!$C$2:$D$6,2,FALSE)</f>
        <v>#N/A</v>
      </c>
      <c r="N282">
        <f t="shared" si="32"/>
        <v>-2009</v>
      </c>
      <c r="O282" t="e">
        <f>MATCH(F282,Input!$C$15:$U$15,0)</f>
        <v>#N/A</v>
      </c>
    </row>
    <row r="283" spans="10:15">
      <c r="J283" t="e">
        <f ca="1">OFFSET(Input!$A$1,M283+N283+2,O283+1)</f>
        <v>#N/A</v>
      </c>
      <c r="L283" t="e">
        <f t="shared" si="31"/>
        <v>#N/A</v>
      </c>
      <c r="M283" t="e">
        <f>VLOOKUP(L283,Input!$C$2:$D$6,2,FALSE)</f>
        <v>#N/A</v>
      </c>
      <c r="N283">
        <f t="shared" si="32"/>
        <v>-2009</v>
      </c>
      <c r="O283" t="e">
        <f>MATCH(F283,Input!$C$15:$U$15,0)</f>
        <v>#N/A</v>
      </c>
    </row>
    <row r="284" spans="10:15">
      <c r="J284" t="e">
        <f ca="1">OFFSET(Input!$A$1,M284+N284+2,O284+1)</f>
        <v>#N/A</v>
      </c>
      <c r="L284" t="e">
        <f t="shared" si="31"/>
        <v>#N/A</v>
      </c>
      <c r="M284" t="e">
        <f>VLOOKUP(L284,Input!$C$2:$D$6,2,FALSE)</f>
        <v>#N/A</v>
      </c>
      <c r="N284">
        <f t="shared" si="32"/>
        <v>-2009</v>
      </c>
      <c r="O284" t="e">
        <f>MATCH(F284,Input!$C$15:$U$15,0)</f>
        <v>#N/A</v>
      </c>
    </row>
    <row r="285" spans="10:15">
      <c r="J285" t="e">
        <f ca="1">OFFSET(Input!$A$1,M285+N285+2,O285+1)</f>
        <v>#N/A</v>
      </c>
      <c r="L285" t="e">
        <f t="shared" si="31"/>
        <v>#N/A</v>
      </c>
      <c r="M285" t="e">
        <f>VLOOKUP(L285,Input!$C$2:$D$6,2,FALSE)</f>
        <v>#N/A</v>
      </c>
      <c r="N285">
        <f t="shared" si="32"/>
        <v>-2009</v>
      </c>
      <c r="O285" t="e">
        <f>MATCH(F285,Input!$C$15:$U$15,0)</f>
        <v>#N/A</v>
      </c>
    </row>
    <row r="286" spans="10:15">
      <c r="J286" t="e">
        <f ca="1">OFFSET(Input!$A$1,M286+N286+2,O286+1)</f>
        <v>#N/A</v>
      </c>
      <c r="L286" t="e">
        <f t="shared" si="31"/>
        <v>#N/A</v>
      </c>
      <c r="M286" t="e">
        <f>VLOOKUP(L286,Input!$C$2:$D$6,2,FALSE)</f>
        <v>#N/A</v>
      </c>
      <c r="N286">
        <f t="shared" si="32"/>
        <v>-2009</v>
      </c>
      <c r="O286" t="e">
        <f>MATCH(F286,Input!$C$15:$U$15,0)</f>
        <v>#N/A</v>
      </c>
    </row>
    <row r="287" spans="10:15">
      <c r="J287" t="e">
        <f ca="1">OFFSET(Input!$A$1,M287+N287+2,O287+1)</f>
        <v>#N/A</v>
      </c>
      <c r="L287" t="e">
        <f t="shared" si="31"/>
        <v>#N/A</v>
      </c>
      <c r="M287" t="e">
        <f>VLOOKUP(L287,Input!$C$2:$D$6,2,FALSE)</f>
        <v>#N/A</v>
      </c>
      <c r="N287">
        <f t="shared" si="32"/>
        <v>-2009</v>
      </c>
      <c r="O287" t="e">
        <f>MATCH(F287,Input!$C$15:$U$15,0)</f>
        <v>#N/A</v>
      </c>
    </row>
    <row r="288" spans="10:15">
      <c r="J288" t="e">
        <f ca="1">OFFSET(Input!$A$1,M288+N288+2,O288+1)</f>
        <v>#N/A</v>
      </c>
      <c r="L288" t="e">
        <f t="shared" si="31"/>
        <v>#N/A</v>
      </c>
      <c r="M288" t="e">
        <f>VLOOKUP(L288,Input!$C$2:$D$6,2,FALSE)</f>
        <v>#N/A</v>
      </c>
      <c r="N288">
        <f t="shared" si="32"/>
        <v>-2009</v>
      </c>
      <c r="O288" t="e">
        <f>MATCH(F288,Input!$C$15:$U$15,0)</f>
        <v>#N/A</v>
      </c>
    </row>
    <row r="289" spans="10:15">
      <c r="J289" t="e">
        <f ca="1">OFFSET(Input!$A$1,M289+N289+2,O289+1)</f>
        <v>#N/A</v>
      </c>
      <c r="L289" t="e">
        <f t="shared" si="31"/>
        <v>#N/A</v>
      </c>
      <c r="M289" t="e">
        <f>VLOOKUP(L289,Input!$C$2:$D$6,2,FALSE)</f>
        <v>#N/A</v>
      </c>
      <c r="N289">
        <f t="shared" si="32"/>
        <v>-2009</v>
      </c>
      <c r="O289" t="e">
        <f>MATCH(F289,Input!$C$15:$U$15,0)</f>
        <v>#N/A</v>
      </c>
    </row>
    <row r="290" spans="10:15">
      <c r="J290" t="e">
        <f ca="1">OFFSET(Input!$A$1,M290+N290+2,O290+1)</f>
        <v>#N/A</v>
      </c>
      <c r="L290" t="e">
        <f t="shared" si="31"/>
        <v>#N/A</v>
      </c>
      <c r="M290" t="e">
        <f>VLOOKUP(L290,Input!$C$2:$D$6,2,FALSE)</f>
        <v>#N/A</v>
      </c>
      <c r="N290">
        <f t="shared" si="32"/>
        <v>-2009</v>
      </c>
      <c r="O290" t="e">
        <f>MATCH(F290,Input!$C$15:$U$15,0)</f>
        <v>#N/A</v>
      </c>
    </row>
    <row r="291" spans="10:15">
      <c r="J291" t="e">
        <f ca="1">OFFSET(Input!$A$1,M291+N291+2,O291+1)</f>
        <v>#N/A</v>
      </c>
      <c r="L291" t="e">
        <f t="shared" si="31"/>
        <v>#N/A</v>
      </c>
      <c r="M291" t="e">
        <f>VLOOKUP(L291,Input!$C$2:$D$6,2,FALSE)</f>
        <v>#N/A</v>
      </c>
      <c r="N291">
        <f t="shared" si="32"/>
        <v>-2009</v>
      </c>
      <c r="O291" t="e">
        <f>MATCH(F291,Input!$C$15:$U$15,0)</f>
        <v>#N/A</v>
      </c>
    </row>
    <row r="292" spans="10:15">
      <c r="J292" t="e">
        <f ca="1">OFFSET(Input!$A$1,M292+N292+2,O292+1)</f>
        <v>#N/A</v>
      </c>
      <c r="L292" t="e">
        <f t="shared" si="31"/>
        <v>#N/A</v>
      </c>
      <c r="M292" t="e">
        <f>VLOOKUP(L292,Input!$C$2:$D$6,2,FALSE)</f>
        <v>#N/A</v>
      </c>
      <c r="N292">
        <f t="shared" si="32"/>
        <v>-2009</v>
      </c>
      <c r="O292" t="e">
        <f>MATCH(F292,Input!$C$15:$U$15,0)</f>
        <v>#N/A</v>
      </c>
    </row>
    <row r="293" spans="10:15">
      <c r="J293" t="e">
        <f ca="1">OFFSET(Input!$A$1,M293+N293+2,O293+1)</f>
        <v>#N/A</v>
      </c>
      <c r="L293" t="e">
        <f t="shared" si="31"/>
        <v>#N/A</v>
      </c>
      <c r="M293" t="e">
        <f>VLOOKUP(L293,Input!$C$2:$D$6,2,FALSE)</f>
        <v>#N/A</v>
      </c>
      <c r="N293">
        <f t="shared" si="32"/>
        <v>-2009</v>
      </c>
      <c r="O293" t="e">
        <f>MATCH(F293,Input!$C$15:$U$15,0)</f>
        <v>#N/A</v>
      </c>
    </row>
    <row r="294" spans="10:15">
      <c r="J294" t="e">
        <f ca="1">OFFSET(Input!$A$1,M294+N294+2,O294+1)</f>
        <v>#N/A</v>
      </c>
      <c r="L294" t="e">
        <f t="shared" si="31"/>
        <v>#N/A</v>
      </c>
      <c r="M294" t="e">
        <f>VLOOKUP(L294,Input!$C$2:$D$6,2,FALSE)</f>
        <v>#N/A</v>
      </c>
      <c r="N294">
        <f t="shared" si="32"/>
        <v>-2009</v>
      </c>
      <c r="O294" t="e">
        <f>MATCH(F294,Input!$C$15:$U$15,0)</f>
        <v>#N/A</v>
      </c>
    </row>
    <row r="295" spans="10:15">
      <c r="J295" t="e">
        <f ca="1">OFFSET(Input!$A$1,M295+N295+2,O295+1)</f>
        <v>#N/A</v>
      </c>
      <c r="L295" t="e">
        <f t="shared" si="31"/>
        <v>#N/A</v>
      </c>
      <c r="M295" t="e">
        <f>VLOOKUP(L295,Input!$C$2:$D$6,2,FALSE)</f>
        <v>#N/A</v>
      </c>
      <c r="N295">
        <f t="shared" si="32"/>
        <v>-2009</v>
      </c>
      <c r="O295" t="e">
        <f>MATCH(F295,Input!$C$15:$U$15,0)</f>
        <v>#N/A</v>
      </c>
    </row>
    <row r="296" spans="10:15">
      <c r="J296" t="e">
        <f ca="1">OFFSET(Input!$A$1,M296+N296+2,O296+1)</f>
        <v>#N/A</v>
      </c>
      <c r="L296" t="e">
        <f t="shared" si="31"/>
        <v>#N/A</v>
      </c>
      <c r="M296" t="e">
        <f>VLOOKUP(L296,Input!$C$2:$D$6,2,FALSE)</f>
        <v>#N/A</v>
      </c>
      <c r="N296">
        <f t="shared" si="32"/>
        <v>-2009</v>
      </c>
      <c r="O296" t="e">
        <f>MATCH(F296,Input!$C$15:$U$15,0)</f>
        <v>#N/A</v>
      </c>
    </row>
    <row r="297" spans="10:15">
      <c r="J297" t="e">
        <f ca="1">OFFSET(Input!$A$1,M297+N297+2,O297+1)</f>
        <v>#N/A</v>
      </c>
      <c r="L297" t="e">
        <f t="shared" si="31"/>
        <v>#N/A</v>
      </c>
      <c r="M297" t="e">
        <f>VLOOKUP(L297,Input!$C$2:$D$6,2,FALSE)</f>
        <v>#N/A</v>
      </c>
      <c r="N297">
        <f t="shared" si="32"/>
        <v>-2009</v>
      </c>
      <c r="O297" t="e">
        <f>MATCH(F297,Input!$C$15:$U$15,0)</f>
        <v>#N/A</v>
      </c>
    </row>
    <row r="298" spans="10:15">
      <c r="J298" t="e">
        <f ca="1">OFFSET(Input!$A$1,M298+N298+2,O298+1)</f>
        <v>#N/A</v>
      </c>
      <c r="L298" t="e">
        <f t="shared" si="31"/>
        <v>#N/A</v>
      </c>
      <c r="M298" t="e">
        <f>VLOOKUP(L298,Input!$C$2:$D$6,2,FALSE)</f>
        <v>#N/A</v>
      </c>
      <c r="N298">
        <f t="shared" si="32"/>
        <v>-2009</v>
      </c>
      <c r="O298" t="e">
        <f>MATCH(F298,Input!$C$15:$U$15,0)</f>
        <v>#N/A</v>
      </c>
    </row>
    <row r="299" spans="10:15">
      <c r="J299" t="e">
        <f ca="1">OFFSET(Input!$A$1,M299+N299+2,O299+1)</f>
        <v>#N/A</v>
      </c>
      <c r="L299" t="e">
        <f t="shared" si="31"/>
        <v>#N/A</v>
      </c>
      <c r="M299" t="e">
        <f>VLOOKUP(L299,Input!$C$2:$D$6,2,FALSE)</f>
        <v>#N/A</v>
      </c>
      <c r="N299">
        <f t="shared" si="32"/>
        <v>-2009</v>
      </c>
      <c r="O299" t="e">
        <f>MATCH(F299,Input!$C$15:$U$15,0)</f>
        <v>#N/A</v>
      </c>
    </row>
    <row r="300" spans="10:15">
      <c r="J300" t="e">
        <f ca="1">OFFSET(Input!$A$1,M300+N300+2,O300+1)</f>
        <v>#N/A</v>
      </c>
      <c r="L300" t="e">
        <f t="shared" si="31"/>
        <v>#N/A</v>
      </c>
      <c r="M300" t="e">
        <f>VLOOKUP(L300,Input!$C$2:$D$6,2,FALSE)</f>
        <v>#N/A</v>
      </c>
      <c r="N300">
        <f t="shared" si="32"/>
        <v>-2009</v>
      </c>
      <c r="O300" t="e">
        <f>MATCH(F300,Input!$C$15:$U$15,0)</f>
        <v>#N/A</v>
      </c>
    </row>
    <row r="301" spans="10:15">
      <c r="J301" t="e">
        <f ca="1">OFFSET(Input!$A$1,M301+N301+2,O301+1)</f>
        <v>#N/A</v>
      </c>
      <c r="L301" t="e">
        <f t="shared" si="31"/>
        <v>#N/A</v>
      </c>
      <c r="M301" t="e">
        <f>VLOOKUP(L301,Input!$C$2:$D$6,2,FALSE)</f>
        <v>#N/A</v>
      </c>
      <c r="N301">
        <f t="shared" si="32"/>
        <v>-2009</v>
      </c>
      <c r="O301" t="e">
        <f>MATCH(F301,Input!$C$15:$U$15,0)</f>
        <v>#N/A</v>
      </c>
    </row>
    <row r="302" spans="10:15">
      <c r="J302" t="e">
        <f ca="1">OFFSET(Input!$A$1,M302+N302+2,O302+1)</f>
        <v>#N/A</v>
      </c>
      <c r="L302" t="e">
        <f t="shared" si="31"/>
        <v>#N/A</v>
      </c>
      <c r="M302" t="e">
        <f>VLOOKUP(L302,Input!$C$2:$D$6,2,FALSE)</f>
        <v>#N/A</v>
      </c>
      <c r="N302">
        <f t="shared" si="32"/>
        <v>-2009</v>
      </c>
      <c r="O302" t="e">
        <f>MATCH(F302,Input!$C$15:$U$15,0)</f>
        <v>#N/A</v>
      </c>
    </row>
    <row r="303" spans="10:15">
      <c r="J303" t="e">
        <f ca="1">OFFSET(Input!$A$1,M303+N303+2,O303+1)</f>
        <v>#N/A</v>
      </c>
      <c r="L303" t="e">
        <f t="shared" si="31"/>
        <v>#N/A</v>
      </c>
      <c r="M303" t="e">
        <f>VLOOKUP(L303,Input!$C$2:$D$6,2,FALSE)</f>
        <v>#N/A</v>
      </c>
      <c r="N303">
        <f t="shared" si="32"/>
        <v>-2009</v>
      </c>
      <c r="O303" t="e">
        <f>MATCH(F303,Input!$C$15:$U$15,0)</f>
        <v>#N/A</v>
      </c>
    </row>
    <row r="304" spans="10:15">
      <c r="J304" t="e">
        <f ca="1">OFFSET(Input!$A$1,M304+N304+2,O304+1)</f>
        <v>#N/A</v>
      </c>
      <c r="L304" t="e">
        <f t="shared" si="31"/>
        <v>#N/A</v>
      </c>
      <c r="M304" t="e">
        <f>VLOOKUP(L304,Input!$C$2:$D$6,2,FALSE)</f>
        <v>#N/A</v>
      </c>
      <c r="N304">
        <f t="shared" si="32"/>
        <v>-2009</v>
      </c>
      <c r="O304" t="e">
        <f>MATCH(F304,Input!$C$15:$U$15,0)</f>
        <v>#N/A</v>
      </c>
    </row>
    <row r="305" spans="10:15">
      <c r="J305" t="e">
        <f ca="1">OFFSET(Input!$A$1,M305+N305+2,O305+1)</f>
        <v>#N/A</v>
      </c>
      <c r="L305" t="e">
        <f t="shared" si="31"/>
        <v>#N/A</v>
      </c>
      <c r="M305" t="e">
        <f>VLOOKUP(L305,Input!$C$2:$D$6,2,FALSE)</f>
        <v>#N/A</v>
      </c>
      <c r="N305">
        <f t="shared" si="32"/>
        <v>-2009</v>
      </c>
      <c r="O305" t="e">
        <f>MATCH(F305,Input!$C$15:$U$15,0)</f>
        <v>#N/A</v>
      </c>
    </row>
    <row r="306" spans="10:15">
      <c r="J306" t="e">
        <f ca="1">OFFSET(Input!$A$1,M306+N306+2,O306+1)</f>
        <v>#N/A</v>
      </c>
      <c r="L306" t="e">
        <f t="shared" si="31"/>
        <v>#N/A</v>
      </c>
      <c r="M306" t="e">
        <f>VLOOKUP(L306,Input!$C$2:$D$6,2,FALSE)</f>
        <v>#N/A</v>
      </c>
      <c r="N306">
        <f t="shared" si="32"/>
        <v>-2009</v>
      </c>
      <c r="O306" t="e">
        <f>MATCH(F306,Input!$C$15:$U$15,0)</f>
        <v>#N/A</v>
      </c>
    </row>
    <row r="307" spans="10:15">
      <c r="J307" t="e">
        <f ca="1">OFFSET(Input!$A$1,M307+N307+2,O307+1)</f>
        <v>#N/A</v>
      </c>
      <c r="L307" t="e">
        <f t="shared" si="31"/>
        <v>#N/A</v>
      </c>
      <c r="M307" t="e">
        <f>VLOOKUP(L307,Input!$C$2:$D$6,2,FALSE)</f>
        <v>#N/A</v>
      </c>
      <c r="N307">
        <f t="shared" si="32"/>
        <v>-2009</v>
      </c>
      <c r="O307" t="e">
        <f>MATCH(F307,Input!$C$15:$U$15,0)</f>
        <v>#N/A</v>
      </c>
    </row>
    <row r="308" spans="10:15">
      <c r="J308" t="e">
        <f ca="1">OFFSET(Input!$A$1,M308+N308+2,O308+1)</f>
        <v>#N/A</v>
      </c>
      <c r="L308" t="e">
        <f t="shared" si="31"/>
        <v>#N/A</v>
      </c>
      <c r="M308" t="e">
        <f>VLOOKUP(L308,Input!$C$2:$D$6,2,FALSE)</f>
        <v>#N/A</v>
      </c>
      <c r="N308">
        <f t="shared" si="32"/>
        <v>-2009</v>
      </c>
      <c r="O308" t="e">
        <f>MATCH(F308,Input!$C$15:$U$15,0)</f>
        <v>#N/A</v>
      </c>
    </row>
    <row r="309" spans="10:15">
      <c r="J309" t="e">
        <f ca="1">OFFSET(Input!$A$1,M309+N309+2,O309+1)</f>
        <v>#N/A</v>
      </c>
      <c r="L309" t="e">
        <f t="shared" si="31"/>
        <v>#N/A</v>
      </c>
      <c r="M309" t="e">
        <f>VLOOKUP(L309,Input!$C$2:$D$6,2,FALSE)</f>
        <v>#N/A</v>
      </c>
      <c r="N309">
        <f t="shared" si="32"/>
        <v>-2009</v>
      </c>
      <c r="O309" t="e">
        <f>MATCH(F309,Input!$C$15:$U$15,0)</f>
        <v>#N/A</v>
      </c>
    </row>
    <row r="310" spans="10:15">
      <c r="J310" t="e">
        <f ca="1">OFFSET(Input!$A$1,M310+N310+2,O310+1)</f>
        <v>#N/A</v>
      </c>
      <c r="L310" t="e">
        <f t="shared" si="31"/>
        <v>#N/A</v>
      </c>
      <c r="M310" t="e">
        <f>VLOOKUP(L310,Input!$C$2:$D$6,2,FALSE)</f>
        <v>#N/A</v>
      </c>
      <c r="N310">
        <f t="shared" si="32"/>
        <v>-2009</v>
      </c>
      <c r="O310" t="e">
        <f>MATCH(F310,Input!$C$15:$U$15,0)</f>
        <v>#N/A</v>
      </c>
    </row>
    <row r="311" spans="10:15">
      <c r="J311" t="e">
        <f ca="1">OFFSET(Input!$A$1,M311+N311+2,O311+1)</f>
        <v>#N/A</v>
      </c>
      <c r="L311" t="e">
        <f t="shared" si="31"/>
        <v>#N/A</v>
      </c>
      <c r="M311" t="e">
        <f>VLOOKUP(L311,Input!$C$2:$D$6,2,FALSE)</f>
        <v>#N/A</v>
      </c>
      <c r="N311">
        <f t="shared" si="32"/>
        <v>-2009</v>
      </c>
      <c r="O311" t="e">
        <f>MATCH(F311,Input!$C$15:$U$15,0)</f>
        <v>#N/A</v>
      </c>
    </row>
    <row r="312" spans="10:15">
      <c r="J312" t="e">
        <f ca="1">OFFSET(Input!$A$1,M312+N312+2,O312+1)</f>
        <v>#N/A</v>
      </c>
      <c r="L312" t="e">
        <f t="shared" si="31"/>
        <v>#N/A</v>
      </c>
      <c r="M312" t="e">
        <f>VLOOKUP(L312,Input!$C$2:$D$6,2,FALSE)</f>
        <v>#N/A</v>
      </c>
      <c r="N312">
        <f t="shared" si="32"/>
        <v>-2009</v>
      </c>
      <c r="O312" t="e">
        <f>MATCH(F312,Input!$C$15:$U$15,0)</f>
        <v>#N/A</v>
      </c>
    </row>
    <row r="313" spans="10:15">
      <c r="J313" t="e">
        <f ca="1">OFFSET(Input!$A$1,M313+N313+2,O313+1)</f>
        <v>#N/A</v>
      </c>
      <c r="L313" t="e">
        <f t="shared" si="31"/>
        <v>#N/A</v>
      </c>
      <c r="M313" t="e">
        <f>VLOOKUP(L313,Input!$C$2:$D$6,2,FALSE)</f>
        <v>#N/A</v>
      </c>
      <c r="N313">
        <f t="shared" si="32"/>
        <v>-2009</v>
      </c>
      <c r="O313" t="e">
        <f>MATCH(F313,Input!$C$15:$U$15,0)</f>
        <v>#N/A</v>
      </c>
    </row>
    <row r="314" spans="10:15">
      <c r="J314" t="e">
        <f ca="1">OFFSET(Input!$A$1,M314+N314+2,O314+1)</f>
        <v>#N/A</v>
      </c>
      <c r="L314" t="e">
        <f t="shared" si="31"/>
        <v>#N/A</v>
      </c>
      <c r="M314" t="e">
        <f>VLOOKUP(L314,Input!$C$2:$D$6,2,FALSE)</f>
        <v>#N/A</v>
      </c>
      <c r="N314">
        <f t="shared" si="32"/>
        <v>-2009</v>
      </c>
      <c r="O314" t="e">
        <f>MATCH(F314,Input!$C$15:$U$15,0)</f>
        <v>#N/A</v>
      </c>
    </row>
    <row r="315" spans="10:15">
      <c r="J315" t="e">
        <f ca="1">OFFSET(Input!$A$1,M315+N315+2,O315+1)</f>
        <v>#N/A</v>
      </c>
      <c r="L315" t="e">
        <f t="shared" si="31"/>
        <v>#N/A</v>
      </c>
      <c r="M315" t="e">
        <f>VLOOKUP(L315,Input!$C$2:$D$6,2,FALSE)</f>
        <v>#N/A</v>
      </c>
      <c r="N315">
        <f t="shared" si="32"/>
        <v>-2009</v>
      </c>
      <c r="O315" t="e">
        <f>MATCH(F315,Input!$C$15:$U$15,0)</f>
        <v>#N/A</v>
      </c>
    </row>
    <row r="316" spans="10:15">
      <c r="J316" t="e">
        <f ca="1">OFFSET(Input!$A$1,M316+N316+2,O316+1)</f>
        <v>#N/A</v>
      </c>
      <c r="L316" t="e">
        <f t="shared" si="31"/>
        <v>#N/A</v>
      </c>
      <c r="M316" t="e">
        <f>VLOOKUP(L316,Input!$C$2:$D$6,2,FALSE)</f>
        <v>#N/A</v>
      </c>
      <c r="N316">
        <f t="shared" si="32"/>
        <v>-2009</v>
      </c>
      <c r="O316" t="e">
        <f>MATCH(F316,Input!$C$15:$U$15,0)</f>
        <v>#N/A</v>
      </c>
    </row>
    <row r="317" spans="10:15">
      <c r="J317" t="e">
        <f ca="1">OFFSET(Input!$A$1,M317+N317+2,O317+1)</f>
        <v>#N/A</v>
      </c>
      <c r="L317" t="e">
        <f t="shared" si="31"/>
        <v>#N/A</v>
      </c>
      <c r="M317" t="e">
        <f>VLOOKUP(L317,Input!$C$2:$D$6,2,FALSE)</f>
        <v>#N/A</v>
      </c>
      <c r="N317">
        <f t="shared" si="32"/>
        <v>-2009</v>
      </c>
      <c r="O317" t="e">
        <f>MATCH(F317,Input!$C$15:$U$15,0)</f>
        <v>#N/A</v>
      </c>
    </row>
    <row r="318" spans="10:15">
      <c r="J318" t="e">
        <f ca="1">OFFSET(Input!$A$1,M318+N318+2,O318+1)</f>
        <v>#N/A</v>
      </c>
      <c r="L318" t="e">
        <f t="shared" si="31"/>
        <v>#N/A</v>
      </c>
      <c r="M318" t="e">
        <f>VLOOKUP(L318,Input!$C$2:$D$6,2,FALSE)</f>
        <v>#N/A</v>
      </c>
      <c r="N318">
        <f t="shared" si="32"/>
        <v>-2009</v>
      </c>
      <c r="O318" t="e">
        <f>MATCH(F318,Input!$C$15:$U$15,0)</f>
        <v>#N/A</v>
      </c>
    </row>
    <row r="319" spans="10:15">
      <c r="J319" t="e">
        <f ca="1">OFFSET(Input!$A$1,M319+N319+2,O319+1)</f>
        <v>#N/A</v>
      </c>
      <c r="L319" t="e">
        <f t="shared" si="31"/>
        <v>#N/A</v>
      </c>
      <c r="M319" t="e">
        <f>VLOOKUP(L319,Input!$C$2:$D$6,2,FALSE)</f>
        <v>#N/A</v>
      </c>
      <c r="N319">
        <f t="shared" si="32"/>
        <v>-2009</v>
      </c>
      <c r="O319" t="e">
        <f>MATCH(F319,Input!$C$15:$U$15,0)</f>
        <v>#N/A</v>
      </c>
    </row>
    <row r="320" spans="10:15">
      <c r="J320" t="e">
        <f ca="1">OFFSET(Input!$A$1,M320+N320+2,O320+1)</f>
        <v>#N/A</v>
      </c>
      <c r="L320" t="e">
        <f t="shared" si="31"/>
        <v>#N/A</v>
      </c>
      <c r="M320" t="e">
        <f>VLOOKUP(L320,Input!$C$2:$D$6,2,FALSE)</f>
        <v>#N/A</v>
      </c>
      <c r="N320">
        <f t="shared" si="32"/>
        <v>-2009</v>
      </c>
      <c r="O320" t="e">
        <f>MATCH(F320,Input!$C$15:$U$15,0)</f>
        <v>#N/A</v>
      </c>
    </row>
    <row r="321" spans="2:15">
      <c r="J321" t="e">
        <f ca="1">OFFSET(Input!$A$1,M321+N321+2,O321+1)</f>
        <v>#N/A</v>
      </c>
      <c r="L321" t="e">
        <f t="shared" si="31"/>
        <v>#N/A</v>
      </c>
      <c r="M321" t="e">
        <f>VLOOKUP(L321,Input!$C$2:$D$6,2,FALSE)</f>
        <v>#N/A</v>
      </c>
      <c r="N321">
        <f t="shared" si="32"/>
        <v>-2009</v>
      </c>
      <c r="O321" t="e">
        <f>MATCH(F321,Input!$C$15:$U$15,0)</f>
        <v>#N/A</v>
      </c>
    </row>
    <row r="322" spans="2:15">
      <c r="J322" t="e">
        <f ca="1">OFFSET(Input!$A$1,M322+N322+2,O322+1)</f>
        <v>#N/A</v>
      </c>
      <c r="L322" t="e">
        <f t="shared" si="31"/>
        <v>#N/A</v>
      </c>
      <c r="M322" t="e">
        <f>VLOOKUP(L322,Input!$C$2:$D$6,2,FALSE)</f>
        <v>#N/A</v>
      </c>
      <c r="N322">
        <f t="shared" si="32"/>
        <v>-2009</v>
      </c>
      <c r="O322" t="e">
        <f>MATCH(F322,Input!$C$15:$U$15,0)</f>
        <v>#N/A</v>
      </c>
    </row>
    <row r="323" spans="2:15" ht="15.75" thickBot="1">
      <c r="B323" s="80"/>
      <c r="C323" s="80"/>
      <c r="D323" s="80"/>
      <c r="E323" s="80"/>
      <c r="F323" s="80"/>
      <c r="G323" s="80"/>
      <c r="H323" s="80"/>
      <c r="I323" s="80"/>
      <c r="J323" s="80" t="e">
        <f ca="1">OFFSET(Input!$A$1,M323+N323+2,O323+1)</f>
        <v>#N/A</v>
      </c>
      <c r="L323" s="80" t="e">
        <f t="shared" si="31"/>
        <v>#N/A</v>
      </c>
      <c r="M323" s="80" t="e">
        <f>VLOOKUP(L323,Input!$C$2:$D$6,2,FALSE)</f>
        <v>#N/A</v>
      </c>
      <c r="N323" s="80">
        <f t="shared" si="32"/>
        <v>-2009</v>
      </c>
      <c r="O323" s="80" t="e">
        <f>MATCH(F323,Input!$C$15:$U$15,0)</f>
        <v>#N/A</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6"/>
  </sheetPr>
  <dimension ref="B1:V323"/>
  <sheetViews>
    <sheetView zoomScaleNormal="100" workbookViewId="0">
      <selection activeCell="J5" sqref="J5"/>
    </sheetView>
  </sheetViews>
  <sheetFormatPr defaultRowHeight="15"/>
  <cols>
    <col min="1" max="1" width="3.5703125" customWidth="1"/>
    <col min="2" max="2" width="10.140625" customWidth="1"/>
    <col min="3" max="3" width="14" customWidth="1"/>
    <col min="4" max="4" width="6" customWidth="1"/>
    <col min="5" max="6" width="9.140625" customWidth="1"/>
    <col min="7" max="7" width="8.85546875" customWidth="1"/>
    <col min="8" max="8" width="13.7109375" customWidth="1"/>
    <col min="9" max="9" width="8" customWidth="1"/>
    <col min="10" max="10" width="12.140625" customWidth="1"/>
    <col min="11" max="11" width="7.140625" customWidth="1"/>
    <col min="12" max="12" width="10.42578125" customWidth="1"/>
    <col min="13" max="13" width="10.140625" customWidth="1"/>
    <col min="14" max="14" width="10.42578125" customWidth="1"/>
    <col min="15" max="15" width="10.5703125" customWidth="1"/>
    <col min="16" max="16" width="3.7109375" customWidth="1"/>
    <col min="17" max="17" width="12.85546875" customWidth="1"/>
    <col min="18" max="18" width="8.7109375" customWidth="1"/>
    <col min="19" max="19" width="3.85546875" customWidth="1"/>
    <col min="20" max="20" width="12.140625" customWidth="1"/>
    <col min="21" max="21" width="39.140625" customWidth="1"/>
    <col min="22" max="22" width="9.5703125" customWidth="1"/>
  </cols>
  <sheetData>
    <row r="1" spans="2:22">
      <c r="B1" s="15"/>
    </row>
    <row r="2" spans="2:22" ht="18.75">
      <c r="B2" s="14" t="s">
        <v>147</v>
      </c>
      <c r="T2" s="22" t="s">
        <v>43</v>
      </c>
      <c r="U2" s="23" t="s">
        <v>41</v>
      </c>
    </row>
    <row r="3" spans="2:22">
      <c r="U3" s="23" t="s">
        <v>42</v>
      </c>
    </row>
    <row r="4" spans="2:22">
      <c r="B4" s="3" t="str">
        <f>IF(Tax_Apply_Matrix!F22="No","~TFM_INS","DEACTIVATE_TFM_INS")</f>
        <v>DEACTIVATE_TFM_INS</v>
      </c>
      <c r="C4" s="4"/>
      <c r="D4" s="4"/>
      <c r="E4" s="4"/>
      <c r="F4" s="4"/>
      <c r="G4" s="4"/>
      <c r="H4" s="4"/>
      <c r="I4" s="4"/>
      <c r="J4" s="4"/>
      <c r="L4" s="30" t="s">
        <v>196</v>
      </c>
      <c r="M4" s="30"/>
      <c r="N4" s="30"/>
      <c r="O4" s="30"/>
    </row>
    <row r="5" spans="2:22" ht="15.75" thickBot="1">
      <c r="B5" s="5" t="s">
        <v>6</v>
      </c>
      <c r="C5" s="5" t="s">
        <v>7</v>
      </c>
      <c r="D5" s="5" t="s">
        <v>8</v>
      </c>
      <c r="E5" s="6" t="s">
        <v>9</v>
      </c>
      <c r="F5" s="6" t="s">
        <v>13</v>
      </c>
      <c r="G5" s="6" t="s">
        <v>14</v>
      </c>
      <c r="H5" s="21" t="s">
        <v>10</v>
      </c>
      <c r="I5" s="11" t="s">
        <v>12</v>
      </c>
      <c r="J5" s="7"/>
      <c r="L5" s="79" t="s">
        <v>193</v>
      </c>
      <c r="M5" s="30" t="s">
        <v>194</v>
      </c>
      <c r="N5" s="30" t="s">
        <v>191</v>
      </c>
      <c r="O5" s="30" t="s">
        <v>192</v>
      </c>
      <c r="T5" s="22" t="s">
        <v>34</v>
      </c>
      <c r="U5" s="22" t="s">
        <v>74</v>
      </c>
      <c r="V5" s="22" t="s">
        <v>79</v>
      </c>
    </row>
    <row r="6" spans="2:22">
      <c r="B6" s="8"/>
      <c r="C6" s="8" t="s">
        <v>11</v>
      </c>
      <c r="D6" s="19">
        <v>2010</v>
      </c>
      <c r="E6" s="8" t="str">
        <f t="shared" ref="E6:E64" si="0">$U$3&amp;"*"</f>
        <v>INDC*</v>
      </c>
      <c r="F6" s="8" t="str">
        <f>H6</f>
        <v>INDNGA</v>
      </c>
      <c r="G6" s="8" t="str">
        <f>R6</f>
        <v>ICDMT</v>
      </c>
      <c r="H6" s="8" t="str">
        <f>Q6</f>
        <v>INDNGA</v>
      </c>
      <c r="I6" s="92" t="s">
        <v>209</v>
      </c>
      <c r="J6" s="50">
        <f ca="1">OFFSET(Input!$A$1,M6+N6+2,O6+1)</f>
        <v>2.4405977753815513</v>
      </c>
      <c r="L6" s="20" t="str">
        <f>VLOOKUP(RIGHT(G6,3),$T$6:$V$12,3,FALSE)</f>
        <v>ProcesTax</v>
      </c>
      <c r="M6" s="20">
        <f>VLOOKUP(L6,Input!$C$2:$D$6,2,FALSE)</f>
        <v>13</v>
      </c>
      <c r="N6" s="20">
        <f>D6-2009</f>
        <v>1</v>
      </c>
      <c r="O6" s="20">
        <f>MATCH(F6,Input!$C$15:$U$15,0)</f>
        <v>1</v>
      </c>
      <c r="Q6" s="16" t="s">
        <v>27</v>
      </c>
      <c r="R6" s="16" t="str">
        <f t="shared" ref="R6:R21" si="1">$U$2&amp;$T$6</f>
        <v>ICDMT</v>
      </c>
      <c r="T6" s="24" t="s">
        <v>65</v>
      </c>
      <c r="U6" s="24" t="s">
        <v>66</v>
      </c>
      <c r="V6" t="str">
        <f>HLOOKUP($T$2,Tax_Apply_Matrix!$D$3:$O$12,4)</f>
        <v>ProcesTax</v>
      </c>
    </row>
    <row r="7" spans="2:22">
      <c r="C7" t="s">
        <v>11</v>
      </c>
      <c r="D7" s="18">
        <v>2010</v>
      </c>
      <c r="E7" t="str">
        <f t="shared" si="0"/>
        <v>INDC*</v>
      </c>
      <c r="F7" t="str">
        <f t="shared" ref="F7:F49" si="2">H7</f>
        <v>INDSNG1</v>
      </c>
      <c r="G7" t="str">
        <f t="shared" ref="G7:G49" si="3">R7</f>
        <v>ICDMT</v>
      </c>
      <c r="H7" t="str">
        <f t="shared" ref="H7:H49" si="4">Q7</f>
        <v>INDSNG1</v>
      </c>
      <c r="I7" s="93" t="s">
        <v>209</v>
      </c>
      <c r="J7" s="51">
        <f ca="1">OFFSET(Input!$A$1,M7+N7+2,O7+1)</f>
        <v>0</v>
      </c>
      <c r="L7" s="10" t="str">
        <f t="shared" ref="L7:L70" si="5">VLOOKUP(RIGHT(G7,3),$T$6:$V$12,3,FALSE)</f>
        <v>ProcesTax</v>
      </c>
      <c r="M7" s="10">
        <f>VLOOKUP(L7,Input!$C$2:$D$6,2,FALSE)</f>
        <v>13</v>
      </c>
      <c r="N7" s="10">
        <f t="shared" ref="N7:N70" si="6">D7-2009</f>
        <v>1</v>
      </c>
      <c r="O7" s="10">
        <f>MATCH(F7,Input!$C$15:$U$15,0)</f>
        <v>15</v>
      </c>
      <c r="Q7" s="16" t="s">
        <v>25</v>
      </c>
      <c r="R7" s="16" t="str">
        <f t="shared" si="1"/>
        <v>ICDMT</v>
      </c>
      <c r="T7" s="24" t="s">
        <v>67</v>
      </c>
      <c r="U7" s="24" t="s">
        <v>68</v>
      </c>
      <c r="V7" t="str">
        <f>HLOOKUP($T$2,Tax_Apply_Matrix!$D$3:$O$12,5)</f>
        <v>ProcesTax</v>
      </c>
    </row>
    <row r="8" spans="2:22">
      <c r="C8" t="s">
        <v>11</v>
      </c>
      <c r="D8" s="18">
        <v>2010</v>
      </c>
      <c r="E8" t="str">
        <f t="shared" si="0"/>
        <v>INDC*</v>
      </c>
      <c r="F8" t="str">
        <f t="shared" si="2"/>
        <v>INDSNG2</v>
      </c>
      <c r="G8" t="str">
        <f t="shared" si="3"/>
        <v>ICDMT</v>
      </c>
      <c r="H8" t="str">
        <f t="shared" si="4"/>
        <v>INDSNG2</v>
      </c>
      <c r="I8" s="10" t="s">
        <v>209</v>
      </c>
      <c r="J8" s="51">
        <f ca="1">OFFSET(Input!$A$1,M8+N8+2,O8+1)</f>
        <v>0</v>
      </c>
      <c r="L8" s="10" t="str">
        <f t="shared" si="5"/>
        <v>ProcesTax</v>
      </c>
      <c r="M8" s="10">
        <f>VLOOKUP(L8,Input!$C$2:$D$6,2,FALSE)</f>
        <v>13</v>
      </c>
      <c r="N8" s="10">
        <f t="shared" si="6"/>
        <v>1</v>
      </c>
      <c r="O8" s="10">
        <f>MATCH(F8,Input!$C$15:$U$15,0)</f>
        <v>16</v>
      </c>
      <c r="Q8" s="16" t="s">
        <v>26</v>
      </c>
      <c r="R8" s="16" t="str">
        <f t="shared" si="1"/>
        <v>ICDMT</v>
      </c>
      <c r="T8" s="24" t="s">
        <v>69</v>
      </c>
      <c r="U8" s="24" t="s">
        <v>70</v>
      </c>
      <c r="V8" t="str">
        <f>HLOOKUP($T$2,Tax_Apply_Matrix!$D$3:$O$12,6)</f>
        <v>HeatTax</v>
      </c>
    </row>
    <row r="9" spans="2:22">
      <c r="C9" t="s">
        <v>11</v>
      </c>
      <c r="D9" s="18">
        <v>2010</v>
      </c>
      <c r="E9" t="str">
        <f t="shared" si="0"/>
        <v>INDC*</v>
      </c>
      <c r="F9" t="str">
        <f t="shared" si="2"/>
        <v>INDCOA</v>
      </c>
      <c r="G9" t="str">
        <f t="shared" si="3"/>
        <v>ICDMT</v>
      </c>
      <c r="H9" t="str">
        <f t="shared" si="4"/>
        <v>INDCOA</v>
      </c>
      <c r="I9" s="10" t="s">
        <v>209</v>
      </c>
      <c r="J9" s="51">
        <f ca="1">OFFSET(Input!$A$1,M9+N9+2,O9+1)</f>
        <v>0</v>
      </c>
      <c r="L9" s="10" t="str">
        <f t="shared" si="5"/>
        <v>ProcesTax</v>
      </c>
      <c r="M9" s="10">
        <f>VLOOKUP(L9,Input!$C$2:$D$6,2,FALSE)</f>
        <v>13</v>
      </c>
      <c r="N9" s="10">
        <f t="shared" si="6"/>
        <v>1</v>
      </c>
      <c r="O9" s="10">
        <f>MATCH(F9,Input!$C$15:$U$15,0)</f>
        <v>2</v>
      </c>
      <c r="Q9" s="16" t="s">
        <v>16</v>
      </c>
      <c r="R9" s="16" t="str">
        <f t="shared" si="1"/>
        <v>ICDMT</v>
      </c>
      <c r="T9" s="24" t="s">
        <v>124</v>
      </c>
      <c r="U9" s="24" t="s">
        <v>71</v>
      </c>
      <c r="V9" t="str">
        <f>HLOOKUP($T$2,Tax_Apply_Matrix!$D$3:$O$12,7)</f>
        <v>FullTax</v>
      </c>
    </row>
    <row r="10" spans="2:22">
      <c r="C10" t="s">
        <v>11</v>
      </c>
      <c r="D10" s="18">
        <v>2010</v>
      </c>
      <c r="E10" t="str">
        <f t="shared" si="0"/>
        <v>INDC*</v>
      </c>
      <c r="F10" t="str">
        <f t="shared" si="2"/>
        <v>INDDSL</v>
      </c>
      <c r="G10" t="str">
        <f t="shared" si="3"/>
        <v>ICDMT</v>
      </c>
      <c r="H10" t="str">
        <f t="shared" si="4"/>
        <v>INDDSL</v>
      </c>
      <c r="I10" s="10" t="s">
        <v>209</v>
      </c>
      <c r="J10" s="51">
        <f ca="1">OFFSET(Input!$A$1,M10+N10+2,O10+1)</f>
        <v>138.56082516920716</v>
      </c>
      <c r="L10" s="10" t="str">
        <f t="shared" si="5"/>
        <v>ProcesTax</v>
      </c>
      <c r="M10" s="10">
        <f>VLOOKUP(L10,Input!$C$2:$D$6,2,FALSE)</f>
        <v>13</v>
      </c>
      <c r="N10" s="10">
        <f t="shared" si="6"/>
        <v>1</v>
      </c>
      <c r="O10" s="10">
        <f>MATCH(F10,Input!$C$15:$U$15,0)</f>
        <v>3</v>
      </c>
      <c r="Q10" s="16" t="s">
        <v>29</v>
      </c>
      <c r="R10" s="16" t="str">
        <f t="shared" si="1"/>
        <v>ICDMT</v>
      </c>
      <c r="T10" s="24" t="s">
        <v>72</v>
      </c>
      <c r="U10" s="24" t="s">
        <v>73</v>
      </c>
      <c r="V10" t="str">
        <f>HLOOKUP($T$2,Tax_Apply_Matrix!$D$3:$O$12,8)</f>
        <v>FullTax</v>
      </c>
    </row>
    <row r="11" spans="2:22">
      <c r="C11" t="s">
        <v>11</v>
      </c>
      <c r="D11" s="18">
        <v>2010</v>
      </c>
      <c r="E11" t="str">
        <f t="shared" si="0"/>
        <v>INDC*</v>
      </c>
      <c r="F11" t="str">
        <f t="shared" si="2"/>
        <v>INDDSB1</v>
      </c>
      <c r="G11" t="str">
        <f t="shared" si="3"/>
        <v>ICDMT</v>
      </c>
      <c r="H11" t="str">
        <f t="shared" si="4"/>
        <v>INDDSB1</v>
      </c>
      <c r="I11" s="10" t="s">
        <v>209</v>
      </c>
      <c r="J11" s="51">
        <f ca="1">OFFSET(Input!$A$1,M11+N11+2,O11+1)</f>
        <v>121.84069514307899</v>
      </c>
      <c r="L11" s="10" t="str">
        <f t="shared" si="5"/>
        <v>ProcesTax</v>
      </c>
      <c r="M11" s="10">
        <f>VLOOKUP(L11,Input!$C$2:$D$6,2,FALSE)</f>
        <v>13</v>
      </c>
      <c r="N11" s="10">
        <f t="shared" si="6"/>
        <v>1</v>
      </c>
      <c r="O11" s="10">
        <f>MATCH(F11,Input!$C$15:$U$15,0)</f>
        <v>13</v>
      </c>
      <c r="Q11" s="16" t="s">
        <v>28</v>
      </c>
      <c r="R11" s="16" t="str">
        <f t="shared" si="1"/>
        <v>ICDMT</v>
      </c>
      <c r="T11" s="24" t="s">
        <v>75</v>
      </c>
      <c r="U11" s="24" t="s">
        <v>77</v>
      </c>
      <c r="V11" t="str">
        <f>HLOOKUP($T$2,Tax_Apply_Matrix!$D$3:$O$12,9)</f>
        <v>FullTax</v>
      </c>
    </row>
    <row r="12" spans="2:22">
      <c r="C12" t="s">
        <v>11</v>
      </c>
      <c r="D12" s="18">
        <v>2010</v>
      </c>
      <c r="E12" t="str">
        <f t="shared" si="0"/>
        <v>INDC*</v>
      </c>
      <c r="F12" t="str">
        <f t="shared" si="2"/>
        <v>INDDSB2</v>
      </c>
      <c r="G12" t="str">
        <f t="shared" si="3"/>
        <v>ICDMT</v>
      </c>
      <c r="H12" t="str">
        <f t="shared" si="4"/>
        <v>INDDSB2</v>
      </c>
      <c r="I12" s="10" t="s">
        <v>209</v>
      </c>
      <c r="J12" s="51">
        <f ca="1">OFFSET(Input!$A$1,M12+N12+2,O12+1)</f>
        <v>121.84069514307899</v>
      </c>
      <c r="L12" s="10" t="str">
        <f t="shared" si="5"/>
        <v>ProcesTax</v>
      </c>
      <c r="M12" s="10">
        <f>VLOOKUP(L12,Input!$C$2:$D$6,2,FALSE)</f>
        <v>13</v>
      </c>
      <c r="N12" s="10">
        <f t="shared" si="6"/>
        <v>1</v>
      </c>
      <c r="O12" s="10">
        <f>MATCH(F12,Input!$C$15:$U$15,0)</f>
        <v>14</v>
      </c>
      <c r="Q12" s="16" t="s">
        <v>30</v>
      </c>
      <c r="R12" s="16" t="str">
        <f t="shared" si="1"/>
        <v>ICDMT</v>
      </c>
      <c r="T12" s="24" t="s">
        <v>76</v>
      </c>
      <c r="U12" s="24" t="s">
        <v>78</v>
      </c>
      <c r="V12" t="str">
        <f>HLOOKUP($T$2,Tax_Apply_Matrix!$D$3:$O$12,10)</f>
        <v>FullTax</v>
      </c>
    </row>
    <row r="13" spans="2:22">
      <c r="C13" t="s">
        <v>11</v>
      </c>
      <c r="D13" s="18">
        <v>2010</v>
      </c>
      <c r="E13" t="str">
        <f t="shared" si="0"/>
        <v>INDC*</v>
      </c>
      <c r="F13" t="str">
        <f t="shared" si="2"/>
        <v>INDWPE</v>
      </c>
      <c r="G13" t="str">
        <f t="shared" si="3"/>
        <v>ICDMT</v>
      </c>
      <c r="H13" t="str">
        <f t="shared" si="4"/>
        <v>INDWPE</v>
      </c>
      <c r="I13" s="10" t="s">
        <v>209</v>
      </c>
      <c r="J13" s="51">
        <f ca="1">OFFSET(Input!$A$1,M13+N13+2,O13+1)</f>
        <v>0</v>
      </c>
      <c r="L13" s="10" t="str">
        <f t="shared" si="5"/>
        <v>ProcesTax</v>
      </c>
      <c r="M13" s="10">
        <f>VLOOKUP(L13,Input!$C$2:$D$6,2,FALSE)</f>
        <v>13</v>
      </c>
      <c r="N13" s="10">
        <f t="shared" si="6"/>
        <v>1</v>
      </c>
      <c r="O13" s="10">
        <f>MATCH(F13,Input!$C$15:$U$15,0)</f>
        <v>4</v>
      </c>
      <c r="Q13" s="16" t="s">
        <v>17</v>
      </c>
      <c r="R13" s="16" t="str">
        <f t="shared" si="1"/>
        <v>ICDMT</v>
      </c>
    </row>
    <row r="14" spans="2:22">
      <c r="C14" t="s">
        <v>11</v>
      </c>
      <c r="D14" s="18">
        <v>2010</v>
      </c>
      <c r="E14" t="str">
        <f t="shared" si="0"/>
        <v>INDC*</v>
      </c>
      <c r="F14" t="str">
        <f t="shared" si="2"/>
        <v>INDWCH</v>
      </c>
      <c r="G14" t="str">
        <f t="shared" si="3"/>
        <v>ICDMT</v>
      </c>
      <c r="H14" t="str">
        <f t="shared" si="4"/>
        <v>INDWCH</v>
      </c>
      <c r="I14" s="10" t="s">
        <v>209</v>
      </c>
      <c r="J14" s="51">
        <f ca="1">OFFSET(Input!$A$1,M14+N14+2,O14+1)</f>
        <v>0</v>
      </c>
      <c r="L14" s="10" t="str">
        <f t="shared" si="5"/>
        <v>ProcesTax</v>
      </c>
      <c r="M14" s="10">
        <f>VLOOKUP(L14,Input!$C$2:$D$6,2,FALSE)</f>
        <v>13</v>
      </c>
      <c r="N14" s="10">
        <f t="shared" si="6"/>
        <v>1</v>
      </c>
      <c r="O14" s="10">
        <f>MATCH(F14,Input!$C$15:$U$15,0)</f>
        <v>5</v>
      </c>
      <c r="Q14" s="16" t="s">
        <v>18</v>
      </c>
      <c r="R14" s="16" t="str">
        <f t="shared" si="1"/>
        <v>ICDMT</v>
      </c>
    </row>
    <row r="15" spans="2:22">
      <c r="C15" t="s">
        <v>11</v>
      </c>
      <c r="D15" s="18">
        <v>2010</v>
      </c>
      <c r="E15" t="str">
        <f t="shared" si="0"/>
        <v>INDC*</v>
      </c>
      <c r="F15" t="str">
        <f t="shared" si="2"/>
        <v>INDBGA</v>
      </c>
      <c r="G15" t="str">
        <f t="shared" si="3"/>
        <v>ICDMT</v>
      </c>
      <c r="H15" t="str">
        <f t="shared" si="4"/>
        <v>INDBGA</v>
      </c>
      <c r="I15" s="10" t="s">
        <v>209</v>
      </c>
      <c r="J15" s="51">
        <f ca="1">OFFSET(Input!$A$1,M15+N15+2,O15+1)</f>
        <v>0</v>
      </c>
      <c r="L15" s="10" t="str">
        <f t="shared" si="5"/>
        <v>ProcesTax</v>
      </c>
      <c r="M15" s="10">
        <f>VLOOKUP(L15,Input!$C$2:$D$6,2,FALSE)</f>
        <v>13</v>
      </c>
      <c r="N15" s="10">
        <f t="shared" si="6"/>
        <v>1</v>
      </c>
      <c r="O15" s="10">
        <f>MATCH(F15,Input!$C$15:$U$15,0)</f>
        <v>6</v>
      </c>
      <c r="Q15" s="16" t="s">
        <v>19</v>
      </c>
      <c r="R15" s="16" t="str">
        <f t="shared" si="1"/>
        <v>ICDMT</v>
      </c>
    </row>
    <row r="16" spans="2:22">
      <c r="C16" t="s">
        <v>11</v>
      </c>
      <c r="D16" s="18">
        <v>2010</v>
      </c>
      <c r="E16" t="str">
        <f t="shared" si="0"/>
        <v>INDC*</v>
      </c>
      <c r="F16" t="str">
        <f t="shared" si="2"/>
        <v>INDHFO</v>
      </c>
      <c r="G16" t="str">
        <f t="shared" si="3"/>
        <v>ICDMT</v>
      </c>
      <c r="H16" t="str">
        <f t="shared" si="4"/>
        <v>INDHFO</v>
      </c>
      <c r="I16" s="10" t="s">
        <v>209</v>
      </c>
      <c r="J16" s="51">
        <f ca="1">OFFSET(Input!$A$1,M16+N16+2,O16+1)</f>
        <v>35.720705191668699</v>
      </c>
      <c r="L16" s="10" t="str">
        <f t="shared" si="5"/>
        <v>ProcesTax</v>
      </c>
      <c r="M16" s="10">
        <f>VLOOKUP(L16,Input!$C$2:$D$6,2,FALSE)</f>
        <v>13</v>
      </c>
      <c r="N16" s="10">
        <f t="shared" si="6"/>
        <v>1</v>
      </c>
      <c r="O16" s="10">
        <f>MATCH(F16,Input!$C$15:$U$15,0)</f>
        <v>7</v>
      </c>
      <c r="Q16" s="16" t="s">
        <v>20</v>
      </c>
      <c r="R16" s="16" t="str">
        <f t="shared" si="1"/>
        <v>ICDMT</v>
      </c>
    </row>
    <row r="17" spans="2:18">
      <c r="C17" t="s">
        <v>11</v>
      </c>
      <c r="D17" s="18">
        <v>2010</v>
      </c>
      <c r="E17" t="str">
        <f t="shared" si="0"/>
        <v>INDC*</v>
      </c>
      <c r="F17" t="str">
        <f t="shared" si="2"/>
        <v>INDLPG</v>
      </c>
      <c r="G17" t="str">
        <f t="shared" si="3"/>
        <v>ICDMT</v>
      </c>
      <c r="H17" t="str">
        <f t="shared" si="4"/>
        <v>INDLPG</v>
      </c>
      <c r="I17" s="10" t="s">
        <v>209</v>
      </c>
      <c r="J17" s="51">
        <f ca="1">OFFSET(Input!$A$1,M17+N17+2,O17+1)</f>
        <v>32.490852038154401</v>
      </c>
      <c r="L17" s="10" t="str">
        <f t="shared" si="5"/>
        <v>ProcesTax</v>
      </c>
      <c r="M17" s="10">
        <f>VLOOKUP(L17,Input!$C$2:$D$6,2,FALSE)</f>
        <v>13</v>
      </c>
      <c r="N17" s="10">
        <f t="shared" si="6"/>
        <v>1</v>
      </c>
      <c r="O17" s="10">
        <f>MATCH(F17,Input!$C$15:$U$15,0)</f>
        <v>8</v>
      </c>
      <c r="Q17" s="16" t="s">
        <v>21</v>
      </c>
      <c r="R17" s="16" t="str">
        <f t="shared" si="1"/>
        <v>ICDMT</v>
      </c>
    </row>
    <row r="18" spans="2:18">
      <c r="C18" t="s">
        <v>11</v>
      </c>
      <c r="D18" s="18">
        <v>2010</v>
      </c>
      <c r="E18" t="str">
        <f t="shared" si="0"/>
        <v>INDC*</v>
      </c>
      <c r="F18" t="str">
        <f t="shared" si="2"/>
        <v>INDWST</v>
      </c>
      <c r="G18" t="str">
        <f t="shared" si="3"/>
        <v>ICDMT</v>
      </c>
      <c r="H18" t="str">
        <f t="shared" si="4"/>
        <v>INDWST</v>
      </c>
      <c r="I18" s="10" t="s">
        <v>209</v>
      </c>
      <c r="J18" s="51">
        <f ca="1">OFFSET(Input!$A$1,M18+N18+2,O18+1)</f>
        <v>31.108262589722298</v>
      </c>
      <c r="L18" s="10" t="str">
        <f t="shared" si="5"/>
        <v>ProcesTax</v>
      </c>
      <c r="M18" s="10">
        <f>VLOOKUP(L18,Input!$C$2:$D$6,2,FALSE)</f>
        <v>13</v>
      </c>
      <c r="N18" s="10">
        <f t="shared" si="6"/>
        <v>1</v>
      </c>
      <c r="O18" s="10">
        <f>MATCH(F18,Input!$C$15:$U$15,0)</f>
        <v>9</v>
      </c>
      <c r="Q18" s="16" t="s">
        <v>22</v>
      </c>
      <c r="R18" s="16" t="str">
        <f t="shared" si="1"/>
        <v>ICDMT</v>
      </c>
    </row>
    <row r="19" spans="2:18">
      <c r="C19" t="s">
        <v>11</v>
      </c>
      <c r="D19" s="18">
        <v>2010</v>
      </c>
      <c r="E19" t="str">
        <f t="shared" si="0"/>
        <v>INDC*</v>
      </c>
      <c r="F19" t="str">
        <f t="shared" si="2"/>
        <v>INDHCE</v>
      </c>
      <c r="G19" t="str">
        <f t="shared" si="3"/>
        <v>ICDMT</v>
      </c>
      <c r="H19" t="str">
        <f t="shared" si="4"/>
        <v>INDHCE</v>
      </c>
      <c r="I19" s="10" t="s">
        <v>209</v>
      </c>
      <c r="J19" s="51">
        <f ca="1">OFFSET(Input!$A$1,M19+N19+2,O19+1)</f>
        <v>30.170076892571945</v>
      </c>
      <c r="L19" s="10" t="str">
        <f t="shared" si="5"/>
        <v>ProcesTax</v>
      </c>
      <c r="M19" s="10">
        <f>VLOOKUP(L19,Input!$C$2:$D$6,2,FALSE)</f>
        <v>13</v>
      </c>
      <c r="N19" s="10">
        <f t="shared" si="6"/>
        <v>1</v>
      </c>
      <c r="O19" s="10">
        <f>MATCH(F19,Input!$C$15:$U$15,0)</f>
        <v>10</v>
      </c>
      <c r="Q19" s="16" t="s">
        <v>23</v>
      </c>
      <c r="R19" s="16" t="str">
        <f t="shared" si="1"/>
        <v>ICDMT</v>
      </c>
    </row>
    <row r="20" spans="2:18">
      <c r="C20" t="s">
        <v>11</v>
      </c>
      <c r="D20" s="18">
        <v>2010</v>
      </c>
      <c r="E20" t="str">
        <f t="shared" si="0"/>
        <v>INDC*</v>
      </c>
      <c r="F20" t="str">
        <f t="shared" si="2"/>
        <v>INDHDE</v>
      </c>
      <c r="G20" t="str">
        <f t="shared" si="3"/>
        <v>ICDMT</v>
      </c>
      <c r="H20" t="str">
        <f t="shared" si="4"/>
        <v>INDHDE</v>
      </c>
      <c r="I20" s="10" t="s">
        <v>209</v>
      </c>
      <c r="J20" s="51">
        <f ca="1">OFFSET(Input!$A$1,M20+N20+2,O20+1)</f>
        <v>30.170076892571945</v>
      </c>
      <c r="L20" s="10" t="str">
        <f t="shared" si="5"/>
        <v>ProcesTax</v>
      </c>
      <c r="M20" s="10">
        <f>VLOOKUP(L20,Input!$C$2:$D$6,2,FALSE)</f>
        <v>13</v>
      </c>
      <c r="N20" s="10">
        <f t="shared" si="6"/>
        <v>1</v>
      </c>
      <c r="O20" s="10">
        <f>MATCH(F20,Input!$C$15:$U$15,0)</f>
        <v>11</v>
      </c>
      <c r="Q20" s="16" t="s">
        <v>24</v>
      </c>
      <c r="R20" s="16" t="str">
        <f t="shared" si="1"/>
        <v>ICDMT</v>
      </c>
    </row>
    <row r="21" spans="2:18">
      <c r="B21" s="9"/>
      <c r="C21" s="9" t="s">
        <v>11</v>
      </c>
      <c r="D21" s="12">
        <v>2010</v>
      </c>
      <c r="E21" s="9" t="str">
        <f t="shared" si="0"/>
        <v>INDC*</v>
      </c>
      <c r="F21" s="9" t="str">
        <f t="shared" si="2"/>
        <v>INDELC</v>
      </c>
      <c r="G21" s="9" t="str">
        <f t="shared" si="3"/>
        <v>ICDMT</v>
      </c>
      <c r="H21" s="9" t="str">
        <f t="shared" si="4"/>
        <v>INDELC</v>
      </c>
      <c r="I21" s="13" t="s">
        <v>209</v>
      </c>
      <c r="J21" s="52">
        <f ca="1">OFFSET(Input!$A$1,M21+N21+2,O21+1)</f>
        <v>1.3054360193901322</v>
      </c>
      <c r="L21" s="13" t="str">
        <f t="shared" si="5"/>
        <v>ProcesTax</v>
      </c>
      <c r="M21" s="13">
        <f>VLOOKUP(L21,Input!$C$2:$D$6,2,FALSE)</f>
        <v>13</v>
      </c>
      <c r="N21" s="13">
        <f t="shared" si="6"/>
        <v>1</v>
      </c>
      <c r="O21" s="13">
        <f>MATCH(F21,Input!$C$15:$U$15,0)</f>
        <v>12</v>
      </c>
      <c r="Q21" s="17" t="s">
        <v>127</v>
      </c>
      <c r="R21" s="17" t="str">
        <f t="shared" si="1"/>
        <v>ICDMT</v>
      </c>
    </row>
    <row r="22" spans="2:18">
      <c r="C22" t="s">
        <v>11</v>
      </c>
      <c r="D22" s="18">
        <v>2010</v>
      </c>
      <c r="E22" t="str">
        <f t="shared" si="0"/>
        <v>INDC*</v>
      </c>
      <c r="F22" t="str">
        <f t="shared" si="2"/>
        <v>INDNGA</v>
      </c>
      <c r="G22" t="str">
        <f t="shared" si="3"/>
        <v>ICDHT</v>
      </c>
      <c r="H22" t="str">
        <f t="shared" si="4"/>
        <v>INDNGA</v>
      </c>
      <c r="I22" s="10" t="s">
        <v>209</v>
      </c>
      <c r="J22" s="51">
        <f ca="1">OFFSET(Input!$A$1,M22+N22+2,O22+1)</f>
        <v>2.4405977753815513</v>
      </c>
      <c r="L22" s="10" t="str">
        <f t="shared" si="5"/>
        <v>ProcesTax</v>
      </c>
      <c r="M22" s="10">
        <f>VLOOKUP(L22,Input!$C$2:$D$6,2,FALSE)</f>
        <v>13</v>
      </c>
      <c r="N22" s="10">
        <f t="shared" si="6"/>
        <v>1</v>
      </c>
      <c r="O22" s="10">
        <f>MATCH(F22,Input!$C$15:$U$15,0)</f>
        <v>1</v>
      </c>
      <c r="Q22" s="16" t="s">
        <v>27</v>
      </c>
      <c r="R22" s="16" t="str">
        <f>$U$2&amp;$T$7</f>
        <v>ICDHT</v>
      </c>
    </row>
    <row r="23" spans="2:18">
      <c r="C23" t="s">
        <v>11</v>
      </c>
      <c r="D23" s="18">
        <v>2010</v>
      </c>
      <c r="E23" t="str">
        <f t="shared" si="0"/>
        <v>INDC*</v>
      </c>
      <c r="F23" t="str">
        <f t="shared" si="2"/>
        <v>INDSNG2</v>
      </c>
      <c r="G23" t="str">
        <f t="shared" si="3"/>
        <v>ICDHT</v>
      </c>
      <c r="H23" t="str">
        <f t="shared" si="4"/>
        <v>INDSNG2</v>
      </c>
      <c r="I23" s="10" t="s">
        <v>209</v>
      </c>
      <c r="J23" s="51">
        <f ca="1">OFFSET(Input!$A$1,M23+N23+2,O23+1)</f>
        <v>0</v>
      </c>
      <c r="L23" s="10" t="str">
        <f t="shared" si="5"/>
        <v>ProcesTax</v>
      </c>
      <c r="M23" s="10">
        <f>VLOOKUP(L23,Input!$C$2:$D$6,2,FALSE)</f>
        <v>13</v>
      </c>
      <c r="N23" s="10">
        <f t="shared" si="6"/>
        <v>1</v>
      </c>
      <c r="O23" s="10">
        <f>MATCH(F23,Input!$C$15:$U$15,0)</f>
        <v>16</v>
      </c>
      <c r="Q23" s="16" t="s">
        <v>26</v>
      </c>
      <c r="R23" s="16" t="str">
        <f>$U$2&amp;$T$7</f>
        <v>ICDHT</v>
      </c>
    </row>
    <row r="24" spans="2:18">
      <c r="C24" t="s">
        <v>11</v>
      </c>
      <c r="D24" s="18">
        <v>2010</v>
      </c>
      <c r="E24" t="str">
        <f t="shared" si="0"/>
        <v>INDC*</v>
      </c>
      <c r="F24" t="str">
        <f t="shared" si="2"/>
        <v>INDSNG1</v>
      </c>
      <c r="G24" t="str">
        <f t="shared" si="3"/>
        <v>ICDHT</v>
      </c>
      <c r="H24" t="str">
        <f t="shared" si="4"/>
        <v>INDSNG1</v>
      </c>
      <c r="I24" s="10" t="s">
        <v>209</v>
      </c>
      <c r="J24" s="51">
        <f ca="1">OFFSET(Input!$A$1,M24+N24+2,O24+1)</f>
        <v>0</v>
      </c>
      <c r="L24" s="10" t="str">
        <f t="shared" si="5"/>
        <v>ProcesTax</v>
      </c>
      <c r="M24" s="10">
        <f>VLOOKUP(L24,Input!$C$2:$D$6,2,FALSE)</f>
        <v>13</v>
      </c>
      <c r="N24" s="10">
        <f t="shared" si="6"/>
        <v>1</v>
      </c>
      <c r="O24" s="10">
        <f>MATCH(F24,Input!$C$15:$U$15,0)</f>
        <v>15</v>
      </c>
      <c r="Q24" s="16" t="s">
        <v>25</v>
      </c>
      <c r="R24" s="16" t="str">
        <f>$U$2&amp;$T$7</f>
        <v>ICDHT</v>
      </c>
    </row>
    <row r="25" spans="2:18">
      <c r="B25" s="9"/>
      <c r="C25" s="9" t="s">
        <v>11</v>
      </c>
      <c r="D25" s="12">
        <v>2010</v>
      </c>
      <c r="E25" s="9" t="str">
        <f t="shared" si="0"/>
        <v>INDC*</v>
      </c>
      <c r="F25" s="9" t="str">
        <f t="shared" si="2"/>
        <v>INDLPG</v>
      </c>
      <c r="G25" s="9" t="str">
        <f t="shared" si="3"/>
        <v>ICDHT</v>
      </c>
      <c r="H25" s="9" t="str">
        <f t="shared" si="4"/>
        <v>INDLPG</v>
      </c>
      <c r="I25" s="13" t="s">
        <v>209</v>
      </c>
      <c r="J25" s="52">
        <f ca="1">OFFSET(Input!$A$1,M25+N25+2,O25+1)</f>
        <v>32.490852038154401</v>
      </c>
      <c r="L25" s="13" t="str">
        <f t="shared" si="5"/>
        <v>ProcesTax</v>
      </c>
      <c r="M25" s="13">
        <f>VLOOKUP(L25,Input!$C$2:$D$6,2,FALSE)</f>
        <v>13</v>
      </c>
      <c r="N25" s="13">
        <f t="shared" si="6"/>
        <v>1</v>
      </c>
      <c r="O25" s="13">
        <f>MATCH(F25,Input!$C$15:$U$15,0)</f>
        <v>8</v>
      </c>
      <c r="Q25" s="17" t="s">
        <v>21</v>
      </c>
      <c r="R25" s="17" t="str">
        <f>$U$2&amp;$T$7</f>
        <v>ICDHT</v>
      </c>
    </row>
    <row r="26" spans="2:18">
      <c r="C26" t="s">
        <v>11</v>
      </c>
      <c r="D26" s="18">
        <v>2010</v>
      </c>
      <c r="E26" t="str">
        <f t="shared" si="0"/>
        <v>INDC*</v>
      </c>
      <c r="F26" t="str">
        <f t="shared" si="2"/>
        <v>INDNGA</v>
      </c>
      <c r="G26" t="str">
        <f t="shared" si="3"/>
        <v>ICDRH</v>
      </c>
      <c r="H26" t="str">
        <f t="shared" si="4"/>
        <v>INDNGA</v>
      </c>
      <c r="I26" s="10" t="s">
        <v>209</v>
      </c>
      <c r="J26" s="51">
        <f ca="1">OFFSET(Input!$A$1,M26+N26+2,O26+1)</f>
        <v>64.443834456701921</v>
      </c>
      <c r="L26" s="10" t="str">
        <f t="shared" si="5"/>
        <v>HeatTax</v>
      </c>
      <c r="M26" s="10">
        <f>VLOOKUP(L26,Input!$C$2:$D$6,2,FALSE)</f>
        <v>63</v>
      </c>
      <c r="N26" s="10">
        <f t="shared" si="6"/>
        <v>1</v>
      </c>
      <c r="O26" s="10">
        <f>MATCH(F26,Input!$C$15:$U$15,0)</f>
        <v>1</v>
      </c>
      <c r="Q26" s="16" t="s">
        <v>27</v>
      </c>
      <c r="R26" s="16" t="str">
        <f t="shared" ref="R26:R41" si="7">$U$2&amp;$T$8</f>
        <v>ICDRH</v>
      </c>
    </row>
    <row r="27" spans="2:18">
      <c r="C27" t="s">
        <v>11</v>
      </c>
      <c r="D27" s="18">
        <v>2010</v>
      </c>
      <c r="E27" t="str">
        <f t="shared" si="0"/>
        <v>INDC*</v>
      </c>
      <c r="F27" t="str">
        <f t="shared" si="2"/>
        <v>INDSNG2</v>
      </c>
      <c r="G27" t="str">
        <f t="shared" si="3"/>
        <v>ICDRH</v>
      </c>
      <c r="H27" t="str">
        <f t="shared" si="4"/>
        <v>INDSNG2</v>
      </c>
      <c r="I27" s="10" t="s">
        <v>209</v>
      </c>
      <c r="J27" s="51">
        <f ca="1">OFFSET(Input!$A$1,M27+N27+2,O27+1)</f>
        <v>0</v>
      </c>
      <c r="L27" s="10" t="str">
        <f t="shared" si="5"/>
        <v>HeatTax</v>
      </c>
      <c r="M27" s="10">
        <f>VLOOKUP(L27,Input!$C$2:$D$6,2,FALSE)</f>
        <v>63</v>
      </c>
      <c r="N27" s="10">
        <f t="shared" si="6"/>
        <v>1</v>
      </c>
      <c r="O27" s="10">
        <f>MATCH(F27,Input!$C$15:$U$15,0)</f>
        <v>16</v>
      </c>
      <c r="Q27" s="16" t="s">
        <v>26</v>
      </c>
      <c r="R27" s="16" t="str">
        <f t="shared" si="7"/>
        <v>ICDRH</v>
      </c>
    </row>
    <row r="28" spans="2:18">
      <c r="C28" t="s">
        <v>11</v>
      </c>
      <c r="D28" s="18">
        <v>2010</v>
      </c>
      <c r="E28" t="str">
        <f t="shared" si="0"/>
        <v>INDC*</v>
      </c>
      <c r="F28" t="str">
        <f t="shared" si="2"/>
        <v>INDSNG1</v>
      </c>
      <c r="G28" t="str">
        <f t="shared" si="3"/>
        <v>ICDRH</v>
      </c>
      <c r="H28" t="str">
        <f t="shared" si="4"/>
        <v>INDSNG1</v>
      </c>
      <c r="I28" s="10" t="s">
        <v>209</v>
      </c>
      <c r="J28" s="51">
        <f ca="1">OFFSET(Input!$A$1,M28+N28+2,O28+1)</f>
        <v>121.84069514307899</v>
      </c>
      <c r="L28" s="10" t="str">
        <f t="shared" si="5"/>
        <v>HeatTax</v>
      </c>
      <c r="M28" s="10">
        <f>VLOOKUP(L28,Input!$C$2:$D$6,2,FALSE)</f>
        <v>63</v>
      </c>
      <c r="N28" s="10">
        <f t="shared" si="6"/>
        <v>1</v>
      </c>
      <c r="O28" s="10">
        <f>MATCH(F28,Input!$C$15:$U$15,0)</f>
        <v>15</v>
      </c>
      <c r="Q28" s="16" t="s">
        <v>25</v>
      </c>
      <c r="R28" s="16" t="str">
        <f t="shared" si="7"/>
        <v>ICDRH</v>
      </c>
    </row>
    <row r="29" spans="2:18">
      <c r="C29" t="s">
        <v>11</v>
      </c>
      <c r="D29" s="18">
        <v>2010</v>
      </c>
      <c r="E29" t="str">
        <f t="shared" si="0"/>
        <v>INDC*</v>
      </c>
      <c r="F29" t="str">
        <f t="shared" si="2"/>
        <v>INDCOA</v>
      </c>
      <c r="G29" t="str">
        <f t="shared" si="3"/>
        <v>ICDRH</v>
      </c>
      <c r="H29" t="str">
        <f t="shared" si="4"/>
        <v>INDCOA</v>
      </c>
      <c r="I29" s="10" t="s">
        <v>209</v>
      </c>
      <c r="J29" s="51">
        <f ca="1">OFFSET(Input!$A$1,M29+N29+2,O29+1)</f>
        <v>0</v>
      </c>
      <c r="L29" s="10" t="str">
        <f t="shared" si="5"/>
        <v>HeatTax</v>
      </c>
      <c r="M29" s="10">
        <f>VLOOKUP(L29,Input!$C$2:$D$6,2,FALSE)</f>
        <v>63</v>
      </c>
      <c r="N29" s="10">
        <f t="shared" si="6"/>
        <v>1</v>
      </c>
      <c r="O29" s="10">
        <f>MATCH(F29,Input!$C$15:$U$15,0)</f>
        <v>2</v>
      </c>
      <c r="Q29" s="16" t="s">
        <v>16</v>
      </c>
      <c r="R29" s="16" t="str">
        <f t="shared" si="7"/>
        <v>ICDRH</v>
      </c>
    </row>
    <row r="30" spans="2:18">
      <c r="C30" t="s">
        <v>11</v>
      </c>
      <c r="D30" s="18">
        <v>2010</v>
      </c>
      <c r="E30" t="str">
        <f t="shared" si="0"/>
        <v>INDC*</v>
      </c>
      <c r="F30" t="str">
        <f t="shared" si="2"/>
        <v>INDDSL</v>
      </c>
      <c r="G30" t="str">
        <f t="shared" si="3"/>
        <v>ICDRH</v>
      </c>
      <c r="H30" t="str">
        <f t="shared" si="4"/>
        <v>INDDSL</v>
      </c>
      <c r="I30" s="10" t="s">
        <v>209</v>
      </c>
      <c r="J30" s="51">
        <f ca="1">OFFSET(Input!$A$1,M30+N30+2,O30+1)</f>
        <v>138.56082516920716</v>
      </c>
      <c r="L30" s="10" t="str">
        <f t="shared" si="5"/>
        <v>HeatTax</v>
      </c>
      <c r="M30" s="10">
        <f>VLOOKUP(L30,Input!$C$2:$D$6,2,FALSE)</f>
        <v>63</v>
      </c>
      <c r="N30" s="10">
        <f t="shared" si="6"/>
        <v>1</v>
      </c>
      <c r="O30" s="10">
        <f>MATCH(F30,Input!$C$15:$U$15,0)</f>
        <v>3</v>
      </c>
      <c r="Q30" s="16" t="s">
        <v>29</v>
      </c>
      <c r="R30" s="16" t="str">
        <f t="shared" si="7"/>
        <v>ICDRH</v>
      </c>
    </row>
    <row r="31" spans="2:18">
      <c r="C31" t="s">
        <v>11</v>
      </c>
      <c r="D31" s="18">
        <v>2010</v>
      </c>
      <c r="E31" t="str">
        <f t="shared" si="0"/>
        <v>INDC*</v>
      </c>
      <c r="F31" t="str">
        <f t="shared" si="2"/>
        <v>INDDSB1</v>
      </c>
      <c r="G31" t="str">
        <f t="shared" si="3"/>
        <v>ICDRH</v>
      </c>
      <c r="H31" t="str">
        <f t="shared" si="4"/>
        <v>INDDSB1</v>
      </c>
      <c r="I31" s="10" t="s">
        <v>209</v>
      </c>
      <c r="J31" s="51">
        <f ca="1">OFFSET(Input!$A$1,M31+N31+2,O31+1)</f>
        <v>32.519861727474179</v>
      </c>
      <c r="L31" s="10" t="str">
        <f t="shared" si="5"/>
        <v>HeatTax</v>
      </c>
      <c r="M31" s="10">
        <f>VLOOKUP(L31,Input!$C$2:$D$6,2,FALSE)</f>
        <v>63</v>
      </c>
      <c r="N31" s="10">
        <f t="shared" si="6"/>
        <v>1</v>
      </c>
      <c r="O31" s="10">
        <f>MATCH(F31,Input!$C$15:$U$15,0)</f>
        <v>13</v>
      </c>
      <c r="Q31" s="16" t="s">
        <v>28</v>
      </c>
      <c r="R31" s="16" t="str">
        <f t="shared" si="7"/>
        <v>ICDRH</v>
      </c>
    </row>
    <row r="32" spans="2:18">
      <c r="C32" t="s">
        <v>11</v>
      </c>
      <c r="D32" s="18">
        <v>2010</v>
      </c>
      <c r="E32" t="str">
        <f t="shared" si="0"/>
        <v>INDC*</v>
      </c>
      <c r="F32" t="str">
        <f t="shared" si="2"/>
        <v>INDDSB2</v>
      </c>
      <c r="G32" t="str">
        <f t="shared" si="3"/>
        <v>ICDRH</v>
      </c>
      <c r="H32" t="str">
        <f t="shared" si="4"/>
        <v>INDDSB2</v>
      </c>
      <c r="I32" s="10" t="s">
        <v>209</v>
      </c>
      <c r="J32" s="51">
        <f ca="1">OFFSET(Input!$A$1,M32+N32+2,O32+1)</f>
        <v>121.84069514307899</v>
      </c>
      <c r="L32" s="10" t="str">
        <f t="shared" si="5"/>
        <v>HeatTax</v>
      </c>
      <c r="M32" s="10">
        <f>VLOOKUP(L32,Input!$C$2:$D$6,2,FALSE)</f>
        <v>63</v>
      </c>
      <c r="N32" s="10">
        <f t="shared" si="6"/>
        <v>1</v>
      </c>
      <c r="O32" s="10">
        <f>MATCH(F32,Input!$C$15:$U$15,0)</f>
        <v>14</v>
      </c>
      <c r="Q32" s="16" t="s">
        <v>30</v>
      </c>
      <c r="R32" s="16" t="str">
        <f t="shared" si="7"/>
        <v>ICDRH</v>
      </c>
    </row>
    <row r="33" spans="2:18">
      <c r="C33" t="s">
        <v>11</v>
      </c>
      <c r="D33" s="18">
        <v>2010</v>
      </c>
      <c r="E33" t="str">
        <f t="shared" si="0"/>
        <v>INDC*</v>
      </c>
      <c r="F33" t="str">
        <f t="shared" si="2"/>
        <v>INDWPE</v>
      </c>
      <c r="G33" t="str">
        <f t="shared" si="3"/>
        <v>ICDRH</v>
      </c>
      <c r="H33" t="str">
        <f t="shared" si="4"/>
        <v>INDWPE</v>
      </c>
      <c r="I33" s="10" t="s">
        <v>209</v>
      </c>
      <c r="J33" s="51">
        <f ca="1">OFFSET(Input!$A$1,M33+N33+2,O33+1)</f>
        <v>0</v>
      </c>
      <c r="L33" s="10" t="str">
        <f t="shared" si="5"/>
        <v>HeatTax</v>
      </c>
      <c r="M33" s="10">
        <f>VLOOKUP(L33,Input!$C$2:$D$6,2,FALSE)</f>
        <v>63</v>
      </c>
      <c r="N33" s="10">
        <f t="shared" si="6"/>
        <v>1</v>
      </c>
      <c r="O33" s="10">
        <f>MATCH(F33,Input!$C$15:$U$15,0)</f>
        <v>4</v>
      </c>
      <c r="Q33" s="16" t="s">
        <v>17</v>
      </c>
      <c r="R33" s="16" t="str">
        <f t="shared" si="7"/>
        <v>ICDRH</v>
      </c>
    </row>
    <row r="34" spans="2:18">
      <c r="C34" t="s">
        <v>11</v>
      </c>
      <c r="D34" s="18">
        <v>2010</v>
      </c>
      <c r="E34" t="str">
        <f t="shared" si="0"/>
        <v>INDC*</v>
      </c>
      <c r="F34" t="str">
        <f t="shared" si="2"/>
        <v>INDWCH</v>
      </c>
      <c r="G34" t="str">
        <f t="shared" si="3"/>
        <v>ICDRH</v>
      </c>
      <c r="H34" t="str">
        <f t="shared" si="4"/>
        <v>INDWCH</v>
      </c>
      <c r="I34" s="10" t="s">
        <v>209</v>
      </c>
      <c r="J34" s="51">
        <f ca="1">OFFSET(Input!$A$1,M34+N34+2,O34+1)</f>
        <v>0</v>
      </c>
      <c r="L34" s="10" t="str">
        <f t="shared" si="5"/>
        <v>HeatTax</v>
      </c>
      <c r="M34" s="10">
        <f>VLOOKUP(L34,Input!$C$2:$D$6,2,FALSE)</f>
        <v>63</v>
      </c>
      <c r="N34" s="10">
        <f t="shared" si="6"/>
        <v>1</v>
      </c>
      <c r="O34" s="10">
        <f>MATCH(F34,Input!$C$15:$U$15,0)</f>
        <v>5</v>
      </c>
      <c r="Q34" s="16" t="s">
        <v>18</v>
      </c>
      <c r="R34" s="16" t="str">
        <f t="shared" si="7"/>
        <v>ICDRH</v>
      </c>
    </row>
    <row r="35" spans="2:18">
      <c r="C35" t="s">
        <v>11</v>
      </c>
      <c r="D35" s="18">
        <v>2010</v>
      </c>
      <c r="E35" t="str">
        <f t="shared" si="0"/>
        <v>INDC*</v>
      </c>
      <c r="F35" t="str">
        <f t="shared" si="2"/>
        <v>INDBGA</v>
      </c>
      <c r="G35" t="str">
        <f t="shared" si="3"/>
        <v>ICDRH</v>
      </c>
      <c r="H35" t="str">
        <f t="shared" si="4"/>
        <v>INDBGA</v>
      </c>
      <c r="I35" s="10" t="s">
        <v>209</v>
      </c>
      <c r="J35" s="51">
        <f ca="1">OFFSET(Input!$A$1,M35+N35+2,O35+1)</f>
        <v>0</v>
      </c>
      <c r="L35" s="10" t="str">
        <f t="shared" si="5"/>
        <v>HeatTax</v>
      </c>
      <c r="M35" s="10">
        <f>VLOOKUP(L35,Input!$C$2:$D$6,2,FALSE)</f>
        <v>63</v>
      </c>
      <c r="N35" s="10">
        <f t="shared" si="6"/>
        <v>1</v>
      </c>
      <c r="O35" s="10">
        <f>MATCH(F35,Input!$C$15:$U$15,0)</f>
        <v>6</v>
      </c>
      <c r="Q35" s="16" t="s">
        <v>19</v>
      </c>
      <c r="R35" s="16" t="str">
        <f t="shared" si="7"/>
        <v>ICDRH</v>
      </c>
    </row>
    <row r="36" spans="2:18">
      <c r="C36" t="s">
        <v>11</v>
      </c>
      <c r="D36" s="18">
        <v>2010</v>
      </c>
      <c r="E36" t="str">
        <f t="shared" si="0"/>
        <v>INDC*</v>
      </c>
      <c r="F36" t="str">
        <f t="shared" si="2"/>
        <v>INDHFO</v>
      </c>
      <c r="G36" t="str">
        <f t="shared" si="3"/>
        <v>ICDRH</v>
      </c>
      <c r="H36" t="str">
        <f t="shared" si="4"/>
        <v>INDHFO</v>
      </c>
      <c r="I36" s="10" t="s">
        <v>209</v>
      </c>
      <c r="J36" s="51">
        <f ca="1">OFFSET(Input!$A$1,M36+N36+2,O36+1)</f>
        <v>35.720705191668699</v>
      </c>
      <c r="L36" s="10" t="str">
        <f t="shared" si="5"/>
        <v>HeatTax</v>
      </c>
      <c r="M36" s="10">
        <f>VLOOKUP(L36,Input!$C$2:$D$6,2,FALSE)</f>
        <v>63</v>
      </c>
      <c r="N36" s="10">
        <f t="shared" si="6"/>
        <v>1</v>
      </c>
      <c r="O36" s="10">
        <f>MATCH(F36,Input!$C$15:$U$15,0)</f>
        <v>7</v>
      </c>
      <c r="Q36" s="16" t="s">
        <v>20</v>
      </c>
      <c r="R36" s="16" t="str">
        <f t="shared" si="7"/>
        <v>ICDRH</v>
      </c>
    </row>
    <row r="37" spans="2:18">
      <c r="C37" t="s">
        <v>11</v>
      </c>
      <c r="D37" s="18">
        <v>2010</v>
      </c>
      <c r="E37" t="str">
        <f t="shared" si="0"/>
        <v>INDC*</v>
      </c>
      <c r="F37" t="str">
        <f t="shared" si="2"/>
        <v>INDLPG</v>
      </c>
      <c r="G37" t="str">
        <f t="shared" si="3"/>
        <v>ICDRH</v>
      </c>
      <c r="H37" t="str">
        <f t="shared" si="4"/>
        <v>INDLPG</v>
      </c>
      <c r="I37" s="10" t="s">
        <v>209</v>
      </c>
      <c r="J37" s="51">
        <f ca="1">OFFSET(Input!$A$1,M37+N37+2,O37+1)</f>
        <v>32.490852038154401</v>
      </c>
      <c r="L37" s="10" t="str">
        <f t="shared" si="5"/>
        <v>HeatTax</v>
      </c>
      <c r="M37" s="10">
        <f>VLOOKUP(L37,Input!$C$2:$D$6,2,FALSE)</f>
        <v>63</v>
      </c>
      <c r="N37" s="10">
        <f t="shared" si="6"/>
        <v>1</v>
      </c>
      <c r="O37" s="10">
        <f>MATCH(F37,Input!$C$15:$U$15,0)</f>
        <v>8</v>
      </c>
      <c r="Q37" s="16" t="s">
        <v>21</v>
      </c>
      <c r="R37" s="16" t="str">
        <f t="shared" si="7"/>
        <v>ICDRH</v>
      </c>
    </row>
    <row r="38" spans="2:18">
      <c r="C38" t="s">
        <v>11</v>
      </c>
      <c r="D38" s="18">
        <v>2010</v>
      </c>
      <c r="E38" t="str">
        <f t="shared" si="0"/>
        <v>INDC*</v>
      </c>
      <c r="F38" t="str">
        <f t="shared" si="2"/>
        <v>INDWST</v>
      </c>
      <c r="G38" t="str">
        <f t="shared" si="3"/>
        <v>ICDRH</v>
      </c>
      <c r="H38" t="str">
        <f t="shared" si="4"/>
        <v>INDWST</v>
      </c>
      <c r="I38" s="10" t="s">
        <v>209</v>
      </c>
      <c r="J38" s="51">
        <f ca="1">OFFSET(Input!$A$1,M38+N38+2,O38+1)</f>
        <v>31.108262589722298</v>
      </c>
      <c r="L38" s="10" t="str">
        <f t="shared" si="5"/>
        <v>HeatTax</v>
      </c>
      <c r="M38" s="10">
        <f>VLOOKUP(L38,Input!$C$2:$D$6,2,FALSE)</f>
        <v>63</v>
      </c>
      <c r="N38" s="10">
        <f t="shared" si="6"/>
        <v>1</v>
      </c>
      <c r="O38" s="10">
        <f>MATCH(F38,Input!$C$15:$U$15,0)</f>
        <v>9</v>
      </c>
      <c r="Q38" s="16" t="s">
        <v>22</v>
      </c>
      <c r="R38" s="16" t="str">
        <f t="shared" si="7"/>
        <v>ICDRH</v>
      </c>
    </row>
    <row r="39" spans="2:18">
      <c r="C39" t="s">
        <v>11</v>
      </c>
      <c r="D39" s="18">
        <v>2010</v>
      </c>
      <c r="E39" t="str">
        <f t="shared" si="0"/>
        <v>INDC*</v>
      </c>
      <c r="F39" t="str">
        <f t="shared" si="2"/>
        <v>INDHCE</v>
      </c>
      <c r="G39" t="str">
        <f t="shared" si="3"/>
        <v>ICDRH</v>
      </c>
      <c r="H39" t="str">
        <f t="shared" si="4"/>
        <v>INDHCE</v>
      </c>
      <c r="I39" s="10" t="s">
        <v>209</v>
      </c>
      <c r="J39" s="51">
        <f ca="1">OFFSET(Input!$A$1,M39+N39+2,O39+1)</f>
        <v>30.170076892571945</v>
      </c>
      <c r="L39" s="10" t="str">
        <f t="shared" si="5"/>
        <v>HeatTax</v>
      </c>
      <c r="M39" s="10">
        <f>VLOOKUP(L39,Input!$C$2:$D$6,2,FALSE)</f>
        <v>63</v>
      </c>
      <c r="N39" s="10">
        <f t="shared" si="6"/>
        <v>1</v>
      </c>
      <c r="O39" s="10">
        <f>MATCH(F39,Input!$C$15:$U$15,0)</f>
        <v>10</v>
      </c>
      <c r="Q39" s="16" t="s">
        <v>23</v>
      </c>
      <c r="R39" s="16" t="str">
        <f t="shared" si="7"/>
        <v>ICDRH</v>
      </c>
    </row>
    <row r="40" spans="2:18">
      <c r="C40" t="s">
        <v>11</v>
      </c>
      <c r="D40" s="18">
        <v>2010</v>
      </c>
      <c r="E40" t="str">
        <f t="shared" si="0"/>
        <v>INDC*</v>
      </c>
      <c r="F40" t="str">
        <f t="shared" si="2"/>
        <v>INDHDE</v>
      </c>
      <c r="G40" t="str">
        <f t="shared" si="3"/>
        <v>ICDRH</v>
      </c>
      <c r="H40" t="str">
        <f t="shared" si="4"/>
        <v>INDHDE</v>
      </c>
      <c r="I40" s="10" t="s">
        <v>209</v>
      </c>
      <c r="J40" s="51">
        <f ca="1">OFFSET(Input!$A$1,M40+N40+2,O40+1)</f>
        <v>30.170076892571945</v>
      </c>
      <c r="L40" s="10" t="str">
        <f t="shared" si="5"/>
        <v>HeatTax</v>
      </c>
      <c r="M40" s="10">
        <f>VLOOKUP(L40,Input!$C$2:$D$6,2,FALSE)</f>
        <v>63</v>
      </c>
      <c r="N40" s="10">
        <f t="shared" si="6"/>
        <v>1</v>
      </c>
      <c r="O40" s="10">
        <f>MATCH(F40,Input!$C$15:$U$15,0)</f>
        <v>11</v>
      </c>
      <c r="Q40" s="16" t="s">
        <v>24</v>
      </c>
      <c r="R40" s="16" t="str">
        <f t="shared" si="7"/>
        <v>ICDRH</v>
      </c>
    </row>
    <row r="41" spans="2:18">
      <c r="B41" s="9"/>
      <c r="C41" s="9" t="s">
        <v>11</v>
      </c>
      <c r="D41" s="12">
        <v>2010</v>
      </c>
      <c r="E41" s="9" t="str">
        <f t="shared" si="0"/>
        <v>INDC*</v>
      </c>
      <c r="F41" s="9" t="str">
        <f t="shared" si="2"/>
        <v>INDELC</v>
      </c>
      <c r="G41" s="9" t="str">
        <f t="shared" si="3"/>
        <v>ICDRH</v>
      </c>
      <c r="H41" s="9" t="str">
        <f t="shared" si="4"/>
        <v>INDELC</v>
      </c>
      <c r="I41" s="13" t="s">
        <v>209</v>
      </c>
      <c r="J41" s="52">
        <f ca="1">OFFSET(Input!$A$1,M41+N41+2,O41+1)</f>
        <v>32.519861727474179</v>
      </c>
      <c r="L41" s="13" t="str">
        <f t="shared" si="5"/>
        <v>HeatTax</v>
      </c>
      <c r="M41" s="13">
        <f>VLOOKUP(L41,Input!$C$2:$D$6,2,FALSE)</f>
        <v>63</v>
      </c>
      <c r="N41" s="13">
        <f t="shared" si="6"/>
        <v>1</v>
      </c>
      <c r="O41" s="13">
        <f>MATCH(F41,Input!$C$15:$U$15,0)</f>
        <v>12</v>
      </c>
      <c r="Q41" s="16" t="s">
        <v>127</v>
      </c>
      <c r="R41" s="16" t="str">
        <f t="shared" si="7"/>
        <v>ICDRH</v>
      </c>
    </row>
    <row r="42" spans="2:18">
      <c r="B42" s="26"/>
      <c r="C42" s="26" t="s">
        <v>11</v>
      </c>
      <c r="D42" s="27">
        <v>2010</v>
      </c>
      <c r="E42" s="26" t="str">
        <f t="shared" si="0"/>
        <v>INDC*</v>
      </c>
      <c r="F42" s="26" t="str">
        <f t="shared" si="2"/>
        <v>INDELC</v>
      </c>
      <c r="G42" s="26" t="str">
        <f t="shared" si="3"/>
        <v>ICDLA</v>
      </c>
      <c r="H42" s="26" t="str">
        <f t="shared" si="4"/>
        <v>INDELC</v>
      </c>
      <c r="I42" s="28" t="s">
        <v>209</v>
      </c>
      <c r="J42" s="53">
        <f ca="1">OFFSET(Input!$A$1,M42+N42+2,O42+1)</f>
        <v>32.519861727474179</v>
      </c>
      <c r="L42" s="28" t="str">
        <f t="shared" si="5"/>
        <v>FullTax</v>
      </c>
      <c r="M42" s="28">
        <f>VLOOKUP(L42,Input!$C$2:$D$6,2,FALSE)</f>
        <v>113</v>
      </c>
      <c r="N42" s="28">
        <f t="shared" si="6"/>
        <v>1</v>
      </c>
      <c r="O42" s="28">
        <f>MATCH(F42,Input!$C$15:$U$15,0)</f>
        <v>12</v>
      </c>
      <c r="Q42" s="25" t="s">
        <v>127</v>
      </c>
      <c r="R42" s="25" t="str">
        <f>$U$2&amp;$T$9</f>
        <v>ICDLA</v>
      </c>
    </row>
    <row r="43" spans="2:18">
      <c r="B43" s="9"/>
      <c r="C43" s="9" t="s">
        <v>11</v>
      </c>
      <c r="D43" s="12">
        <v>2010</v>
      </c>
      <c r="E43" s="9" t="str">
        <f t="shared" si="0"/>
        <v>INDC*</v>
      </c>
      <c r="F43" s="9" t="str">
        <f t="shared" si="2"/>
        <v>INDELC</v>
      </c>
      <c r="G43" s="9" t="str">
        <f t="shared" si="3"/>
        <v>ICDEM</v>
      </c>
      <c r="H43" s="9" t="str">
        <f t="shared" si="4"/>
        <v>INDELC</v>
      </c>
      <c r="I43" s="13" t="s">
        <v>209</v>
      </c>
      <c r="J43" s="52">
        <f ca="1">OFFSET(Input!$A$1,M43+N43+2,O43+1)</f>
        <v>32.519861727474179</v>
      </c>
      <c r="L43" s="13" t="str">
        <f t="shared" si="5"/>
        <v>FullTax</v>
      </c>
      <c r="M43" s="13">
        <f>VLOOKUP(L43,Input!$C$2:$D$6,2,FALSE)</f>
        <v>113</v>
      </c>
      <c r="N43" s="13">
        <f t="shared" si="6"/>
        <v>1</v>
      </c>
      <c r="O43" s="13">
        <f>MATCH(F43,Input!$C$15:$U$15,0)</f>
        <v>12</v>
      </c>
      <c r="Q43" s="17" t="s">
        <v>127</v>
      </c>
      <c r="R43" s="17" t="str">
        <f>$U$2&amp;$T$10</f>
        <v>ICDEM</v>
      </c>
    </row>
    <row r="44" spans="2:18">
      <c r="C44" t="s">
        <v>11</v>
      </c>
      <c r="D44" s="18">
        <v>2010</v>
      </c>
      <c r="E44" t="str">
        <f t="shared" si="0"/>
        <v>INDC*</v>
      </c>
      <c r="F44" t="str">
        <f t="shared" si="2"/>
        <v>INDDSB1</v>
      </c>
      <c r="G44" t="str">
        <f t="shared" si="3"/>
        <v>ICDTF</v>
      </c>
      <c r="H44" t="str">
        <f t="shared" si="4"/>
        <v>INDDSB1</v>
      </c>
      <c r="I44" s="10" t="s">
        <v>209</v>
      </c>
      <c r="J44" s="51">
        <f ca="1">OFFSET(Input!$A$1,M44+N44+2,O44+1)</f>
        <v>32.519861727474179</v>
      </c>
      <c r="L44" s="10" t="str">
        <f t="shared" si="5"/>
        <v>FullTax</v>
      </c>
      <c r="M44" s="10">
        <f>VLOOKUP(L44,Input!$C$2:$D$6,2,FALSE)</f>
        <v>113</v>
      </c>
      <c r="N44" s="10">
        <f t="shared" si="6"/>
        <v>1</v>
      </c>
      <c r="O44" s="10">
        <f>MATCH(F44,Input!$C$15:$U$15,0)</f>
        <v>13</v>
      </c>
      <c r="Q44" s="16" t="s">
        <v>28</v>
      </c>
      <c r="R44" s="16" t="str">
        <f>$U$2&amp;$T$11</f>
        <v>ICDTF</v>
      </c>
    </row>
    <row r="45" spans="2:18">
      <c r="C45" t="s">
        <v>11</v>
      </c>
      <c r="D45" s="18">
        <v>2010</v>
      </c>
      <c r="E45" t="str">
        <f t="shared" si="0"/>
        <v>INDC*</v>
      </c>
      <c r="F45" t="str">
        <f t="shared" si="2"/>
        <v>INDDSB2</v>
      </c>
      <c r="G45" t="str">
        <f t="shared" si="3"/>
        <v>ICDTF</v>
      </c>
      <c r="H45" t="str">
        <f t="shared" si="4"/>
        <v>INDDSB2</v>
      </c>
      <c r="I45" s="10" t="s">
        <v>209</v>
      </c>
      <c r="J45" s="51">
        <f ca="1">OFFSET(Input!$A$1,M45+N45+2,O45+1)</f>
        <v>121.84069514307899</v>
      </c>
      <c r="L45" s="10" t="str">
        <f t="shared" si="5"/>
        <v>FullTax</v>
      </c>
      <c r="M45" s="10">
        <f>VLOOKUP(L45,Input!$C$2:$D$6,2,FALSE)</f>
        <v>113</v>
      </c>
      <c r="N45" s="10">
        <f t="shared" si="6"/>
        <v>1</v>
      </c>
      <c r="O45" s="10">
        <f>MATCH(F45,Input!$C$15:$U$15,0)</f>
        <v>14</v>
      </c>
      <c r="Q45" s="16" t="s">
        <v>30</v>
      </c>
      <c r="R45" s="16" t="str">
        <f t="shared" ref="R45:R46" si="8">$U$2&amp;$T$11</f>
        <v>ICDTF</v>
      </c>
    </row>
    <row r="46" spans="2:18">
      <c r="C46" t="s">
        <v>11</v>
      </c>
      <c r="D46" s="18">
        <v>2010</v>
      </c>
      <c r="E46" t="str">
        <f t="shared" si="0"/>
        <v>INDC*</v>
      </c>
      <c r="F46" t="str">
        <f t="shared" si="2"/>
        <v>INDDSL</v>
      </c>
      <c r="G46" t="str">
        <f t="shared" si="3"/>
        <v>ICDTF</v>
      </c>
      <c r="H46" t="str">
        <f t="shared" si="4"/>
        <v>INDDSL</v>
      </c>
      <c r="I46" s="10" t="s">
        <v>209</v>
      </c>
      <c r="J46" s="51">
        <f ca="1">OFFSET(Input!$A$1,M46+N46+2,O46+1)</f>
        <v>138.56082516920716</v>
      </c>
      <c r="L46" s="10" t="str">
        <f t="shared" si="5"/>
        <v>FullTax</v>
      </c>
      <c r="M46" s="10">
        <f>VLOOKUP(L46,Input!$C$2:$D$6,2,FALSE)</f>
        <v>113</v>
      </c>
      <c r="N46" s="10">
        <f t="shared" si="6"/>
        <v>1</v>
      </c>
      <c r="O46" s="10">
        <f>MATCH(F46,Input!$C$15:$U$15,0)</f>
        <v>3</v>
      </c>
      <c r="Q46" s="16" t="s">
        <v>29</v>
      </c>
      <c r="R46" s="16" t="str">
        <f t="shared" si="8"/>
        <v>ICDTF</v>
      </c>
    </row>
    <row r="47" spans="2:18">
      <c r="C47" t="s">
        <v>11</v>
      </c>
      <c r="D47" s="18">
        <v>2010</v>
      </c>
      <c r="E47" t="str">
        <f t="shared" si="0"/>
        <v>INDC*</v>
      </c>
      <c r="F47" t="str">
        <f t="shared" si="2"/>
        <v>INDLPG</v>
      </c>
      <c r="G47" t="str">
        <f t="shared" si="3"/>
        <v>ICDFL</v>
      </c>
      <c r="H47" t="str">
        <f t="shared" si="4"/>
        <v>INDLPG</v>
      </c>
      <c r="I47" s="10" t="s">
        <v>209</v>
      </c>
      <c r="J47" s="51">
        <f ca="1">OFFSET(Input!$A$1,M47+N47+2,O47+1)</f>
        <v>32.490852038154401</v>
      </c>
      <c r="L47" s="10" t="str">
        <f t="shared" si="5"/>
        <v>FullTax</v>
      </c>
      <c r="M47" s="10">
        <f>VLOOKUP(L47,Input!$C$2:$D$6,2,FALSE)</f>
        <v>113</v>
      </c>
      <c r="N47" s="10">
        <f t="shared" si="6"/>
        <v>1</v>
      </c>
      <c r="O47" s="10">
        <f>MATCH(F47,Input!$C$15:$U$15,0)</f>
        <v>8</v>
      </c>
      <c r="Q47" s="16" t="s">
        <v>21</v>
      </c>
      <c r="R47" s="16" t="str">
        <f>$U$2&amp;$T$12</f>
        <v>ICDFL</v>
      </c>
    </row>
    <row r="48" spans="2:18">
      <c r="C48" t="s">
        <v>11</v>
      </c>
      <c r="D48" s="18">
        <v>2010</v>
      </c>
      <c r="E48" t="str">
        <f t="shared" si="0"/>
        <v>INDC*</v>
      </c>
      <c r="F48" t="str">
        <f t="shared" si="2"/>
        <v>INDSNG1</v>
      </c>
      <c r="G48" t="str">
        <f t="shared" si="3"/>
        <v>ICDFL</v>
      </c>
      <c r="H48" t="str">
        <f t="shared" si="4"/>
        <v>INDSNG1</v>
      </c>
      <c r="I48" s="10" t="s">
        <v>209</v>
      </c>
      <c r="J48" s="51">
        <f ca="1">OFFSET(Input!$A$1,M48+N48+2,O48+1)</f>
        <v>121.84069514307899</v>
      </c>
      <c r="L48" s="10" t="str">
        <f t="shared" si="5"/>
        <v>FullTax</v>
      </c>
      <c r="M48" s="10">
        <f>VLOOKUP(L48,Input!$C$2:$D$6,2,FALSE)</f>
        <v>113</v>
      </c>
      <c r="N48" s="10">
        <f t="shared" si="6"/>
        <v>1</v>
      </c>
      <c r="O48" s="10">
        <f>MATCH(F48,Input!$C$15:$U$15,0)</f>
        <v>15</v>
      </c>
      <c r="Q48" s="16" t="s">
        <v>25</v>
      </c>
      <c r="R48" s="16" t="str">
        <f t="shared" ref="R48:R49" si="9">$U$2&amp;$T$12</f>
        <v>ICDFL</v>
      </c>
    </row>
    <row r="49" spans="2:18" ht="15.75" thickBot="1">
      <c r="B49" s="9"/>
      <c r="C49" s="9" t="s">
        <v>11</v>
      </c>
      <c r="D49" s="12">
        <v>2010</v>
      </c>
      <c r="E49" s="9" t="str">
        <f t="shared" si="0"/>
        <v>INDC*</v>
      </c>
      <c r="F49" s="9" t="str">
        <f t="shared" si="2"/>
        <v>INDSNG2</v>
      </c>
      <c r="G49" s="9" t="str">
        <f t="shared" si="3"/>
        <v>ICDFL</v>
      </c>
      <c r="H49" s="9" t="str">
        <f t="shared" si="4"/>
        <v>INDSNG2</v>
      </c>
      <c r="I49" s="13" t="s">
        <v>209</v>
      </c>
      <c r="J49" s="52">
        <f ca="1">OFFSET(Input!$A$1,M49+N49+2,O49+1)</f>
        <v>0</v>
      </c>
      <c r="L49" s="13" t="str">
        <f t="shared" si="5"/>
        <v>FullTax</v>
      </c>
      <c r="M49" s="13">
        <f>VLOOKUP(L49,Input!$C$2:$D$6,2,FALSE)</f>
        <v>113</v>
      </c>
      <c r="N49" s="13">
        <f t="shared" si="6"/>
        <v>1</v>
      </c>
      <c r="O49" s="13">
        <f>MATCH(F49,Input!$C$15:$U$15,0)</f>
        <v>16</v>
      </c>
      <c r="Q49" s="17" t="s">
        <v>26</v>
      </c>
      <c r="R49" s="17" t="str">
        <f t="shared" si="9"/>
        <v>ICDFL</v>
      </c>
    </row>
    <row r="50" spans="2:18">
      <c r="B50" s="8"/>
      <c r="C50" s="8" t="s">
        <v>11</v>
      </c>
      <c r="D50" s="19">
        <v>2015</v>
      </c>
      <c r="E50" s="8" t="str">
        <f t="shared" si="0"/>
        <v>INDC*</v>
      </c>
      <c r="F50" s="8" t="str">
        <f t="shared" ref="F50:H69" si="10">F6</f>
        <v>INDNGA</v>
      </c>
      <c r="G50" s="8" t="str">
        <f t="shared" si="10"/>
        <v>ICDMT</v>
      </c>
      <c r="H50" s="8" t="str">
        <f t="shared" si="10"/>
        <v>INDNGA</v>
      </c>
      <c r="I50" s="20" t="s">
        <v>209</v>
      </c>
      <c r="J50" s="50">
        <f ca="1">OFFSET(Input!$A$1,M50+N50+2,O50+1)</f>
        <v>2.3923925411292624</v>
      </c>
      <c r="L50" s="20" t="str">
        <f t="shared" si="5"/>
        <v>ProcesTax</v>
      </c>
      <c r="M50" s="20">
        <f>VLOOKUP(L50,Input!$C$2:$D$6,2,FALSE)</f>
        <v>13</v>
      </c>
      <c r="N50" s="20">
        <f t="shared" si="6"/>
        <v>6</v>
      </c>
      <c r="O50" s="20">
        <f>MATCH(F50,Input!$C$15:$U$15,0)</f>
        <v>1</v>
      </c>
    </row>
    <row r="51" spans="2:18">
      <c r="C51" t="s">
        <v>11</v>
      </c>
      <c r="D51" s="18">
        <v>2015</v>
      </c>
      <c r="E51" t="str">
        <f t="shared" si="0"/>
        <v>INDC*</v>
      </c>
      <c r="F51" t="str">
        <f t="shared" si="10"/>
        <v>INDSNG1</v>
      </c>
      <c r="G51" t="str">
        <f t="shared" si="10"/>
        <v>ICDMT</v>
      </c>
      <c r="H51" t="str">
        <f t="shared" si="10"/>
        <v>INDSNG1</v>
      </c>
      <c r="I51" s="10" t="s">
        <v>209</v>
      </c>
      <c r="J51" s="51">
        <f ca="1">OFFSET(Input!$A$1,M51+N51+2,O51+1)</f>
        <v>0</v>
      </c>
      <c r="L51" s="10" t="str">
        <f t="shared" si="5"/>
        <v>ProcesTax</v>
      </c>
      <c r="M51" s="10">
        <f>VLOOKUP(L51,Input!$C$2:$D$6,2,FALSE)</f>
        <v>13</v>
      </c>
      <c r="N51" s="10">
        <f t="shared" si="6"/>
        <v>6</v>
      </c>
      <c r="O51" s="10">
        <f>MATCH(F51,Input!$C$15:$U$15,0)</f>
        <v>15</v>
      </c>
    </row>
    <row r="52" spans="2:18">
      <c r="C52" t="s">
        <v>11</v>
      </c>
      <c r="D52" s="18">
        <v>2015</v>
      </c>
      <c r="E52" t="str">
        <f t="shared" si="0"/>
        <v>INDC*</v>
      </c>
      <c r="F52" t="str">
        <f t="shared" si="10"/>
        <v>INDSNG2</v>
      </c>
      <c r="G52" t="str">
        <f t="shared" si="10"/>
        <v>ICDMT</v>
      </c>
      <c r="H52" t="str">
        <f t="shared" si="10"/>
        <v>INDSNG2</v>
      </c>
      <c r="I52" s="10" t="s">
        <v>209</v>
      </c>
      <c r="J52" s="51">
        <f ca="1">OFFSET(Input!$A$1,M52+N52+2,O52+1)</f>
        <v>0</v>
      </c>
      <c r="L52" s="10" t="str">
        <f t="shared" si="5"/>
        <v>ProcesTax</v>
      </c>
      <c r="M52" s="10">
        <f>VLOOKUP(L52,Input!$C$2:$D$6,2,FALSE)</f>
        <v>13</v>
      </c>
      <c r="N52" s="10">
        <f t="shared" si="6"/>
        <v>6</v>
      </c>
      <c r="O52" s="10">
        <f>MATCH(F52,Input!$C$15:$U$15,0)</f>
        <v>16</v>
      </c>
    </row>
    <row r="53" spans="2:18">
      <c r="C53" t="s">
        <v>11</v>
      </c>
      <c r="D53" s="18">
        <v>2015</v>
      </c>
      <c r="E53" t="str">
        <f t="shared" si="0"/>
        <v>INDC*</v>
      </c>
      <c r="F53" t="str">
        <f t="shared" si="10"/>
        <v>INDCOA</v>
      </c>
      <c r="G53" t="str">
        <f t="shared" si="10"/>
        <v>ICDMT</v>
      </c>
      <c r="H53" t="str">
        <f t="shared" si="10"/>
        <v>INDCOA</v>
      </c>
      <c r="I53" s="10" t="s">
        <v>209</v>
      </c>
      <c r="J53" s="51">
        <f ca="1">OFFSET(Input!$A$1,M53+N53+2,O53+1)</f>
        <v>0</v>
      </c>
      <c r="L53" s="10" t="str">
        <f t="shared" si="5"/>
        <v>ProcesTax</v>
      </c>
      <c r="M53" s="10">
        <f>VLOOKUP(L53,Input!$C$2:$D$6,2,FALSE)</f>
        <v>13</v>
      </c>
      <c r="N53" s="10">
        <f t="shared" si="6"/>
        <v>6</v>
      </c>
      <c r="O53" s="10">
        <f>MATCH(F53,Input!$C$15:$U$15,0)</f>
        <v>2</v>
      </c>
    </row>
    <row r="54" spans="2:18">
      <c r="C54" t="s">
        <v>11</v>
      </c>
      <c r="D54" s="18">
        <v>2015</v>
      </c>
      <c r="E54" t="str">
        <f t="shared" si="0"/>
        <v>INDC*</v>
      </c>
      <c r="F54" t="str">
        <f t="shared" si="10"/>
        <v>INDDSL</v>
      </c>
      <c r="G54" t="str">
        <f t="shared" si="10"/>
        <v>ICDMT</v>
      </c>
      <c r="H54" t="str">
        <f t="shared" si="10"/>
        <v>INDDSL</v>
      </c>
      <c r="I54" s="10" t="s">
        <v>209</v>
      </c>
      <c r="J54" s="51">
        <f ca="1">OFFSET(Input!$A$1,M54+N54+2,O54+1)</f>
        <v>145.72835544314296</v>
      </c>
      <c r="L54" s="10" t="str">
        <f t="shared" si="5"/>
        <v>ProcesTax</v>
      </c>
      <c r="M54" s="10">
        <f>VLOOKUP(L54,Input!$C$2:$D$6,2,FALSE)</f>
        <v>13</v>
      </c>
      <c r="N54" s="10">
        <f t="shared" si="6"/>
        <v>6</v>
      </c>
      <c r="O54" s="10">
        <f>MATCH(F54,Input!$C$15:$U$15,0)</f>
        <v>3</v>
      </c>
    </row>
    <row r="55" spans="2:18">
      <c r="C55" t="s">
        <v>11</v>
      </c>
      <c r="D55" s="18">
        <v>2015</v>
      </c>
      <c r="E55" t="str">
        <f t="shared" si="0"/>
        <v>INDC*</v>
      </c>
      <c r="F55" t="str">
        <f t="shared" si="10"/>
        <v>INDDSB1</v>
      </c>
      <c r="G55" t="str">
        <f t="shared" si="10"/>
        <v>ICDMT</v>
      </c>
      <c r="H55" t="str">
        <f t="shared" si="10"/>
        <v>INDDSB1</v>
      </c>
      <c r="I55" s="10" t="s">
        <v>209</v>
      </c>
      <c r="J55" s="51">
        <f ca="1">OFFSET(Input!$A$1,M55+N55+2,O55+1)</f>
        <v>121.84069514307899</v>
      </c>
      <c r="L55" s="10" t="str">
        <f t="shared" si="5"/>
        <v>ProcesTax</v>
      </c>
      <c r="M55" s="10">
        <f>VLOOKUP(L55,Input!$C$2:$D$6,2,FALSE)</f>
        <v>13</v>
      </c>
      <c r="N55" s="10">
        <f t="shared" si="6"/>
        <v>6</v>
      </c>
      <c r="O55" s="10">
        <f>MATCH(F55,Input!$C$15:$U$15,0)</f>
        <v>13</v>
      </c>
    </row>
    <row r="56" spans="2:18">
      <c r="C56" t="s">
        <v>11</v>
      </c>
      <c r="D56" s="18">
        <v>2015</v>
      </c>
      <c r="E56" t="str">
        <f t="shared" si="0"/>
        <v>INDC*</v>
      </c>
      <c r="F56" t="str">
        <f t="shared" si="10"/>
        <v>INDDSB2</v>
      </c>
      <c r="G56" t="str">
        <f t="shared" si="10"/>
        <v>ICDMT</v>
      </c>
      <c r="H56" t="str">
        <f t="shared" si="10"/>
        <v>INDDSB2</v>
      </c>
      <c r="I56" s="10" t="s">
        <v>209</v>
      </c>
      <c r="J56" s="51">
        <f ca="1">OFFSET(Input!$A$1,M56+N56+2,O56+1)</f>
        <v>121.84069514307899</v>
      </c>
      <c r="L56" s="10" t="str">
        <f t="shared" si="5"/>
        <v>ProcesTax</v>
      </c>
      <c r="M56" s="10">
        <f>VLOOKUP(L56,Input!$C$2:$D$6,2,FALSE)</f>
        <v>13</v>
      </c>
      <c r="N56" s="10">
        <f t="shared" si="6"/>
        <v>6</v>
      </c>
      <c r="O56" s="10">
        <f>MATCH(F56,Input!$C$15:$U$15,0)</f>
        <v>14</v>
      </c>
    </row>
    <row r="57" spans="2:18">
      <c r="C57" t="s">
        <v>11</v>
      </c>
      <c r="D57" s="18">
        <v>2015</v>
      </c>
      <c r="E57" t="str">
        <f t="shared" si="0"/>
        <v>INDC*</v>
      </c>
      <c r="F57" t="str">
        <f t="shared" si="10"/>
        <v>INDWPE</v>
      </c>
      <c r="G57" t="str">
        <f t="shared" si="10"/>
        <v>ICDMT</v>
      </c>
      <c r="H57" t="str">
        <f t="shared" si="10"/>
        <v>INDWPE</v>
      </c>
      <c r="I57" s="10" t="s">
        <v>209</v>
      </c>
      <c r="J57" s="51">
        <f ca="1">OFFSET(Input!$A$1,M57+N57+2,O57+1)</f>
        <v>0</v>
      </c>
      <c r="L57" s="10" t="str">
        <f t="shared" si="5"/>
        <v>ProcesTax</v>
      </c>
      <c r="M57" s="10">
        <f>VLOOKUP(L57,Input!$C$2:$D$6,2,FALSE)</f>
        <v>13</v>
      </c>
      <c r="N57" s="10">
        <f t="shared" si="6"/>
        <v>6</v>
      </c>
      <c r="O57" s="10">
        <f>MATCH(F57,Input!$C$15:$U$15,0)</f>
        <v>4</v>
      </c>
    </row>
    <row r="58" spans="2:18" ht="15.75" thickBot="1">
      <c r="B58" s="80"/>
      <c r="C58" s="80" t="s">
        <v>11</v>
      </c>
      <c r="D58" s="81">
        <v>2015</v>
      </c>
      <c r="E58" s="80" t="str">
        <f t="shared" si="0"/>
        <v>INDC*</v>
      </c>
      <c r="F58" s="80" t="str">
        <f t="shared" si="10"/>
        <v>INDWCH</v>
      </c>
      <c r="G58" s="80" t="str">
        <f t="shared" si="10"/>
        <v>ICDMT</v>
      </c>
      <c r="H58" s="80" t="str">
        <f t="shared" si="10"/>
        <v>INDWCH</v>
      </c>
      <c r="I58" s="82" t="s">
        <v>209</v>
      </c>
      <c r="J58" s="83">
        <f ca="1">OFFSET(Input!$A$1,M58+N58+2,O58+1)</f>
        <v>0</v>
      </c>
      <c r="L58" s="10" t="str">
        <f t="shared" si="5"/>
        <v>ProcesTax</v>
      </c>
      <c r="M58" s="10">
        <f>VLOOKUP(L58,Input!$C$2:$D$6,2,FALSE)</f>
        <v>13</v>
      </c>
      <c r="N58" s="10">
        <f t="shared" si="6"/>
        <v>6</v>
      </c>
      <c r="O58" s="10">
        <f>MATCH(F58,Input!$C$15:$U$15,0)</f>
        <v>5</v>
      </c>
    </row>
    <row r="59" spans="2:18">
      <c r="C59" t="s">
        <v>11</v>
      </c>
      <c r="D59" s="18">
        <v>2015</v>
      </c>
      <c r="E59" t="str">
        <f t="shared" si="0"/>
        <v>INDC*</v>
      </c>
      <c r="F59" t="str">
        <f t="shared" si="10"/>
        <v>INDBGA</v>
      </c>
      <c r="G59" t="str">
        <f t="shared" si="10"/>
        <v>ICDMT</v>
      </c>
      <c r="H59" t="str">
        <f t="shared" si="10"/>
        <v>INDBGA</v>
      </c>
      <c r="I59" s="10" t="s">
        <v>209</v>
      </c>
      <c r="J59" s="51">
        <f ca="1">OFFSET(Input!$A$1,M59+N59+2,O59+1)</f>
        <v>0</v>
      </c>
      <c r="L59" s="10" t="str">
        <f t="shared" si="5"/>
        <v>ProcesTax</v>
      </c>
      <c r="M59" s="10">
        <f>VLOOKUP(L59,Input!$C$2:$D$6,2,FALSE)</f>
        <v>13</v>
      </c>
      <c r="N59" s="10">
        <f t="shared" si="6"/>
        <v>6</v>
      </c>
      <c r="O59" s="10">
        <f>MATCH(F59,Input!$C$15:$U$15,0)</f>
        <v>6</v>
      </c>
    </row>
    <row r="60" spans="2:18">
      <c r="C60" t="s">
        <v>11</v>
      </c>
      <c r="D60" s="18">
        <v>2015</v>
      </c>
      <c r="E60" t="str">
        <f t="shared" si="0"/>
        <v>INDC*</v>
      </c>
      <c r="F60" t="str">
        <f t="shared" si="10"/>
        <v>INDHFO</v>
      </c>
      <c r="G60" t="str">
        <f t="shared" si="10"/>
        <v>ICDMT</v>
      </c>
      <c r="H60" t="str">
        <f t="shared" si="10"/>
        <v>INDHFO</v>
      </c>
      <c r="I60" s="10" t="s">
        <v>209</v>
      </c>
      <c r="J60" s="51">
        <f ca="1">OFFSET(Input!$A$1,M60+N60+2,O60+1)</f>
        <v>49.612420193178153</v>
      </c>
      <c r="L60" s="10" t="str">
        <f t="shared" si="5"/>
        <v>ProcesTax</v>
      </c>
      <c r="M60" s="10">
        <f>VLOOKUP(L60,Input!$C$2:$D$6,2,FALSE)</f>
        <v>13</v>
      </c>
      <c r="N60" s="10">
        <f t="shared" si="6"/>
        <v>6</v>
      </c>
      <c r="O60" s="10">
        <f>MATCH(F60,Input!$C$15:$U$15,0)</f>
        <v>7</v>
      </c>
    </row>
    <row r="61" spans="2:18">
      <c r="C61" t="s">
        <v>11</v>
      </c>
      <c r="D61" s="18">
        <v>2015</v>
      </c>
      <c r="E61" t="str">
        <f t="shared" si="0"/>
        <v>INDC*</v>
      </c>
      <c r="F61" t="str">
        <f t="shared" si="10"/>
        <v>INDLPG</v>
      </c>
      <c r="G61" t="str">
        <f t="shared" si="10"/>
        <v>ICDMT</v>
      </c>
      <c r="H61" t="str">
        <f t="shared" si="10"/>
        <v>INDLPG</v>
      </c>
      <c r="I61" s="10" t="s">
        <v>209</v>
      </c>
      <c r="J61" s="51">
        <f ca="1">OFFSET(Input!$A$1,M61+N61+2,O61+1)</f>
        <v>40.590088951336469</v>
      </c>
      <c r="L61" s="10" t="str">
        <f t="shared" si="5"/>
        <v>ProcesTax</v>
      </c>
      <c r="M61" s="10">
        <f>VLOOKUP(L61,Input!$C$2:$D$6,2,FALSE)</f>
        <v>13</v>
      </c>
      <c r="N61" s="10">
        <f t="shared" si="6"/>
        <v>6</v>
      </c>
      <c r="O61" s="10">
        <f>MATCH(F61,Input!$C$15:$U$15,0)</f>
        <v>8</v>
      </c>
    </row>
    <row r="62" spans="2:18">
      <c r="C62" t="s">
        <v>11</v>
      </c>
      <c r="D62" s="18">
        <v>2015</v>
      </c>
      <c r="E62" t="str">
        <f t="shared" si="0"/>
        <v>INDC*</v>
      </c>
      <c r="F62" t="str">
        <f t="shared" si="10"/>
        <v>INDWST</v>
      </c>
      <c r="G62" t="str">
        <f t="shared" si="10"/>
        <v>ICDMT</v>
      </c>
      <c r="H62" t="str">
        <f t="shared" si="10"/>
        <v>INDWST</v>
      </c>
      <c r="I62" s="10" t="s">
        <v>209</v>
      </c>
      <c r="J62" s="51">
        <f ca="1">OFFSET(Input!$A$1,M62+N62+2,O62+1)</f>
        <v>0</v>
      </c>
      <c r="L62" s="10" t="str">
        <f t="shared" si="5"/>
        <v>ProcesTax</v>
      </c>
      <c r="M62" s="10">
        <f>VLOOKUP(L62,Input!$C$2:$D$6,2,FALSE)</f>
        <v>13</v>
      </c>
      <c r="N62" s="10">
        <f t="shared" si="6"/>
        <v>6</v>
      </c>
      <c r="O62" s="10">
        <f>MATCH(F62,Input!$C$15:$U$15,0)</f>
        <v>9</v>
      </c>
    </row>
    <row r="63" spans="2:18">
      <c r="C63" t="s">
        <v>11</v>
      </c>
      <c r="D63" s="18">
        <v>2015</v>
      </c>
      <c r="E63" t="str">
        <f t="shared" si="0"/>
        <v>INDC*</v>
      </c>
      <c r="F63" t="str">
        <f t="shared" si="10"/>
        <v>INDHCE</v>
      </c>
      <c r="G63" t="str">
        <f t="shared" si="10"/>
        <v>ICDMT</v>
      </c>
      <c r="H63" t="str">
        <f t="shared" si="10"/>
        <v>INDHCE</v>
      </c>
      <c r="I63" s="10" t="s">
        <v>209</v>
      </c>
      <c r="J63" s="51">
        <f ca="1">OFFSET(Input!$A$1,M63+N63+2,O63+1)</f>
        <v>30.170076892571945</v>
      </c>
      <c r="L63" s="10" t="str">
        <f t="shared" si="5"/>
        <v>ProcesTax</v>
      </c>
      <c r="M63" s="10">
        <f>VLOOKUP(L63,Input!$C$2:$D$6,2,FALSE)</f>
        <v>13</v>
      </c>
      <c r="N63" s="10">
        <f t="shared" si="6"/>
        <v>6</v>
      </c>
      <c r="O63" s="10">
        <f>MATCH(F63,Input!$C$15:$U$15,0)</f>
        <v>10</v>
      </c>
    </row>
    <row r="64" spans="2:18">
      <c r="C64" t="s">
        <v>11</v>
      </c>
      <c r="D64" s="18">
        <v>2015</v>
      </c>
      <c r="E64" t="str">
        <f t="shared" si="0"/>
        <v>INDC*</v>
      </c>
      <c r="F64" t="str">
        <f t="shared" si="10"/>
        <v>INDHDE</v>
      </c>
      <c r="G64" t="str">
        <f t="shared" si="10"/>
        <v>ICDMT</v>
      </c>
      <c r="H64" t="str">
        <f t="shared" si="10"/>
        <v>INDHDE</v>
      </c>
      <c r="I64" s="10" t="s">
        <v>209</v>
      </c>
      <c r="J64" s="51">
        <f ca="1">OFFSET(Input!$A$1,M64+N64+2,O64+1)</f>
        <v>30.170076892571945</v>
      </c>
      <c r="L64" s="10" t="str">
        <f t="shared" si="5"/>
        <v>ProcesTax</v>
      </c>
      <c r="M64" s="10">
        <f>VLOOKUP(L64,Input!$C$2:$D$6,2,FALSE)</f>
        <v>13</v>
      </c>
      <c r="N64" s="10">
        <f t="shared" si="6"/>
        <v>6</v>
      </c>
      <c r="O64" s="10">
        <f>MATCH(F64,Input!$C$15:$U$15,0)</f>
        <v>11</v>
      </c>
    </row>
    <row r="65" spans="2:15">
      <c r="B65" s="9"/>
      <c r="C65" s="9" t="s">
        <v>11</v>
      </c>
      <c r="D65" s="12">
        <v>2015</v>
      </c>
      <c r="E65" s="9" t="str">
        <f t="shared" ref="E65:E123" si="11">$U$3&amp;"*"</f>
        <v>INDC*</v>
      </c>
      <c r="F65" s="9" t="str">
        <f t="shared" si="10"/>
        <v>INDELC</v>
      </c>
      <c r="G65" s="9" t="str">
        <f t="shared" si="10"/>
        <v>ICDMT</v>
      </c>
      <c r="H65" s="9" t="str">
        <f t="shared" si="10"/>
        <v>INDELC</v>
      </c>
      <c r="I65" s="13" t="s">
        <v>209</v>
      </c>
      <c r="J65" s="52">
        <f ca="1">OFFSET(Input!$A$1,M65+N65+2,O65+1)</f>
        <v>1.25</v>
      </c>
      <c r="L65" s="13" t="str">
        <f t="shared" si="5"/>
        <v>ProcesTax</v>
      </c>
      <c r="M65" s="13">
        <f>VLOOKUP(L65,Input!$C$2:$D$6,2,FALSE)</f>
        <v>13</v>
      </c>
      <c r="N65" s="13">
        <f t="shared" si="6"/>
        <v>6</v>
      </c>
      <c r="O65" s="13">
        <f>MATCH(F65,Input!$C$15:$U$15,0)</f>
        <v>12</v>
      </c>
    </row>
    <row r="66" spans="2:15">
      <c r="C66" t="s">
        <v>11</v>
      </c>
      <c r="D66" s="18">
        <v>2015</v>
      </c>
      <c r="E66" t="str">
        <f t="shared" si="11"/>
        <v>INDC*</v>
      </c>
      <c r="F66" t="str">
        <f t="shared" si="10"/>
        <v>INDNGA</v>
      </c>
      <c r="G66" t="str">
        <f t="shared" si="10"/>
        <v>ICDHT</v>
      </c>
      <c r="H66" t="str">
        <f t="shared" si="10"/>
        <v>INDNGA</v>
      </c>
      <c r="I66" s="10" t="s">
        <v>209</v>
      </c>
      <c r="J66" s="51">
        <f ca="1">OFFSET(Input!$A$1,M66+N66+2,O66+1)</f>
        <v>2.3923925411292624</v>
      </c>
      <c r="L66" s="10" t="str">
        <f t="shared" si="5"/>
        <v>ProcesTax</v>
      </c>
      <c r="M66" s="10">
        <f>VLOOKUP(L66,Input!$C$2:$D$6,2,FALSE)</f>
        <v>13</v>
      </c>
      <c r="N66" s="10">
        <f t="shared" si="6"/>
        <v>6</v>
      </c>
      <c r="O66" s="10">
        <f>MATCH(F66,Input!$C$15:$U$15,0)</f>
        <v>1</v>
      </c>
    </row>
    <row r="67" spans="2:15">
      <c r="C67" t="s">
        <v>11</v>
      </c>
      <c r="D67" s="18">
        <v>2015</v>
      </c>
      <c r="E67" t="str">
        <f t="shared" si="11"/>
        <v>INDC*</v>
      </c>
      <c r="F67" t="str">
        <f t="shared" si="10"/>
        <v>INDSNG2</v>
      </c>
      <c r="G67" t="str">
        <f t="shared" si="10"/>
        <v>ICDHT</v>
      </c>
      <c r="H67" t="str">
        <f t="shared" si="10"/>
        <v>INDSNG2</v>
      </c>
      <c r="I67" s="10" t="s">
        <v>209</v>
      </c>
      <c r="J67" s="51">
        <f ca="1">OFFSET(Input!$A$1,M67+N67+2,O67+1)</f>
        <v>0</v>
      </c>
      <c r="L67" s="10" t="str">
        <f t="shared" si="5"/>
        <v>ProcesTax</v>
      </c>
      <c r="M67" s="10">
        <f>VLOOKUP(L67,Input!$C$2:$D$6,2,FALSE)</f>
        <v>13</v>
      </c>
      <c r="N67" s="10">
        <f t="shared" si="6"/>
        <v>6</v>
      </c>
      <c r="O67" s="10">
        <f>MATCH(F67,Input!$C$15:$U$15,0)</f>
        <v>16</v>
      </c>
    </row>
    <row r="68" spans="2:15">
      <c r="C68" t="s">
        <v>11</v>
      </c>
      <c r="D68" s="18">
        <v>2015</v>
      </c>
      <c r="E68" t="str">
        <f t="shared" si="11"/>
        <v>INDC*</v>
      </c>
      <c r="F68" t="str">
        <f t="shared" si="10"/>
        <v>INDSNG1</v>
      </c>
      <c r="G68" t="str">
        <f t="shared" si="10"/>
        <v>ICDHT</v>
      </c>
      <c r="H68" t="str">
        <f t="shared" si="10"/>
        <v>INDSNG1</v>
      </c>
      <c r="I68" s="10" t="s">
        <v>209</v>
      </c>
      <c r="J68" s="51">
        <f ca="1">OFFSET(Input!$A$1,M68+N68+2,O68+1)</f>
        <v>0</v>
      </c>
      <c r="L68" s="10" t="str">
        <f t="shared" si="5"/>
        <v>ProcesTax</v>
      </c>
      <c r="M68" s="10">
        <f>VLOOKUP(L68,Input!$C$2:$D$6,2,FALSE)</f>
        <v>13</v>
      </c>
      <c r="N68" s="10">
        <f t="shared" si="6"/>
        <v>6</v>
      </c>
      <c r="O68" s="10">
        <f>MATCH(F68,Input!$C$15:$U$15,0)</f>
        <v>15</v>
      </c>
    </row>
    <row r="69" spans="2:15">
      <c r="B69" s="9"/>
      <c r="C69" s="9" t="s">
        <v>11</v>
      </c>
      <c r="D69" s="12">
        <v>2015</v>
      </c>
      <c r="E69" s="9" t="str">
        <f t="shared" si="11"/>
        <v>INDC*</v>
      </c>
      <c r="F69" s="9" t="str">
        <f t="shared" si="10"/>
        <v>INDLPG</v>
      </c>
      <c r="G69" s="9" t="str">
        <f t="shared" si="10"/>
        <v>ICDHT</v>
      </c>
      <c r="H69" s="9" t="str">
        <f t="shared" si="10"/>
        <v>INDLPG</v>
      </c>
      <c r="I69" s="13" t="s">
        <v>209</v>
      </c>
      <c r="J69" s="52">
        <f ca="1">OFFSET(Input!$A$1,M69+N69+2,O69+1)</f>
        <v>40.590088951336469</v>
      </c>
      <c r="L69" s="13" t="str">
        <f t="shared" si="5"/>
        <v>ProcesTax</v>
      </c>
      <c r="M69" s="13">
        <f>VLOOKUP(L69,Input!$C$2:$D$6,2,FALSE)</f>
        <v>13</v>
      </c>
      <c r="N69" s="13">
        <f t="shared" si="6"/>
        <v>6</v>
      </c>
      <c r="O69" s="13">
        <f>MATCH(F69,Input!$C$15:$U$15,0)</f>
        <v>8</v>
      </c>
    </row>
    <row r="70" spans="2:15">
      <c r="C70" t="s">
        <v>11</v>
      </c>
      <c r="D70" s="18">
        <v>2015</v>
      </c>
      <c r="E70" t="str">
        <f t="shared" si="11"/>
        <v>INDC*</v>
      </c>
      <c r="F70" t="str">
        <f t="shared" ref="F70:H89" si="12">F26</f>
        <v>INDNGA</v>
      </c>
      <c r="G70" t="str">
        <f t="shared" si="12"/>
        <v>ICDRH</v>
      </c>
      <c r="H70" t="str">
        <f t="shared" si="12"/>
        <v>INDNGA</v>
      </c>
      <c r="I70" s="10" t="s">
        <v>209</v>
      </c>
      <c r="J70" s="51">
        <f ca="1">OFFSET(Input!$A$1,M70+N70+2,O70+1)</f>
        <v>70.841601057755838</v>
      </c>
      <c r="L70" s="10" t="str">
        <f t="shared" si="5"/>
        <v>HeatTax</v>
      </c>
      <c r="M70" s="10">
        <f>VLOOKUP(L70,Input!$C$2:$D$6,2,FALSE)</f>
        <v>63</v>
      </c>
      <c r="N70" s="10">
        <f t="shared" si="6"/>
        <v>6</v>
      </c>
      <c r="O70" s="10">
        <f>MATCH(F70,Input!$C$15:$U$15,0)</f>
        <v>1</v>
      </c>
    </row>
    <row r="71" spans="2:15">
      <c r="C71" t="s">
        <v>11</v>
      </c>
      <c r="D71" s="18">
        <v>2015</v>
      </c>
      <c r="E71" t="str">
        <f t="shared" si="11"/>
        <v>INDC*</v>
      </c>
      <c r="F71" t="str">
        <f t="shared" si="12"/>
        <v>INDSNG2</v>
      </c>
      <c r="G71" t="str">
        <f t="shared" si="12"/>
        <v>ICDRH</v>
      </c>
      <c r="H71" t="str">
        <f t="shared" si="12"/>
        <v>INDSNG2</v>
      </c>
      <c r="I71" s="10" t="s">
        <v>209</v>
      </c>
      <c r="J71" s="51">
        <f ca="1">OFFSET(Input!$A$1,M71+N71+2,O71+1)</f>
        <v>0</v>
      </c>
      <c r="L71" s="10" t="str">
        <f t="shared" ref="L71:L134" si="13">VLOOKUP(RIGHT(G71,3),$T$6:$V$12,3,FALSE)</f>
        <v>HeatTax</v>
      </c>
      <c r="M71" s="10">
        <f>VLOOKUP(L71,Input!$C$2:$D$6,2,FALSE)</f>
        <v>63</v>
      </c>
      <c r="N71" s="10">
        <f t="shared" ref="N71:N134" si="14">D71-2009</f>
        <v>6</v>
      </c>
      <c r="O71" s="10">
        <f>MATCH(F71,Input!$C$15:$U$15,0)</f>
        <v>16</v>
      </c>
    </row>
    <row r="72" spans="2:15">
      <c r="C72" t="s">
        <v>11</v>
      </c>
      <c r="D72" s="18">
        <v>2015</v>
      </c>
      <c r="E72" t="str">
        <f t="shared" si="11"/>
        <v>INDC*</v>
      </c>
      <c r="F72" t="str">
        <f t="shared" si="12"/>
        <v>INDSNG1</v>
      </c>
      <c r="G72" t="str">
        <f t="shared" si="12"/>
        <v>ICDRH</v>
      </c>
      <c r="H72" t="str">
        <f t="shared" si="12"/>
        <v>INDSNG1</v>
      </c>
      <c r="I72" s="10" t="s">
        <v>209</v>
      </c>
      <c r="J72" s="51">
        <f ca="1">OFFSET(Input!$A$1,M72+N72+2,O72+1)</f>
        <v>121.84069514307899</v>
      </c>
      <c r="L72" s="10" t="str">
        <f t="shared" si="13"/>
        <v>HeatTax</v>
      </c>
      <c r="M72" s="10">
        <f>VLOOKUP(L72,Input!$C$2:$D$6,2,FALSE)</f>
        <v>63</v>
      </c>
      <c r="N72" s="10">
        <f t="shared" si="14"/>
        <v>6</v>
      </c>
      <c r="O72" s="10">
        <f>MATCH(F72,Input!$C$15:$U$15,0)</f>
        <v>15</v>
      </c>
    </row>
    <row r="73" spans="2:15">
      <c r="C73" t="s">
        <v>11</v>
      </c>
      <c r="D73" s="18">
        <v>2015</v>
      </c>
      <c r="E73" t="str">
        <f t="shared" si="11"/>
        <v>INDC*</v>
      </c>
      <c r="F73" t="str">
        <f t="shared" si="12"/>
        <v>INDCOA</v>
      </c>
      <c r="G73" t="str">
        <f t="shared" si="12"/>
        <v>ICDRH</v>
      </c>
      <c r="H73" t="str">
        <f t="shared" si="12"/>
        <v>INDCOA</v>
      </c>
      <c r="I73" s="10" t="s">
        <v>209</v>
      </c>
      <c r="J73" s="51">
        <f ca="1">OFFSET(Input!$A$1,M73+N73+2,O73+1)</f>
        <v>0</v>
      </c>
      <c r="L73" s="10" t="str">
        <f t="shared" si="13"/>
        <v>HeatTax</v>
      </c>
      <c r="M73" s="10">
        <f>VLOOKUP(L73,Input!$C$2:$D$6,2,FALSE)</f>
        <v>63</v>
      </c>
      <c r="N73" s="10">
        <f t="shared" si="14"/>
        <v>6</v>
      </c>
      <c r="O73" s="10">
        <f>MATCH(F73,Input!$C$15:$U$15,0)</f>
        <v>2</v>
      </c>
    </row>
    <row r="74" spans="2:15">
      <c r="C74" t="s">
        <v>11</v>
      </c>
      <c r="D74" s="18">
        <v>2015</v>
      </c>
      <c r="E74" t="str">
        <f t="shared" si="11"/>
        <v>INDC*</v>
      </c>
      <c r="F74" t="str">
        <f t="shared" si="12"/>
        <v>INDDSL</v>
      </c>
      <c r="G74" t="str">
        <f t="shared" si="12"/>
        <v>ICDRH</v>
      </c>
      <c r="H74" t="str">
        <f t="shared" si="12"/>
        <v>INDDSL</v>
      </c>
      <c r="I74" s="10" t="s">
        <v>209</v>
      </c>
      <c r="J74" s="51">
        <f ca="1">OFFSET(Input!$A$1,M74+N74+2,O74+1)</f>
        <v>145.72835544314296</v>
      </c>
      <c r="L74" s="10" t="str">
        <f t="shared" si="13"/>
        <v>HeatTax</v>
      </c>
      <c r="M74" s="10">
        <f>VLOOKUP(L74,Input!$C$2:$D$6,2,FALSE)</f>
        <v>63</v>
      </c>
      <c r="N74" s="10">
        <f t="shared" si="14"/>
        <v>6</v>
      </c>
      <c r="O74" s="10">
        <f>MATCH(F74,Input!$C$15:$U$15,0)</f>
        <v>3</v>
      </c>
    </row>
    <row r="75" spans="2:15">
      <c r="C75" t="s">
        <v>11</v>
      </c>
      <c r="D75" s="18">
        <v>2015</v>
      </c>
      <c r="E75" t="str">
        <f t="shared" si="11"/>
        <v>INDC*</v>
      </c>
      <c r="F75" t="str">
        <f t="shared" si="12"/>
        <v>INDDSB1</v>
      </c>
      <c r="G75" t="str">
        <f t="shared" si="12"/>
        <v>ICDRH</v>
      </c>
      <c r="H75" t="str">
        <f t="shared" si="12"/>
        <v>INDDSB1</v>
      </c>
      <c r="I75" s="10" t="s">
        <v>209</v>
      </c>
      <c r="J75" s="51">
        <f ca="1">OFFSET(Input!$A$1,M75+N75+2,O75+1)</f>
        <v>37.916666666666671</v>
      </c>
      <c r="L75" s="10" t="str">
        <f t="shared" si="13"/>
        <v>HeatTax</v>
      </c>
      <c r="M75" s="10">
        <f>VLOOKUP(L75,Input!$C$2:$D$6,2,FALSE)</f>
        <v>63</v>
      </c>
      <c r="N75" s="10">
        <f t="shared" si="14"/>
        <v>6</v>
      </c>
      <c r="O75" s="10">
        <f>MATCH(F75,Input!$C$15:$U$15,0)</f>
        <v>13</v>
      </c>
    </row>
    <row r="76" spans="2:15">
      <c r="C76" t="s">
        <v>11</v>
      </c>
      <c r="D76" s="18">
        <v>2015</v>
      </c>
      <c r="E76" t="str">
        <f t="shared" si="11"/>
        <v>INDC*</v>
      </c>
      <c r="F76" t="str">
        <f t="shared" si="12"/>
        <v>INDDSB2</v>
      </c>
      <c r="G76" t="str">
        <f t="shared" si="12"/>
        <v>ICDRH</v>
      </c>
      <c r="H76" t="str">
        <f t="shared" si="12"/>
        <v>INDDSB2</v>
      </c>
      <c r="I76" s="10" t="s">
        <v>209</v>
      </c>
      <c r="J76" s="51">
        <f ca="1">OFFSET(Input!$A$1,M76+N76+2,O76+1)</f>
        <v>121.84069514307899</v>
      </c>
      <c r="L76" s="10" t="str">
        <f t="shared" si="13"/>
        <v>HeatTax</v>
      </c>
      <c r="M76" s="10">
        <f>VLOOKUP(L76,Input!$C$2:$D$6,2,FALSE)</f>
        <v>63</v>
      </c>
      <c r="N76" s="10">
        <f t="shared" si="14"/>
        <v>6</v>
      </c>
      <c r="O76" s="10">
        <f>MATCH(F76,Input!$C$15:$U$15,0)</f>
        <v>14</v>
      </c>
    </row>
    <row r="77" spans="2:15">
      <c r="C77" t="s">
        <v>11</v>
      </c>
      <c r="D77" s="18">
        <v>2015</v>
      </c>
      <c r="E77" t="str">
        <f t="shared" si="11"/>
        <v>INDC*</v>
      </c>
      <c r="F77" t="str">
        <f t="shared" si="12"/>
        <v>INDWPE</v>
      </c>
      <c r="G77" t="str">
        <f t="shared" si="12"/>
        <v>ICDRH</v>
      </c>
      <c r="H77" t="str">
        <f t="shared" si="12"/>
        <v>INDWPE</v>
      </c>
      <c r="I77" s="10" t="s">
        <v>209</v>
      </c>
      <c r="J77" s="51">
        <f ca="1">OFFSET(Input!$A$1,M77+N77+2,O77+1)</f>
        <v>0</v>
      </c>
      <c r="L77" s="10" t="str">
        <f t="shared" si="13"/>
        <v>HeatTax</v>
      </c>
      <c r="M77" s="10">
        <f>VLOOKUP(L77,Input!$C$2:$D$6,2,FALSE)</f>
        <v>63</v>
      </c>
      <c r="N77" s="10">
        <f t="shared" si="14"/>
        <v>6</v>
      </c>
      <c r="O77" s="10">
        <f>MATCH(F77,Input!$C$15:$U$15,0)</f>
        <v>4</v>
      </c>
    </row>
    <row r="78" spans="2:15">
      <c r="C78" t="s">
        <v>11</v>
      </c>
      <c r="D78" s="18">
        <v>2015</v>
      </c>
      <c r="E78" t="str">
        <f t="shared" si="11"/>
        <v>INDC*</v>
      </c>
      <c r="F78" t="str">
        <f t="shared" si="12"/>
        <v>INDWCH</v>
      </c>
      <c r="G78" t="str">
        <f t="shared" si="12"/>
        <v>ICDRH</v>
      </c>
      <c r="H78" t="str">
        <f t="shared" si="12"/>
        <v>INDWCH</v>
      </c>
      <c r="I78" s="10" t="s">
        <v>209</v>
      </c>
      <c r="J78" s="51">
        <f ca="1">OFFSET(Input!$A$1,M78+N78+2,O78+1)</f>
        <v>0</v>
      </c>
      <c r="L78" s="10" t="str">
        <f t="shared" si="13"/>
        <v>HeatTax</v>
      </c>
      <c r="M78" s="10">
        <f>VLOOKUP(L78,Input!$C$2:$D$6,2,FALSE)</f>
        <v>63</v>
      </c>
      <c r="N78" s="10">
        <f t="shared" si="14"/>
        <v>6</v>
      </c>
      <c r="O78" s="10">
        <f>MATCH(F78,Input!$C$15:$U$15,0)</f>
        <v>5</v>
      </c>
    </row>
    <row r="79" spans="2:15">
      <c r="C79" t="s">
        <v>11</v>
      </c>
      <c r="D79" s="18">
        <v>2015</v>
      </c>
      <c r="E79" t="str">
        <f t="shared" si="11"/>
        <v>INDC*</v>
      </c>
      <c r="F79" t="str">
        <f t="shared" si="12"/>
        <v>INDBGA</v>
      </c>
      <c r="G79" t="str">
        <f t="shared" si="12"/>
        <v>ICDRH</v>
      </c>
      <c r="H79" t="str">
        <f t="shared" si="12"/>
        <v>INDBGA</v>
      </c>
      <c r="I79" s="10" t="s">
        <v>209</v>
      </c>
      <c r="J79" s="51">
        <f ca="1">OFFSET(Input!$A$1,M79+N79+2,O79+1)</f>
        <v>0</v>
      </c>
      <c r="L79" s="10" t="str">
        <f t="shared" si="13"/>
        <v>HeatTax</v>
      </c>
      <c r="M79" s="10">
        <f>VLOOKUP(L79,Input!$C$2:$D$6,2,FALSE)</f>
        <v>63</v>
      </c>
      <c r="N79" s="10">
        <f t="shared" si="14"/>
        <v>6</v>
      </c>
      <c r="O79" s="10">
        <f>MATCH(F79,Input!$C$15:$U$15,0)</f>
        <v>6</v>
      </c>
    </row>
    <row r="80" spans="2:15">
      <c r="C80" t="s">
        <v>11</v>
      </c>
      <c r="D80" s="18">
        <v>2015</v>
      </c>
      <c r="E80" t="str">
        <f t="shared" si="11"/>
        <v>INDC*</v>
      </c>
      <c r="F80" t="str">
        <f t="shared" si="12"/>
        <v>INDHFO</v>
      </c>
      <c r="G80" t="str">
        <f t="shared" si="12"/>
        <v>ICDRH</v>
      </c>
      <c r="H80" t="str">
        <f t="shared" si="12"/>
        <v>INDHFO</v>
      </c>
      <c r="I80" s="10" t="s">
        <v>209</v>
      </c>
      <c r="J80" s="51">
        <f ca="1">OFFSET(Input!$A$1,M80+N80+2,O80+1)</f>
        <v>73.544808375756418</v>
      </c>
      <c r="L80" s="10" t="str">
        <f t="shared" si="13"/>
        <v>HeatTax</v>
      </c>
      <c r="M80" s="10">
        <f>VLOOKUP(L80,Input!$C$2:$D$6,2,FALSE)</f>
        <v>63</v>
      </c>
      <c r="N80" s="10">
        <f t="shared" si="14"/>
        <v>6</v>
      </c>
      <c r="O80" s="10">
        <f>MATCH(F80,Input!$C$15:$U$15,0)</f>
        <v>7</v>
      </c>
    </row>
    <row r="81" spans="2:15">
      <c r="C81" t="s">
        <v>11</v>
      </c>
      <c r="D81" s="18">
        <v>2015</v>
      </c>
      <c r="E81" t="str">
        <f t="shared" si="11"/>
        <v>INDC*</v>
      </c>
      <c r="F81" t="str">
        <f t="shared" si="12"/>
        <v>INDLPG</v>
      </c>
      <c r="G81" t="str">
        <f t="shared" si="12"/>
        <v>ICDRH</v>
      </c>
      <c r="H81" t="str">
        <f t="shared" si="12"/>
        <v>INDLPG</v>
      </c>
      <c r="I81" s="10" t="s">
        <v>209</v>
      </c>
      <c r="J81" s="51">
        <f ca="1">OFFSET(Input!$A$1,M81+N81+2,O81+1)</f>
        <v>40.590088951336469</v>
      </c>
      <c r="L81" s="10" t="str">
        <f t="shared" si="13"/>
        <v>HeatTax</v>
      </c>
      <c r="M81" s="10">
        <f>VLOOKUP(L81,Input!$C$2:$D$6,2,FALSE)</f>
        <v>63</v>
      </c>
      <c r="N81" s="10">
        <f t="shared" si="14"/>
        <v>6</v>
      </c>
      <c r="O81" s="10">
        <f>MATCH(F81,Input!$C$15:$U$15,0)</f>
        <v>8</v>
      </c>
    </row>
    <row r="82" spans="2:15">
      <c r="C82" t="s">
        <v>11</v>
      </c>
      <c r="D82" s="18">
        <v>2015</v>
      </c>
      <c r="E82" t="str">
        <f t="shared" si="11"/>
        <v>INDC*</v>
      </c>
      <c r="F82" t="str">
        <f t="shared" si="12"/>
        <v>INDWST</v>
      </c>
      <c r="G82" t="str">
        <f t="shared" si="12"/>
        <v>ICDRH</v>
      </c>
      <c r="H82" t="str">
        <f t="shared" si="12"/>
        <v>INDWST</v>
      </c>
      <c r="I82" s="10" t="s">
        <v>209</v>
      </c>
      <c r="J82" s="51">
        <f ca="1">OFFSET(Input!$A$1,M82+N82+2,O82+1)</f>
        <v>0</v>
      </c>
      <c r="L82" s="10" t="str">
        <f t="shared" si="13"/>
        <v>HeatTax</v>
      </c>
      <c r="M82" s="10">
        <f>VLOOKUP(L82,Input!$C$2:$D$6,2,FALSE)</f>
        <v>63</v>
      </c>
      <c r="N82" s="10">
        <f t="shared" si="14"/>
        <v>6</v>
      </c>
      <c r="O82" s="10">
        <f>MATCH(F82,Input!$C$15:$U$15,0)</f>
        <v>9</v>
      </c>
    </row>
    <row r="83" spans="2:15">
      <c r="C83" t="s">
        <v>11</v>
      </c>
      <c r="D83" s="18">
        <v>2015</v>
      </c>
      <c r="E83" t="str">
        <f t="shared" si="11"/>
        <v>INDC*</v>
      </c>
      <c r="F83" t="str">
        <f t="shared" si="12"/>
        <v>INDHCE</v>
      </c>
      <c r="G83" t="str">
        <f t="shared" si="12"/>
        <v>ICDRH</v>
      </c>
      <c r="H83" t="str">
        <f t="shared" si="12"/>
        <v>INDHCE</v>
      </c>
      <c r="I83" s="10" t="s">
        <v>209</v>
      </c>
      <c r="J83" s="51">
        <f ca="1">OFFSET(Input!$A$1,M83+N83+2,O83+1)</f>
        <v>30.170076892571945</v>
      </c>
      <c r="L83" s="10" t="str">
        <f t="shared" si="13"/>
        <v>HeatTax</v>
      </c>
      <c r="M83" s="10">
        <f>VLOOKUP(L83,Input!$C$2:$D$6,2,FALSE)</f>
        <v>63</v>
      </c>
      <c r="N83" s="10">
        <f t="shared" si="14"/>
        <v>6</v>
      </c>
      <c r="O83" s="10">
        <f>MATCH(F83,Input!$C$15:$U$15,0)</f>
        <v>10</v>
      </c>
    </row>
    <row r="84" spans="2:15">
      <c r="C84" t="s">
        <v>11</v>
      </c>
      <c r="D84" s="18">
        <v>2015</v>
      </c>
      <c r="E84" t="str">
        <f t="shared" si="11"/>
        <v>INDC*</v>
      </c>
      <c r="F84" t="str">
        <f t="shared" si="12"/>
        <v>INDHDE</v>
      </c>
      <c r="G84" t="str">
        <f t="shared" si="12"/>
        <v>ICDRH</v>
      </c>
      <c r="H84" t="str">
        <f t="shared" si="12"/>
        <v>INDHDE</v>
      </c>
      <c r="I84" s="10" t="s">
        <v>209</v>
      </c>
      <c r="J84" s="51">
        <f ca="1">OFFSET(Input!$A$1,M84+N84+2,O84+1)</f>
        <v>30.170076892571945</v>
      </c>
      <c r="L84" s="10" t="str">
        <f t="shared" si="13"/>
        <v>HeatTax</v>
      </c>
      <c r="M84" s="10">
        <f>VLOOKUP(L84,Input!$C$2:$D$6,2,FALSE)</f>
        <v>63</v>
      </c>
      <c r="N84" s="10">
        <f t="shared" si="14"/>
        <v>6</v>
      </c>
      <c r="O84" s="10">
        <f>MATCH(F84,Input!$C$15:$U$15,0)</f>
        <v>11</v>
      </c>
    </row>
    <row r="85" spans="2:15">
      <c r="B85" s="9"/>
      <c r="C85" s="9" t="s">
        <v>11</v>
      </c>
      <c r="D85" s="12">
        <v>2015</v>
      </c>
      <c r="E85" s="9" t="str">
        <f t="shared" si="11"/>
        <v>INDC*</v>
      </c>
      <c r="F85" s="9" t="str">
        <f t="shared" si="12"/>
        <v>INDELC</v>
      </c>
      <c r="G85" s="9" t="str">
        <f t="shared" si="12"/>
        <v>ICDRH</v>
      </c>
      <c r="H85" s="9" t="str">
        <f t="shared" si="12"/>
        <v>INDELC</v>
      </c>
      <c r="I85" s="13" t="s">
        <v>209</v>
      </c>
      <c r="J85" s="52">
        <f ca="1">OFFSET(Input!$A$1,M85+N85+2,O85+1)</f>
        <v>37.916666666666671</v>
      </c>
      <c r="L85" s="13" t="str">
        <f t="shared" si="13"/>
        <v>HeatTax</v>
      </c>
      <c r="M85" s="13">
        <f>VLOOKUP(L85,Input!$C$2:$D$6,2,FALSE)</f>
        <v>63</v>
      </c>
      <c r="N85" s="13">
        <f t="shared" si="14"/>
        <v>6</v>
      </c>
      <c r="O85" s="13">
        <f>MATCH(F85,Input!$C$15:$U$15,0)</f>
        <v>12</v>
      </c>
    </row>
    <row r="86" spans="2:15">
      <c r="B86" s="26"/>
      <c r="C86" s="26" t="s">
        <v>11</v>
      </c>
      <c r="D86" s="27">
        <v>2015</v>
      </c>
      <c r="E86" s="26" t="str">
        <f t="shared" si="11"/>
        <v>INDC*</v>
      </c>
      <c r="F86" s="26" t="str">
        <f t="shared" si="12"/>
        <v>INDELC</v>
      </c>
      <c r="G86" s="26" t="str">
        <f t="shared" si="12"/>
        <v>ICDLA</v>
      </c>
      <c r="H86" s="26" t="str">
        <f t="shared" si="12"/>
        <v>INDELC</v>
      </c>
      <c r="I86" s="28" t="s">
        <v>209</v>
      </c>
      <c r="J86" s="53">
        <f ca="1">OFFSET(Input!$A$1,M86+N86+2,O86+1)</f>
        <v>37.916666666666671</v>
      </c>
      <c r="L86" s="28" t="str">
        <f t="shared" si="13"/>
        <v>FullTax</v>
      </c>
      <c r="M86" s="28">
        <f>VLOOKUP(L86,Input!$C$2:$D$6,2,FALSE)</f>
        <v>113</v>
      </c>
      <c r="N86" s="28">
        <f t="shared" si="14"/>
        <v>6</v>
      </c>
      <c r="O86" s="28">
        <f>MATCH(F86,Input!$C$15:$U$15,0)</f>
        <v>12</v>
      </c>
    </row>
    <row r="87" spans="2:15">
      <c r="B87" s="9"/>
      <c r="C87" s="9" t="s">
        <v>11</v>
      </c>
      <c r="D87" s="12">
        <v>2015</v>
      </c>
      <c r="E87" s="9" t="str">
        <f t="shared" si="11"/>
        <v>INDC*</v>
      </c>
      <c r="F87" s="9" t="str">
        <f t="shared" si="12"/>
        <v>INDELC</v>
      </c>
      <c r="G87" s="9" t="str">
        <f t="shared" si="12"/>
        <v>ICDEM</v>
      </c>
      <c r="H87" s="9" t="str">
        <f t="shared" si="12"/>
        <v>INDELC</v>
      </c>
      <c r="I87" s="13" t="s">
        <v>209</v>
      </c>
      <c r="J87" s="52">
        <f ca="1">OFFSET(Input!$A$1,M87+N87+2,O87+1)</f>
        <v>37.916666666666671</v>
      </c>
      <c r="L87" s="13" t="str">
        <f t="shared" si="13"/>
        <v>FullTax</v>
      </c>
      <c r="M87" s="13">
        <f>VLOOKUP(L87,Input!$C$2:$D$6,2,FALSE)</f>
        <v>113</v>
      </c>
      <c r="N87" s="13">
        <f t="shared" si="14"/>
        <v>6</v>
      </c>
      <c r="O87" s="13">
        <f>MATCH(F87,Input!$C$15:$U$15,0)</f>
        <v>12</v>
      </c>
    </row>
    <row r="88" spans="2:15">
      <c r="C88" t="s">
        <v>11</v>
      </c>
      <c r="D88" s="18">
        <v>2015</v>
      </c>
      <c r="E88" t="str">
        <f t="shared" si="11"/>
        <v>INDC*</v>
      </c>
      <c r="F88" t="str">
        <f t="shared" si="12"/>
        <v>INDDSB1</v>
      </c>
      <c r="G88" t="str">
        <f t="shared" si="12"/>
        <v>ICDTF</v>
      </c>
      <c r="H88" t="str">
        <f t="shared" si="12"/>
        <v>INDDSB1</v>
      </c>
      <c r="I88" s="10" t="s">
        <v>209</v>
      </c>
      <c r="J88" s="51">
        <f ca="1">OFFSET(Input!$A$1,M88+N88+2,O88+1)</f>
        <v>37.916666666666671</v>
      </c>
      <c r="L88" s="10" t="str">
        <f t="shared" si="13"/>
        <v>FullTax</v>
      </c>
      <c r="M88" s="10">
        <f>VLOOKUP(L88,Input!$C$2:$D$6,2,FALSE)</f>
        <v>113</v>
      </c>
      <c r="N88" s="10">
        <f t="shared" si="14"/>
        <v>6</v>
      </c>
      <c r="O88" s="10">
        <f>MATCH(F88,Input!$C$15:$U$15,0)</f>
        <v>13</v>
      </c>
    </row>
    <row r="89" spans="2:15">
      <c r="C89" t="s">
        <v>11</v>
      </c>
      <c r="D89" s="18">
        <v>2015</v>
      </c>
      <c r="E89" t="str">
        <f t="shared" si="11"/>
        <v>INDC*</v>
      </c>
      <c r="F89" t="str">
        <f t="shared" si="12"/>
        <v>INDDSB2</v>
      </c>
      <c r="G89" t="str">
        <f t="shared" si="12"/>
        <v>ICDTF</v>
      </c>
      <c r="H89" t="str">
        <f t="shared" si="12"/>
        <v>INDDSB2</v>
      </c>
      <c r="I89" s="10" t="s">
        <v>209</v>
      </c>
      <c r="J89" s="51">
        <f ca="1">OFFSET(Input!$A$1,M89+N89+2,O89+1)</f>
        <v>121.84069514307899</v>
      </c>
      <c r="L89" s="10" t="str">
        <f t="shared" si="13"/>
        <v>FullTax</v>
      </c>
      <c r="M89" s="10">
        <f>VLOOKUP(L89,Input!$C$2:$D$6,2,FALSE)</f>
        <v>113</v>
      </c>
      <c r="N89" s="10">
        <f t="shared" si="14"/>
        <v>6</v>
      </c>
      <c r="O89" s="10">
        <f>MATCH(F89,Input!$C$15:$U$15,0)</f>
        <v>14</v>
      </c>
    </row>
    <row r="90" spans="2:15">
      <c r="C90" t="s">
        <v>11</v>
      </c>
      <c r="D90" s="18">
        <v>2015</v>
      </c>
      <c r="E90" t="str">
        <f t="shared" si="11"/>
        <v>INDC*</v>
      </c>
      <c r="F90" t="str">
        <f t="shared" ref="F90:H109" si="15">F46</f>
        <v>INDDSL</v>
      </c>
      <c r="G90" t="str">
        <f t="shared" si="15"/>
        <v>ICDTF</v>
      </c>
      <c r="H90" t="str">
        <f t="shared" si="15"/>
        <v>INDDSL</v>
      </c>
      <c r="I90" s="10" t="s">
        <v>209</v>
      </c>
      <c r="J90" s="51">
        <f ca="1">OFFSET(Input!$A$1,M90+N90+2,O90+1)</f>
        <v>145.72835544314296</v>
      </c>
      <c r="L90" s="10" t="str">
        <f t="shared" si="13"/>
        <v>FullTax</v>
      </c>
      <c r="M90" s="10">
        <f>VLOOKUP(L90,Input!$C$2:$D$6,2,FALSE)</f>
        <v>113</v>
      </c>
      <c r="N90" s="10">
        <f t="shared" si="14"/>
        <v>6</v>
      </c>
      <c r="O90" s="10">
        <f>MATCH(F90,Input!$C$15:$U$15,0)</f>
        <v>3</v>
      </c>
    </row>
    <row r="91" spans="2:15">
      <c r="C91" t="s">
        <v>11</v>
      </c>
      <c r="D91" s="18">
        <v>2015</v>
      </c>
      <c r="E91" t="str">
        <f t="shared" si="11"/>
        <v>INDC*</v>
      </c>
      <c r="F91" t="str">
        <f t="shared" si="15"/>
        <v>INDLPG</v>
      </c>
      <c r="G91" t="str">
        <f t="shared" si="15"/>
        <v>ICDFL</v>
      </c>
      <c r="H91" t="str">
        <f t="shared" si="15"/>
        <v>INDLPG</v>
      </c>
      <c r="I91" s="10" t="s">
        <v>209</v>
      </c>
      <c r="J91" s="51">
        <f ca="1">OFFSET(Input!$A$1,M91+N91+2,O91+1)</f>
        <v>40.590088951336469</v>
      </c>
      <c r="L91" s="10" t="str">
        <f t="shared" si="13"/>
        <v>FullTax</v>
      </c>
      <c r="M91" s="10">
        <f>VLOOKUP(L91,Input!$C$2:$D$6,2,FALSE)</f>
        <v>113</v>
      </c>
      <c r="N91" s="10">
        <f t="shared" si="14"/>
        <v>6</v>
      </c>
      <c r="O91" s="10">
        <f>MATCH(F91,Input!$C$15:$U$15,0)</f>
        <v>8</v>
      </c>
    </row>
    <row r="92" spans="2:15">
      <c r="C92" t="s">
        <v>11</v>
      </c>
      <c r="D92" s="18">
        <v>2015</v>
      </c>
      <c r="E92" t="str">
        <f t="shared" si="11"/>
        <v>INDC*</v>
      </c>
      <c r="F92" t="str">
        <f t="shared" si="15"/>
        <v>INDSNG1</v>
      </c>
      <c r="G92" t="str">
        <f t="shared" si="15"/>
        <v>ICDFL</v>
      </c>
      <c r="H92" t="str">
        <f t="shared" si="15"/>
        <v>INDSNG1</v>
      </c>
      <c r="I92" s="10" t="s">
        <v>209</v>
      </c>
      <c r="J92" s="51">
        <f ca="1">OFFSET(Input!$A$1,M92+N92+2,O92+1)</f>
        <v>121.84069514307899</v>
      </c>
      <c r="L92" s="10" t="str">
        <f t="shared" si="13"/>
        <v>FullTax</v>
      </c>
      <c r="M92" s="10">
        <f>VLOOKUP(L92,Input!$C$2:$D$6,2,FALSE)</f>
        <v>113</v>
      </c>
      <c r="N92" s="10">
        <f t="shared" si="14"/>
        <v>6</v>
      </c>
      <c r="O92" s="10">
        <f>MATCH(F92,Input!$C$15:$U$15,0)</f>
        <v>15</v>
      </c>
    </row>
    <row r="93" spans="2:15" ht="15.75" thickBot="1">
      <c r="B93" s="9"/>
      <c r="C93" s="9" t="s">
        <v>11</v>
      </c>
      <c r="D93" s="12">
        <v>2015</v>
      </c>
      <c r="E93" s="9" t="str">
        <f t="shared" si="11"/>
        <v>INDC*</v>
      </c>
      <c r="F93" s="9" t="str">
        <f t="shared" si="15"/>
        <v>INDSNG2</v>
      </c>
      <c r="G93" s="9" t="str">
        <f t="shared" si="15"/>
        <v>ICDFL</v>
      </c>
      <c r="H93" s="9" t="str">
        <f t="shared" si="15"/>
        <v>INDSNG2</v>
      </c>
      <c r="I93" s="13" t="s">
        <v>209</v>
      </c>
      <c r="J93" s="52">
        <f ca="1">OFFSET(Input!$A$1,M93+N93+2,O93+1)</f>
        <v>0</v>
      </c>
      <c r="L93" s="13" t="str">
        <f t="shared" si="13"/>
        <v>FullTax</v>
      </c>
      <c r="M93" s="13">
        <f>VLOOKUP(L93,Input!$C$2:$D$6,2,FALSE)</f>
        <v>113</v>
      </c>
      <c r="N93" s="13">
        <f t="shared" si="14"/>
        <v>6</v>
      </c>
      <c r="O93" s="13">
        <f>MATCH(F93,Input!$C$15:$U$15,0)</f>
        <v>16</v>
      </c>
    </row>
    <row r="94" spans="2:15">
      <c r="B94" s="8"/>
      <c r="C94" s="8" t="s">
        <v>11</v>
      </c>
      <c r="D94" s="19">
        <v>2020</v>
      </c>
      <c r="E94" s="8" t="str">
        <f t="shared" si="11"/>
        <v>INDC*</v>
      </c>
      <c r="F94" s="8" t="str">
        <f t="shared" si="15"/>
        <v>INDNGA</v>
      </c>
      <c r="G94" s="8" t="str">
        <f t="shared" si="15"/>
        <v>ICDMT</v>
      </c>
      <c r="H94" s="8" t="str">
        <f t="shared" si="15"/>
        <v>INDNGA</v>
      </c>
      <c r="I94" s="20" t="s">
        <v>209</v>
      </c>
      <c r="J94" s="50">
        <f ca="1">OFFSET(Input!$A$1,M94+N94+2,O94+1)</f>
        <v>2.5015331882971479</v>
      </c>
      <c r="L94" s="20" t="str">
        <f t="shared" si="13"/>
        <v>ProcesTax</v>
      </c>
      <c r="M94" s="20">
        <f>VLOOKUP(L94,Input!$C$2:$D$6,2,FALSE)</f>
        <v>13</v>
      </c>
      <c r="N94" s="20">
        <f t="shared" si="14"/>
        <v>11</v>
      </c>
      <c r="O94" s="20">
        <f>MATCH(F94,Input!$C$15:$U$15,0)</f>
        <v>1</v>
      </c>
    </row>
    <row r="95" spans="2:15">
      <c r="C95" t="s">
        <v>11</v>
      </c>
      <c r="D95" s="18">
        <v>2020</v>
      </c>
      <c r="E95" t="str">
        <f t="shared" si="11"/>
        <v>INDC*</v>
      </c>
      <c r="F95" t="str">
        <f t="shared" si="15"/>
        <v>INDSNG1</v>
      </c>
      <c r="G95" t="str">
        <f t="shared" si="15"/>
        <v>ICDMT</v>
      </c>
      <c r="H95" t="str">
        <f t="shared" si="15"/>
        <v>INDSNG1</v>
      </c>
      <c r="I95" s="10" t="s">
        <v>209</v>
      </c>
      <c r="J95" s="51">
        <f ca="1">OFFSET(Input!$A$1,M95+N95+2,O95+1)</f>
        <v>0</v>
      </c>
      <c r="L95" s="10" t="str">
        <f t="shared" si="13"/>
        <v>ProcesTax</v>
      </c>
      <c r="M95" s="10">
        <f>VLOOKUP(L95,Input!$C$2:$D$6,2,FALSE)</f>
        <v>13</v>
      </c>
      <c r="N95" s="10">
        <f t="shared" si="14"/>
        <v>11</v>
      </c>
      <c r="O95" s="10">
        <f>MATCH(F95,Input!$C$15:$U$15,0)</f>
        <v>15</v>
      </c>
    </row>
    <row r="96" spans="2:15">
      <c r="C96" t="s">
        <v>11</v>
      </c>
      <c r="D96" s="18">
        <v>2020</v>
      </c>
      <c r="E96" t="str">
        <f t="shared" si="11"/>
        <v>INDC*</v>
      </c>
      <c r="F96" t="str">
        <f t="shared" si="15"/>
        <v>INDSNG2</v>
      </c>
      <c r="G96" t="str">
        <f t="shared" si="15"/>
        <v>ICDMT</v>
      </c>
      <c r="H96" t="str">
        <f t="shared" si="15"/>
        <v>INDSNG2</v>
      </c>
      <c r="I96" s="10" t="s">
        <v>209</v>
      </c>
      <c r="J96" s="51">
        <f ca="1">OFFSET(Input!$A$1,M96+N96+2,O96+1)</f>
        <v>0</v>
      </c>
      <c r="L96" s="10" t="str">
        <f t="shared" si="13"/>
        <v>ProcesTax</v>
      </c>
      <c r="M96" s="10">
        <f>VLOOKUP(L96,Input!$C$2:$D$6,2,FALSE)</f>
        <v>13</v>
      </c>
      <c r="N96" s="10">
        <f t="shared" si="14"/>
        <v>11</v>
      </c>
      <c r="O96" s="10">
        <f>MATCH(F96,Input!$C$15:$U$15,0)</f>
        <v>16</v>
      </c>
    </row>
    <row r="97" spans="2:15">
      <c r="C97" t="s">
        <v>11</v>
      </c>
      <c r="D97" s="18">
        <v>2020</v>
      </c>
      <c r="E97" t="str">
        <f t="shared" si="11"/>
        <v>INDC*</v>
      </c>
      <c r="F97" t="str">
        <f t="shared" si="15"/>
        <v>INDCOA</v>
      </c>
      <c r="G97" t="str">
        <f t="shared" si="15"/>
        <v>ICDMT</v>
      </c>
      <c r="H97" t="str">
        <f t="shared" si="15"/>
        <v>INDCOA</v>
      </c>
      <c r="I97" s="10" t="s">
        <v>209</v>
      </c>
      <c r="J97" s="51">
        <f ca="1">OFFSET(Input!$A$1,M97+N97+2,O97+1)</f>
        <v>0</v>
      </c>
      <c r="L97" s="10" t="str">
        <f t="shared" si="13"/>
        <v>ProcesTax</v>
      </c>
      <c r="M97" s="10">
        <f>VLOOKUP(L97,Input!$C$2:$D$6,2,FALSE)</f>
        <v>13</v>
      </c>
      <c r="N97" s="10">
        <f t="shared" si="14"/>
        <v>11</v>
      </c>
      <c r="O97" s="10">
        <f>MATCH(F97,Input!$C$15:$U$15,0)</f>
        <v>2</v>
      </c>
    </row>
    <row r="98" spans="2:15">
      <c r="C98" t="s">
        <v>11</v>
      </c>
      <c r="D98" s="18">
        <v>2020</v>
      </c>
      <c r="E98" t="str">
        <f t="shared" si="11"/>
        <v>INDC*</v>
      </c>
      <c r="F98" t="str">
        <f t="shared" si="15"/>
        <v>INDDSL</v>
      </c>
      <c r="G98" t="str">
        <f t="shared" si="15"/>
        <v>ICDMT</v>
      </c>
      <c r="H98" t="str">
        <f t="shared" si="15"/>
        <v>INDDSL</v>
      </c>
      <c r="I98" s="10" t="s">
        <v>209</v>
      </c>
      <c r="J98" s="51">
        <f ca="1">OFFSET(Input!$A$1,M98+N98+2,O98+1)</f>
        <v>154.26271326684906</v>
      </c>
      <c r="L98" s="10" t="str">
        <f t="shared" si="13"/>
        <v>ProcesTax</v>
      </c>
      <c r="M98" s="10">
        <f>VLOOKUP(L98,Input!$C$2:$D$6,2,FALSE)</f>
        <v>13</v>
      </c>
      <c r="N98" s="10">
        <f t="shared" si="14"/>
        <v>11</v>
      </c>
      <c r="O98" s="10">
        <f>MATCH(F98,Input!$C$15:$U$15,0)</f>
        <v>3</v>
      </c>
    </row>
    <row r="99" spans="2:15">
      <c r="C99" t="s">
        <v>11</v>
      </c>
      <c r="D99" s="18">
        <v>2020</v>
      </c>
      <c r="E99" t="str">
        <f t="shared" si="11"/>
        <v>INDC*</v>
      </c>
      <c r="F99" t="str">
        <f t="shared" si="15"/>
        <v>INDDSB1</v>
      </c>
      <c r="G99" t="str">
        <f t="shared" si="15"/>
        <v>ICDMT</v>
      </c>
      <c r="H99" t="str">
        <f t="shared" si="15"/>
        <v>INDDSB1</v>
      </c>
      <c r="I99" s="10" t="s">
        <v>209</v>
      </c>
      <c r="J99" s="51">
        <f ca="1">OFFSET(Input!$A$1,M99+N99+2,O99+1)</f>
        <v>121.84069514307899</v>
      </c>
      <c r="L99" s="10" t="str">
        <f t="shared" si="13"/>
        <v>ProcesTax</v>
      </c>
      <c r="M99" s="10">
        <f>VLOOKUP(L99,Input!$C$2:$D$6,2,FALSE)</f>
        <v>13</v>
      </c>
      <c r="N99" s="10">
        <f t="shared" si="14"/>
        <v>11</v>
      </c>
      <c r="O99" s="10">
        <f>MATCH(F99,Input!$C$15:$U$15,0)</f>
        <v>13</v>
      </c>
    </row>
    <row r="100" spans="2:15">
      <c r="C100" t="s">
        <v>11</v>
      </c>
      <c r="D100" s="18">
        <v>2020</v>
      </c>
      <c r="E100" t="str">
        <f t="shared" si="11"/>
        <v>INDC*</v>
      </c>
      <c r="F100" t="str">
        <f t="shared" si="15"/>
        <v>INDDSB2</v>
      </c>
      <c r="G100" t="str">
        <f t="shared" si="15"/>
        <v>ICDMT</v>
      </c>
      <c r="H100" t="str">
        <f t="shared" si="15"/>
        <v>INDDSB2</v>
      </c>
      <c r="I100" s="10" t="s">
        <v>209</v>
      </c>
      <c r="J100" s="51">
        <f ca="1">OFFSET(Input!$A$1,M100+N100+2,O100+1)</f>
        <v>121.84069514307899</v>
      </c>
      <c r="L100" s="10" t="str">
        <f t="shared" si="13"/>
        <v>ProcesTax</v>
      </c>
      <c r="M100" s="10">
        <f>VLOOKUP(L100,Input!$C$2:$D$6,2,FALSE)</f>
        <v>13</v>
      </c>
      <c r="N100" s="10">
        <f t="shared" si="14"/>
        <v>11</v>
      </c>
      <c r="O100" s="10">
        <f>MATCH(F100,Input!$C$15:$U$15,0)</f>
        <v>14</v>
      </c>
    </row>
    <row r="101" spans="2:15">
      <c r="C101" t="s">
        <v>11</v>
      </c>
      <c r="D101" s="18">
        <v>2020</v>
      </c>
      <c r="E101" t="str">
        <f t="shared" si="11"/>
        <v>INDC*</v>
      </c>
      <c r="F101" t="str">
        <f t="shared" si="15"/>
        <v>INDWPE</v>
      </c>
      <c r="G101" t="str">
        <f t="shared" si="15"/>
        <v>ICDMT</v>
      </c>
      <c r="H101" t="str">
        <f t="shared" si="15"/>
        <v>INDWPE</v>
      </c>
      <c r="I101" s="10" t="s">
        <v>209</v>
      </c>
      <c r="J101" s="51">
        <f ca="1">OFFSET(Input!$A$1,M101+N101+2,O101+1)</f>
        <v>0</v>
      </c>
      <c r="L101" s="10" t="str">
        <f t="shared" si="13"/>
        <v>ProcesTax</v>
      </c>
      <c r="M101" s="10">
        <f>VLOOKUP(L101,Input!$C$2:$D$6,2,FALSE)</f>
        <v>13</v>
      </c>
      <c r="N101" s="10">
        <f t="shared" si="14"/>
        <v>11</v>
      </c>
      <c r="O101" s="10">
        <f>MATCH(F101,Input!$C$15:$U$15,0)</f>
        <v>4</v>
      </c>
    </row>
    <row r="102" spans="2:15">
      <c r="C102" t="s">
        <v>11</v>
      </c>
      <c r="D102" s="18">
        <v>2020</v>
      </c>
      <c r="E102" t="str">
        <f t="shared" si="11"/>
        <v>INDC*</v>
      </c>
      <c r="F102" t="str">
        <f t="shared" si="15"/>
        <v>INDWCH</v>
      </c>
      <c r="G102" t="str">
        <f t="shared" si="15"/>
        <v>ICDMT</v>
      </c>
      <c r="H102" t="str">
        <f t="shared" si="15"/>
        <v>INDWCH</v>
      </c>
      <c r="I102" s="10" t="s">
        <v>209</v>
      </c>
      <c r="J102" s="51">
        <f ca="1">OFFSET(Input!$A$1,M102+N102+2,O102+1)</f>
        <v>0</v>
      </c>
      <c r="L102" s="10" t="str">
        <f t="shared" si="13"/>
        <v>ProcesTax</v>
      </c>
      <c r="M102" s="10">
        <f>VLOOKUP(L102,Input!$C$2:$D$6,2,FALSE)</f>
        <v>13</v>
      </c>
      <c r="N102" s="10">
        <f t="shared" si="14"/>
        <v>11</v>
      </c>
      <c r="O102" s="10">
        <f>MATCH(F102,Input!$C$15:$U$15,0)</f>
        <v>5</v>
      </c>
    </row>
    <row r="103" spans="2:15">
      <c r="C103" t="s">
        <v>11</v>
      </c>
      <c r="D103" s="18">
        <v>2020</v>
      </c>
      <c r="E103" t="str">
        <f t="shared" si="11"/>
        <v>INDC*</v>
      </c>
      <c r="F103" t="str">
        <f t="shared" si="15"/>
        <v>INDBGA</v>
      </c>
      <c r="G103" t="str">
        <f t="shared" si="15"/>
        <v>ICDMT</v>
      </c>
      <c r="H103" t="str">
        <f t="shared" si="15"/>
        <v>INDBGA</v>
      </c>
      <c r="I103" s="10" t="s">
        <v>209</v>
      </c>
      <c r="J103" s="51">
        <f ca="1">OFFSET(Input!$A$1,M103+N103+2,O103+1)</f>
        <v>0</v>
      </c>
      <c r="L103" s="10" t="str">
        <f t="shared" si="13"/>
        <v>ProcesTax</v>
      </c>
      <c r="M103" s="10">
        <f>VLOOKUP(L103,Input!$C$2:$D$6,2,FALSE)</f>
        <v>13</v>
      </c>
      <c r="N103" s="10">
        <f t="shared" si="14"/>
        <v>11</v>
      </c>
      <c r="O103" s="10">
        <f>MATCH(F103,Input!$C$15:$U$15,0)</f>
        <v>6</v>
      </c>
    </row>
    <row r="104" spans="2:15">
      <c r="C104" t="s">
        <v>11</v>
      </c>
      <c r="D104" s="18">
        <v>2020</v>
      </c>
      <c r="E104" t="str">
        <f t="shared" si="11"/>
        <v>INDC*</v>
      </c>
      <c r="F104" t="str">
        <f t="shared" si="15"/>
        <v>INDHFO</v>
      </c>
      <c r="G104" t="str">
        <f t="shared" si="15"/>
        <v>ICDMT</v>
      </c>
      <c r="H104" t="str">
        <f t="shared" si="15"/>
        <v>INDHFO</v>
      </c>
      <c r="I104" s="10" t="s">
        <v>209</v>
      </c>
      <c r="J104" s="51">
        <f ca="1">OFFSET(Input!$A$1,M104+N104+2,O104+1)</f>
        <v>49.119350191937215</v>
      </c>
      <c r="L104" s="10" t="str">
        <f t="shared" si="13"/>
        <v>ProcesTax</v>
      </c>
      <c r="M104" s="10">
        <f>VLOOKUP(L104,Input!$C$2:$D$6,2,FALSE)</f>
        <v>13</v>
      </c>
      <c r="N104" s="10">
        <f t="shared" si="14"/>
        <v>11</v>
      </c>
      <c r="O104" s="10">
        <f>MATCH(F104,Input!$C$15:$U$15,0)</f>
        <v>7</v>
      </c>
    </row>
    <row r="105" spans="2:15">
      <c r="C105" t="s">
        <v>11</v>
      </c>
      <c r="D105" s="18">
        <v>2020</v>
      </c>
      <c r="E105" t="str">
        <f t="shared" si="11"/>
        <v>INDC*</v>
      </c>
      <c r="F105" t="str">
        <f t="shared" si="15"/>
        <v>INDLPG</v>
      </c>
      <c r="G105" t="str">
        <f t="shared" si="15"/>
        <v>ICDMT</v>
      </c>
      <c r="H105" t="str">
        <f t="shared" si="15"/>
        <v>INDLPG</v>
      </c>
      <c r="I105" s="10" t="s">
        <v>209</v>
      </c>
      <c r="J105" s="51">
        <f ca="1">OFFSET(Input!$A$1,M105+N105+2,O105+1)</f>
        <v>50.283318770351023</v>
      </c>
      <c r="L105" s="10" t="str">
        <f t="shared" si="13"/>
        <v>ProcesTax</v>
      </c>
      <c r="M105" s="10">
        <f>VLOOKUP(L105,Input!$C$2:$D$6,2,FALSE)</f>
        <v>13</v>
      </c>
      <c r="N105" s="10">
        <f t="shared" si="14"/>
        <v>11</v>
      </c>
      <c r="O105" s="10">
        <f>MATCH(F105,Input!$C$15:$U$15,0)</f>
        <v>8</v>
      </c>
    </row>
    <row r="106" spans="2:15">
      <c r="C106" t="s">
        <v>11</v>
      </c>
      <c r="D106" s="18">
        <v>2020</v>
      </c>
      <c r="E106" t="str">
        <f t="shared" si="11"/>
        <v>INDC*</v>
      </c>
      <c r="F106" t="str">
        <f t="shared" si="15"/>
        <v>INDWST</v>
      </c>
      <c r="G106" t="str">
        <f t="shared" si="15"/>
        <v>ICDMT</v>
      </c>
      <c r="H106" t="str">
        <f t="shared" si="15"/>
        <v>INDWST</v>
      </c>
      <c r="I106" s="10" t="s">
        <v>209</v>
      </c>
      <c r="J106" s="51">
        <f ca="1">OFFSET(Input!$A$1,M106+N106+2,O106+1)</f>
        <v>0</v>
      </c>
      <c r="L106" s="10" t="str">
        <f t="shared" si="13"/>
        <v>ProcesTax</v>
      </c>
      <c r="M106" s="10">
        <f>VLOOKUP(L106,Input!$C$2:$D$6,2,FALSE)</f>
        <v>13</v>
      </c>
      <c r="N106" s="10">
        <f t="shared" si="14"/>
        <v>11</v>
      </c>
      <c r="O106" s="10">
        <f>MATCH(F106,Input!$C$15:$U$15,0)</f>
        <v>9</v>
      </c>
    </row>
    <row r="107" spans="2:15">
      <c r="C107" t="s">
        <v>11</v>
      </c>
      <c r="D107" s="18">
        <v>2020</v>
      </c>
      <c r="E107" t="str">
        <f t="shared" si="11"/>
        <v>INDC*</v>
      </c>
      <c r="F107" t="str">
        <f t="shared" si="15"/>
        <v>INDHCE</v>
      </c>
      <c r="G107" t="str">
        <f t="shared" si="15"/>
        <v>ICDMT</v>
      </c>
      <c r="H107" t="str">
        <f t="shared" si="15"/>
        <v>INDHCE</v>
      </c>
      <c r="I107" s="10" t="s">
        <v>209</v>
      </c>
      <c r="J107" s="51">
        <f ca="1">OFFSET(Input!$A$1,M107+N107+2,O107+1)</f>
        <v>30.170076892571945</v>
      </c>
      <c r="L107" s="10" t="str">
        <f t="shared" si="13"/>
        <v>ProcesTax</v>
      </c>
      <c r="M107" s="10">
        <f>VLOOKUP(L107,Input!$C$2:$D$6,2,FALSE)</f>
        <v>13</v>
      </c>
      <c r="N107" s="10">
        <f t="shared" si="14"/>
        <v>11</v>
      </c>
      <c r="O107" s="10">
        <f>MATCH(F107,Input!$C$15:$U$15,0)</f>
        <v>10</v>
      </c>
    </row>
    <row r="108" spans="2:15">
      <c r="C108" t="s">
        <v>11</v>
      </c>
      <c r="D108" s="18">
        <v>2020</v>
      </c>
      <c r="E108" t="str">
        <f t="shared" si="11"/>
        <v>INDC*</v>
      </c>
      <c r="F108" t="str">
        <f t="shared" si="15"/>
        <v>INDHDE</v>
      </c>
      <c r="G108" t="str">
        <f t="shared" si="15"/>
        <v>ICDMT</v>
      </c>
      <c r="H108" t="str">
        <f t="shared" si="15"/>
        <v>INDHDE</v>
      </c>
      <c r="I108" s="10" t="s">
        <v>209</v>
      </c>
      <c r="J108" s="51">
        <f ca="1">OFFSET(Input!$A$1,M108+N108+2,O108+1)</f>
        <v>30.170076892571945</v>
      </c>
      <c r="L108" s="10" t="str">
        <f t="shared" si="13"/>
        <v>ProcesTax</v>
      </c>
      <c r="M108" s="10">
        <f>VLOOKUP(L108,Input!$C$2:$D$6,2,FALSE)</f>
        <v>13</v>
      </c>
      <c r="N108" s="10">
        <f t="shared" si="14"/>
        <v>11</v>
      </c>
      <c r="O108" s="10">
        <f>MATCH(F108,Input!$C$15:$U$15,0)</f>
        <v>11</v>
      </c>
    </row>
    <row r="109" spans="2:15">
      <c r="B109" s="9"/>
      <c r="C109" s="9" t="s">
        <v>11</v>
      </c>
      <c r="D109" s="12">
        <v>2020</v>
      </c>
      <c r="E109" s="9" t="str">
        <f t="shared" si="11"/>
        <v>INDC*</v>
      </c>
      <c r="F109" s="9" t="str">
        <f t="shared" si="15"/>
        <v>INDELC</v>
      </c>
      <c r="G109" s="9" t="str">
        <f t="shared" si="15"/>
        <v>ICDMT</v>
      </c>
      <c r="H109" s="9" t="str">
        <f t="shared" si="15"/>
        <v>INDELC</v>
      </c>
      <c r="I109" s="13" t="s">
        <v>209</v>
      </c>
      <c r="J109" s="52">
        <f ca="1">OFFSET(Input!$A$1,M109+N109+2,O109+1)</f>
        <v>1.2736219854102486</v>
      </c>
      <c r="L109" s="13" t="str">
        <f t="shared" si="13"/>
        <v>ProcesTax</v>
      </c>
      <c r="M109" s="13">
        <f>VLOOKUP(L109,Input!$C$2:$D$6,2,FALSE)</f>
        <v>13</v>
      </c>
      <c r="N109" s="13">
        <f t="shared" si="14"/>
        <v>11</v>
      </c>
      <c r="O109" s="13">
        <f>MATCH(F109,Input!$C$15:$U$15,0)</f>
        <v>12</v>
      </c>
    </row>
    <row r="110" spans="2:15">
      <c r="C110" t="s">
        <v>11</v>
      </c>
      <c r="D110" s="18">
        <v>2020</v>
      </c>
      <c r="E110" t="str">
        <f t="shared" si="11"/>
        <v>INDC*</v>
      </c>
      <c r="F110" t="str">
        <f t="shared" ref="F110:H129" si="16">F66</f>
        <v>INDNGA</v>
      </c>
      <c r="G110" t="str">
        <f t="shared" si="16"/>
        <v>ICDHT</v>
      </c>
      <c r="H110" t="str">
        <f t="shared" si="16"/>
        <v>INDNGA</v>
      </c>
      <c r="I110" s="10" t="s">
        <v>209</v>
      </c>
      <c r="J110" s="51">
        <f ca="1">OFFSET(Input!$A$1,M110+N110+2,O110+1)</f>
        <v>2.5015331882971479</v>
      </c>
      <c r="L110" s="10" t="str">
        <f t="shared" si="13"/>
        <v>ProcesTax</v>
      </c>
      <c r="M110" s="10">
        <f>VLOOKUP(L110,Input!$C$2:$D$6,2,FALSE)</f>
        <v>13</v>
      </c>
      <c r="N110" s="10">
        <f t="shared" si="14"/>
        <v>11</v>
      </c>
      <c r="O110" s="10">
        <f>MATCH(F110,Input!$C$15:$U$15,0)</f>
        <v>1</v>
      </c>
    </row>
    <row r="111" spans="2:15" ht="15.75" thickBot="1">
      <c r="B111" s="80"/>
      <c r="C111" s="80" t="s">
        <v>11</v>
      </c>
      <c r="D111" s="81">
        <v>2020</v>
      </c>
      <c r="E111" s="80" t="str">
        <f t="shared" si="11"/>
        <v>INDC*</v>
      </c>
      <c r="F111" s="80" t="str">
        <f t="shared" si="16"/>
        <v>INDSNG2</v>
      </c>
      <c r="G111" s="80" t="str">
        <f t="shared" si="16"/>
        <v>ICDHT</v>
      </c>
      <c r="H111" s="80" t="str">
        <f t="shared" si="16"/>
        <v>INDSNG2</v>
      </c>
      <c r="I111" s="82" t="s">
        <v>209</v>
      </c>
      <c r="J111" s="83">
        <f ca="1">OFFSET(Input!$A$1,M111+N111+2,O111+1)</f>
        <v>0</v>
      </c>
      <c r="L111" s="10" t="str">
        <f t="shared" si="13"/>
        <v>ProcesTax</v>
      </c>
      <c r="M111" s="10">
        <f>VLOOKUP(L111,Input!$C$2:$D$6,2,FALSE)</f>
        <v>13</v>
      </c>
      <c r="N111" s="10">
        <f t="shared" si="14"/>
        <v>11</v>
      </c>
      <c r="O111" s="10">
        <f>MATCH(F111,Input!$C$15:$U$15,0)</f>
        <v>16</v>
      </c>
    </row>
    <row r="112" spans="2:15">
      <c r="C112" t="s">
        <v>11</v>
      </c>
      <c r="D112" s="18">
        <v>2020</v>
      </c>
      <c r="E112" t="str">
        <f t="shared" si="11"/>
        <v>INDC*</v>
      </c>
      <c r="F112" t="str">
        <f t="shared" si="16"/>
        <v>INDSNG1</v>
      </c>
      <c r="G112" t="str">
        <f t="shared" si="16"/>
        <v>ICDHT</v>
      </c>
      <c r="H112" t="str">
        <f t="shared" si="16"/>
        <v>INDSNG1</v>
      </c>
      <c r="I112" s="10" t="s">
        <v>209</v>
      </c>
      <c r="J112" s="51">
        <f ca="1">OFFSET(Input!$A$1,M112+N112+2,O112+1)</f>
        <v>0</v>
      </c>
      <c r="L112" s="10" t="str">
        <f t="shared" si="13"/>
        <v>ProcesTax</v>
      </c>
      <c r="M112" s="10">
        <f>VLOOKUP(L112,Input!$C$2:$D$6,2,FALSE)</f>
        <v>13</v>
      </c>
      <c r="N112" s="10">
        <f t="shared" si="14"/>
        <v>11</v>
      </c>
      <c r="O112" s="10">
        <f>MATCH(F112,Input!$C$15:$U$15,0)</f>
        <v>15</v>
      </c>
    </row>
    <row r="113" spans="2:15">
      <c r="B113" s="9"/>
      <c r="C113" s="9" t="s">
        <v>11</v>
      </c>
      <c r="D113" s="12">
        <v>2020</v>
      </c>
      <c r="E113" s="9" t="str">
        <f t="shared" si="11"/>
        <v>INDC*</v>
      </c>
      <c r="F113" s="9" t="str">
        <f t="shared" si="16"/>
        <v>INDLPG</v>
      </c>
      <c r="G113" s="9" t="str">
        <f t="shared" si="16"/>
        <v>ICDHT</v>
      </c>
      <c r="H113" s="9" t="str">
        <f t="shared" si="16"/>
        <v>INDLPG</v>
      </c>
      <c r="I113" s="13" t="s">
        <v>209</v>
      </c>
      <c r="J113" s="52">
        <f ca="1">OFFSET(Input!$A$1,M113+N113+2,O113+1)</f>
        <v>50.283318770351023</v>
      </c>
      <c r="L113" s="13" t="str">
        <f t="shared" si="13"/>
        <v>ProcesTax</v>
      </c>
      <c r="M113" s="13">
        <f>VLOOKUP(L113,Input!$C$2:$D$6,2,FALSE)</f>
        <v>13</v>
      </c>
      <c r="N113" s="13">
        <f t="shared" si="14"/>
        <v>11</v>
      </c>
      <c r="O113" s="13">
        <f>MATCH(F113,Input!$C$15:$U$15,0)</f>
        <v>8</v>
      </c>
    </row>
    <row r="114" spans="2:15">
      <c r="C114" t="s">
        <v>11</v>
      </c>
      <c r="D114" s="18">
        <v>2020</v>
      </c>
      <c r="E114" t="str">
        <f t="shared" si="11"/>
        <v>INDC*</v>
      </c>
      <c r="F114" t="str">
        <f t="shared" si="16"/>
        <v>INDNGA</v>
      </c>
      <c r="G114" t="str">
        <f t="shared" si="16"/>
        <v>ICDRH</v>
      </c>
      <c r="H114" t="str">
        <f t="shared" si="16"/>
        <v>INDNGA</v>
      </c>
      <c r="I114" s="10" t="s">
        <v>209</v>
      </c>
      <c r="J114" s="51">
        <f ca="1">OFFSET(Input!$A$1,M114+N114+2,O114+1)</f>
        <v>78.90688938861561</v>
      </c>
      <c r="L114" s="10" t="str">
        <f t="shared" si="13"/>
        <v>HeatTax</v>
      </c>
      <c r="M114" s="10">
        <f>VLOOKUP(L114,Input!$C$2:$D$6,2,FALSE)</f>
        <v>63</v>
      </c>
      <c r="N114" s="10">
        <f t="shared" si="14"/>
        <v>11</v>
      </c>
      <c r="O114" s="10">
        <f>MATCH(F114,Input!$C$15:$U$15,0)</f>
        <v>1</v>
      </c>
    </row>
    <row r="115" spans="2:15">
      <c r="C115" t="s">
        <v>11</v>
      </c>
      <c r="D115" s="18">
        <v>2020</v>
      </c>
      <c r="E115" t="str">
        <f t="shared" si="11"/>
        <v>INDC*</v>
      </c>
      <c r="F115" t="str">
        <f t="shared" si="16"/>
        <v>INDSNG2</v>
      </c>
      <c r="G115" t="str">
        <f t="shared" si="16"/>
        <v>ICDRH</v>
      </c>
      <c r="H115" t="str">
        <f t="shared" si="16"/>
        <v>INDSNG2</v>
      </c>
      <c r="I115" s="10" t="s">
        <v>209</v>
      </c>
      <c r="J115" s="51">
        <f ca="1">OFFSET(Input!$A$1,M115+N115+2,O115+1)</f>
        <v>0</v>
      </c>
      <c r="L115" s="10" t="str">
        <f t="shared" si="13"/>
        <v>HeatTax</v>
      </c>
      <c r="M115" s="10">
        <f>VLOOKUP(L115,Input!$C$2:$D$6,2,FALSE)</f>
        <v>63</v>
      </c>
      <c r="N115" s="10">
        <f t="shared" si="14"/>
        <v>11</v>
      </c>
      <c r="O115" s="10">
        <f>MATCH(F115,Input!$C$15:$U$15,0)</f>
        <v>16</v>
      </c>
    </row>
    <row r="116" spans="2:15">
      <c r="C116" t="s">
        <v>11</v>
      </c>
      <c r="D116" s="18">
        <v>2020</v>
      </c>
      <c r="E116" t="str">
        <f t="shared" si="11"/>
        <v>INDC*</v>
      </c>
      <c r="F116" t="str">
        <f t="shared" si="16"/>
        <v>INDSNG1</v>
      </c>
      <c r="G116" t="str">
        <f t="shared" si="16"/>
        <v>ICDRH</v>
      </c>
      <c r="H116" t="str">
        <f t="shared" si="16"/>
        <v>INDSNG1</v>
      </c>
      <c r="I116" s="10" t="s">
        <v>209</v>
      </c>
      <c r="J116" s="51">
        <f ca="1">OFFSET(Input!$A$1,M116+N116+2,O116+1)</f>
        <v>121.84069514307899</v>
      </c>
      <c r="L116" s="10" t="str">
        <f t="shared" si="13"/>
        <v>HeatTax</v>
      </c>
      <c r="M116" s="10">
        <f>VLOOKUP(L116,Input!$C$2:$D$6,2,FALSE)</f>
        <v>63</v>
      </c>
      <c r="N116" s="10">
        <f t="shared" si="14"/>
        <v>11</v>
      </c>
      <c r="O116" s="10">
        <f>MATCH(F116,Input!$C$15:$U$15,0)</f>
        <v>15</v>
      </c>
    </row>
    <row r="117" spans="2:15">
      <c r="C117" t="s">
        <v>11</v>
      </c>
      <c r="D117" s="18">
        <v>2020</v>
      </c>
      <c r="E117" t="str">
        <f t="shared" si="11"/>
        <v>INDC*</v>
      </c>
      <c r="F117" t="str">
        <f t="shared" si="16"/>
        <v>INDCOA</v>
      </c>
      <c r="G117" t="str">
        <f t="shared" si="16"/>
        <v>ICDRH</v>
      </c>
      <c r="H117" t="str">
        <f t="shared" si="16"/>
        <v>INDCOA</v>
      </c>
      <c r="I117" s="10" t="s">
        <v>209</v>
      </c>
      <c r="J117" s="51">
        <f ca="1">OFFSET(Input!$A$1,M117+N117+2,O117+1)</f>
        <v>0</v>
      </c>
      <c r="L117" s="10" t="str">
        <f t="shared" si="13"/>
        <v>HeatTax</v>
      </c>
      <c r="M117" s="10">
        <f>VLOOKUP(L117,Input!$C$2:$D$6,2,FALSE)</f>
        <v>63</v>
      </c>
      <c r="N117" s="10">
        <f t="shared" si="14"/>
        <v>11</v>
      </c>
      <c r="O117" s="10">
        <f>MATCH(F117,Input!$C$15:$U$15,0)</f>
        <v>2</v>
      </c>
    </row>
    <row r="118" spans="2:15">
      <c r="C118" t="s">
        <v>11</v>
      </c>
      <c r="D118" s="18">
        <v>2020</v>
      </c>
      <c r="E118" t="str">
        <f t="shared" si="11"/>
        <v>INDC*</v>
      </c>
      <c r="F118" t="str">
        <f t="shared" si="16"/>
        <v>INDDSL</v>
      </c>
      <c r="G118" t="str">
        <f t="shared" si="16"/>
        <v>ICDRH</v>
      </c>
      <c r="H118" t="str">
        <f t="shared" si="16"/>
        <v>INDDSL</v>
      </c>
      <c r="I118" s="10" t="s">
        <v>209</v>
      </c>
      <c r="J118" s="51">
        <f ca="1">OFFSET(Input!$A$1,M118+N118+2,O118+1)</f>
        <v>154.26271326684906</v>
      </c>
      <c r="L118" s="10" t="str">
        <f t="shared" si="13"/>
        <v>HeatTax</v>
      </c>
      <c r="M118" s="10">
        <f>VLOOKUP(L118,Input!$C$2:$D$6,2,FALSE)</f>
        <v>63</v>
      </c>
      <c r="N118" s="10">
        <f t="shared" si="14"/>
        <v>11</v>
      </c>
      <c r="O118" s="10">
        <f>MATCH(F118,Input!$C$15:$U$15,0)</f>
        <v>3</v>
      </c>
    </row>
    <row r="119" spans="2:15">
      <c r="C119" t="s">
        <v>11</v>
      </c>
      <c r="D119" s="18">
        <v>2020</v>
      </c>
      <c r="E119" t="str">
        <f t="shared" si="11"/>
        <v>INDC*</v>
      </c>
      <c r="F119" t="str">
        <f t="shared" si="16"/>
        <v>INDDSB1</v>
      </c>
      <c r="G119" t="str">
        <f t="shared" si="16"/>
        <v>ICDRH</v>
      </c>
      <c r="H119" t="str">
        <f t="shared" si="16"/>
        <v>INDDSB1</v>
      </c>
      <c r="I119" s="10" t="s">
        <v>209</v>
      </c>
      <c r="J119" s="51">
        <f ca="1">OFFSET(Input!$A$1,M119+N119+2,O119+1)</f>
        <v>40.322872058088471</v>
      </c>
      <c r="L119" s="10" t="str">
        <f t="shared" si="13"/>
        <v>HeatTax</v>
      </c>
      <c r="M119" s="10">
        <f>VLOOKUP(L119,Input!$C$2:$D$6,2,FALSE)</f>
        <v>63</v>
      </c>
      <c r="N119" s="10">
        <f t="shared" si="14"/>
        <v>11</v>
      </c>
      <c r="O119" s="10">
        <f>MATCH(F119,Input!$C$15:$U$15,0)</f>
        <v>13</v>
      </c>
    </row>
    <row r="120" spans="2:15">
      <c r="C120" t="s">
        <v>11</v>
      </c>
      <c r="D120" s="18">
        <v>2020</v>
      </c>
      <c r="E120" t="str">
        <f t="shared" si="11"/>
        <v>INDC*</v>
      </c>
      <c r="F120" t="str">
        <f t="shared" si="16"/>
        <v>INDDSB2</v>
      </c>
      <c r="G120" t="str">
        <f t="shared" si="16"/>
        <v>ICDRH</v>
      </c>
      <c r="H120" t="str">
        <f t="shared" si="16"/>
        <v>INDDSB2</v>
      </c>
      <c r="I120" s="10" t="s">
        <v>209</v>
      </c>
      <c r="J120" s="51">
        <f ca="1">OFFSET(Input!$A$1,M120+N120+2,O120+1)</f>
        <v>121.84069514307899</v>
      </c>
      <c r="L120" s="10" t="str">
        <f t="shared" si="13"/>
        <v>HeatTax</v>
      </c>
      <c r="M120" s="10">
        <f>VLOOKUP(L120,Input!$C$2:$D$6,2,FALSE)</f>
        <v>63</v>
      </c>
      <c r="N120" s="10">
        <f t="shared" si="14"/>
        <v>11</v>
      </c>
      <c r="O120" s="10">
        <f>MATCH(F120,Input!$C$15:$U$15,0)</f>
        <v>14</v>
      </c>
    </row>
    <row r="121" spans="2:15">
      <c r="C121" t="s">
        <v>11</v>
      </c>
      <c r="D121" s="18">
        <v>2020</v>
      </c>
      <c r="E121" t="str">
        <f t="shared" si="11"/>
        <v>INDC*</v>
      </c>
      <c r="F121" t="str">
        <f t="shared" si="16"/>
        <v>INDWPE</v>
      </c>
      <c r="G121" t="str">
        <f t="shared" si="16"/>
        <v>ICDRH</v>
      </c>
      <c r="H121" t="str">
        <f t="shared" si="16"/>
        <v>INDWPE</v>
      </c>
      <c r="I121" s="10" t="s">
        <v>209</v>
      </c>
      <c r="J121" s="51">
        <f ca="1">OFFSET(Input!$A$1,M121+N121+2,O121+1)</f>
        <v>0</v>
      </c>
      <c r="L121" s="10" t="str">
        <f t="shared" si="13"/>
        <v>HeatTax</v>
      </c>
      <c r="M121" s="10">
        <f>VLOOKUP(L121,Input!$C$2:$D$6,2,FALSE)</f>
        <v>63</v>
      </c>
      <c r="N121" s="10">
        <f t="shared" si="14"/>
        <v>11</v>
      </c>
      <c r="O121" s="10">
        <f>MATCH(F121,Input!$C$15:$U$15,0)</f>
        <v>4</v>
      </c>
    </row>
    <row r="122" spans="2:15">
      <c r="C122" t="s">
        <v>11</v>
      </c>
      <c r="D122" s="18">
        <v>2020</v>
      </c>
      <c r="E122" t="str">
        <f t="shared" si="11"/>
        <v>INDC*</v>
      </c>
      <c r="F122" t="str">
        <f t="shared" si="16"/>
        <v>INDWCH</v>
      </c>
      <c r="G122" t="str">
        <f t="shared" si="16"/>
        <v>ICDRH</v>
      </c>
      <c r="H122" t="str">
        <f t="shared" si="16"/>
        <v>INDWCH</v>
      </c>
      <c r="I122" s="10" t="s">
        <v>209</v>
      </c>
      <c r="J122" s="51">
        <f ca="1">OFFSET(Input!$A$1,M122+N122+2,O122+1)</f>
        <v>0</v>
      </c>
      <c r="L122" s="10" t="str">
        <f t="shared" si="13"/>
        <v>HeatTax</v>
      </c>
      <c r="M122" s="10">
        <f>VLOOKUP(L122,Input!$C$2:$D$6,2,FALSE)</f>
        <v>63</v>
      </c>
      <c r="N122" s="10">
        <f t="shared" si="14"/>
        <v>11</v>
      </c>
      <c r="O122" s="10">
        <f>MATCH(F122,Input!$C$15:$U$15,0)</f>
        <v>5</v>
      </c>
    </row>
    <row r="123" spans="2:15">
      <c r="C123" t="s">
        <v>11</v>
      </c>
      <c r="D123" s="18">
        <v>2020</v>
      </c>
      <c r="E123" t="str">
        <f t="shared" si="11"/>
        <v>INDC*</v>
      </c>
      <c r="F123" t="str">
        <f t="shared" si="16"/>
        <v>INDBGA</v>
      </c>
      <c r="G123" t="str">
        <f t="shared" si="16"/>
        <v>ICDRH</v>
      </c>
      <c r="H123" t="str">
        <f t="shared" si="16"/>
        <v>INDBGA</v>
      </c>
      <c r="I123" s="10" t="s">
        <v>209</v>
      </c>
      <c r="J123" s="51">
        <f ca="1">OFFSET(Input!$A$1,M123+N123+2,O123+1)</f>
        <v>0</v>
      </c>
      <c r="L123" s="10" t="str">
        <f t="shared" si="13"/>
        <v>HeatTax</v>
      </c>
      <c r="M123" s="10">
        <f>VLOOKUP(L123,Input!$C$2:$D$6,2,FALSE)</f>
        <v>63</v>
      </c>
      <c r="N123" s="10">
        <f t="shared" si="14"/>
        <v>11</v>
      </c>
      <c r="O123" s="10">
        <f>MATCH(F123,Input!$C$15:$U$15,0)</f>
        <v>6</v>
      </c>
    </row>
    <row r="124" spans="2:15">
      <c r="C124" t="s">
        <v>11</v>
      </c>
      <c r="D124" s="18">
        <v>2020</v>
      </c>
      <c r="E124" t="str">
        <f t="shared" ref="E124:E179" si="17">$U$3&amp;"*"</f>
        <v>INDC*</v>
      </c>
      <c r="F124" t="str">
        <f t="shared" si="16"/>
        <v>INDHFO</v>
      </c>
      <c r="G124" t="str">
        <f t="shared" si="16"/>
        <v>ICDRH</v>
      </c>
      <c r="H124" t="str">
        <f t="shared" si="16"/>
        <v>INDHFO</v>
      </c>
      <c r="I124" s="10" t="s">
        <v>209</v>
      </c>
      <c r="J124" s="51">
        <f ca="1">OFFSET(Input!$A$1,M124+N124+2,O124+1)</f>
        <v>70.840902704037745</v>
      </c>
      <c r="L124" s="10" t="str">
        <f t="shared" si="13"/>
        <v>HeatTax</v>
      </c>
      <c r="M124" s="10">
        <f>VLOOKUP(L124,Input!$C$2:$D$6,2,FALSE)</f>
        <v>63</v>
      </c>
      <c r="N124" s="10">
        <f t="shared" si="14"/>
        <v>11</v>
      </c>
      <c r="O124" s="10">
        <f>MATCH(F124,Input!$C$15:$U$15,0)</f>
        <v>7</v>
      </c>
    </row>
    <row r="125" spans="2:15">
      <c r="C125" t="s">
        <v>11</v>
      </c>
      <c r="D125" s="18">
        <v>2020</v>
      </c>
      <c r="E125" t="str">
        <f t="shared" si="17"/>
        <v>INDC*</v>
      </c>
      <c r="F125" t="str">
        <f t="shared" si="16"/>
        <v>INDLPG</v>
      </c>
      <c r="G125" t="str">
        <f t="shared" si="16"/>
        <v>ICDRH</v>
      </c>
      <c r="H125" t="str">
        <f t="shared" si="16"/>
        <v>INDLPG</v>
      </c>
      <c r="I125" s="10" t="s">
        <v>209</v>
      </c>
      <c r="J125" s="51">
        <f ca="1">OFFSET(Input!$A$1,M125+N125+2,O125+1)</f>
        <v>50.283318770351023</v>
      </c>
      <c r="L125" s="10" t="str">
        <f t="shared" si="13"/>
        <v>HeatTax</v>
      </c>
      <c r="M125" s="10">
        <f>VLOOKUP(L125,Input!$C$2:$D$6,2,FALSE)</f>
        <v>63</v>
      </c>
      <c r="N125" s="10">
        <f t="shared" si="14"/>
        <v>11</v>
      </c>
      <c r="O125" s="10">
        <f>MATCH(F125,Input!$C$15:$U$15,0)</f>
        <v>8</v>
      </c>
    </row>
    <row r="126" spans="2:15">
      <c r="C126" t="s">
        <v>11</v>
      </c>
      <c r="D126" s="18">
        <v>2020</v>
      </c>
      <c r="E126" t="str">
        <f t="shared" si="17"/>
        <v>INDC*</v>
      </c>
      <c r="F126" t="str">
        <f t="shared" si="16"/>
        <v>INDWST</v>
      </c>
      <c r="G126" t="str">
        <f t="shared" si="16"/>
        <v>ICDRH</v>
      </c>
      <c r="H126" t="str">
        <f t="shared" si="16"/>
        <v>INDWST</v>
      </c>
      <c r="I126" s="10" t="s">
        <v>209</v>
      </c>
      <c r="J126" s="51">
        <f ca="1">OFFSET(Input!$A$1,M126+N126+2,O126+1)</f>
        <v>0</v>
      </c>
      <c r="L126" s="10" t="str">
        <f t="shared" si="13"/>
        <v>HeatTax</v>
      </c>
      <c r="M126" s="10">
        <f>VLOOKUP(L126,Input!$C$2:$D$6,2,FALSE)</f>
        <v>63</v>
      </c>
      <c r="N126" s="10">
        <f t="shared" si="14"/>
        <v>11</v>
      </c>
      <c r="O126" s="10">
        <f>MATCH(F126,Input!$C$15:$U$15,0)</f>
        <v>9</v>
      </c>
    </row>
    <row r="127" spans="2:15">
      <c r="C127" t="s">
        <v>11</v>
      </c>
      <c r="D127" s="18">
        <v>2020</v>
      </c>
      <c r="E127" t="str">
        <f t="shared" si="17"/>
        <v>INDC*</v>
      </c>
      <c r="F127" t="str">
        <f t="shared" si="16"/>
        <v>INDHCE</v>
      </c>
      <c r="G127" t="str">
        <f t="shared" si="16"/>
        <v>ICDRH</v>
      </c>
      <c r="H127" t="str">
        <f t="shared" si="16"/>
        <v>INDHCE</v>
      </c>
      <c r="I127" s="10" t="s">
        <v>209</v>
      </c>
      <c r="J127" s="51">
        <f ca="1">OFFSET(Input!$A$1,M127+N127+2,O127+1)</f>
        <v>30.170076892571945</v>
      </c>
      <c r="L127" s="10" t="str">
        <f t="shared" si="13"/>
        <v>HeatTax</v>
      </c>
      <c r="M127" s="10">
        <f>VLOOKUP(L127,Input!$C$2:$D$6,2,FALSE)</f>
        <v>63</v>
      </c>
      <c r="N127" s="10">
        <f t="shared" si="14"/>
        <v>11</v>
      </c>
      <c r="O127" s="10">
        <f>MATCH(F127,Input!$C$15:$U$15,0)</f>
        <v>10</v>
      </c>
    </row>
    <row r="128" spans="2:15">
      <c r="C128" t="s">
        <v>11</v>
      </c>
      <c r="D128" s="18">
        <v>2020</v>
      </c>
      <c r="E128" t="str">
        <f t="shared" si="17"/>
        <v>INDC*</v>
      </c>
      <c r="F128" t="str">
        <f t="shared" si="16"/>
        <v>INDHDE</v>
      </c>
      <c r="G128" t="str">
        <f t="shared" si="16"/>
        <v>ICDRH</v>
      </c>
      <c r="H128" t="str">
        <f t="shared" si="16"/>
        <v>INDHDE</v>
      </c>
      <c r="I128" s="10" t="s">
        <v>209</v>
      </c>
      <c r="J128" s="51">
        <f ca="1">OFFSET(Input!$A$1,M128+N128+2,O128+1)</f>
        <v>30.170076892571945</v>
      </c>
      <c r="L128" s="10" t="str">
        <f t="shared" si="13"/>
        <v>HeatTax</v>
      </c>
      <c r="M128" s="10">
        <f>VLOOKUP(L128,Input!$C$2:$D$6,2,FALSE)</f>
        <v>63</v>
      </c>
      <c r="N128" s="10">
        <f t="shared" si="14"/>
        <v>11</v>
      </c>
      <c r="O128" s="10">
        <f>MATCH(F128,Input!$C$15:$U$15,0)</f>
        <v>11</v>
      </c>
    </row>
    <row r="129" spans="2:15">
      <c r="B129" s="9"/>
      <c r="C129" s="9" t="s">
        <v>11</v>
      </c>
      <c r="D129" s="12">
        <v>2020</v>
      </c>
      <c r="E129" s="9" t="str">
        <f t="shared" si="17"/>
        <v>INDC*</v>
      </c>
      <c r="F129" s="9" t="str">
        <f t="shared" si="16"/>
        <v>INDELC</v>
      </c>
      <c r="G129" s="9" t="str">
        <f t="shared" si="16"/>
        <v>ICDRH</v>
      </c>
      <c r="H129" s="9" t="str">
        <f t="shared" si="16"/>
        <v>INDELC</v>
      </c>
      <c r="I129" s="13" t="s">
        <v>209</v>
      </c>
      <c r="J129" s="52">
        <f ca="1">OFFSET(Input!$A$1,M129+N129+2,O129+1)</f>
        <v>40.322872058088471</v>
      </c>
      <c r="L129" s="13" t="str">
        <f t="shared" si="13"/>
        <v>HeatTax</v>
      </c>
      <c r="M129" s="13">
        <f>VLOOKUP(L129,Input!$C$2:$D$6,2,FALSE)</f>
        <v>63</v>
      </c>
      <c r="N129" s="13">
        <f t="shared" si="14"/>
        <v>11</v>
      </c>
      <c r="O129" s="13">
        <f>MATCH(F129,Input!$C$15:$U$15,0)</f>
        <v>12</v>
      </c>
    </row>
    <row r="130" spans="2:15">
      <c r="B130" s="26"/>
      <c r="C130" s="26" t="s">
        <v>11</v>
      </c>
      <c r="D130" s="27">
        <v>2020</v>
      </c>
      <c r="E130" s="26" t="str">
        <f t="shared" si="17"/>
        <v>INDC*</v>
      </c>
      <c r="F130" s="26" t="str">
        <f t="shared" ref="F130:H149" si="18">F86</f>
        <v>INDELC</v>
      </c>
      <c r="G130" s="26" t="str">
        <f t="shared" si="18"/>
        <v>ICDLA</v>
      </c>
      <c r="H130" s="26" t="str">
        <f t="shared" si="18"/>
        <v>INDELC</v>
      </c>
      <c r="I130" s="28" t="s">
        <v>209</v>
      </c>
      <c r="J130" s="53">
        <f ca="1">OFFSET(Input!$A$1,M130+N130+2,O130+1)</f>
        <v>40.322872058088471</v>
      </c>
      <c r="L130" s="28" t="str">
        <f t="shared" si="13"/>
        <v>FullTax</v>
      </c>
      <c r="M130" s="28">
        <f>VLOOKUP(L130,Input!$C$2:$D$6,2,FALSE)</f>
        <v>113</v>
      </c>
      <c r="N130" s="28">
        <f t="shared" si="14"/>
        <v>11</v>
      </c>
      <c r="O130" s="28">
        <f>MATCH(F130,Input!$C$15:$U$15,0)</f>
        <v>12</v>
      </c>
    </row>
    <row r="131" spans="2:15">
      <c r="B131" s="9"/>
      <c r="C131" s="9" t="s">
        <v>11</v>
      </c>
      <c r="D131" s="12">
        <v>2020</v>
      </c>
      <c r="E131" s="9" t="str">
        <f t="shared" si="17"/>
        <v>INDC*</v>
      </c>
      <c r="F131" s="9" t="str">
        <f t="shared" si="18"/>
        <v>INDELC</v>
      </c>
      <c r="G131" s="9" t="str">
        <f t="shared" si="18"/>
        <v>ICDEM</v>
      </c>
      <c r="H131" s="9" t="str">
        <f t="shared" si="18"/>
        <v>INDELC</v>
      </c>
      <c r="I131" s="13" t="s">
        <v>209</v>
      </c>
      <c r="J131" s="52">
        <f ca="1">OFFSET(Input!$A$1,M131+N131+2,O131+1)</f>
        <v>40.322872058088471</v>
      </c>
      <c r="L131" s="13" t="str">
        <f t="shared" si="13"/>
        <v>FullTax</v>
      </c>
      <c r="M131" s="13">
        <f>VLOOKUP(L131,Input!$C$2:$D$6,2,FALSE)</f>
        <v>113</v>
      </c>
      <c r="N131" s="13">
        <f t="shared" si="14"/>
        <v>11</v>
      </c>
      <c r="O131" s="13">
        <f>MATCH(F131,Input!$C$15:$U$15,0)</f>
        <v>12</v>
      </c>
    </row>
    <row r="132" spans="2:15">
      <c r="C132" t="s">
        <v>11</v>
      </c>
      <c r="D132" s="18">
        <v>2020</v>
      </c>
      <c r="E132" t="str">
        <f t="shared" si="17"/>
        <v>INDC*</v>
      </c>
      <c r="F132" t="str">
        <f t="shared" si="18"/>
        <v>INDDSB1</v>
      </c>
      <c r="G132" t="str">
        <f t="shared" si="18"/>
        <v>ICDTF</v>
      </c>
      <c r="H132" t="str">
        <f t="shared" si="18"/>
        <v>INDDSB1</v>
      </c>
      <c r="I132" s="10" t="s">
        <v>209</v>
      </c>
      <c r="J132" s="51">
        <f ca="1">OFFSET(Input!$A$1,M132+N132+2,O132+1)</f>
        <v>40.322872058088471</v>
      </c>
      <c r="L132" s="10" t="str">
        <f t="shared" si="13"/>
        <v>FullTax</v>
      </c>
      <c r="M132" s="10">
        <f>VLOOKUP(L132,Input!$C$2:$D$6,2,FALSE)</f>
        <v>113</v>
      </c>
      <c r="N132" s="10">
        <f t="shared" si="14"/>
        <v>11</v>
      </c>
      <c r="O132" s="10">
        <f>MATCH(F132,Input!$C$15:$U$15,0)</f>
        <v>13</v>
      </c>
    </row>
    <row r="133" spans="2:15">
      <c r="C133" t="s">
        <v>11</v>
      </c>
      <c r="D133" s="18">
        <v>2020</v>
      </c>
      <c r="E133" t="str">
        <f t="shared" si="17"/>
        <v>INDC*</v>
      </c>
      <c r="F133" t="str">
        <f t="shared" si="18"/>
        <v>INDDSB2</v>
      </c>
      <c r="G133" t="str">
        <f t="shared" si="18"/>
        <v>ICDTF</v>
      </c>
      <c r="H133" t="str">
        <f t="shared" si="18"/>
        <v>INDDSB2</v>
      </c>
      <c r="I133" s="10" t="s">
        <v>209</v>
      </c>
      <c r="J133" s="51">
        <f ca="1">OFFSET(Input!$A$1,M133+N133+2,O133+1)</f>
        <v>121.84069514307899</v>
      </c>
      <c r="L133" s="10" t="str">
        <f t="shared" si="13"/>
        <v>FullTax</v>
      </c>
      <c r="M133" s="10">
        <f>VLOOKUP(L133,Input!$C$2:$D$6,2,FALSE)</f>
        <v>113</v>
      </c>
      <c r="N133" s="10">
        <f t="shared" si="14"/>
        <v>11</v>
      </c>
      <c r="O133" s="10">
        <f>MATCH(F133,Input!$C$15:$U$15,0)</f>
        <v>14</v>
      </c>
    </row>
    <row r="134" spans="2:15">
      <c r="C134" t="s">
        <v>11</v>
      </c>
      <c r="D134" s="18">
        <v>2020</v>
      </c>
      <c r="E134" t="str">
        <f t="shared" si="17"/>
        <v>INDC*</v>
      </c>
      <c r="F134" t="str">
        <f t="shared" si="18"/>
        <v>INDDSL</v>
      </c>
      <c r="G134" t="str">
        <f t="shared" si="18"/>
        <v>ICDTF</v>
      </c>
      <c r="H134" t="str">
        <f t="shared" si="18"/>
        <v>INDDSL</v>
      </c>
      <c r="I134" s="10" t="s">
        <v>209</v>
      </c>
      <c r="J134" s="51">
        <f ca="1">OFFSET(Input!$A$1,M134+N134+2,O134+1)</f>
        <v>154.26271326684906</v>
      </c>
      <c r="L134" s="10" t="str">
        <f t="shared" si="13"/>
        <v>FullTax</v>
      </c>
      <c r="M134" s="10">
        <f>VLOOKUP(L134,Input!$C$2:$D$6,2,FALSE)</f>
        <v>113</v>
      </c>
      <c r="N134" s="10">
        <f t="shared" si="14"/>
        <v>11</v>
      </c>
      <c r="O134" s="10">
        <f>MATCH(F134,Input!$C$15:$U$15,0)</f>
        <v>3</v>
      </c>
    </row>
    <row r="135" spans="2:15">
      <c r="C135" t="s">
        <v>11</v>
      </c>
      <c r="D135" s="18">
        <v>2020</v>
      </c>
      <c r="E135" t="str">
        <f t="shared" si="17"/>
        <v>INDC*</v>
      </c>
      <c r="F135" t="str">
        <f t="shared" si="18"/>
        <v>INDLPG</v>
      </c>
      <c r="G135" t="str">
        <f t="shared" si="18"/>
        <v>ICDFL</v>
      </c>
      <c r="H135" t="str">
        <f t="shared" si="18"/>
        <v>INDLPG</v>
      </c>
      <c r="I135" s="10" t="s">
        <v>209</v>
      </c>
      <c r="J135" s="51">
        <f ca="1">OFFSET(Input!$A$1,M135+N135+2,O135+1)</f>
        <v>50.283318770351023</v>
      </c>
      <c r="L135" s="10" t="str">
        <f t="shared" ref="L135:L198" si="19">VLOOKUP(RIGHT(G135,3),$T$6:$V$12,3,FALSE)</f>
        <v>FullTax</v>
      </c>
      <c r="M135" s="10">
        <f>VLOOKUP(L135,Input!$C$2:$D$6,2,FALSE)</f>
        <v>113</v>
      </c>
      <c r="N135" s="10">
        <f t="shared" ref="N135:N198" si="20">D135-2009</f>
        <v>11</v>
      </c>
      <c r="O135" s="10">
        <f>MATCH(F135,Input!$C$15:$U$15,0)</f>
        <v>8</v>
      </c>
    </row>
    <row r="136" spans="2:15">
      <c r="C136" t="s">
        <v>11</v>
      </c>
      <c r="D136" s="18">
        <v>2020</v>
      </c>
      <c r="E136" t="str">
        <f t="shared" si="17"/>
        <v>INDC*</v>
      </c>
      <c r="F136" t="str">
        <f t="shared" si="18"/>
        <v>INDSNG1</v>
      </c>
      <c r="G136" t="str">
        <f t="shared" si="18"/>
        <v>ICDFL</v>
      </c>
      <c r="H136" t="str">
        <f t="shared" si="18"/>
        <v>INDSNG1</v>
      </c>
      <c r="I136" s="10" t="s">
        <v>209</v>
      </c>
      <c r="J136" s="51">
        <f ca="1">OFFSET(Input!$A$1,M136+N136+2,O136+1)</f>
        <v>121.84069514307899</v>
      </c>
      <c r="L136" s="10" t="str">
        <f t="shared" si="19"/>
        <v>FullTax</v>
      </c>
      <c r="M136" s="10">
        <f>VLOOKUP(L136,Input!$C$2:$D$6,2,FALSE)</f>
        <v>113</v>
      </c>
      <c r="N136" s="10">
        <f t="shared" si="20"/>
        <v>11</v>
      </c>
      <c r="O136" s="10">
        <f>MATCH(F136,Input!$C$15:$U$15,0)</f>
        <v>15</v>
      </c>
    </row>
    <row r="137" spans="2:15" ht="15.75" thickBot="1">
      <c r="B137" s="9"/>
      <c r="C137" s="9" t="s">
        <v>11</v>
      </c>
      <c r="D137" s="12">
        <v>2020</v>
      </c>
      <c r="E137" s="9" t="str">
        <f t="shared" si="17"/>
        <v>INDC*</v>
      </c>
      <c r="F137" s="9" t="str">
        <f t="shared" si="18"/>
        <v>INDSNG2</v>
      </c>
      <c r="G137" s="9" t="str">
        <f t="shared" si="18"/>
        <v>ICDFL</v>
      </c>
      <c r="H137" s="9" t="str">
        <f t="shared" si="18"/>
        <v>INDSNG2</v>
      </c>
      <c r="I137" s="13" t="s">
        <v>209</v>
      </c>
      <c r="J137" s="52">
        <f ca="1">OFFSET(Input!$A$1,M137+N137+2,O137+1)</f>
        <v>0</v>
      </c>
      <c r="L137" s="13" t="str">
        <f t="shared" si="19"/>
        <v>FullTax</v>
      </c>
      <c r="M137" s="13">
        <f>VLOOKUP(L137,Input!$C$2:$D$6,2,FALSE)</f>
        <v>113</v>
      </c>
      <c r="N137" s="13">
        <f t="shared" si="20"/>
        <v>11</v>
      </c>
      <c r="O137" s="13">
        <f>MATCH(F137,Input!$C$15:$U$15,0)</f>
        <v>16</v>
      </c>
    </row>
    <row r="138" spans="2:15">
      <c r="B138" s="8"/>
      <c r="C138" s="8" t="s">
        <v>11</v>
      </c>
      <c r="D138" s="19">
        <v>2025</v>
      </c>
      <c r="E138" s="8" t="str">
        <f t="shared" si="17"/>
        <v>INDC*</v>
      </c>
      <c r="F138" s="8" t="str">
        <f t="shared" si="18"/>
        <v>INDNGA</v>
      </c>
      <c r="G138" s="8" t="str">
        <f t="shared" si="18"/>
        <v>ICDMT</v>
      </c>
      <c r="H138" s="8" t="str">
        <f t="shared" si="18"/>
        <v>INDNGA</v>
      </c>
      <c r="I138" s="20" t="s">
        <v>209</v>
      </c>
      <c r="J138" s="50">
        <f ca="1">OFFSET(Input!$A$1,M138+N138+2,O138+1)</f>
        <v>2.5015331882971479</v>
      </c>
      <c r="L138" s="20" t="str">
        <f t="shared" si="19"/>
        <v>ProcesTax</v>
      </c>
      <c r="M138" s="20">
        <f>VLOOKUP(L138,Input!$C$2:$D$6,2,FALSE)</f>
        <v>13</v>
      </c>
      <c r="N138" s="20">
        <f t="shared" si="20"/>
        <v>16</v>
      </c>
      <c r="O138" s="20">
        <f>MATCH(F138,Input!$C$15:$U$15,0)</f>
        <v>1</v>
      </c>
    </row>
    <row r="139" spans="2:15">
      <c r="C139" t="s">
        <v>11</v>
      </c>
      <c r="D139" s="18">
        <v>2025</v>
      </c>
      <c r="E139" t="str">
        <f t="shared" si="17"/>
        <v>INDC*</v>
      </c>
      <c r="F139" t="str">
        <f t="shared" si="18"/>
        <v>INDSNG1</v>
      </c>
      <c r="G139" t="str">
        <f t="shared" si="18"/>
        <v>ICDMT</v>
      </c>
      <c r="H139" t="str">
        <f t="shared" si="18"/>
        <v>INDSNG1</v>
      </c>
      <c r="I139" s="10" t="s">
        <v>209</v>
      </c>
      <c r="J139" s="51">
        <f ca="1">OFFSET(Input!$A$1,M139+N139+2,O139+1)</f>
        <v>0</v>
      </c>
      <c r="L139" s="10" t="str">
        <f t="shared" si="19"/>
        <v>ProcesTax</v>
      </c>
      <c r="M139" s="10">
        <f>VLOOKUP(L139,Input!$C$2:$D$6,2,FALSE)</f>
        <v>13</v>
      </c>
      <c r="N139" s="10">
        <f t="shared" si="20"/>
        <v>16</v>
      </c>
      <c r="O139" s="10">
        <f>MATCH(F139,Input!$C$15:$U$15,0)</f>
        <v>15</v>
      </c>
    </row>
    <row r="140" spans="2:15">
      <c r="C140" t="s">
        <v>11</v>
      </c>
      <c r="D140" s="18">
        <v>2025</v>
      </c>
      <c r="E140" t="str">
        <f t="shared" si="17"/>
        <v>INDC*</v>
      </c>
      <c r="F140" t="str">
        <f t="shared" si="18"/>
        <v>INDSNG2</v>
      </c>
      <c r="G140" t="str">
        <f t="shared" si="18"/>
        <v>ICDMT</v>
      </c>
      <c r="H140" t="str">
        <f t="shared" si="18"/>
        <v>INDSNG2</v>
      </c>
      <c r="I140" s="10" t="s">
        <v>209</v>
      </c>
      <c r="J140" s="51">
        <f ca="1">OFFSET(Input!$A$1,M140+N140+2,O140+1)</f>
        <v>0</v>
      </c>
      <c r="L140" s="10" t="str">
        <f t="shared" si="19"/>
        <v>ProcesTax</v>
      </c>
      <c r="M140" s="10">
        <f>VLOOKUP(L140,Input!$C$2:$D$6,2,FALSE)</f>
        <v>13</v>
      </c>
      <c r="N140" s="10">
        <f t="shared" si="20"/>
        <v>16</v>
      </c>
      <c r="O140" s="10">
        <f>MATCH(F140,Input!$C$15:$U$15,0)</f>
        <v>16</v>
      </c>
    </row>
    <row r="141" spans="2:15">
      <c r="C141" t="s">
        <v>11</v>
      </c>
      <c r="D141" s="18">
        <v>2025</v>
      </c>
      <c r="E141" t="str">
        <f t="shared" si="17"/>
        <v>INDC*</v>
      </c>
      <c r="F141" t="str">
        <f t="shared" si="18"/>
        <v>INDCOA</v>
      </c>
      <c r="G141" t="str">
        <f t="shared" si="18"/>
        <v>ICDMT</v>
      </c>
      <c r="H141" t="str">
        <f t="shared" si="18"/>
        <v>INDCOA</v>
      </c>
      <c r="I141" s="10" t="s">
        <v>209</v>
      </c>
      <c r="J141" s="51">
        <f ca="1">OFFSET(Input!$A$1,M141+N141+2,O141+1)</f>
        <v>0</v>
      </c>
      <c r="L141" s="10" t="str">
        <f t="shared" si="19"/>
        <v>ProcesTax</v>
      </c>
      <c r="M141" s="10">
        <f>VLOOKUP(L141,Input!$C$2:$D$6,2,FALSE)</f>
        <v>13</v>
      </c>
      <c r="N141" s="10">
        <f t="shared" si="20"/>
        <v>16</v>
      </c>
      <c r="O141" s="10">
        <f>MATCH(F141,Input!$C$15:$U$15,0)</f>
        <v>2</v>
      </c>
    </row>
    <row r="142" spans="2:15">
      <c r="C142" t="s">
        <v>11</v>
      </c>
      <c r="D142" s="18">
        <v>2025</v>
      </c>
      <c r="E142" t="str">
        <f t="shared" si="17"/>
        <v>INDC*</v>
      </c>
      <c r="F142" t="str">
        <f t="shared" si="18"/>
        <v>INDDSL</v>
      </c>
      <c r="G142" t="str">
        <f t="shared" si="18"/>
        <v>ICDMT</v>
      </c>
      <c r="H142" t="str">
        <f t="shared" si="18"/>
        <v>INDDSL</v>
      </c>
      <c r="I142" s="10" t="s">
        <v>209</v>
      </c>
      <c r="J142" s="51">
        <f ca="1">OFFSET(Input!$A$1,M142+N142+2,O142+1)</f>
        <v>154.26271326684906</v>
      </c>
      <c r="L142" s="10" t="str">
        <f t="shared" si="19"/>
        <v>ProcesTax</v>
      </c>
      <c r="M142" s="10">
        <f>VLOOKUP(L142,Input!$C$2:$D$6,2,FALSE)</f>
        <v>13</v>
      </c>
      <c r="N142" s="10">
        <f t="shared" si="20"/>
        <v>16</v>
      </c>
      <c r="O142" s="10">
        <f>MATCH(F142,Input!$C$15:$U$15,0)</f>
        <v>3</v>
      </c>
    </row>
    <row r="143" spans="2:15">
      <c r="C143" t="s">
        <v>11</v>
      </c>
      <c r="D143" s="18">
        <v>2025</v>
      </c>
      <c r="E143" t="str">
        <f t="shared" si="17"/>
        <v>INDC*</v>
      </c>
      <c r="F143" t="str">
        <f t="shared" si="18"/>
        <v>INDDSB1</v>
      </c>
      <c r="G143" t="str">
        <f t="shared" si="18"/>
        <v>ICDMT</v>
      </c>
      <c r="H143" t="str">
        <f t="shared" si="18"/>
        <v>INDDSB1</v>
      </c>
      <c r="I143" s="10" t="s">
        <v>209</v>
      </c>
      <c r="J143" s="51">
        <f ca="1">OFFSET(Input!$A$1,M143+N143+2,O143+1)</f>
        <v>121.84069514307899</v>
      </c>
      <c r="L143" s="10" t="str">
        <f t="shared" si="19"/>
        <v>ProcesTax</v>
      </c>
      <c r="M143" s="10">
        <f>VLOOKUP(L143,Input!$C$2:$D$6,2,FALSE)</f>
        <v>13</v>
      </c>
      <c r="N143" s="10">
        <f t="shared" si="20"/>
        <v>16</v>
      </c>
      <c r="O143" s="10">
        <f>MATCH(F143,Input!$C$15:$U$15,0)</f>
        <v>13</v>
      </c>
    </row>
    <row r="144" spans="2:15">
      <c r="C144" t="s">
        <v>11</v>
      </c>
      <c r="D144" s="18">
        <v>2025</v>
      </c>
      <c r="E144" t="str">
        <f t="shared" si="17"/>
        <v>INDC*</v>
      </c>
      <c r="F144" t="str">
        <f t="shared" si="18"/>
        <v>INDDSB2</v>
      </c>
      <c r="G144" t="str">
        <f t="shared" si="18"/>
        <v>ICDMT</v>
      </c>
      <c r="H144" t="str">
        <f t="shared" si="18"/>
        <v>INDDSB2</v>
      </c>
      <c r="I144" s="10" t="s">
        <v>209</v>
      </c>
      <c r="J144" s="51">
        <f ca="1">OFFSET(Input!$A$1,M144+N144+2,O144+1)</f>
        <v>121.84069514307899</v>
      </c>
      <c r="L144" s="10" t="str">
        <f t="shared" si="19"/>
        <v>ProcesTax</v>
      </c>
      <c r="M144" s="10">
        <f>VLOOKUP(L144,Input!$C$2:$D$6,2,FALSE)</f>
        <v>13</v>
      </c>
      <c r="N144" s="10">
        <f t="shared" si="20"/>
        <v>16</v>
      </c>
      <c r="O144" s="10">
        <f>MATCH(F144,Input!$C$15:$U$15,0)</f>
        <v>14</v>
      </c>
    </row>
    <row r="145" spans="2:15">
      <c r="C145" t="s">
        <v>11</v>
      </c>
      <c r="D145" s="18">
        <v>2025</v>
      </c>
      <c r="E145" t="str">
        <f t="shared" si="17"/>
        <v>INDC*</v>
      </c>
      <c r="F145" t="str">
        <f t="shared" si="18"/>
        <v>INDWPE</v>
      </c>
      <c r="G145" t="str">
        <f t="shared" si="18"/>
        <v>ICDMT</v>
      </c>
      <c r="H145" t="str">
        <f t="shared" si="18"/>
        <v>INDWPE</v>
      </c>
      <c r="I145" s="10" t="s">
        <v>209</v>
      </c>
      <c r="J145" s="51">
        <f ca="1">OFFSET(Input!$A$1,M145+N145+2,O145+1)</f>
        <v>0</v>
      </c>
      <c r="L145" s="10" t="str">
        <f t="shared" si="19"/>
        <v>ProcesTax</v>
      </c>
      <c r="M145" s="10">
        <f>VLOOKUP(L145,Input!$C$2:$D$6,2,FALSE)</f>
        <v>13</v>
      </c>
      <c r="N145" s="10">
        <f t="shared" si="20"/>
        <v>16</v>
      </c>
      <c r="O145" s="10">
        <f>MATCH(F145,Input!$C$15:$U$15,0)</f>
        <v>4</v>
      </c>
    </row>
    <row r="146" spans="2:15">
      <c r="C146" t="s">
        <v>11</v>
      </c>
      <c r="D146" s="18">
        <v>2025</v>
      </c>
      <c r="E146" t="str">
        <f t="shared" si="17"/>
        <v>INDC*</v>
      </c>
      <c r="F146" t="str">
        <f t="shared" si="18"/>
        <v>INDWCH</v>
      </c>
      <c r="G146" t="str">
        <f t="shared" si="18"/>
        <v>ICDMT</v>
      </c>
      <c r="H146" t="str">
        <f t="shared" si="18"/>
        <v>INDWCH</v>
      </c>
      <c r="I146" s="10" t="s">
        <v>209</v>
      </c>
      <c r="J146" s="51">
        <f ca="1">OFFSET(Input!$A$1,M146+N146+2,O146+1)</f>
        <v>0</v>
      </c>
      <c r="L146" s="10" t="str">
        <f t="shared" si="19"/>
        <v>ProcesTax</v>
      </c>
      <c r="M146" s="10">
        <f>VLOOKUP(L146,Input!$C$2:$D$6,2,FALSE)</f>
        <v>13</v>
      </c>
      <c r="N146" s="10">
        <f t="shared" si="20"/>
        <v>16</v>
      </c>
      <c r="O146" s="10">
        <f>MATCH(F146,Input!$C$15:$U$15,0)</f>
        <v>5</v>
      </c>
    </row>
    <row r="147" spans="2:15">
      <c r="C147" t="s">
        <v>11</v>
      </c>
      <c r="D147" s="18">
        <v>2025</v>
      </c>
      <c r="E147" t="str">
        <f t="shared" si="17"/>
        <v>INDC*</v>
      </c>
      <c r="F147" t="str">
        <f t="shared" si="18"/>
        <v>INDBGA</v>
      </c>
      <c r="G147" t="str">
        <f t="shared" si="18"/>
        <v>ICDMT</v>
      </c>
      <c r="H147" t="str">
        <f t="shared" si="18"/>
        <v>INDBGA</v>
      </c>
      <c r="I147" s="10" t="s">
        <v>209</v>
      </c>
      <c r="J147" s="51">
        <f ca="1">OFFSET(Input!$A$1,M147+N147+2,O147+1)</f>
        <v>0</v>
      </c>
      <c r="L147" s="10" t="str">
        <f t="shared" si="19"/>
        <v>ProcesTax</v>
      </c>
      <c r="M147" s="10">
        <f>VLOOKUP(L147,Input!$C$2:$D$6,2,FALSE)</f>
        <v>13</v>
      </c>
      <c r="N147" s="10">
        <f t="shared" si="20"/>
        <v>16</v>
      </c>
      <c r="O147" s="10">
        <f>MATCH(F147,Input!$C$15:$U$15,0)</f>
        <v>6</v>
      </c>
    </row>
    <row r="148" spans="2:15">
      <c r="C148" t="s">
        <v>11</v>
      </c>
      <c r="D148" s="18">
        <v>2025</v>
      </c>
      <c r="E148" t="str">
        <f t="shared" si="17"/>
        <v>INDC*</v>
      </c>
      <c r="F148" t="str">
        <f t="shared" si="18"/>
        <v>INDHFO</v>
      </c>
      <c r="G148" t="str">
        <f t="shared" si="18"/>
        <v>ICDMT</v>
      </c>
      <c r="H148" t="str">
        <f t="shared" si="18"/>
        <v>INDHFO</v>
      </c>
      <c r="I148" s="10" t="s">
        <v>209</v>
      </c>
      <c r="J148" s="51">
        <f ca="1">OFFSET(Input!$A$1,M148+N148+2,O148+1)</f>
        <v>49.119350191937215</v>
      </c>
      <c r="L148" s="10" t="str">
        <f t="shared" si="19"/>
        <v>ProcesTax</v>
      </c>
      <c r="M148" s="10">
        <f>VLOOKUP(L148,Input!$C$2:$D$6,2,FALSE)</f>
        <v>13</v>
      </c>
      <c r="N148" s="10">
        <f t="shared" si="20"/>
        <v>16</v>
      </c>
      <c r="O148" s="10">
        <f>MATCH(F148,Input!$C$15:$U$15,0)</f>
        <v>7</v>
      </c>
    </row>
    <row r="149" spans="2:15">
      <c r="C149" t="s">
        <v>11</v>
      </c>
      <c r="D149" s="18">
        <v>2025</v>
      </c>
      <c r="E149" t="str">
        <f t="shared" si="17"/>
        <v>INDC*</v>
      </c>
      <c r="F149" t="str">
        <f t="shared" si="18"/>
        <v>INDLPG</v>
      </c>
      <c r="G149" t="str">
        <f t="shared" si="18"/>
        <v>ICDMT</v>
      </c>
      <c r="H149" t="str">
        <f t="shared" si="18"/>
        <v>INDLPG</v>
      </c>
      <c r="I149" s="10" t="s">
        <v>209</v>
      </c>
      <c r="J149" s="51">
        <f ca="1">OFFSET(Input!$A$1,M149+N149+2,O149+1)</f>
        <v>50.283318770351023</v>
      </c>
      <c r="L149" s="10" t="str">
        <f t="shared" si="19"/>
        <v>ProcesTax</v>
      </c>
      <c r="M149" s="10">
        <f>VLOOKUP(L149,Input!$C$2:$D$6,2,FALSE)</f>
        <v>13</v>
      </c>
      <c r="N149" s="10">
        <f t="shared" si="20"/>
        <v>16</v>
      </c>
      <c r="O149" s="10">
        <f>MATCH(F149,Input!$C$15:$U$15,0)</f>
        <v>8</v>
      </c>
    </row>
    <row r="150" spans="2:15">
      <c r="C150" t="s">
        <v>11</v>
      </c>
      <c r="D150" s="18">
        <v>2025</v>
      </c>
      <c r="E150" t="str">
        <f t="shared" si="17"/>
        <v>INDC*</v>
      </c>
      <c r="F150" t="str">
        <f t="shared" ref="F150:H169" si="21">F106</f>
        <v>INDWST</v>
      </c>
      <c r="G150" t="str">
        <f t="shared" si="21"/>
        <v>ICDMT</v>
      </c>
      <c r="H150" t="str">
        <f t="shared" si="21"/>
        <v>INDWST</v>
      </c>
      <c r="I150" s="10" t="s">
        <v>209</v>
      </c>
      <c r="J150" s="51">
        <f ca="1">OFFSET(Input!$A$1,M150+N150+2,O150+1)</f>
        <v>0</v>
      </c>
      <c r="L150" s="10" t="str">
        <f t="shared" si="19"/>
        <v>ProcesTax</v>
      </c>
      <c r="M150" s="10">
        <f>VLOOKUP(L150,Input!$C$2:$D$6,2,FALSE)</f>
        <v>13</v>
      </c>
      <c r="N150" s="10">
        <f t="shared" si="20"/>
        <v>16</v>
      </c>
      <c r="O150" s="10">
        <f>MATCH(F150,Input!$C$15:$U$15,0)</f>
        <v>9</v>
      </c>
    </row>
    <row r="151" spans="2:15">
      <c r="C151" t="s">
        <v>11</v>
      </c>
      <c r="D151" s="18">
        <v>2025</v>
      </c>
      <c r="E151" t="str">
        <f t="shared" si="17"/>
        <v>INDC*</v>
      </c>
      <c r="F151" t="str">
        <f t="shared" si="21"/>
        <v>INDHCE</v>
      </c>
      <c r="G151" t="str">
        <f t="shared" si="21"/>
        <v>ICDMT</v>
      </c>
      <c r="H151" t="str">
        <f t="shared" si="21"/>
        <v>INDHCE</v>
      </c>
      <c r="I151" s="10" t="s">
        <v>209</v>
      </c>
      <c r="J151" s="51">
        <f ca="1">OFFSET(Input!$A$1,M151+N151+2,O151+1)</f>
        <v>30.170076892571945</v>
      </c>
      <c r="L151" s="10" t="str">
        <f t="shared" si="19"/>
        <v>ProcesTax</v>
      </c>
      <c r="M151" s="10">
        <f>VLOOKUP(L151,Input!$C$2:$D$6,2,FALSE)</f>
        <v>13</v>
      </c>
      <c r="N151" s="10">
        <f t="shared" si="20"/>
        <v>16</v>
      </c>
      <c r="O151" s="10">
        <f>MATCH(F151,Input!$C$15:$U$15,0)</f>
        <v>10</v>
      </c>
    </row>
    <row r="152" spans="2:15">
      <c r="C152" t="s">
        <v>11</v>
      </c>
      <c r="D152" s="18">
        <v>2025</v>
      </c>
      <c r="E152" t="str">
        <f t="shared" si="17"/>
        <v>INDC*</v>
      </c>
      <c r="F152" t="str">
        <f t="shared" si="21"/>
        <v>INDHDE</v>
      </c>
      <c r="G152" t="str">
        <f t="shared" si="21"/>
        <v>ICDMT</v>
      </c>
      <c r="H152" t="str">
        <f t="shared" si="21"/>
        <v>INDHDE</v>
      </c>
      <c r="I152" s="10" t="s">
        <v>209</v>
      </c>
      <c r="J152" s="51">
        <f ca="1">OFFSET(Input!$A$1,M152+N152+2,O152+1)</f>
        <v>30.170076892571945</v>
      </c>
      <c r="L152" s="10" t="str">
        <f t="shared" si="19"/>
        <v>ProcesTax</v>
      </c>
      <c r="M152" s="10">
        <f>VLOOKUP(L152,Input!$C$2:$D$6,2,FALSE)</f>
        <v>13</v>
      </c>
      <c r="N152" s="10">
        <f t="shared" si="20"/>
        <v>16</v>
      </c>
      <c r="O152" s="10">
        <f>MATCH(F152,Input!$C$15:$U$15,0)</f>
        <v>11</v>
      </c>
    </row>
    <row r="153" spans="2:15">
      <c r="B153" s="9"/>
      <c r="C153" s="9" t="s">
        <v>11</v>
      </c>
      <c r="D153" s="12">
        <v>2025</v>
      </c>
      <c r="E153" s="9" t="str">
        <f t="shared" si="17"/>
        <v>INDC*</v>
      </c>
      <c r="F153" s="9" t="str">
        <f t="shared" si="21"/>
        <v>INDELC</v>
      </c>
      <c r="G153" s="9" t="str">
        <f t="shared" si="21"/>
        <v>ICDMT</v>
      </c>
      <c r="H153" s="9" t="str">
        <f t="shared" si="21"/>
        <v>INDELC</v>
      </c>
      <c r="I153" s="13" t="s">
        <v>209</v>
      </c>
      <c r="J153" s="52">
        <f ca="1">OFFSET(Input!$A$1,M153+N153+2,O153+1)</f>
        <v>1.2736219854102486</v>
      </c>
      <c r="L153" s="13" t="str">
        <f t="shared" si="19"/>
        <v>ProcesTax</v>
      </c>
      <c r="M153" s="13">
        <f>VLOOKUP(L153,Input!$C$2:$D$6,2,FALSE)</f>
        <v>13</v>
      </c>
      <c r="N153" s="13">
        <f t="shared" si="20"/>
        <v>16</v>
      </c>
      <c r="O153" s="13">
        <f>MATCH(F153,Input!$C$15:$U$15,0)</f>
        <v>12</v>
      </c>
    </row>
    <row r="154" spans="2:15">
      <c r="C154" t="s">
        <v>11</v>
      </c>
      <c r="D154" s="18">
        <v>2025</v>
      </c>
      <c r="E154" t="str">
        <f t="shared" si="17"/>
        <v>INDC*</v>
      </c>
      <c r="F154" t="str">
        <f t="shared" si="21"/>
        <v>INDNGA</v>
      </c>
      <c r="G154" t="str">
        <f t="shared" si="21"/>
        <v>ICDHT</v>
      </c>
      <c r="H154" t="str">
        <f t="shared" si="21"/>
        <v>INDNGA</v>
      </c>
      <c r="I154" s="10" t="s">
        <v>209</v>
      </c>
      <c r="J154" s="51">
        <f ca="1">OFFSET(Input!$A$1,M154+N154+2,O154+1)</f>
        <v>2.5015331882971479</v>
      </c>
      <c r="L154" s="10" t="str">
        <f t="shared" si="19"/>
        <v>ProcesTax</v>
      </c>
      <c r="M154" s="10">
        <f>VLOOKUP(L154,Input!$C$2:$D$6,2,FALSE)</f>
        <v>13</v>
      </c>
      <c r="N154" s="10">
        <f t="shared" si="20"/>
        <v>16</v>
      </c>
      <c r="O154" s="10">
        <f>MATCH(F154,Input!$C$15:$U$15,0)</f>
        <v>1</v>
      </c>
    </row>
    <row r="155" spans="2:15">
      <c r="C155" t="s">
        <v>11</v>
      </c>
      <c r="D155" s="18">
        <v>2025</v>
      </c>
      <c r="E155" t="str">
        <f t="shared" si="17"/>
        <v>INDC*</v>
      </c>
      <c r="F155" t="str">
        <f t="shared" si="21"/>
        <v>INDSNG2</v>
      </c>
      <c r="G155" t="str">
        <f t="shared" si="21"/>
        <v>ICDHT</v>
      </c>
      <c r="H155" t="str">
        <f t="shared" si="21"/>
        <v>INDSNG2</v>
      </c>
      <c r="I155" s="10" t="s">
        <v>209</v>
      </c>
      <c r="J155" s="51">
        <f ca="1">OFFSET(Input!$A$1,M155+N155+2,O155+1)</f>
        <v>0</v>
      </c>
      <c r="L155" s="10" t="str">
        <f t="shared" si="19"/>
        <v>ProcesTax</v>
      </c>
      <c r="M155" s="10">
        <f>VLOOKUP(L155,Input!$C$2:$D$6,2,FALSE)</f>
        <v>13</v>
      </c>
      <c r="N155" s="10">
        <f t="shared" si="20"/>
        <v>16</v>
      </c>
      <c r="O155" s="10">
        <f>MATCH(F155,Input!$C$15:$U$15,0)</f>
        <v>16</v>
      </c>
    </row>
    <row r="156" spans="2:15">
      <c r="C156" t="s">
        <v>11</v>
      </c>
      <c r="D156" s="18">
        <v>2025</v>
      </c>
      <c r="E156" t="str">
        <f t="shared" si="17"/>
        <v>INDC*</v>
      </c>
      <c r="F156" t="str">
        <f t="shared" si="21"/>
        <v>INDSNG1</v>
      </c>
      <c r="G156" t="str">
        <f t="shared" si="21"/>
        <v>ICDHT</v>
      </c>
      <c r="H156" t="str">
        <f t="shared" si="21"/>
        <v>INDSNG1</v>
      </c>
      <c r="I156" s="10" t="s">
        <v>209</v>
      </c>
      <c r="J156" s="51">
        <f ca="1">OFFSET(Input!$A$1,M156+N156+2,O156+1)</f>
        <v>0</v>
      </c>
      <c r="L156" s="10" t="str">
        <f t="shared" si="19"/>
        <v>ProcesTax</v>
      </c>
      <c r="M156" s="10">
        <f>VLOOKUP(L156,Input!$C$2:$D$6,2,FALSE)</f>
        <v>13</v>
      </c>
      <c r="N156" s="10">
        <f t="shared" si="20"/>
        <v>16</v>
      </c>
      <c r="O156" s="10">
        <f>MATCH(F156,Input!$C$15:$U$15,0)</f>
        <v>15</v>
      </c>
    </row>
    <row r="157" spans="2:15">
      <c r="B157" s="9"/>
      <c r="C157" s="9" t="s">
        <v>11</v>
      </c>
      <c r="D157" s="12">
        <v>2025</v>
      </c>
      <c r="E157" s="9" t="str">
        <f t="shared" si="17"/>
        <v>INDC*</v>
      </c>
      <c r="F157" s="9" t="str">
        <f t="shared" si="21"/>
        <v>INDLPG</v>
      </c>
      <c r="G157" s="9" t="str">
        <f t="shared" si="21"/>
        <v>ICDHT</v>
      </c>
      <c r="H157" s="9" t="str">
        <f t="shared" si="21"/>
        <v>INDLPG</v>
      </c>
      <c r="I157" s="13" t="s">
        <v>209</v>
      </c>
      <c r="J157" s="52">
        <f ca="1">OFFSET(Input!$A$1,M157+N157+2,O157+1)</f>
        <v>50.283318770351023</v>
      </c>
      <c r="L157" s="13" t="str">
        <f t="shared" si="19"/>
        <v>ProcesTax</v>
      </c>
      <c r="M157" s="13">
        <f>VLOOKUP(L157,Input!$C$2:$D$6,2,FALSE)</f>
        <v>13</v>
      </c>
      <c r="N157" s="13">
        <f t="shared" si="20"/>
        <v>16</v>
      </c>
      <c r="O157" s="13">
        <f>MATCH(F157,Input!$C$15:$U$15,0)</f>
        <v>8</v>
      </c>
    </row>
    <row r="158" spans="2:15">
      <c r="C158" t="s">
        <v>11</v>
      </c>
      <c r="D158" s="18">
        <v>2025</v>
      </c>
      <c r="E158" t="str">
        <f t="shared" si="17"/>
        <v>INDC*</v>
      </c>
      <c r="F158" t="str">
        <f t="shared" si="21"/>
        <v>INDNGA</v>
      </c>
      <c r="G158" t="str">
        <f t="shared" si="21"/>
        <v>ICDRH</v>
      </c>
      <c r="H158" t="str">
        <f t="shared" si="21"/>
        <v>INDNGA</v>
      </c>
      <c r="I158" s="10" t="s">
        <v>209</v>
      </c>
      <c r="J158" s="51">
        <f ca="1">OFFSET(Input!$A$1,M158+N158+2,O158+1)</f>
        <v>78.90688938861561</v>
      </c>
      <c r="L158" s="10" t="str">
        <f t="shared" si="19"/>
        <v>HeatTax</v>
      </c>
      <c r="M158" s="10">
        <f>VLOOKUP(L158,Input!$C$2:$D$6,2,FALSE)</f>
        <v>63</v>
      </c>
      <c r="N158" s="10">
        <f t="shared" si="20"/>
        <v>16</v>
      </c>
      <c r="O158" s="10">
        <f>MATCH(F158,Input!$C$15:$U$15,0)</f>
        <v>1</v>
      </c>
    </row>
    <row r="159" spans="2:15">
      <c r="C159" t="s">
        <v>11</v>
      </c>
      <c r="D159" s="18">
        <v>2025</v>
      </c>
      <c r="E159" t="str">
        <f t="shared" si="17"/>
        <v>INDC*</v>
      </c>
      <c r="F159" t="str">
        <f t="shared" si="21"/>
        <v>INDSNG2</v>
      </c>
      <c r="G159" t="str">
        <f t="shared" si="21"/>
        <v>ICDRH</v>
      </c>
      <c r="H159" t="str">
        <f t="shared" si="21"/>
        <v>INDSNG2</v>
      </c>
      <c r="I159" s="10" t="s">
        <v>209</v>
      </c>
      <c r="J159" s="51">
        <f ca="1">OFFSET(Input!$A$1,M159+N159+2,O159+1)</f>
        <v>0</v>
      </c>
      <c r="L159" s="10" t="str">
        <f t="shared" si="19"/>
        <v>HeatTax</v>
      </c>
      <c r="M159" s="10">
        <f>VLOOKUP(L159,Input!$C$2:$D$6,2,FALSE)</f>
        <v>63</v>
      </c>
      <c r="N159" s="10">
        <f t="shared" si="20"/>
        <v>16</v>
      </c>
      <c r="O159" s="10">
        <f>MATCH(F159,Input!$C$15:$U$15,0)</f>
        <v>16</v>
      </c>
    </row>
    <row r="160" spans="2:15">
      <c r="C160" t="s">
        <v>11</v>
      </c>
      <c r="D160" s="18">
        <v>2025</v>
      </c>
      <c r="E160" t="str">
        <f t="shared" si="17"/>
        <v>INDC*</v>
      </c>
      <c r="F160" t="str">
        <f t="shared" si="21"/>
        <v>INDSNG1</v>
      </c>
      <c r="G160" t="str">
        <f t="shared" si="21"/>
        <v>ICDRH</v>
      </c>
      <c r="H160" t="str">
        <f t="shared" si="21"/>
        <v>INDSNG1</v>
      </c>
      <c r="I160" s="10" t="s">
        <v>209</v>
      </c>
      <c r="J160" s="51">
        <f ca="1">OFFSET(Input!$A$1,M160+N160+2,O160+1)</f>
        <v>121.84069514307899</v>
      </c>
      <c r="L160" s="10" t="str">
        <f t="shared" si="19"/>
        <v>HeatTax</v>
      </c>
      <c r="M160" s="10">
        <f>VLOOKUP(L160,Input!$C$2:$D$6,2,FALSE)</f>
        <v>63</v>
      </c>
      <c r="N160" s="10">
        <f t="shared" si="20"/>
        <v>16</v>
      </c>
      <c r="O160" s="10">
        <f>MATCH(F160,Input!$C$15:$U$15,0)</f>
        <v>15</v>
      </c>
    </row>
    <row r="161" spans="2:15">
      <c r="C161" t="s">
        <v>11</v>
      </c>
      <c r="D161" s="18">
        <v>2025</v>
      </c>
      <c r="E161" t="str">
        <f t="shared" si="17"/>
        <v>INDC*</v>
      </c>
      <c r="F161" t="str">
        <f t="shared" si="21"/>
        <v>INDCOA</v>
      </c>
      <c r="G161" t="str">
        <f t="shared" si="21"/>
        <v>ICDRH</v>
      </c>
      <c r="H161" t="str">
        <f t="shared" si="21"/>
        <v>INDCOA</v>
      </c>
      <c r="I161" s="10" t="s">
        <v>209</v>
      </c>
      <c r="J161" s="51">
        <f ca="1">OFFSET(Input!$A$1,M161+N161+2,O161+1)</f>
        <v>0</v>
      </c>
      <c r="L161" s="10" t="str">
        <f t="shared" si="19"/>
        <v>HeatTax</v>
      </c>
      <c r="M161" s="10">
        <f>VLOOKUP(L161,Input!$C$2:$D$6,2,FALSE)</f>
        <v>63</v>
      </c>
      <c r="N161" s="10">
        <f t="shared" si="20"/>
        <v>16</v>
      </c>
      <c r="O161" s="10">
        <f>MATCH(F161,Input!$C$15:$U$15,0)</f>
        <v>2</v>
      </c>
    </row>
    <row r="162" spans="2:15">
      <c r="C162" t="s">
        <v>11</v>
      </c>
      <c r="D162" s="18">
        <v>2025</v>
      </c>
      <c r="E162" t="str">
        <f t="shared" si="17"/>
        <v>INDC*</v>
      </c>
      <c r="F162" t="str">
        <f t="shared" si="21"/>
        <v>INDDSL</v>
      </c>
      <c r="G162" t="str">
        <f t="shared" si="21"/>
        <v>ICDRH</v>
      </c>
      <c r="H162" t="str">
        <f t="shared" si="21"/>
        <v>INDDSL</v>
      </c>
      <c r="I162" s="10" t="s">
        <v>209</v>
      </c>
      <c r="J162" s="51">
        <f ca="1">OFFSET(Input!$A$1,M162+N162+2,O162+1)</f>
        <v>154.26271326684906</v>
      </c>
      <c r="L162" s="10" t="str">
        <f t="shared" si="19"/>
        <v>HeatTax</v>
      </c>
      <c r="M162" s="10">
        <f>VLOOKUP(L162,Input!$C$2:$D$6,2,FALSE)</f>
        <v>63</v>
      </c>
      <c r="N162" s="10">
        <f t="shared" si="20"/>
        <v>16</v>
      </c>
      <c r="O162" s="10">
        <f>MATCH(F162,Input!$C$15:$U$15,0)</f>
        <v>3</v>
      </c>
    </row>
    <row r="163" spans="2:15">
      <c r="C163" t="s">
        <v>11</v>
      </c>
      <c r="D163" s="18">
        <v>2025</v>
      </c>
      <c r="E163" t="str">
        <f t="shared" si="17"/>
        <v>INDC*</v>
      </c>
      <c r="F163" t="str">
        <f t="shared" si="21"/>
        <v>INDDSB1</v>
      </c>
      <c r="G163" t="str">
        <f t="shared" si="21"/>
        <v>ICDRH</v>
      </c>
      <c r="H163" t="str">
        <f t="shared" si="21"/>
        <v>INDDSB1</v>
      </c>
      <c r="I163" s="10" t="s">
        <v>209</v>
      </c>
      <c r="J163" s="51">
        <f ca="1">OFFSET(Input!$A$1,M163+N163+2,O163+1)</f>
        <v>40.322872058088471</v>
      </c>
      <c r="L163" s="10" t="str">
        <f t="shared" si="19"/>
        <v>HeatTax</v>
      </c>
      <c r="M163" s="10">
        <f>VLOOKUP(L163,Input!$C$2:$D$6,2,FALSE)</f>
        <v>63</v>
      </c>
      <c r="N163" s="10">
        <f t="shared" si="20"/>
        <v>16</v>
      </c>
      <c r="O163" s="10">
        <f>MATCH(F163,Input!$C$15:$U$15,0)</f>
        <v>13</v>
      </c>
    </row>
    <row r="164" spans="2:15" ht="15.75" thickBot="1">
      <c r="B164" s="80"/>
      <c r="C164" s="80" t="s">
        <v>11</v>
      </c>
      <c r="D164" s="81">
        <v>2025</v>
      </c>
      <c r="E164" s="80" t="str">
        <f t="shared" si="17"/>
        <v>INDC*</v>
      </c>
      <c r="F164" s="80" t="str">
        <f t="shared" si="21"/>
        <v>INDDSB2</v>
      </c>
      <c r="G164" s="80" t="str">
        <f t="shared" si="21"/>
        <v>ICDRH</v>
      </c>
      <c r="H164" s="80" t="str">
        <f t="shared" si="21"/>
        <v>INDDSB2</v>
      </c>
      <c r="I164" s="82" t="s">
        <v>209</v>
      </c>
      <c r="J164" s="83">
        <f ca="1">OFFSET(Input!$A$1,M164+N164+2,O164+1)</f>
        <v>121.84069514307899</v>
      </c>
      <c r="L164" s="10" t="str">
        <f t="shared" si="19"/>
        <v>HeatTax</v>
      </c>
      <c r="M164" s="10">
        <f>VLOOKUP(L164,Input!$C$2:$D$6,2,FALSE)</f>
        <v>63</v>
      </c>
      <c r="N164" s="10">
        <f t="shared" si="20"/>
        <v>16</v>
      </c>
      <c r="O164" s="10">
        <f>MATCH(F164,Input!$C$15:$U$15,0)</f>
        <v>14</v>
      </c>
    </row>
    <row r="165" spans="2:15">
      <c r="C165" t="s">
        <v>11</v>
      </c>
      <c r="D165" s="18">
        <v>2025</v>
      </c>
      <c r="E165" t="str">
        <f t="shared" si="17"/>
        <v>INDC*</v>
      </c>
      <c r="F165" t="str">
        <f t="shared" si="21"/>
        <v>INDWPE</v>
      </c>
      <c r="G165" t="str">
        <f t="shared" si="21"/>
        <v>ICDRH</v>
      </c>
      <c r="H165" t="str">
        <f t="shared" si="21"/>
        <v>INDWPE</v>
      </c>
      <c r="I165" s="10" t="s">
        <v>209</v>
      </c>
      <c r="J165" s="51">
        <f ca="1">OFFSET(Input!$A$1,M165+N165+2,O165+1)</f>
        <v>0</v>
      </c>
      <c r="L165" s="10" t="str">
        <f t="shared" si="19"/>
        <v>HeatTax</v>
      </c>
      <c r="M165" s="10">
        <f>VLOOKUP(L165,Input!$C$2:$D$6,2,FALSE)</f>
        <v>63</v>
      </c>
      <c r="N165" s="10">
        <f t="shared" si="20"/>
        <v>16</v>
      </c>
      <c r="O165" s="10">
        <f>MATCH(F165,Input!$C$15:$U$15,0)</f>
        <v>4</v>
      </c>
    </row>
    <row r="166" spans="2:15">
      <c r="C166" t="s">
        <v>11</v>
      </c>
      <c r="D166" s="18">
        <v>2025</v>
      </c>
      <c r="E166" t="str">
        <f t="shared" si="17"/>
        <v>INDC*</v>
      </c>
      <c r="F166" t="str">
        <f t="shared" si="21"/>
        <v>INDWCH</v>
      </c>
      <c r="G166" t="str">
        <f t="shared" si="21"/>
        <v>ICDRH</v>
      </c>
      <c r="H166" t="str">
        <f t="shared" si="21"/>
        <v>INDWCH</v>
      </c>
      <c r="I166" s="10" t="s">
        <v>209</v>
      </c>
      <c r="J166" s="51">
        <f ca="1">OFFSET(Input!$A$1,M166+N166+2,O166+1)</f>
        <v>0</v>
      </c>
      <c r="L166" s="10" t="str">
        <f t="shared" si="19"/>
        <v>HeatTax</v>
      </c>
      <c r="M166" s="10">
        <f>VLOOKUP(L166,Input!$C$2:$D$6,2,FALSE)</f>
        <v>63</v>
      </c>
      <c r="N166" s="10">
        <f t="shared" si="20"/>
        <v>16</v>
      </c>
      <c r="O166" s="10">
        <f>MATCH(F166,Input!$C$15:$U$15,0)</f>
        <v>5</v>
      </c>
    </row>
    <row r="167" spans="2:15">
      <c r="C167" t="s">
        <v>11</v>
      </c>
      <c r="D167" s="18">
        <v>2025</v>
      </c>
      <c r="E167" t="str">
        <f t="shared" si="17"/>
        <v>INDC*</v>
      </c>
      <c r="F167" t="str">
        <f t="shared" si="21"/>
        <v>INDBGA</v>
      </c>
      <c r="G167" t="str">
        <f t="shared" si="21"/>
        <v>ICDRH</v>
      </c>
      <c r="H167" t="str">
        <f t="shared" si="21"/>
        <v>INDBGA</v>
      </c>
      <c r="I167" s="10" t="s">
        <v>209</v>
      </c>
      <c r="J167" s="51">
        <f ca="1">OFFSET(Input!$A$1,M167+N167+2,O167+1)</f>
        <v>0</v>
      </c>
      <c r="L167" s="10" t="str">
        <f t="shared" si="19"/>
        <v>HeatTax</v>
      </c>
      <c r="M167" s="10">
        <f>VLOOKUP(L167,Input!$C$2:$D$6,2,FALSE)</f>
        <v>63</v>
      </c>
      <c r="N167" s="10">
        <f t="shared" si="20"/>
        <v>16</v>
      </c>
      <c r="O167" s="10">
        <f>MATCH(F167,Input!$C$15:$U$15,0)</f>
        <v>6</v>
      </c>
    </row>
    <row r="168" spans="2:15">
      <c r="C168" t="s">
        <v>11</v>
      </c>
      <c r="D168" s="18">
        <v>2025</v>
      </c>
      <c r="E168" t="str">
        <f t="shared" si="17"/>
        <v>INDC*</v>
      </c>
      <c r="F168" t="str">
        <f t="shared" si="21"/>
        <v>INDHFO</v>
      </c>
      <c r="G168" t="str">
        <f t="shared" si="21"/>
        <v>ICDRH</v>
      </c>
      <c r="H168" t="str">
        <f t="shared" si="21"/>
        <v>INDHFO</v>
      </c>
      <c r="I168" s="10" t="s">
        <v>209</v>
      </c>
      <c r="J168" s="51">
        <f ca="1">OFFSET(Input!$A$1,M168+N168+2,O168+1)</f>
        <v>70.840902704037745</v>
      </c>
      <c r="L168" s="10" t="str">
        <f t="shared" si="19"/>
        <v>HeatTax</v>
      </c>
      <c r="M168" s="10">
        <f>VLOOKUP(L168,Input!$C$2:$D$6,2,FALSE)</f>
        <v>63</v>
      </c>
      <c r="N168" s="10">
        <f t="shared" si="20"/>
        <v>16</v>
      </c>
      <c r="O168" s="10">
        <f>MATCH(F168,Input!$C$15:$U$15,0)</f>
        <v>7</v>
      </c>
    </row>
    <row r="169" spans="2:15">
      <c r="C169" t="s">
        <v>11</v>
      </c>
      <c r="D169" s="18">
        <v>2025</v>
      </c>
      <c r="E169" t="str">
        <f t="shared" si="17"/>
        <v>INDC*</v>
      </c>
      <c r="F169" t="str">
        <f t="shared" si="21"/>
        <v>INDLPG</v>
      </c>
      <c r="G169" t="str">
        <f t="shared" si="21"/>
        <v>ICDRH</v>
      </c>
      <c r="H169" t="str">
        <f t="shared" si="21"/>
        <v>INDLPG</v>
      </c>
      <c r="I169" s="10" t="s">
        <v>209</v>
      </c>
      <c r="J169" s="51">
        <f ca="1">OFFSET(Input!$A$1,M169+N169+2,O169+1)</f>
        <v>50.283318770351023</v>
      </c>
      <c r="L169" s="10" t="str">
        <f t="shared" si="19"/>
        <v>HeatTax</v>
      </c>
      <c r="M169" s="10">
        <f>VLOOKUP(L169,Input!$C$2:$D$6,2,FALSE)</f>
        <v>63</v>
      </c>
      <c r="N169" s="10">
        <f t="shared" si="20"/>
        <v>16</v>
      </c>
      <c r="O169" s="10">
        <f>MATCH(F169,Input!$C$15:$U$15,0)</f>
        <v>8</v>
      </c>
    </row>
    <row r="170" spans="2:15">
      <c r="C170" t="s">
        <v>11</v>
      </c>
      <c r="D170" s="18">
        <v>2025</v>
      </c>
      <c r="E170" t="str">
        <f t="shared" si="17"/>
        <v>INDC*</v>
      </c>
      <c r="F170" t="str">
        <f t="shared" ref="F170:H189" si="22">F126</f>
        <v>INDWST</v>
      </c>
      <c r="G170" t="str">
        <f t="shared" si="22"/>
        <v>ICDRH</v>
      </c>
      <c r="H170" t="str">
        <f t="shared" si="22"/>
        <v>INDWST</v>
      </c>
      <c r="I170" s="10" t="s">
        <v>209</v>
      </c>
      <c r="J170" s="51">
        <f ca="1">OFFSET(Input!$A$1,M170+N170+2,O170+1)</f>
        <v>0</v>
      </c>
      <c r="L170" s="10" t="str">
        <f t="shared" si="19"/>
        <v>HeatTax</v>
      </c>
      <c r="M170" s="10">
        <f>VLOOKUP(L170,Input!$C$2:$D$6,2,FALSE)</f>
        <v>63</v>
      </c>
      <c r="N170" s="10">
        <f t="shared" si="20"/>
        <v>16</v>
      </c>
      <c r="O170" s="10">
        <f>MATCH(F170,Input!$C$15:$U$15,0)</f>
        <v>9</v>
      </c>
    </row>
    <row r="171" spans="2:15">
      <c r="C171" t="s">
        <v>11</v>
      </c>
      <c r="D171" s="18">
        <v>2025</v>
      </c>
      <c r="E171" t="str">
        <f t="shared" si="17"/>
        <v>INDC*</v>
      </c>
      <c r="F171" t="str">
        <f t="shared" si="22"/>
        <v>INDHCE</v>
      </c>
      <c r="G171" t="str">
        <f t="shared" si="22"/>
        <v>ICDRH</v>
      </c>
      <c r="H171" t="str">
        <f t="shared" si="22"/>
        <v>INDHCE</v>
      </c>
      <c r="I171" s="10" t="s">
        <v>209</v>
      </c>
      <c r="J171" s="51">
        <f ca="1">OFFSET(Input!$A$1,M171+N171+2,O171+1)</f>
        <v>30.170076892571945</v>
      </c>
      <c r="L171" s="10" t="str">
        <f t="shared" si="19"/>
        <v>HeatTax</v>
      </c>
      <c r="M171" s="10">
        <f>VLOOKUP(L171,Input!$C$2:$D$6,2,FALSE)</f>
        <v>63</v>
      </c>
      <c r="N171" s="10">
        <f t="shared" si="20"/>
        <v>16</v>
      </c>
      <c r="O171" s="10">
        <f>MATCH(F171,Input!$C$15:$U$15,0)</f>
        <v>10</v>
      </c>
    </row>
    <row r="172" spans="2:15">
      <c r="C172" t="s">
        <v>11</v>
      </c>
      <c r="D172" s="18">
        <v>2025</v>
      </c>
      <c r="E172" t="str">
        <f t="shared" si="17"/>
        <v>INDC*</v>
      </c>
      <c r="F172" t="str">
        <f t="shared" si="22"/>
        <v>INDHDE</v>
      </c>
      <c r="G172" t="str">
        <f t="shared" si="22"/>
        <v>ICDRH</v>
      </c>
      <c r="H172" t="str">
        <f t="shared" si="22"/>
        <v>INDHDE</v>
      </c>
      <c r="I172" s="10" t="s">
        <v>209</v>
      </c>
      <c r="J172" s="51">
        <f ca="1">OFFSET(Input!$A$1,M172+N172+2,O172+1)</f>
        <v>30.170076892571945</v>
      </c>
      <c r="L172" s="10" t="str">
        <f t="shared" si="19"/>
        <v>HeatTax</v>
      </c>
      <c r="M172" s="10">
        <f>VLOOKUP(L172,Input!$C$2:$D$6,2,FALSE)</f>
        <v>63</v>
      </c>
      <c r="N172" s="10">
        <f t="shared" si="20"/>
        <v>16</v>
      </c>
      <c r="O172" s="10">
        <f>MATCH(F172,Input!$C$15:$U$15,0)</f>
        <v>11</v>
      </c>
    </row>
    <row r="173" spans="2:15">
      <c r="B173" s="9"/>
      <c r="C173" s="9" t="s">
        <v>11</v>
      </c>
      <c r="D173" s="12">
        <v>2025</v>
      </c>
      <c r="E173" s="9" t="str">
        <f t="shared" si="17"/>
        <v>INDC*</v>
      </c>
      <c r="F173" s="9" t="str">
        <f t="shared" si="22"/>
        <v>INDELC</v>
      </c>
      <c r="G173" s="9" t="str">
        <f t="shared" si="22"/>
        <v>ICDRH</v>
      </c>
      <c r="H173" s="9" t="str">
        <f t="shared" si="22"/>
        <v>INDELC</v>
      </c>
      <c r="I173" s="13" t="s">
        <v>209</v>
      </c>
      <c r="J173" s="52">
        <f ca="1">OFFSET(Input!$A$1,M173+N173+2,O173+1)</f>
        <v>40.322872058088471</v>
      </c>
      <c r="L173" s="13" t="str">
        <f t="shared" si="19"/>
        <v>HeatTax</v>
      </c>
      <c r="M173" s="13">
        <f>VLOOKUP(L173,Input!$C$2:$D$6,2,FALSE)</f>
        <v>63</v>
      </c>
      <c r="N173" s="13">
        <f t="shared" si="20"/>
        <v>16</v>
      </c>
      <c r="O173" s="13">
        <f>MATCH(F173,Input!$C$15:$U$15,0)</f>
        <v>12</v>
      </c>
    </row>
    <row r="174" spans="2:15">
      <c r="B174" s="26"/>
      <c r="C174" s="26" t="s">
        <v>11</v>
      </c>
      <c r="D174" s="27">
        <v>2025</v>
      </c>
      <c r="E174" s="26" t="str">
        <f t="shared" si="17"/>
        <v>INDC*</v>
      </c>
      <c r="F174" s="26" t="str">
        <f t="shared" si="22"/>
        <v>INDELC</v>
      </c>
      <c r="G174" s="26" t="str">
        <f t="shared" si="22"/>
        <v>ICDLA</v>
      </c>
      <c r="H174" s="26" t="str">
        <f t="shared" si="22"/>
        <v>INDELC</v>
      </c>
      <c r="I174" s="28" t="s">
        <v>209</v>
      </c>
      <c r="J174" s="53">
        <f ca="1">OFFSET(Input!$A$1,M174+N174+2,O174+1)</f>
        <v>40.322872058088471</v>
      </c>
      <c r="L174" s="28" t="str">
        <f t="shared" si="19"/>
        <v>FullTax</v>
      </c>
      <c r="M174" s="28">
        <f>VLOOKUP(L174,Input!$C$2:$D$6,2,FALSE)</f>
        <v>113</v>
      </c>
      <c r="N174" s="28">
        <f t="shared" si="20"/>
        <v>16</v>
      </c>
      <c r="O174" s="28">
        <f>MATCH(F174,Input!$C$15:$U$15,0)</f>
        <v>12</v>
      </c>
    </row>
    <row r="175" spans="2:15">
      <c r="B175" s="9"/>
      <c r="C175" s="9" t="s">
        <v>11</v>
      </c>
      <c r="D175" s="12">
        <v>2025</v>
      </c>
      <c r="E175" s="9" t="str">
        <f t="shared" si="17"/>
        <v>INDC*</v>
      </c>
      <c r="F175" s="9" t="str">
        <f t="shared" si="22"/>
        <v>INDELC</v>
      </c>
      <c r="G175" s="9" t="str">
        <f t="shared" si="22"/>
        <v>ICDEM</v>
      </c>
      <c r="H175" s="9" t="str">
        <f t="shared" si="22"/>
        <v>INDELC</v>
      </c>
      <c r="I175" s="13" t="s">
        <v>209</v>
      </c>
      <c r="J175" s="52">
        <f ca="1">OFFSET(Input!$A$1,M175+N175+2,O175+1)</f>
        <v>40.322872058088471</v>
      </c>
      <c r="L175" s="13" t="str">
        <f t="shared" si="19"/>
        <v>FullTax</v>
      </c>
      <c r="M175" s="13">
        <f>VLOOKUP(L175,Input!$C$2:$D$6,2,FALSE)</f>
        <v>113</v>
      </c>
      <c r="N175" s="13">
        <f t="shared" si="20"/>
        <v>16</v>
      </c>
      <c r="O175" s="13">
        <f>MATCH(F175,Input!$C$15:$U$15,0)</f>
        <v>12</v>
      </c>
    </row>
    <row r="176" spans="2:15">
      <c r="C176" t="s">
        <v>11</v>
      </c>
      <c r="D176" s="18">
        <v>2025</v>
      </c>
      <c r="E176" t="str">
        <f t="shared" si="17"/>
        <v>INDC*</v>
      </c>
      <c r="F176" t="str">
        <f t="shared" si="22"/>
        <v>INDDSB1</v>
      </c>
      <c r="G176" t="str">
        <f t="shared" si="22"/>
        <v>ICDTF</v>
      </c>
      <c r="H176" t="str">
        <f t="shared" si="22"/>
        <v>INDDSB1</v>
      </c>
      <c r="I176" s="10" t="s">
        <v>209</v>
      </c>
      <c r="J176" s="51">
        <f ca="1">OFFSET(Input!$A$1,M176+N176+2,O176+1)</f>
        <v>40.322872058088471</v>
      </c>
      <c r="L176" s="10" t="str">
        <f t="shared" si="19"/>
        <v>FullTax</v>
      </c>
      <c r="M176" s="10">
        <f>VLOOKUP(L176,Input!$C$2:$D$6,2,FALSE)</f>
        <v>113</v>
      </c>
      <c r="N176" s="10">
        <f t="shared" si="20"/>
        <v>16</v>
      </c>
      <c r="O176" s="10">
        <f>MATCH(F176,Input!$C$15:$U$15,0)</f>
        <v>13</v>
      </c>
    </row>
    <row r="177" spans="2:15">
      <c r="C177" t="s">
        <v>11</v>
      </c>
      <c r="D177" s="18">
        <v>2025</v>
      </c>
      <c r="E177" t="str">
        <f t="shared" si="17"/>
        <v>INDC*</v>
      </c>
      <c r="F177" t="str">
        <f t="shared" si="22"/>
        <v>INDDSB2</v>
      </c>
      <c r="G177" t="str">
        <f t="shared" si="22"/>
        <v>ICDTF</v>
      </c>
      <c r="H177" t="str">
        <f t="shared" si="22"/>
        <v>INDDSB2</v>
      </c>
      <c r="I177" s="10" t="s">
        <v>209</v>
      </c>
      <c r="J177" s="51">
        <f ca="1">OFFSET(Input!$A$1,M177+N177+2,O177+1)</f>
        <v>121.84069514307899</v>
      </c>
      <c r="L177" s="10" t="str">
        <f t="shared" si="19"/>
        <v>FullTax</v>
      </c>
      <c r="M177" s="10">
        <f>VLOOKUP(L177,Input!$C$2:$D$6,2,FALSE)</f>
        <v>113</v>
      </c>
      <c r="N177" s="10">
        <f t="shared" si="20"/>
        <v>16</v>
      </c>
      <c r="O177" s="10">
        <f>MATCH(F177,Input!$C$15:$U$15,0)</f>
        <v>14</v>
      </c>
    </row>
    <row r="178" spans="2:15">
      <c r="C178" t="s">
        <v>11</v>
      </c>
      <c r="D178" s="18">
        <v>2025</v>
      </c>
      <c r="E178" t="str">
        <f t="shared" si="17"/>
        <v>INDC*</v>
      </c>
      <c r="F178" t="str">
        <f t="shared" si="22"/>
        <v>INDDSL</v>
      </c>
      <c r="G178" t="str">
        <f t="shared" si="22"/>
        <v>ICDTF</v>
      </c>
      <c r="H178" t="str">
        <f t="shared" si="22"/>
        <v>INDDSL</v>
      </c>
      <c r="I178" s="10" t="s">
        <v>209</v>
      </c>
      <c r="J178" s="51">
        <f ca="1">OFFSET(Input!$A$1,M178+N178+2,O178+1)</f>
        <v>154.26271326684906</v>
      </c>
      <c r="L178" s="10" t="str">
        <f t="shared" si="19"/>
        <v>FullTax</v>
      </c>
      <c r="M178" s="10">
        <f>VLOOKUP(L178,Input!$C$2:$D$6,2,FALSE)</f>
        <v>113</v>
      </c>
      <c r="N178" s="10">
        <f t="shared" si="20"/>
        <v>16</v>
      </c>
      <c r="O178" s="10">
        <f>MATCH(F178,Input!$C$15:$U$15,0)</f>
        <v>3</v>
      </c>
    </row>
    <row r="179" spans="2:15">
      <c r="C179" t="s">
        <v>11</v>
      </c>
      <c r="D179" s="18">
        <v>2025</v>
      </c>
      <c r="E179" t="str">
        <f t="shared" si="17"/>
        <v>INDC*</v>
      </c>
      <c r="F179" t="str">
        <f t="shared" si="22"/>
        <v>INDLPG</v>
      </c>
      <c r="G179" t="str">
        <f t="shared" si="22"/>
        <v>ICDFL</v>
      </c>
      <c r="H179" t="str">
        <f t="shared" si="22"/>
        <v>INDLPG</v>
      </c>
      <c r="I179" s="10" t="s">
        <v>209</v>
      </c>
      <c r="J179" s="51">
        <f ca="1">OFFSET(Input!$A$1,M179+N179+2,O179+1)</f>
        <v>50.283318770351023</v>
      </c>
      <c r="L179" s="10" t="str">
        <f t="shared" si="19"/>
        <v>FullTax</v>
      </c>
      <c r="M179" s="10">
        <f>VLOOKUP(L179,Input!$C$2:$D$6,2,FALSE)</f>
        <v>113</v>
      </c>
      <c r="N179" s="10">
        <f t="shared" si="20"/>
        <v>16</v>
      </c>
      <c r="O179" s="10">
        <f>MATCH(F179,Input!$C$15:$U$15,0)</f>
        <v>8</v>
      </c>
    </row>
    <row r="180" spans="2:15">
      <c r="C180" t="s">
        <v>11</v>
      </c>
      <c r="D180" s="18">
        <v>2025</v>
      </c>
      <c r="E180" t="str">
        <f t="shared" ref="E180:E236" si="23">$U$3&amp;"*"</f>
        <v>INDC*</v>
      </c>
      <c r="F180" t="str">
        <f t="shared" si="22"/>
        <v>INDSNG1</v>
      </c>
      <c r="G180" t="str">
        <f t="shared" si="22"/>
        <v>ICDFL</v>
      </c>
      <c r="H180" t="str">
        <f t="shared" si="22"/>
        <v>INDSNG1</v>
      </c>
      <c r="I180" s="10" t="s">
        <v>209</v>
      </c>
      <c r="J180" s="51">
        <f ca="1">OFFSET(Input!$A$1,M180+N180+2,O180+1)</f>
        <v>121.84069514307899</v>
      </c>
      <c r="L180" s="10" t="str">
        <f t="shared" si="19"/>
        <v>FullTax</v>
      </c>
      <c r="M180" s="10">
        <f>VLOOKUP(L180,Input!$C$2:$D$6,2,FALSE)</f>
        <v>113</v>
      </c>
      <c r="N180" s="10">
        <f t="shared" si="20"/>
        <v>16</v>
      </c>
      <c r="O180" s="10">
        <f>MATCH(F180,Input!$C$15:$U$15,0)</f>
        <v>15</v>
      </c>
    </row>
    <row r="181" spans="2:15" ht="15.75" thickBot="1">
      <c r="B181" s="9"/>
      <c r="C181" s="9" t="s">
        <v>11</v>
      </c>
      <c r="D181" s="12">
        <v>2025</v>
      </c>
      <c r="E181" s="9" t="str">
        <f t="shared" si="23"/>
        <v>INDC*</v>
      </c>
      <c r="F181" s="9" t="str">
        <f t="shared" si="22"/>
        <v>INDSNG2</v>
      </c>
      <c r="G181" s="9" t="str">
        <f t="shared" si="22"/>
        <v>ICDFL</v>
      </c>
      <c r="H181" s="9" t="str">
        <f t="shared" si="22"/>
        <v>INDSNG2</v>
      </c>
      <c r="I181" s="13" t="s">
        <v>209</v>
      </c>
      <c r="J181" s="52">
        <f ca="1">OFFSET(Input!$A$1,M181+N181+2,O181+1)</f>
        <v>0</v>
      </c>
      <c r="L181" s="13" t="str">
        <f t="shared" si="19"/>
        <v>FullTax</v>
      </c>
      <c r="M181" s="13">
        <f>VLOOKUP(L181,Input!$C$2:$D$6,2,FALSE)</f>
        <v>113</v>
      </c>
      <c r="N181" s="13">
        <f t="shared" si="20"/>
        <v>16</v>
      </c>
      <c r="O181" s="13">
        <f>MATCH(F181,Input!$C$15:$U$15,0)</f>
        <v>16</v>
      </c>
    </row>
    <row r="182" spans="2:15">
      <c r="B182" s="8"/>
      <c r="C182" s="8" t="s">
        <v>11</v>
      </c>
      <c r="D182" s="19">
        <v>2030</v>
      </c>
      <c r="E182" s="8" t="str">
        <f t="shared" si="23"/>
        <v>INDC*</v>
      </c>
      <c r="F182" s="8" t="str">
        <f t="shared" si="22"/>
        <v>INDNGA</v>
      </c>
      <c r="G182" s="8" t="str">
        <f t="shared" si="22"/>
        <v>ICDMT</v>
      </c>
      <c r="H182" s="8" t="str">
        <f t="shared" si="22"/>
        <v>INDNGA</v>
      </c>
      <c r="I182" s="20" t="s">
        <v>209</v>
      </c>
      <c r="J182" s="50">
        <f ca="1">OFFSET(Input!$A$1,M182+N182+2,O182+1)</f>
        <v>2.5015331882971479</v>
      </c>
      <c r="L182" s="20" t="str">
        <f t="shared" si="19"/>
        <v>ProcesTax</v>
      </c>
      <c r="M182" s="20">
        <f>VLOOKUP(L182,Input!$C$2:$D$6,2,FALSE)</f>
        <v>13</v>
      </c>
      <c r="N182" s="20">
        <f t="shared" si="20"/>
        <v>21</v>
      </c>
      <c r="O182" s="20">
        <f>MATCH(F182,Input!$C$15:$U$15,0)</f>
        <v>1</v>
      </c>
    </row>
    <row r="183" spans="2:15">
      <c r="C183" t="s">
        <v>11</v>
      </c>
      <c r="D183" s="18">
        <v>2030</v>
      </c>
      <c r="E183" t="str">
        <f t="shared" si="23"/>
        <v>INDC*</v>
      </c>
      <c r="F183" t="str">
        <f t="shared" si="22"/>
        <v>INDSNG1</v>
      </c>
      <c r="G183" t="str">
        <f t="shared" si="22"/>
        <v>ICDMT</v>
      </c>
      <c r="H183" t="str">
        <f t="shared" si="22"/>
        <v>INDSNG1</v>
      </c>
      <c r="I183" s="10" t="s">
        <v>209</v>
      </c>
      <c r="J183" s="51">
        <f ca="1">OFFSET(Input!$A$1,M183+N183+2,O183+1)</f>
        <v>0</v>
      </c>
      <c r="L183" s="10" t="str">
        <f t="shared" si="19"/>
        <v>ProcesTax</v>
      </c>
      <c r="M183" s="10">
        <f>VLOOKUP(L183,Input!$C$2:$D$6,2,FALSE)</f>
        <v>13</v>
      </c>
      <c r="N183" s="10">
        <f t="shared" si="20"/>
        <v>21</v>
      </c>
      <c r="O183" s="10">
        <f>MATCH(F183,Input!$C$15:$U$15,0)</f>
        <v>15</v>
      </c>
    </row>
    <row r="184" spans="2:15">
      <c r="C184" t="s">
        <v>11</v>
      </c>
      <c r="D184" s="18">
        <v>2030</v>
      </c>
      <c r="E184" t="str">
        <f t="shared" si="23"/>
        <v>INDC*</v>
      </c>
      <c r="F184" t="str">
        <f t="shared" si="22"/>
        <v>INDSNG2</v>
      </c>
      <c r="G184" t="str">
        <f t="shared" si="22"/>
        <v>ICDMT</v>
      </c>
      <c r="H184" t="str">
        <f t="shared" si="22"/>
        <v>INDSNG2</v>
      </c>
      <c r="I184" s="10" t="s">
        <v>209</v>
      </c>
      <c r="J184" s="51">
        <f ca="1">OFFSET(Input!$A$1,M184+N184+2,O184+1)</f>
        <v>0</v>
      </c>
      <c r="L184" s="10" t="str">
        <f t="shared" si="19"/>
        <v>ProcesTax</v>
      </c>
      <c r="M184" s="10">
        <f>VLOOKUP(L184,Input!$C$2:$D$6,2,FALSE)</f>
        <v>13</v>
      </c>
      <c r="N184" s="10">
        <f t="shared" si="20"/>
        <v>21</v>
      </c>
      <c r="O184" s="10">
        <f>MATCH(F184,Input!$C$15:$U$15,0)</f>
        <v>16</v>
      </c>
    </row>
    <row r="185" spans="2:15">
      <c r="C185" t="s">
        <v>11</v>
      </c>
      <c r="D185" s="18">
        <v>2030</v>
      </c>
      <c r="E185" t="str">
        <f t="shared" si="23"/>
        <v>INDC*</v>
      </c>
      <c r="F185" t="str">
        <f t="shared" si="22"/>
        <v>INDCOA</v>
      </c>
      <c r="G185" t="str">
        <f t="shared" si="22"/>
        <v>ICDMT</v>
      </c>
      <c r="H185" t="str">
        <f t="shared" si="22"/>
        <v>INDCOA</v>
      </c>
      <c r="I185" s="10" t="s">
        <v>209</v>
      </c>
      <c r="J185" s="51">
        <f ca="1">OFFSET(Input!$A$1,M185+N185+2,O185+1)</f>
        <v>0</v>
      </c>
      <c r="L185" s="10" t="str">
        <f t="shared" si="19"/>
        <v>ProcesTax</v>
      </c>
      <c r="M185" s="10">
        <f>VLOOKUP(L185,Input!$C$2:$D$6,2,FALSE)</f>
        <v>13</v>
      </c>
      <c r="N185" s="10">
        <f t="shared" si="20"/>
        <v>21</v>
      </c>
      <c r="O185" s="10">
        <f>MATCH(F185,Input!$C$15:$U$15,0)</f>
        <v>2</v>
      </c>
    </row>
    <row r="186" spans="2:15">
      <c r="C186" t="s">
        <v>11</v>
      </c>
      <c r="D186" s="18">
        <v>2030</v>
      </c>
      <c r="E186" t="str">
        <f t="shared" si="23"/>
        <v>INDC*</v>
      </c>
      <c r="F186" t="str">
        <f t="shared" si="22"/>
        <v>INDDSL</v>
      </c>
      <c r="G186" t="str">
        <f t="shared" si="22"/>
        <v>ICDMT</v>
      </c>
      <c r="H186" t="str">
        <f t="shared" si="22"/>
        <v>INDDSL</v>
      </c>
      <c r="I186" s="10" t="s">
        <v>209</v>
      </c>
      <c r="J186" s="51">
        <f ca="1">OFFSET(Input!$A$1,M186+N186+2,O186+1)</f>
        <v>154.26271326684906</v>
      </c>
      <c r="L186" s="10" t="str">
        <f t="shared" si="19"/>
        <v>ProcesTax</v>
      </c>
      <c r="M186" s="10">
        <f>VLOOKUP(L186,Input!$C$2:$D$6,2,FALSE)</f>
        <v>13</v>
      </c>
      <c r="N186" s="10">
        <f t="shared" si="20"/>
        <v>21</v>
      </c>
      <c r="O186" s="10">
        <f>MATCH(F186,Input!$C$15:$U$15,0)</f>
        <v>3</v>
      </c>
    </row>
    <row r="187" spans="2:15">
      <c r="C187" t="s">
        <v>11</v>
      </c>
      <c r="D187" s="18">
        <v>2030</v>
      </c>
      <c r="E187" t="str">
        <f t="shared" si="23"/>
        <v>INDC*</v>
      </c>
      <c r="F187" t="str">
        <f t="shared" si="22"/>
        <v>INDDSB1</v>
      </c>
      <c r="G187" t="str">
        <f t="shared" si="22"/>
        <v>ICDMT</v>
      </c>
      <c r="H187" t="str">
        <f t="shared" si="22"/>
        <v>INDDSB1</v>
      </c>
      <c r="I187" s="10" t="s">
        <v>209</v>
      </c>
      <c r="J187" s="51">
        <f ca="1">OFFSET(Input!$A$1,M187+N187+2,O187+1)</f>
        <v>121.84069514307899</v>
      </c>
      <c r="L187" s="10" t="str">
        <f t="shared" si="19"/>
        <v>ProcesTax</v>
      </c>
      <c r="M187" s="10">
        <f>VLOOKUP(L187,Input!$C$2:$D$6,2,FALSE)</f>
        <v>13</v>
      </c>
      <c r="N187" s="10">
        <f t="shared" si="20"/>
        <v>21</v>
      </c>
      <c r="O187" s="10">
        <f>MATCH(F187,Input!$C$15:$U$15,0)</f>
        <v>13</v>
      </c>
    </row>
    <row r="188" spans="2:15">
      <c r="C188" t="s">
        <v>11</v>
      </c>
      <c r="D188" s="18">
        <v>2030</v>
      </c>
      <c r="E188" t="str">
        <f t="shared" si="23"/>
        <v>INDC*</v>
      </c>
      <c r="F188" t="str">
        <f t="shared" si="22"/>
        <v>INDDSB2</v>
      </c>
      <c r="G188" t="str">
        <f t="shared" si="22"/>
        <v>ICDMT</v>
      </c>
      <c r="H188" t="str">
        <f t="shared" si="22"/>
        <v>INDDSB2</v>
      </c>
      <c r="I188" s="10" t="s">
        <v>209</v>
      </c>
      <c r="J188" s="51">
        <f ca="1">OFFSET(Input!$A$1,M188+N188+2,O188+1)</f>
        <v>121.84069514307899</v>
      </c>
      <c r="L188" s="10" t="str">
        <f t="shared" si="19"/>
        <v>ProcesTax</v>
      </c>
      <c r="M188" s="10">
        <f>VLOOKUP(L188,Input!$C$2:$D$6,2,FALSE)</f>
        <v>13</v>
      </c>
      <c r="N188" s="10">
        <f t="shared" si="20"/>
        <v>21</v>
      </c>
      <c r="O188" s="10">
        <f>MATCH(F188,Input!$C$15:$U$15,0)</f>
        <v>14</v>
      </c>
    </row>
    <row r="189" spans="2:15">
      <c r="C189" t="s">
        <v>11</v>
      </c>
      <c r="D189" s="18">
        <v>2030</v>
      </c>
      <c r="E189" t="str">
        <f t="shared" si="23"/>
        <v>INDC*</v>
      </c>
      <c r="F189" t="str">
        <f t="shared" si="22"/>
        <v>INDWPE</v>
      </c>
      <c r="G189" t="str">
        <f t="shared" si="22"/>
        <v>ICDMT</v>
      </c>
      <c r="H189" t="str">
        <f t="shared" si="22"/>
        <v>INDWPE</v>
      </c>
      <c r="I189" s="10" t="s">
        <v>209</v>
      </c>
      <c r="J189" s="51">
        <f ca="1">OFFSET(Input!$A$1,M189+N189+2,O189+1)</f>
        <v>0</v>
      </c>
      <c r="L189" s="10" t="str">
        <f t="shared" si="19"/>
        <v>ProcesTax</v>
      </c>
      <c r="M189" s="10">
        <f>VLOOKUP(L189,Input!$C$2:$D$6,2,FALSE)</f>
        <v>13</v>
      </c>
      <c r="N189" s="10">
        <f t="shared" si="20"/>
        <v>21</v>
      </c>
      <c r="O189" s="10">
        <f>MATCH(F189,Input!$C$15:$U$15,0)</f>
        <v>4</v>
      </c>
    </row>
    <row r="190" spans="2:15">
      <c r="C190" t="s">
        <v>11</v>
      </c>
      <c r="D190" s="18">
        <v>2030</v>
      </c>
      <c r="E190" t="str">
        <f t="shared" si="23"/>
        <v>INDC*</v>
      </c>
      <c r="F190" t="str">
        <f t="shared" ref="F190:H209" si="24">F146</f>
        <v>INDWCH</v>
      </c>
      <c r="G190" t="str">
        <f t="shared" si="24"/>
        <v>ICDMT</v>
      </c>
      <c r="H190" t="str">
        <f t="shared" si="24"/>
        <v>INDWCH</v>
      </c>
      <c r="I190" s="10" t="s">
        <v>209</v>
      </c>
      <c r="J190" s="51">
        <f ca="1">OFFSET(Input!$A$1,M190+N190+2,O190+1)</f>
        <v>0</v>
      </c>
      <c r="L190" s="10" t="str">
        <f t="shared" si="19"/>
        <v>ProcesTax</v>
      </c>
      <c r="M190" s="10">
        <f>VLOOKUP(L190,Input!$C$2:$D$6,2,FALSE)</f>
        <v>13</v>
      </c>
      <c r="N190" s="10">
        <f t="shared" si="20"/>
        <v>21</v>
      </c>
      <c r="O190" s="10">
        <f>MATCH(F190,Input!$C$15:$U$15,0)</f>
        <v>5</v>
      </c>
    </row>
    <row r="191" spans="2:15">
      <c r="C191" t="s">
        <v>11</v>
      </c>
      <c r="D191" s="18">
        <v>2030</v>
      </c>
      <c r="E191" t="str">
        <f t="shared" si="23"/>
        <v>INDC*</v>
      </c>
      <c r="F191" t="str">
        <f t="shared" si="24"/>
        <v>INDBGA</v>
      </c>
      <c r="G191" t="str">
        <f t="shared" si="24"/>
        <v>ICDMT</v>
      </c>
      <c r="H191" t="str">
        <f t="shared" si="24"/>
        <v>INDBGA</v>
      </c>
      <c r="I191" s="10" t="s">
        <v>209</v>
      </c>
      <c r="J191" s="51">
        <f ca="1">OFFSET(Input!$A$1,M191+N191+2,O191+1)</f>
        <v>0</v>
      </c>
      <c r="L191" s="10" t="str">
        <f t="shared" si="19"/>
        <v>ProcesTax</v>
      </c>
      <c r="M191" s="10">
        <f>VLOOKUP(L191,Input!$C$2:$D$6,2,FALSE)</f>
        <v>13</v>
      </c>
      <c r="N191" s="10">
        <f t="shared" si="20"/>
        <v>21</v>
      </c>
      <c r="O191" s="10">
        <f>MATCH(F191,Input!$C$15:$U$15,0)</f>
        <v>6</v>
      </c>
    </row>
    <row r="192" spans="2:15">
      <c r="C192" t="s">
        <v>11</v>
      </c>
      <c r="D192" s="18">
        <v>2030</v>
      </c>
      <c r="E192" t="str">
        <f t="shared" si="23"/>
        <v>INDC*</v>
      </c>
      <c r="F192" t="str">
        <f t="shared" si="24"/>
        <v>INDHFO</v>
      </c>
      <c r="G192" t="str">
        <f t="shared" si="24"/>
        <v>ICDMT</v>
      </c>
      <c r="H192" t="str">
        <f t="shared" si="24"/>
        <v>INDHFO</v>
      </c>
      <c r="I192" s="10" t="s">
        <v>209</v>
      </c>
      <c r="J192" s="51">
        <f ca="1">OFFSET(Input!$A$1,M192+N192+2,O192+1)</f>
        <v>49.119350191937215</v>
      </c>
      <c r="L192" s="10" t="str">
        <f t="shared" si="19"/>
        <v>ProcesTax</v>
      </c>
      <c r="M192" s="10">
        <f>VLOOKUP(L192,Input!$C$2:$D$6,2,FALSE)</f>
        <v>13</v>
      </c>
      <c r="N192" s="10">
        <f t="shared" si="20"/>
        <v>21</v>
      </c>
      <c r="O192" s="10">
        <f>MATCH(F192,Input!$C$15:$U$15,0)</f>
        <v>7</v>
      </c>
    </row>
    <row r="193" spans="2:15">
      <c r="C193" t="s">
        <v>11</v>
      </c>
      <c r="D193" s="18">
        <v>2030</v>
      </c>
      <c r="E193" t="str">
        <f t="shared" si="23"/>
        <v>INDC*</v>
      </c>
      <c r="F193" t="str">
        <f t="shared" si="24"/>
        <v>INDLPG</v>
      </c>
      <c r="G193" t="str">
        <f t="shared" si="24"/>
        <v>ICDMT</v>
      </c>
      <c r="H193" t="str">
        <f t="shared" si="24"/>
        <v>INDLPG</v>
      </c>
      <c r="I193" s="10" t="s">
        <v>209</v>
      </c>
      <c r="J193" s="51">
        <f ca="1">OFFSET(Input!$A$1,M193+N193+2,O193+1)</f>
        <v>50.283318770351023</v>
      </c>
      <c r="L193" s="10" t="str">
        <f t="shared" si="19"/>
        <v>ProcesTax</v>
      </c>
      <c r="M193" s="10">
        <f>VLOOKUP(L193,Input!$C$2:$D$6,2,FALSE)</f>
        <v>13</v>
      </c>
      <c r="N193" s="10">
        <f t="shared" si="20"/>
        <v>21</v>
      </c>
      <c r="O193" s="10">
        <f>MATCH(F193,Input!$C$15:$U$15,0)</f>
        <v>8</v>
      </c>
    </row>
    <row r="194" spans="2:15">
      <c r="C194" t="s">
        <v>11</v>
      </c>
      <c r="D194" s="18">
        <v>2030</v>
      </c>
      <c r="E194" t="str">
        <f t="shared" si="23"/>
        <v>INDC*</v>
      </c>
      <c r="F194" t="str">
        <f t="shared" si="24"/>
        <v>INDWST</v>
      </c>
      <c r="G194" t="str">
        <f t="shared" si="24"/>
        <v>ICDMT</v>
      </c>
      <c r="H194" t="str">
        <f t="shared" si="24"/>
        <v>INDWST</v>
      </c>
      <c r="I194" s="10" t="s">
        <v>209</v>
      </c>
      <c r="J194" s="51">
        <f ca="1">OFFSET(Input!$A$1,M194+N194+2,O194+1)</f>
        <v>0</v>
      </c>
      <c r="L194" s="10" t="str">
        <f t="shared" si="19"/>
        <v>ProcesTax</v>
      </c>
      <c r="M194" s="10">
        <f>VLOOKUP(L194,Input!$C$2:$D$6,2,FALSE)</f>
        <v>13</v>
      </c>
      <c r="N194" s="10">
        <f t="shared" si="20"/>
        <v>21</v>
      </c>
      <c r="O194" s="10">
        <f>MATCH(F194,Input!$C$15:$U$15,0)</f>
        <v>9</v>
      </c>
    </row>
    <row r="195" spans="2:15">
      <c r="C195" t="s">
        <v>11</v>
      </c>
      <c r="D195" s="18">
        <v>2030</v>
      </c>
      <c r="E195" t="str">
        <f t="shared" si="23"/>
        <v>INDC*</v>
      </c>
      <c r="F195" t="str">
        <f t="shared" si="24"/>
        <v>INDHCE</v>
      </c>
      <c r="G195" t="str">
        <f t="shared" si="24"/>
        <v>ICDMT</v>
      </c>
      <c r="H195" t="str">
        <f t="shared" si="24"/>
        <v>INDHCE</v>
      </c>
      <c r="I195" s="10" t="s">
        <v>209</v>
      </c>
      <c r="J195" s="51">
        <f ca="1">OFFSET(Input!$A$1,M195+N195+2,O195+1)</f>
        <v>30.170076892571945</v>
      </c>
      <c r="L195" s="10" t="str">
        <f t="shared" si="19"/>
        <v>ProcesTax</v>
      </c>
      <c r="M195" s="10">
        <f>VLOOKUP(L195,Input!$C$2:$D$6,2,FALSE)</f>
        <v>13</v>
      </c>
      <c r="N195" s="10">
        <f t="shared" si="20"/>
        <v>21</v>
      </c>
      <c r="O195" s="10">
        <f>MATCH(F195,Input!$C$15:$U$15,0)</f>
        <v>10</v>
      </c>
    </row>
    <row r="196" spans="2:15">
      <c r="C196" t="s">
        <v>11</v>
      </c>
      <c r="D196" s="18">
        <v>2030</v>
      </c>
      <c r="E196" t="str">
        <f t="shared" si="23"/>
        <v>INDC*</v>
      </c>
      <c r="F196" t="str">
        <f t="shared" si="24"/>
        <v>INDHDE</v>
      </c>
      <c r="G196" t="str">
        <f t="shared" si="24"/>
        <v>ICDMT</v>
      </c>
      <c r="H196" t="str">
        <f t="shared" si="24"/>
        <v>INDHDE</v>
      </c>
      <c r="I196" s="10" t="s">
        <v>209</v>
      </c>
      <c r="J196" s="51">
        <f ca="1">OFFSET(Input!$A$1,M196+N196+2,O196+1)</f>
        <v>30.170076892571945</v>
      </c>
      <c r="L196" s="10" t="str">
        <f t="shared" si="19"/>
        <v>ProcesTax</v>
      </c>
      <c r="M196" s="10">
        <f>VLOOKUP(L196,Input!$C$2:$D$6,2,FALSE)</f>
        <v>13</v>
      </c>
      <c r="N196" s="10">
        <f t="shared" si="20"/>
        <v>21</v>
      </c>
      <c r="O196" s="10">
        <f>MATCH(F196,Input!$C$15:$U$15,0)</f>
        <v>11</v>
      </c>
    </row>
    <row r="197" spans="2:15">
      <c r="B197" s="9"/>
      <c r="C197" s="9" t="s">
        <v>11</v>
      </c>
      <c r="D197" s="12">
        <v>2030</v>
      </c>
      <c r="E197" s="9" t="str">
        <f t="shared" si="23"/>
        <v>INDC*</v>
      </c>
      <c r="F197" s="9" t="str">
        <f t="shared" si="24"/>
        <v>INDELC</v>
      </c>
      <c r="G197" s="9" t="str">
        <f t="shared" si="24"/>
        <v>ICDMT</v>
      </c>
      <c r="H197" s="9" t="str">
        <f t="shared" si="24"/>
        <v>INDELC</v>
      </c>
      <c r="I197" s="13" t="s">
        <v>209</v>
      </c>
      <c r="J197" s="52">
        <f ca="1">OFFSET(Input!$A$1,M197+N197+2,O197+1)</f>
        <v>1.2736219854102486</v>
      </c>
      <c r="L197" s="13" t="str">
        <f t="shared" si="19"/>
        <v>ProcesTax</v>
      </c>
      <c r="M197" s="13">
        <f>VLOOKUP(L197,Input!$C$2:$D$6,2,FALSE)</f>
        <v>13</v>
      </c>
      <c r="N197" s="13">
        <f t="shared" si="20"/>
        <v>21</v>
      </c>
      <c r="O197" s="13">
        <f>MATCH(F197,Input!$C$15:$U$15,0)</f>
        <v>12</v>
      </c>
    </row>
    <row r="198" spans="2:15">
      <c r="C198" t="s">
        <v>11</v>
      </c>
      <c r="D198" s="18">
        <v>2030</v>
      </c>
      <c r="E198" t="str">
        <f t="shared" si="23"/>
        <v>INDC*</v>
      </c>
      <c r="F198" t="str">
        <f t="shared" si="24"/>
        <v>INDNGA</v>
      </c>
      <c r="G198" t="str">
        <f t="shared" si="24"/>
        <v>ICDHT</v>
      </c>
      <c r="H198" t="str">
        <f t="shared" si="24"/>
        <v>INDNGA</v>
      </c>
      <c r="I198" s="10" t="s">
        <v>209</v>
      </c>
      <c r="J198" s="51">
        <f ca="1">OFFSET(Input!$A$1,M198+N198+2,O198+1)</f>
        <v>2.5015331882971479</v>
      </c>
      <c r="L198" s="10" t="str">
        <f t="shared" si="19"/>
        <v>ProcesTax</v>
      </c>
      <c r="M198" s="10">
        <f>VLOOKUP(L198,Input!$C$2:$D$6,2,FALSE)</f>
        <v>13</v>
      </c>
      <c r="N198" s="10">
        <f t="shared" si="20"/>
        <v>21</v>
      </c>
      <c r="O198" s="10">
        <f>MATCH(F198,Input!$C$15:$U$15,0)</f>
        <v>1</v>
      </c>
    </row>
    <row r="199" spans="2:15">
      <c r="C199" t="s">
        <v>11</v>
      </c>
      <c r="D199" s="18">
        <v>2030</v>
      </c>
      <c r="E199" t="str">
        <f t="shared" si="23"/>
        <v>INDC*</v>
      </c>
      <c r="F199" t="str">
        <f t="shared" si="24"/>
        <v>INDSNG2</v>
      </c>
      <c r="G199" t="str">
        <f t="shared" si="24"/>
        <v>ICDHT</v>
      </c>
      <c r="H199" t="str">
        <f t="shared" si="24"/>
        <v>INDSNG2</v>
      </c>
      <c r="I199" s="10" t="s">
        <v>209</v>
      </c>
      <c r="J199" s="51">
        <f ca="1">OFFSET(Input!$A$1,M199+N199+2,O199+1)</f>
        <v>0</v>
      </c>
      <c r="L199" s="10" t="str">
        <f t="shared" ref="L199:L262" si="25">VLOOKUP(RIGHT(G199,3),$T$6:$V$12,3,FALSE)</f>
        <v>ProcesTax</v>
      </c>
      <c r="M199" s="10">
        <f>VLOOKUP(L199,Input!$C$2:$D$6,2,FALSE)</f>
        <v>13</v>
      </c>
      <c r="N199" s="10">
        <f t="shared" ref="N199:N262" si="26">D199-2009</f>
        <v>21</v>
      </c>
      <c r="O199" s="10">
        <f>MATCH(F199,Input!$C$15:$U$15,0)</f>
        <v>16</v>
      </c>
    </row>
    <row r="200" spans="2:15">
      <c r="C200" t="s">
        <v>11</v>
      </c>
      <c r="D200" s="18">
        <v>2030</v>
      </c>
      <c r="E200" t="str">
        <f t="shared" si="23"/>
        <v>INDC*</v>
      </c>
      <c r="F200" t="str">
        <f t="shared" si="24"/>
        <v>INDSNG1</v>
      </c>
      <c r="G200" t="str">
        <f t="shared" si="24"/>
        <v>ICDHT</v>
      </c>
      <c r="H200" t="str">
        <f t="shared" si="24"/>
        <v>INDSNG1</v>
      </c>
      <c r="I200" s="10" t="s">
        <v>209</v>
      </c>
      <c r="J200" s="51">
        <f ca="1">OFFSET(Input!$A$1,M200+N200+2,O200+1)</f>
        <v>0</v>
      </c>
      <c r="L200" s="10" t="str">
        <f t="shared" si="25"/>
        <v>ProcesTax</v>
      </c>
      <c r="M200" s="10">
        <f>VLOOKUP(L200,Input!$C$2:$D$6,2,FALSE)</f>
        <v>13</v>
      </c>
      <c r="N200" s="10">
        <f t="shared" si="26"/>
        <v>21</v>
      </c>
      <c r="O200" s="10">
        <f>MATCH(F200,Input!$C$15:$U$15,0)</f>
        <v>15</v>
      </c>
    </row>
    <row r="201" spans="2:15">
      <c r="B201" s="9"/>
      <c r="C201" s="9" t="s">
        <v>11</v>
      </c>
      <c r="D201" s="12">
        <v>2030</v>
      </c>
      <c r="E201" s="9" t="str">
        <f t="shared" si="23"/>
        <v>INDC*</v>
      </c>
      <c r="F201" s="9" t="str">
        <f t="shared" si="24"/>
        <v>INDLPG</v>
      </c>
      <c r="G201" s="9" t="str">
        <f t="shared" si="24"/>
        <v>ICDHT</v>
      </c>
      <c r="H201" s="9" t="str">
        <f t="shared" si="24"/>
        <v>INDLPG</v>
      </c>
      <c r="I201" s="13" t="s">
        <v>209</v>
      </c>
      <c r="J201" s="52">
        <f ca="1">OFFSET(Input!$A$1,M201+N201+2,O201+1)</f>
        <v>50.283318770351023</v>
      </c>
      <c r="L201" s="13" t="str">
        <f t="shared" si="25"/>
        <v>ProcesTax</v>
      </c>
      <c r="M201" s="13">
        <f>VLOOKUP(L201,Input!$C$2:$D$6,2,FALSE)</f>
        <v>13</v>
      </c>
      <c r="N201" s="13">
        <f t="shared" si="26"/>
        <v>21</v>
      </c>
      <c r="O201" s="13">
        <f>MATCH(F201,Input!$C$15:$U$15,0)</f>
        <v>8</v>
      </c>
    </row>
    <row r="202" spans="2:15">
      <c r="C202" t="s">
        <v>11</v>
      </c>
      <c r="D202" s="18">
        <v>2030</v>
      </c>
      <c r="E202" t="str">
        <f t="shared" si="23"/>
        <v>INDC*</v>
      </c>
      <c r="F202" t="str">
        <f t="shared" si="24"/>
        <v>INDNGA</v>
      </c>
      <c r="G202" t="str">
        <f t="shared" si="24"/>
        <v>ICDRH</v>
      </c>
      <c r="H202" t="str">
        <f t="shared" si="24"/>
        <v>INDNGA</v>
      </c>
      <c r="I202" s="10" t="s">
        <v>209</v>
      </c>
      <c r="J202" s="51">
        <f ca="1">OFFSET(Input!$A$1,M202+N202+2,O202+1)</f>
        <v>78.90688938861561</v>
      </c>
      <c r="L202" s="10" t="str">
        <f t="shared" si="25"/>
        <v>HeatTax</v>
      </c>
      <c r="M202" s="10">
        <f>VLOOKUP(L202,Input!$C$2:$D$6,2,FALSE)</f>
        <v>63</v>
      </c>
      <c r="N202" s="10">
        <f t="shared" si="26"/>
        <v>21</v>
      </c>
      <c r="O202" s="10">
        <f>MATCH(F202,Input!$C$15:$U$15,0)</f>
        <v>1</v>
      </c>
    </row>
    <row r="203" spans="2:15">
      <c r="C203" t="s">
        <v>11</v>
      </c>
      <c r="D203" s="18">
        <v>2030</v>
      </c>
      <c r="E203" t="str">
        <f t="shared" si="23"/>
        <v>INDC*</v>
      </c>
      <c r="F203" t="str">
        <f t="shared" si="24"/>
        <v>INDSNG2</v>
      </c>
      <c r="G203" t="str">
        <f t="shared" si="24"/>
        <v>ICDRH</v>
      </c>
      <c r="H203" t="str">
        <f t="shared" si="24"/>
        <v>INDSNG2</v>
      </c>
      <c r="I203" s="10" t="s">
        <v>209</v>
      </c>
      <c r="J203" s="51">
        <f ca="1">OFFSET(Input!$A$1,M203+N203+2,O203+1)</f>
        <v>0</v>
      </c>
      <c r="L203" s="10" t="str">
        <f t="shared" si="25"/>
        <v>HeatTax</v>
      </c>
      <c r="M203" s="10">
        <f>VLOOKUP(L203,Input!$C$2:$D$6,2,FALSE)</f>
        <v>63</v>
      </c>
      <c r="N203" s="10">
        <f t="shared" si="26"/>
        <v>21</v>
      </c>
      <c r="O203" s="10">
        <f>MATCH(F203,Input!$C$15:$U$15,0)</f>
        <v>16</v>
      </c>
    </row>
    <row r="204" spans="2:15">
      <c r="C204" t="s">
        <v>11</v>
      </c>
      <c r="D204" s="18">
        <v>2030</v>
      </c>
      <c r="E204" t="str">
        <f t="shared" si="23"/>
        <v>INDC*</v>
      </c>
      <c r="F204" t="str">
        <f t="shared" si="24"/>
        <v>INDSNG1</v>
      </c>
      <c r="G204" t="str">
        <f t="shared" si="24"/>
        <v>ICDRH</v>
      </c>
      <c r="H204" t="str">
        <f t="shared" si="24"/>
        <v>INDSNG1</v>
      </c>
      <c r="I204" s="10" t="s">
        <v>209</v>
      </c>
      <c r="J204" s="51">
        <f ca="1">OFFSET(Input!$A$1,M204+N204+2,O204+1)</f>
        <v>121.84069514307899</v>
      </c>
      <c r="L204" s="10" t="str">
        <f t="shared" si="25"/>
        <v>HeatTax</v>
      </c>
      <c r="M204" s="10">
        <f>VLOOKUP(L204,Input!$C$2:$D$6,2,FALSE)</f>
        <v>63</v>
      </c>
      <c r="N204" s="10">
        <f t="shared" si="26"/>
        <v>21</v>
      </c>
      <c r="O204" s="10">
        <f>MATCH(F204,Input!$C$15:$U$15,0)</f>
        <v>15</v>
      </c>
    </row>
    <row r="205" spans="2:15">
      <c r="C205" t="s">
        <v>11</v>
      </c>
      <c r="D205" s="18">
        <v>2030</v>
      </c>
      <c r="E205" t="str">
        <f t="shared" si="23"/>
        <v>INDC*</v>
      </c>
      <c r="F205" t="str">
        <f t="shared" si="24"/>
        <v>INDCOA</v>
      </c>
      <c r="G205" t="str">
        <f t="shared" si="24"/>
        <v>ICDRH</v>
      </c>
      <c r="H205" t="str">
        <f t="shared" si="24"/>
        <v>INDCOA</v>
      </c>
      <c r="I205" s="10" t="s">
        <v>209</v>
      </c>
      <c r="J205" s="51">
        <f ca="1">OFFSET(Input!$A$1,M205+N205+2,O205+1)</f>
        <v>0</v>
      </c>
      <c r="L205" s="10" t="str">
        <f t="shared" si="25"/>
        <v>HeatTax</v>
      </c>
      <c r="M205" s="10">
        <f>VLOOKUP(L205,Input!$C$2:$D$6,2,FALSE)</f>
        <v>63</v>
      </c>
      <c r="N205" s="10">
        <f t="shared" si="26"/>
        <v>21</v>
      </c>
      <c r="O205" s="10">
        <f>MATCH(F205,Input!$C$15:$U$15,0)</f>
        <v>2</v>
      </c>
    </row>
    <row r="206" spans="2:15">
      <c r="C206" t="s">
        <v>11</v>
      </c>
      <c r="D206" s="18">
        <v>2030</v>
      </c>
      <c r="E206" t="str">
        <f t="shared" si="23"/>
        <v>INDC*</v>
      </c>
      <c r="F206" t="str">
        <f t="shared" si="24"/>
        <v>INDDSL</v>
      </c>
      <c r="G206" t="str">
        <f t="shared" si="24"/>
        <v>ICDRH</v>
      </c>
      <c r="H206" t="str">
        <f t="shared" si="24"/>
        <v>INDDSL</v>
      </c>
      <c r="I206" s="10" t="s">
        <v>209</v>
      </c>
      <c r="J206" s="51">
        <f ca="1">OFFSET(Input!$A$1,M206+N206+2,O206+1)</f>
        <v>154.26271326684906</v>
      </c>
      <c r="L206" s="10" t="str">
        <f t="shared" si="25"/>
        <v>HeatTax</v>
      </c>
      <c r="M206" s="10">
        <f>VLOOKUP(L206,Input!$C$2:$D$6,2,FALSE)</f>
        <v>63</v>
      </c>
      <c r="N206" s="10">
        <f t="shared" si="26"/>
        <v>21</v>
      </c>
      <c r="O206" s="10">
        <f>MATCH(F206,Input!$C$15:$U$15,0)</f>
        <v>3</v>
      </c>
    </row>
    <row r="207" spans="2:15">
      <c r="C207" t="s">
        <v>11</v>
      </c>
      <c r="D207" s="18">
        <v>2030</v>
      </c>
      <c r="E207" t="str">
        <f t="shared" si="23"/>
        <v>INDC*</v>
      </c>
      <c r="F207" t="str">
        <f t="shared" si="24"/>
        <v>INDDSB1</v>
      </c>
      <c r="G207" t="str">
        <f t="shared" si="24"/>
        <v>ICDRH</v>
      </c>
      <c r="H207" t="str">
        <f t="shared" si="24"/>
        <v>INDDSB1</v>
      </c>
      <c r="I207" s="10" t="s">
        <v>209</v>
      </c>
      <c r="J207" s="51">
        <f ca="1">OFFSET(Input!$A$1,M207+N207+2,O207+1)</f>
        <v>40.322872058088471</v>
      </c>
      <c r="L207" s="10" t="str">
        <f t="shared" si="25"/>
        <v>HeatTax</v>
      </c>
      <c r="M207" s="10">
        <f>VLOOKUP(L207,Input!$C$2:$D$6,2,FALSE)</f>
        <v>63</v>
      </c>
      <c r="N207" s="10">
        <f t="shared" si="26"/>
        <v>21</v>
      </c>
      <c r="O207" s="10">
        <f>MATCH(F207,Input!$C$15:$U$15,0)</f>
        <v>13</v>
      </c>
    </row>
    <row r="208" spans="2:15">
      <c r="C208" t="s">
        <v>11</v>
      </c>
      <c r="D208" s="18">
        <v>2030</v>
      </c>
      <c r="E208" t="str">
        <f t="shared" si="23"/>
        <v>INDC*</v>
      </c>
      <c r="F208" t="str">
        <f t="shared" si="24"/>
        <v>INDDSB2</v>
      </c>
      <c r="G208" t="str">
        <f t="shared" si="24"/>
        <v>ICDRH</v>
      </c>
      <c r="H208" t="str">
        <f t="shared" si="24"/>
        <v>INDDSB2</v>
      </c>
      <c r="I208" s="10" t="s">
        <v>209</v>
      </c>
      <c r="J208" s="51">
        <f ca="1">OFFSET(Input!$A$1,M208+N208+2,O208+1)</f>
        <v>121.84069514307899</v>
      </c>
      <c r="L208" s="10" t="str">
        <f t="shared" si="25"/>
        <v>HeatTax</v>
      </c>
      <c r="M208" s="10">
        <f>VLOOKUP(L208,Input!$C$2:$D$6,2,FALSE)</f>
        <v>63</v>
      </c>
      <c r="N208" s="10">
        <f t="shared" si="26"/>
        <v>21</v>
      </c>
      <c r="O208" s="10">
        <f>MATCH(F208,Input!$C$15:$U$15,0)</f>
        <v>14</v>
      </c>
    </row>
    <row r="209" spans="2:15">
      <c r="C209" t="s">
        <v>11</v>
      </c>
      <c r="D209" s="18">
        <v>2030</v>
      </c>
      <c r="E209" t="str">
        <f t="shared" si="23"/>
        <v>INDC*</v>
      </c>
      <c r="F209" t="str">
        <f t="shared" si="24"/>
        <v>INDWPE</v>
      </c>
      <c r="G209" t="str">
        <f t="shared" si="24"/>
        <v>ICDRH</v>
      </c>
      <c r="H209" t="str">
        <f t="shared" si="24"/>
        <v>INDWPE</v>
      </c>
      <c r="I209" s="10" t="s">
        <v>209</v>
      </c>
      <c r="J209" s="51">
        <f ca="1">OFFSET(Input!$A$1,M209+N209+2,O209+1)</f>
        <v>0</v>
      </c>
      <c r="L209" s="10" t="str">
        <f t="shared" si="25"/>
        <v>HeatTax</v>
      </c>
      <c r="M209" s="10">
        <f>VLOOKUP(L209,Input!$C$2:$D$6,2,FALSE)</f>
        <v>63</v>
      </c>
      <c r="N209" s="10">
        <f t="shared" si="26"/>
        <v>21</v>
      </c>
      <c r="O209" s="10">
        <f>MATCH(F209,Input!$C$15:$U$15,0)</f>
        <v>4</v>
      </c>
    </row>
    <row r="210" spans="2:15">
      <c r="C210" t="s">
        <v>11</v>
      </c>
      <c r="D210" s="18">
        <v>2030</v>
      </c>
      <c r="E210" t="str">
        <f t="shared" si="23"/>
        <v>INDC*</v>
      </c>
      <c r="F210" t="str">
        <f t="shared" ref="F210:H229" si="27">F166</f>
        <v>INDWCH</v>
      </c>
      <c r="G210" t="str">
        <f t="shared" si="27"/>
        <v>ICDRH</v>
      </c>
      <c r="H210" t="str">
        <f t="shared" si="27"/>
        <v>INDWCH</v>
      </c>
      <c r="I210" s="10" t="s">
        <v>209</v>
      </c>
      <c r="J210" s="51">
        <f ca="1">OFFSET(Input!$A$1,M210+N210+2,O210+1)</f>
        <v>0</v>
      </c>
      <c r="L210" s="10" t="str">
        <f t="shared" si="25"/>
        <v>HeatTax</v>
      </c>
      <c r="M210" s="10">
        <f>VLOOKUP(L210,Input!$C$2:$D$6,2,FALSE)</f>
        <v>63</v>
      </c>
      <c r="N210" s="10">
        <f t="shared" si="26"/>
        <v>21</v>
      </c>
      <c r="O210" s="10">
        <f>MATCH(F210,Input!$C$15:$U$15,0)</f>
        <v>5</v>
      </c>
    </row>
    <row r="211" spans="2:15">
      <c r="C211" t="s">
        <v>11</v>
      </c>
      <c r="D211" s="18">
        <v>2030</v>
      </c>
      <c r="E211" t="str">
        <f t="shared" si="23"/>
        <v>INDC*</v>
      </c>
      <c r="F211" t="str">
        <f t="shared" si="27"/>
        <v>INDBGA</v>
      </c>
      <c r="G211" t="str">
        <f t="shared" si="27"/>
        <v>ICDRH</v>
      </c>
      <c r="H211" t="str">
        <f t="shared" si="27"/>
        <v>INDBGA</v>
      </c>
      <c r="I211" s="10" t="s">
        <v>209</v>
      </c>
      <c r="J211" s="51">
        <f ca="1">OFFSET(Input!$A$1,M211+N211+2,O211+1)</f>
        <v>0</v>
      </c>
      <c r="L211" s="10" t="str">
        <f t="shared" si="25"/>
        <v>HeatTax</v>
      </c>
      <c r="M211" s="10">
        <f>VLOOKUP(L211,Input!$C$2:$D$6,2,FALSE)</f>
        <v>63</v>
      </c>
      <c r="N211" s="10">
        <f t="shared" si="26"/>
        <v>21</v>
      </c>
      <c r="O211" s="10">
        <f>MATCH(F211,Input!$C$15:$U$15,0)</f>
        <v>6</v>
      </c>
    </row>
    <row r="212" spans="2:15">
      <c r="C212" t="s">
        <v>11</v>
      </c>
      <c r="D212" s="18">
        <v>2030</v>
      </c>
      <c r="E212" t="str">
        <f t="shared" si="23"/>
        <v>INDC*</v>
      </c>
      <c r="F212" t="str">
        <f t="shared" si="27"/>
        <v>INDHFO</v>
      </c>
      <c r="G212" t="str">
        <f t="shared" si="27"/>
        <v>ICDRH</v>
      </c>
      <c r="H212" t="str">
        <f t="shared" si="27"/>
        <v>INDHFO</v>
      </c>
      <c r="I212" s="10" t="s">
        <v>209</v>
      </c>
      <c r="J212" s="51">
        <f ca="1">OFFSET(Input!$A$1,M212+N212+2,O212+1)</f>
        <v>70.840902704037745</v>
      </c>
      <c r="L212" s="10" t="str">
        <f t="shared" si="25"/>
        <v>HeatTax</v>
      </c>
      <c r="M212" s="10">
        <f>VLOOKUP(L212,Input!$C$2:$D$6,2,FALSE)</f>
        <v>63</v>
      </c>
      <c r="N212" s="10">
        <f t="shared" si="26"/>
        <v>21</v>
      </c>
      <c r="O212" s="10">
        <f>MATCH(F212,Input!$C$15:$U$15,0)</f>
        <v>7</v>
      </c>
    </row>
    <row r="213" spans="2:15">
      <c r="C213" t="s">
        <v>11</v>
      </c>
      <c r="D213" s="18">
        <v>2030</v>
      </c>
      <c r="E213" t="str">
        <f t="shared" si="23"/>
        <v>INDC*</v>
      </c>
      <c r="F213" t="str">
        <f t="shared" si="27"/>
        <v>INDLPG</v>
      </c>
      <c r="G213" t="str">
        <f t="shared" si="27"/>
        <v>ICDRH</v>
      </c>
      <c r="H213" t="str">
        <f t="shared" si="27"/>
        <v>INDLPG</v>
      </c>
      <c r="I213" s="10" t="s">
        <v>209</v>
      </c>
      <c r="J213" s="51">
        <f ca="1">OFFSET(Input!$A$1,M213+N213+2,O213+1)</f>
        <v>50.283318770351023</v>
      </c>
      <c r="L213" s="10" t="str">
        <f t="shared" si="25"/>
        <v>HeatTax</v>
      </c>
      <c r="M213" s="10">
        <f>VLOOKUP(L213,Input!$C$2:$D$6,2,FALSE)</f>
        <v>63</v>
      </c>
      <c r="N213" s="10">
        <f t="shared" si="26"/>
        <v>21</v>
      </c>
      <c r="O213" s="10">
        <f>MATCH(F213,Input!$C$15:$U$15,0)</f>
        <v>8</v>
      </c>
    </row>
    <row r="214" spans="2:15">
      <c r="C214" t="s">
        <v>11</v>
      </c>
      <c r="D214" s="18">
        <v>2030</v>
      </c>
      <c r="E214" t="str">
        <f t="shared" si="23"/>
        <v>INDC*</v>
      </c>
      <c r="F214" t="str">
        <f t="shared" si="27"/>
        <v>INDWST</v>
      </c>
      <c r="G214" t="str">
        <f t="shared" si="27"/>
        <v>ICDRH</v>
      </c>
      <c r="H214" t="str">
        <f t="shared" si="27"/>
        <v>INDWST</v>
      </c>
      <c r="I214" s="10" t="s">
        <v>209</v>
      </c>
      <c r="J214" s="51">
        <f ca="1">OFFSET(Input!$A$1,M214+N214+2,O214+1)</f>
        <v>0</v>
      </c>
      <c r="L214" s="10" t="str">
        <f t="shared" si="25"/>
        <v>HeatTax</v>
      </c>
      <c r="M214" s="10">
        <f>VLOOKUP(L214,Input!$C$2:$D$6,2,FALSE)</f>
        <v>63</v>
      </c>
      <c r="N214" s="10">
        <f t="shared" si="26"/>
        <v>21</v>
      </c>
      <c r="O214" s="10">
        <f>MATCH(F214,Input!$C$15:$U$15,0)</f>
        <v>9</v>
      </c>
    </row>
    <row r="215" spans="2:15">
      <c r="C215" t="s">
        <v>11</v>
      </c>
      <c r="D215" s="18">
        <v>2030</v>
      </c>
      <c r="E215" t="str">
        <f t="shared" si="23"/>
        <v>INDC*</v>
      </c>
      <c r="F215" t="str">
        <f t="shared" si="27"/>
        <v>INDHCE</v>
      </c>
      <c r="G215" t="str">
        <f t="shared" si="27"/>
        <v>ICDRH</v>
      </c>
      <c r="H215" t="str">
        <f t="shared" si="27"/>
        <v>INDHCE</v>
      </c>
      <c r="I215" s="10" t="s">
        <v>209</v>
      </c>
      <c r="J215" s="51">
        <f ca="1">OFFSET(Input!$A$1,M215+N215+2,O215+1)</f>
        <v>30.170076892571945</v>
      </c>
      <c r="L215" s="10" t="str">
        <f t="shared" si="25"/>
        <v>HeatTax</v>
      </c>
      <c r="M215" s="10">
        <f>VLOOKUP(L215,Input!$C$2:$D$6,2,FALSE)</f>
        <v>63</v>
      </c>
      <c r="N215" s="10">
        <f t="shared" si="26"/>
        <v>21</v>
      </c>
      <c r="O215" s="10">
        <f>MATCH(F215,Input!$C$15:$U$15,0)</f>
        <v>10</v>
      </c>
    </row>
    <row r="216" spans="2:15">
      <c r="C216" t="s">
        <v>11</v>
      </c>
      <c r="D216" s="18">
        <v>2030</v>
      </c>
      <c r="E216" t="str">
        <f t="shared" si="23"/>
        <v>INDC*</v>
      </c>
      <c r="F216" t="str">
        <f t="shared" si="27"/>
        <v>INDHDE</v>
      </c>
      <c r="G216" t="str">
        <f t="shared" si="27"/>
        <v>ICDRH</v>
      </c>
      <c r="H216" t="str">
        <f t="shared" si="27"/>
        <v>INDHDE</v>
      </c>
      <c r="I216" s="10" t="s">
        <v>209</v>
      </c>
      <c r="J216" s="51">
        <f ca="1">OFFSET(Input!$A$1,M216+N216+2,O216+1)</f>
        <v>30.170076892571945</v>
      </c>
      <c r="L216" s="10" t="str">
        <f t="shared" si="25"/>
        <v>HeatTax</v>
      </c>
      <c r="M216" s="10">
        <f>VLOOKUP(L216,Input!$C$2:$D$6,2,FALSE)</f>
        <v>63</v>
      </c>
      <c r="N216" s="10">
        <f t="shared" si="26"/>
        <v>21</v>
      </c>
      <c r="O216" s="10">
        <f>MATCH(F216,Input!$C$15:$U$15,0)</f>
        <v>11</v>
      </c>
    </row>
    <row r="217" spans="2:15" ht="15.75" thickBot="1">
      <c r="B217" s="80"/>
      <c r="C217" s="80" t="s">
        <v>11</v>
      </c>
      <c r="D217" s="81">
        <v>2030</v>
      </c>
      <c r="E217" s="80" t="str">
        <f t="shared" si="23"/>
        <v>INDC*</v>
      </c>
      <c r="F217" s="80" t="str">
        <f t="shared" si="27"/>
        <v>INDELC</v>
      </c>
      <c r="G217" s="80" t="str">
        <f t="shared" si="27"/>
        <v>ICDRH</v>
      </c>
      <c r="H217" s="80" t="str">
        <f t="shared" si="27"/>
        <v>INDELC</v>
      </c>
      <c r="I217" s="82" t="s">
        <v>209</v>
      </c>
      <c r="J217" s="83">
        <f ca="1">OFFSET(Input!$A$1,M217+N217+2,O217+1)</f>
        <v>40.322872058088471</v>
      </c>
      <c r="L217" s="13" t="str">
        <f t="shared" si="25"/>
        <v>HeatTax</v>
      </c>
      <c r="M217" s="13">
        <f>VLOOKUP(L217,Input!$C$2:$D$6,2,FALSE)</f>
        <v>63</v>
      </c>
      <c r="N217" s="13">
        <f t="shared" si="26"/>
        <v>21</v>
      </c>
      <c r="O217" s="13">
        <f>MATCH(F217,Input!$C$15:$U$15,0)</f>
        <v>12</v>
      </c>
    </row>
    <row r="218" spans="2:15">
      <c r="B218" s="9"/>
      <c r="C218" s="9" t="s">
        <v>11</v>
      </c>
      <c r="D218" s="12">
        <v>2030</v>
      </c>
      <c r="E218" s="9" t="str">
        <f t="shared" si="23"/>
        <v>INDC*</v>
      </c>
      <c r="F218" s="9" t="str">
        <f t="shared" si="27"/>
        <v>INDELC</v>
      </c>
      <c r="G218" s="9" t="str">
        <f t="shared" si="27"/>
        <v>ICDLA</v>
      </c>
      <c r="H218" s="9" t="str">
        <f t="shared" si="27"/>
        <v>INDELC</v>
      </c>
      <c r="I218" s="13" t="s">
        <v>209</v>
      </c>
      <c r="J218" s="52">
        <f ca="1">OFFSET(Input!$A$1,M218+N218+2,O218+1)</f>
        <v>40.322872058088471</v>
      </c>
      <c r="L218" s="28" t="str">
        <f t="shared" si="25"/>
        <v>FullTax</v>
      </c>
      <c r="M218" s="28">
        <f>VLOOKUP(L218,Input!$C$2:$D$6,2,FALSE)</f>
        <v>113</v>
      </c>
      <c r="N218" s="28">
        <f t="shared" si="26"/>
        <v>21</v>
      </c>
      <c r="O218" s="28">
        <f>MATCH(F218,Input!$C$15:$U$15,0)</f>
        <v>12</v>
      </c>
    </row>
    <row r="219" spans="2:15">
      <c r="B219" s="9"/>
      <c r="C219" s="9" t="s">
        <v>11</v>
      </c>
      <c r="D219" s="12">
        <v>2030</v>
      </c>
      <c r="E219" s="9" t="str">
        <f t="shared" si="23"/>
        <v>INDC*</v>
      </c>
      <c r="F219" s="9" t="str">
        <f t="shared" si="27"/>
        <v>INDELC</v>
      </c>
      <c r="G219" s="9" t="str">
        <f t="shared" si="27"/>
        <v>ICDEM</v>
      </c>
      <c r="H219" s="9" t="str">
        <f t="shared" si="27"/>
        <v>INDELC</v>
      </c>
      <c r="I219" s="13" t="s">
        <v>209</v>
      </c>
      <c r="J219" s="52">
        <f ca="1">OFFSET(Input!$A$1,M219+N219+2,O219+1)</f>
        <v>40.322872058088471</v>
      </c>
      <c r="L219" s="13" t="str">
        <f t="shared" si="25"/>
        <v>FullTax</v>
      </c>
      <c r="M219" s="13">
        <f>VLOOKUP(L219,Input!$C$2:$D$6,2,FALSE)</f>
        <v>113</v>
      </c>
      <c r="N219" s="13">
        <f t="shared" si="26"/>
        <v>21</v>
      </c>
      <c r="O219" s="13">
        <f>MATCH(F219,Input!$C$15:$U$15,0)</f>
        <v>12</v>
      </c>
    </row>
    <row r="220" spans="2:15">
      <c r="C220" t="s">
        <v>11</v>
      </c>
      <c r="D220" s="18">
        <v>2030</v>
      </c>
      <c r="E220" t="str">
        <f t="shared" si="23"/>
        <v>INDC*</v>
      </c>
      <c r="F220" t="str">
        <f t="shared" si="27"/>
        <v>INDDSB1</v>
      </c>
      <c r="G220" t="str">
        <f t="shared" si="27"/>
        <v>ICDTF</v>
      </c>
      <c r="H220" t="str">
        <f t="shared" si="27"/>
        <v>INDDSB1</v>
      </c>
      <c r="I220" s="10" t="s">
        <v>209</v>
      </c>
      <c r="J220" s="51">
        <f ca="1">OFFSET(Input!$A$1,M220+N220+2,O220+1)</f>
        <v>40.322872058088471</v>
      </c>
      <c r="L220" s="10" t="str">
        <f t="shared" si="25"/>
        <v>FullTax</v>
      </c>
      <c r="M220" s="10">
        <f>VLOOKUP(L220,Input!$C$2:$D$6,2,FALSE)</f>
        <v>113</v>
      </c>
      <c r="N220" s="10">
        <f t="shared" si="26"/>
        <v>21</v>
      </c>
      <c r="O220" s="10">
        <f>MATCH(F220,Input!$C$15:$U$15,0)</f>
        <v>13</v>
      </c>
    </row>
    <row r="221" spans="2:15">
      <c r="C221" t="s">
        <v>11</v>
      </c>
      <c r="D221" s="18">
        <v>2030</v>
      </c>
      <c r="E221" t="str">
        <f t="shared" si="23"/>
        <v>INDC*</v>
      </c>
      <c r="F221" t="str">
        <f t="shared" si="27"/>
        <v>INDDSB2</v>
      </c>
      <c r="G221" t="str">
        <f t="shared" si="27"/>
        <v>ICDTF</v>
      </c>
      <c r="H221" t="str">
        <f t="shared" si="27"/>
        <v>INDDSB2</v>
      </c>
      <c r="I221" s="10" t="s">
        <v>209</v>
      </c>
      <c r="J221" s="51">
        <f ca="1">OFFSET(Input!$A$1,M221+N221+2,O221+1)</f>
        <v>121.84069514307899</v>
      </c>
      <c r="L221" s="10" t="str">
        <f t="shared" si="25"/>
        <v>FullTax</v>
      </c>
      <c r="M221" s="10">
        <f>VLOOKUP(L221,Input!$C$2:$D$6,2,FALSE)</f>
        <v>113</v>
      </c>
      <c r="N221" s="10">
        <f t="shared" si="26"/>
        <v>21</v>
      </c>
      <c r="O221" s="10">
        <f>MATCH(F221,Input!$C$15:$U$15,0)</f>
        <v>14</v>
      </c>
    </row>
    <row r="222" spans="2:15">
      <c r="C222" t="s">
        <v>11</v>
      </c>
      <c r="D222" s="18">
        <v>2030</v>
      </c>
      <c r="E222" t="str">
        <f t="shared" si="23"/>
        <v>INDC*</v>
      </c>
      <c r="F222" t="str">
        <f t="shared" si="27"/>
        <v>INDDSL</v>
      </c>
      <c r="G222" t="str">
        <f t="shared" si="27"/>
        <v>ICDTF</v>
      </c>
      <c r="H222" t="str">
        <f t="shared" si="27"/>
        <v>INDDSL</v>
      </c>
      <c r="I222" s="10" t="s">
        <v>209</v>
      </c>
      <c r="J222" s="51">
        <f ca="1">OFFSET(Input!$A$1,M222+N222+2,O222+1)</f>
        <v>154.26271326684906</v>
      </c>
      <c r="L222" s="10" t="str">
        <f t="shared" si="25"/>
        <v>FullTax</v>
      </c>
      <c r="M222" s="10">
        <f>VLOOKUP(L222,Input!$C$2:$D$6,2,FALSE)</f>
        <v>113</v>
      </c>
      <c r="N222" s="10">
        <f t="shared" si="26"/>
        <v>21</v>
      </c>
      <c r="O222" s="10">
        <f>MATCH(F222,Input!$C$15:$U$15,0)</f>
        <v>3</v>
      </c>
    </row>
    <row r="223" spans="2:15">
      <c r="C223" t="s">
        <v>11</v>
      </c>
      <c r="D223" s="18">
        <v>2030</v>
      </c>
      <c r="E223" t="str">
        <f t="shared" si="23"/>
        <v>INDC*</v>
      </c>
      <c r="F223" t="str">
        <f t="shared" si="27"/>
        <v>INDLPG</v>
      </c>
      <c r="G223" t="str">
        <f t="shared" si="27"/>
        <v>ICDFL</v>
      </c>
      <c r="H223" t="str">
        <f t="shared" si="27"/>
        <v>INDLPG</v>
      </c>
      <c r="I223" s="10" t="s">
        <v>209</v>
      </c>
      <c r="J223" s="51">
        <f ca="1">OFFSET(Input!$A$1,M223+N223+2,O223+1)</f>
        <v>50.283318770351023</v>
      </c>
      <c r="L223" s="10" t="str">
        <f t="shared" si="25"/>
        <v>FullTax</v>
      </c>
      <c r="M223" s="10">
        <f>VLOOKUP(L223,Input!$C$2:$D$6,2,FALSE)</f>
        <v>113</v>
      </c>
      <c r="N223" s="10">
        <f t="shared" si="26"/>
        <v>21</v>
      </c>
      <c r="O223" s="10">
        <f>MATCH(F223,Input!$C$15:$U$15,0)</f>
        <v>8</v>
      </c>
    </row>
    <row r="224" spans="2:15">
      <c r="C224" t="s">
        <v>11</v>
      </c>
      <c r="D224" s="18">
        <v>2030</v>
      </c>
      <c r="E224" t="str">
        <f t="shared" si="23"/>
        <v>INDC*</v>
      </c>
      <c r="F224" t="str">
        <f t="shared" si="27"/>
        <v>INDSNG1</v>
      </c>
      <c r="G224" t="str">
        <f t="shared" si="27"/>
        <v>ICDFL</v>
      </c>
      <c r="H224" t="str">
        <f t="shared" si="27"/>
        <v>INDSNG1</v>
      </c>
      <c r="I224" s="10" t="s">
        <v>209</v>
      </c>
      <c r="J224" s="51">
        <f ca="1">OFFSET(Input!$A$1,M224+N224+2,O224+1)</f>
        <v>121.84069514307899</v>
      </c>
      <c r="L224" s="10" t="str">
        <f t="shared" si="25"/>
        <v>FullTax</v>
      </c>
      <c r="M224" s="10">
        <f>VLOOKUP(L224,Input!$C$2:$D$6,2,FALSE)</f>
        <v>113</v>
      </c>
      <c r="N224" s="10">
        <f t="shared" si="26"/>
        <v>21</v>
      </c>
      <c r="O224" s="10">
        <f>MATCH(F224,Input!$C$15:$U$15,0)</f>
        <v>15</v>
      </c>
    </row>
    <row r="225" spans="2:15" ht="15.75" thickBot="1">
      <c r="B225" s="9"/>
      <c r="C225" s="9" t="s">
        <v>11</v>
      </c>
      <c r="D225" s="12">
        <v>2030</v>
      </c>
      <c r="E225" s="9" t="str">
        <f t="shared" si="23"/>
        <v>INDC*</v>
      </c>
      <c r="F225" s="9" t="str">
        <f t="shared" si="27"/>
        <v>INDSNG2</v>
      </c>
      <c r="G225" s="9" t="str">
        <f t="shared" si="27"/>
        <v>ICDFL</v>
      </c>
      <c r="H225" s="9" t="str">
        <f t="shared" si="27"/>
        <v>INDSNG2</v>
      </c>
      <c r="I225" s="13" t="s">
        <v>209</v>
      </c>
      <c r="J225" s="52">
        <f ca="1">OFFSET(Input!$A$1,M225+N225+2,O225+1)</f>
        <v>0</v>
      </c>
      <c r="L225" s="13" t="str">
        <f t="shared" si="25"/>
        <v>FullTax</v>
      </c>
      <c r="M225" s="13">
        <f>VLOOKUP(L225,Input!$C$2:$D$6,2,FALSE)</f>
        <v>113</v>
      </c>
      <c r="N225" s="13">
        <f t="shared" si="26"/>
        <v>21</v>
      </c>
      <c r="O225" s="13">
        <f>MATCH(F225,Input!$C$15:$U$15,0)</f>
        <v>16</v>
      </c>
    </row>
    <row r="226" spans="2:15" ht="18" customHeight="1">
      <c r="B226" s="8"/>
      <c r="C226" s="8" t="s">
        <v>11</v>
      </c>
      <c r="D226" s="19">
        <v>2035</v>
      </c>
      <c r="E226" s="8" t="str">
        <f t="shared" si="23"/>
        <v>INDC*</v>
      </c>
      <c r="F226" s="8" t="str">
        <f t="shared" si="27"/>
        <v>INDNGA</v>
      </c>
      <c r="G226" s="8" t="str">
        <f t="shared" si="27"/>
        <v>ICDMT</v>
      </c>
      <c r="H226" s="8" t="str">
        <f t="shared" si="27"/>
        <v>INDNGA</v>
      </c>
      <c r="I226" s="20" t="s">
        <v>209</v>
      </c>
      <c r="J226" s="50">
        <f ca="1">OFFSET(Input!$A$1,M226+N226+2,O226+1)</f>
        <v>2.5015331882971479</v>
      </c>
      <c r="L226" s="20" t="str">
        <f t="shared" si="25"/>
        <v>ProcesTax</v>
      </c>
      <c r="M226" s="20">
        <f>VLOOKUP(L226,Input!$C$2:$D$6,2,FALSE)</f>
        <v>13</v>
      </c>
      <c r="N226" s="20">
        <f t="shared" si="26"/>
        <v>26</v>
      </c>
      <c r="O226" s="20">
        <f>MATCH(F226,Input!$C$15:$U$15,0)</f>
        <v>1</v>
      </c>
    </row>
    <row r="227" spans="2:15">
      <c r="C227" t="s">
        <v>11</v>
      </c>
      <c r="D227" s="18">
        <v>2035</v>
      </c>
      <c r="E227" t="str">
        <f t="shared" si="23"/>
        <v>INDC*</v>
      </c>
      <c r="F227" t="str">
        <f t="shared" si="27"/>
        <v>INDSNG1</v>
      </c>
      <c r="G227" t="str">
        <f t="shared" si="27"/>
        <v>ICDMT</v>
      </c>
      <c r="H227" t="str">
        <f t="shared" si="27"/>
        <v>INDSNG1</v>
      </c>
      <c r="I227" s="10" t="s">
        <v>209</v>
      </c>
      <c r="J227" s="51">
        <f ca="1">OFFSET(Input!$A$1,M227+N227+2,O227+1)</f>
        <v>0</v>
      </c>
      <c r="L227" s="10" t="str">
        <f t="shared" si="25"/>
        <v>ProcesTax</v>
      </c>
      <c r="M227" s="10">
        <f>VLOOKUP(L227,Input!$C$2:$D$6,2,FALSE)</f>
        <v>13</v>
      </c>
      <c r="N227" s="10">
        <f t="shared" si="26"/>
        <v>26</v>
      </c>
      <c r="O227" s="10">
        <f>MATCH(F227,Input!$C$15:$U$15,0)</f>
        <v>15</v>
      </c>
    </row>
    <row r="228" spans="2:15">
      <c r="C228" t="s">
        <v>11</v>
      </c>
      <c r="D228" s="18">
        <v>2035</v>
      </c>
      <c r="E228" t="str">
        <f t="shared" si="23"/>
        <v>INDC*</v>
      </c>
      <c r="F228" t="str">
        <f t="shared" si="27"/>
        <v>INDSNG2</v>
      </c>
      <c r="G228" t="str">
        <f t="shared" si="27"/>
        <v>ICDMT</v>
      </c>
      <c r="H228" t="str">
        <f t="shared" si="27"/>
        <v>INDSNG2</v>
      </c>
      <c r="I228" s="10" t="s">
        <v>209</v>
      </c>
      <c r="J228" s="51">
        <f ca="1">OFFSET(Input!$A$1,M228+N228+2,O228+1)</f>
        <v>0</v>
      </c>
      <c r="L228" s="10" t="str">
        <f t="shared" si="25"/>
        <v>ProcesTax</v>
      </c>
      <c r="M228" s="10">
        <f>VLOOKUP(L228,Input!$C$2:$D$6,2,FALSE)</f>
        <v>13</v>
      </c>
      <c r="N228" s="10">
        <f t="shared" si="26"/>
        <v>26</v>
      </c>
      <c r="O228" s="10">
        <f>MATCH(F228,Input!$C$15:$U$15,0)</f>
        <v>16</v>
      </c>
    </row>
    <row r="229" spans="2:15">
      <c r="C229" t="s">
        <v>11</v>
      </c>
      <c r="D229" s="18">
        <v>2035</v>
      </c>
      <c r="E229" t="str">
        <f t="shared" si="23"/>
        <v>INDC*</v>
      </c>
      <c r="F229" t="str">
        <f t="shared" si="27"/>
        <v>INDCOA</v>
      </c>
      <c r="G229" t="str">
        <f t="shared" si="27"/>
        <v>ICDMT</v>
      </c>
      <c r="H229" t="str">
        <f t="shared" si="27"/>
        <v>INDCOA</v>
      </c>
      <c r="I229" s="10" t="s">
        <v>209</v>
      </c>
      <c r="J229" s="51">
        <f ca="1">OFFSET(Input!$A$1,M229+N229+2,O229+1)</f>
        <v>0</v>
      </c>
      <c r="L229" s="10" t="str">
        <f t="shared" si="25"/>
        <v>ProcesTax</v>
      </c>
      <c r="M229" s="10">
        <f>VLOOKUP(L229,Input!$C$2:$D$6,2,FALSE)</f>
        <v>13</v>
      </c>
      <c r="N229" s="10">
        <f t="shared" si="26"/>
        <v>26</v>
      </c>
      <c r="O229" s="10">
        <f>MATCH(F229,Input!$C$15:$U$15,0)</f>
        <v>2</v>
      </c>
    </row>
    <row r="230" spans="2:15">
      <c r="C230" t="s">
        <v>11</v>
      </c>
      <c r="D230" s="18">
        <v>2035</v>
      </c>
      <c r="E230" t="str">
        <f t="shared" si="23"/>
        <v>INDC*</v>
      </c>
      <c r="F230" t="str">
        <f t="shared" ref="F230:H249" si="28">F186</f>
        <v>INDDSL</v>
      </c>
      <c r="G230" t="str">
        <f t="shared" si="28"/>
        <v>ICDMT</v>
      </c>
      <c r="H230" t="str">
        <f t="shared" si="28"/>
        <v>INDDSL</v>
      </c>
      <c r="I230" s="10" t="s">
        <v>209</v>
      </c>
      <c r="J230" s="51">
        <f ca="1">OFFSET(Input!$A$1,M230+N230+2,O230+1)</f>
        <v>154.26271326684906</v>
      </c>
      <c r="L230" s="10" t="str">
        <f t="shared" si="25"/>
        <v>ProcesTax</v>
      </c>
      <c r="M230" s="10">
        <f>VLOOKUP(L230,Input!$C$2:$D$6,2,FALSE)</f>
        <v>13</v>
      </c>
      <c r="N230" s="10">
        <f t="shared" si="26"/>
        <v>26</v>
      </c>
      <c r="O230" s="10">
        <f>MATCH(F230,Input!$C$15:$U$15,0)</f>
        <v>3</v>
      </c>
    </row>
    <row r="231" spans="2:15">
      <c r="C231" t="s">
        <v>11</v>
      </c>
      <c r="D231" s="18">
        <v>2035</v>
      </c>
      <c r="E231" t="str">
        <f t="shared" si="23"/>
        <v>INDC*</v>
      </c>
      <c r="F231" t="str">
        <f t="shared" si="28"/>
        <v>INDDSB1</v>
      </c>
      <c r="G231" t="str">
        <f t="shared" si="28"/>
        <v>ICDMT</v>
      </c>
      <c r="H231" t="str">
        <f t="shared" si="28"/>
        <v>INDDSB1</v>
      </c>
      <c r="I231" s="10" t="s">
        <v>209</v>
      </c>
      <c r="J231" s="51">
        <f ca="1">OFFSET(Input!$A$1,M231+N231+2,O231+1)</f>
        <v>121.84069514307899</v>
      </c>
      <c r="L231" s="10" t="str">
        <f t="shared" si="25"/>
        <v>ProcesTax</v>
      </c>
      <c r="M231" s="10">
        <f>VLOOKUP(L231,Input!$C$2:$D$6,2,FALSE)</f>
        <v>13</v>
      </c>
      <c r="N231" s="10">
        <f t="shared" si="26"/>
        <v>26</v>
      </c>
      <c r="O231" s="10">
        <f>MATCH(F231,Input!$C$15:$U$15,0)</f>
        <v>13</v>
      </c>
    </row>
    <row r="232" spans="2:15">
      <c r="C232" t="s">
        <v>11</v>
      </c>
      <c r="D232" s="18">
        <v>2035</v>
      </c>
      <c r="E232" t="str">
        <f t="shared" si="23"/>
        <v>INDC*</v>
      </c>
      <c r="F232" t="str">
        <f t="shared" si="28"/>
        <v>INDDSB2</v>
      </c>
      <c r="G232" t="str">
        <f t="shared" si="28"/>
        <v>ICDMT</v>
      </c>
      <c r="H232" t="str">
        <f t="shared" si="28"/>
        <v>INDDSB2</v>
      </c>
      <c r="I232" s="10" t="s">
        <v>209</v>
      </c>
      <c r="J232" s="51">
        <f ca="1">OFFSET(Input!$A$1,M232+N232+2,O232+1)</f>
        <v>121.84069514307899</v>
      </c>
      <c r="L232" s="10" t="str">
        <f t="shared" si="25"/>
        <v>ProcesTax</v>
      </c>
      <c r="M232" s="10">
        <f>VLOOKUP(L232,Input!$C$2:$D$6,2,FALSE)</f>
        <v>13</v>
      </c>
      <c r="N232" s="10">
        <f t="shared" si="26"/>
        <v>26</v>
      </c>
      <c r="O232" s="10">
        <f>MATCH(F232,Input!$C$15:$U$15,0)</f>
        <v>14</v>
      </c>
    </row>
    <row r="233" spans="2:15">
      <c r="C233" t="s">
        <v>11</v>
      </c>
      <c r="D233" s="18">
        <v>2035</v>
      </c>
      <c r="E233" t="str">
        <f t="shared" si="23"/>
        <v>INDC*</v>
      </c>
      <c r="F233" t="str">
        <f t="shared" si="28"/>
        <v>INDWPE</v>
      </c>
      <c r="G233" t="str">
        <f t="shared" si="28"/>
        <v>ICDMT</v>
      </c>
      <c r="H233" t="str">
        <f t="shared" si="28"/>
        <v>INDWPE</v>
      </c>
      <c r="I233" s="10" t="s">
        <v>209</v>
      </c>
      <c r="J233" s="51">
        <f ca="1">OFFSET(Input!$A$1,M233+N233+2,O233+1)</f>
        <v>0</v>
      </c>
      <c r="L233" s="10" t="str">
        <f t="shared" si="25"/>
        <v>ProcesTax</v>
      </c>
      <c r="M233" s="10">
        <f>VLOOKUP(L233,Input!$C$2:$D$6,2,FALSE)</f>
        <v>13</v>
      </c>
      <c r="N233" s="10">
        <f t="shared" si="26"/>
        <v>26</v>
      </c>
      <c r="O233" s="10">
        <f>MATCH(F233,Input!$C$15:$U$15,0)</f>
        <v>4</v>
      </c>
    </row>
    <row r="234" spans="2:15">
      <c r="C234" t="s">
        <v>11</v>
      </c>
      <c r="D234" s="18">
        <v>2035</v>
      </c>
      <c r="E234" t="str">
        <f t="shared" si="23"/>
        <v>INDC*</v>
      </c>
      <c r="F234" t="str">
        <f t="shared" si="28"/>
        <v>INDWCH</v>
      </c>
      <c r="G234" t="str">
        <f t="shared" si="28"/>
        <v>ICDMT</v>
      </c>
      <c r="H234" t="str">
        <f t="shared" si="28"/>
        <v>INDWCH</v>
      </c>
      <c r="I234" s="10" t="s">
        <v>209</v>
      </c>
      <c r="J234" s="51">
        <f ca="1">OFFSET(Input!$A$1,M234+N234+2,O234+1)</f>
        <v>0</v>
      </c>
      <c r="L234" s="10" t="str">
        <f t="shared" si="25"/>
        <v>ProcesTax</v>
      </c>
      <c r="M234" s="10">
        <f>VLOOKUP(L234,Input!$C$2:$D$6,2,FALSE)</f>
        <v>13</v>
      </c>
      <c r="N234" s="10">
        <f t="shared" si="26"/>
        <v>26</v>
      </c>
      <c r="O234" s="10">
        <f>MATCH(F234,Input!$C$15:$U$15,0)</f>
        <v>5</v>
      </c>
    </row>
    <row r="235" spans="2:15">
      <c r="C235" t="s">
        <v>11</v>
      </c>
      <c r="D235" s="18">
        <v>2035</v>
      </c>
      <c r="E235" t="str">
        <f t="shared" si="23"/>
        <v>INDC*</v>
      </c>
      <c r="F235" t="str">
        <f t="shared" si="28"/>
        <v>INDBGA</v>
      </c>
      <c r="G235" t="str">
        <f t="shared" si="28"/>
        <v>ICDMT</v>
      </c>
      <c r="H235" t="str">
        <f t="shared" si="28"/>
        <v>INDBGA</v>
      </c>
      <c r="I235" s="10" t="s">
        <v>209</v>
      </c>
      <c r="J235" s="51">
        <f ca="1">OFFSET(Input!$A$1,M235+N235+2,O235+1)</f>
        <v>0</v>
      </c>
      <c r="L235" s="10" t="str">
        <f t="shared" si="25"/>
        <v>ProcesTax</v>
      </c>
      <c r="M235" s="10">
        <f>VLOOKUP(L235,Input!$C$2:$D$6,2,FALSE)</f>
        <v>13</v>
      </c>
      <c r="N235" s="10">
        <f t="shared" si="26"/>
        <v>26</v>
      </c>
      <c r="O235" s="10">
        <f>MATCH(F235,Input!$C$15:$U$15,0)</f>
        <v>6</v>
      </c>
    </row>
    <row r="236" spans="2:15">
      <c r="C236" t="s">
        <v>11</v>
      </c>
      <c r="D236" s="18">
        <v>2035</v>
      </c>
      <c r="E236" t="str">
        <f t="shared" si="23"/>
        <v>INDC*</v>
      </c>
      <c r="F236" t="str">
        <f t="shared" si="28"/>
        <v>INDHFO</v>
      </c>
      <c r="G236" t="str">
        <f t="shared" si="28"/>
        <v>ICDMT</v>
      </c>
      <c r="H236" t="str">
        <f t="shared" si="28"/>
        <v>INDHFO</v>
      </c>
      <c r="I236" s="10" t="s">
        <v>209</v>
      </c>
      <c r="J236" s="51">
        <f ca="1">OFFSET(Input!$A$1,M236+N236+2,O236+1)</f>
        <v>49.119350191937215</v>
      </c>
      <c r="L236" s="10" t="str">
        <f t="shared" si="25"/>
        <v>ProcesTax</v>
      </c>
      <c r="M236" s="10">
        <f>VLOOKUP(L236,Input!$C$2:$D$6,2,FALSE)</f>
        <v>13</v>
      </c>
      <c r="N236" s="10">
        <f t="shared" si="26"/>
        <v>26</v>
      </c>
      <c r="O236" s="10">
        <f>MATCH(F236,Input!$C$15:$U$15,0)</f>
        <v>7</v>
      </c>
    </row>
    <row r="237" spans="2:15">
      <c r="C237" t="s">
        <v>11</v>
      </c>
      <c r="D237" s="18">
        <v>2035</v>
      </c>
      <c r="E237" t="str">
        <f t="shared" ref="E237:E269" si="29">$U$3&amp;"*"</f>
        <v>INDC*</v>
      </c>
      <c r="F237" t="str">
        <f t="shared" si="28"/>
        <v>INDLPG</v>
      </c>
      <c r="G237" t="str">
        <f t="shared" si="28"/>
        <v>ICDMT</v>
      </c>
      <c r="H237" t="str">
        <f t="shared" si="28"/>
        <v>INDLPG</v>
      </c>
      <c r="I237" s="10" t="s">
        <v>209</v>
      </c>
      <c r="J237" s="51">
        <f ca="1">OFFSET(Input!$A$1,M237+N237+2,O237+1)</f>
        <v>50.283318770351023</v>
      </c>
      <c r="L237" s="10" t="str">
        <f t="shared" si="25"/>
        <v>ProcesTax</v>
      </c>
      <c r="M237" s="10">
        <f>VLOOKUP(L237,Input!$C$2:$D$6,2,FALSE)</f>
        <v>13</v>
      </c>
      <c r="N237" s="10">
        <f t="shared" si="26"/>
        <v>26</v>
      </c>
      <c r="O237" s="10">
        <f>MATCH(F237,Input!$C$15:$U$15,0)</f>
        <v>8</v>
      </c>
    </row>
    <row r="238" spans="2:15">
      <c r="C238" t="s">
        <v>11</v>
      </c>
      <c r="D238" s="18">
        <v>2035</v>
      </c>
      <c r="E238" t="str">
        <f t="shared" si="29"/>
        <v>INDC*</v>
      </c>
      <c r="F238" t="str">
        <f t="shared" si="28"/>
        <v>INDWST</v>
      </c>
      <c r="G238" t="str">
        <f t="shared" si="28"/>
        <v>ICDMT</v>
      </c>
      <c r="H238" t="str">
        <f t="shared" si="28"/>
        <v>INDWST</v>
      </c>
      <c r="I238" s="10" t="s">
        <v>209</v>
      </c>
      <c r="J238" s="51">
        <f ca="1">OFFSET(Input!$A$1,M238+N238+2,O238+1)</f>
        <v>0</v>
      </c>
      <c r="L238" s="10" t="str">
        <f t="shared" si="25"/>
        <v>ProcesTax</v>
      </c>
      <c r="M238" s="10">
        <f>VLOOKUP(L238,Input!$C$2:$D$6,2,FALSE)</f>
        <v>13</v>
      </c>
      <c r="N238" s="10">
        <f t="shared" si="26"/>
        <v>26</v>
      </c>
      <c r="O238" s="10">
        <f>MATCH(F238,Input!$C$15:$U$15,0)</f>
        <v>9</v>
      </c>
    </row>
    <row r="239" spans="2:15">
      <c r="C239" t="s">
        <v>11</v>
      </c>
      <c r="D239" s="18">
        <v>2035</v>
      </c>
      <c r="E239" t="str">
        <f t="shared" si="29"/>
        <v>INDC*</v>
      </c>
      <c r="F239" t="str">
        <f t="shared" si="28"/>
        <v>INDHCE</v>
      </c>
      <c r="G239" t="str">
        <f t="shared" si="28"/>
        <v>ICDMT</v>
      </c>
      <c r="H239" t="str">
        <f t="shared" si="28"/>
        <v>INDHCE</v>
      </c>
      <c r="I239" s="10" t="s">
        <v>209</v>
      </c>
      <c r="J239" s="51">
        <f ca="1">OFFSET(Input!$A$1,M239+N239+2,O239+1)</f>
        <v>30.170076892571945</v>
      </c>
      <c r="L239" s="10" t="str">
        <f t="shared" si="25"/>
        <v>ProcesTax</v>
      </c>
      <c r="M239" s="10">
        <f>VLOOKUP(L239,Input!$C$2:$D$6,2,FALSE)</f>
        <v>13</v>
      </c>
      <c r="N239" s="10">
        <f t="shared" si="26"/>
        <v>26</v>
      </c>
      <c r="O239" s="10">
        <f>MATCH(F239,Input!$C$15:$U$15,0)</f>
        <v>10</v>
      </c>
    </row>
    <row r="240" spans="2:15">
      <c r="C240" t="s">
        <v>11</v>
      </c>
      <c r="D240" s="18">
        <v>2035</v>
      </c>
      <c r="E240" t="str">
        <f t="shared" si="29"/>
        <v>INDC*</v>
      </c>
      <c r="F240" t="str">
        <f t="shared" si="28"/>
        <v>INDHDE</v>
      </c>
      <c r="G240" t="str">
        <f t="shared" si="28"/>
        <v>ICDMT</v>
      </c>
      <c r="H240" t="str">
        <f t="shared" si="28"/>
        <v>INDHDE</v>
      </c>
      <c r="I240" s="10" t="s">
        <v>209</v>
      </c>
      <c r="J240" s="51">
        <f ca="1">OFFSET(Input!$A$1,M240+N240+2,O240+1)</f>
        <v>30.170076892571945</v>
      </c>
      <c r="L240" s="10" t="str">
        <f t="shared" si="25"/>
        <v>ProcesTax</v>
      </c>
      <c r="M240" s="10">
        <f>VLOOKUP(L240,Input!$C$2:$D$6,2,FALSE)</f>
        <v>13</v>
      </c>
      <c r="N240" s="10">
        <f t="shared" si="26"/>
        <v>26</v>
      </c>
      <c r="O240" s="10">
        <f>MATCH(F240,Input!$C$15:$U$15,0)</f>
        <v>11</v>
      </c>
    </row>
    <row r="241" spans="2:15">
      <c r="B241" s="9"/>
      <c r="C241" s="9" t="s">
        <v>11</v>
      </c>
      <c r="D241" s="12">
        <v>2035</v>
      </c>
      <c r="E241" s="9" t="str">
        <f t="shared" si="29"/>
        <v>INDC*</v>
      </c>
      <c r="F241" s="9" t="str">
        <f t="shared" si="28"/>
        <v>INDELC</v>
      </c>
      <c r="G241" s="9" t="str">
        <f t="shared" si="28"/>
        <v>ICDMT</v>
      </c>
      <c r="H241" s="9" t="str">
        <f t="shared" si="28"/>
        <v>INDELC</v>
      </c>
      <c r="I241" s="13" t="s">
        <v>209</v>
      </c>
      <c r="J241" s="52">
        <f ca="1">OFFSET(Input!$A$1,M241+N241+2,O241+1)</f>
        <v>1.2736219854102486</v>
      </c>
      <c r="L241" s="13" t="str">
        <f t="shared" si="25"/>
        <v>ProcesTax</v>
      </c>
      <c r="M241" s="13">
        <f>VLOOKUP(L241,Input!$C$2:$D$6,2,FALSE)</f>
        <v>13</v>
      </c>
      <c r="N241" s="13">
        <f t="shared" si="26"/>
        <v>26</v>
      </c>
      <c r="O241" s="13">
        <f>MATCH(F241,Input!$C$15:$U$15,0)</f>
        <v>12</v>
      </c>
    </row>
    <row r="242" spans="2:15">
      <c r="C242" t="s">
        <v>11</v>
      </c>
      <c r="D242" s="18">
        <v>2035</v>
      </c>
      <c r="E242" t="str">
        <f t="shared" si="29"/>
        <v>INDC*</v>
      </c>
      <c r="F242" t="str">
        <f t="shared" si="28"/>
        <v>INDNGA</v>
      </c>
      <c r="G242" t="str">
        <f t="shared" si="28"/>
        <v>ICDHT</v>
      </c>
      <c r="H242" t="str">
        <f t="shared" si="28"/>
        <v>INDNGA</v>
      </c>
      <c r="I242" s="10" t="s">
        <v>209</v>
      </c>
      <c r="J242" s="51">
        <f ca="1">OFFSET(Input!$A$1,M242+N242+2,O242+1)</f>
        <v>2.5015331882971479</v>
      </c>
      <c r="L242" s="10" t="str">
        <f t="shared" si="25"/>
        <v>ProcesTax</v>
      </c>
      <c r="M242" s="10">
        <f>VLOOKUP(L242,Input!$C$2:$D$6,2,FALSE)</f>
        <v>13</v>
      </c>
      <c r="N242" s="10">
        <f t="shared" si="26"/>
        <v>26</v>
      </c>
      <c r="O242" s="10">
        <f>MATCH(F242,Input!$C$15:$U$15,0)</f>
        <v>1</v>
      </c>
    </row>
    <row r="243" spans="2:15">
      <c r="C243" t="s">
        <v>11</v>
      </c>
      <c r="D243" s="18">
        <v>2035</v>
      </c>
      <c r="E243" t="str">
        <f t="shared" si="29"/>
        <v>INDC*</v>
      </c>
      <c r="F243" t="str">
        <f t="shared" si="28"/>
        <v>INDSNG2</v>
      </c>
      <c r="G243" t="str">
        <f t="shared" si="28"/>
        <v>ICDHT</v>
      </c>
      <c r="H243" t="str">
        <f t="shared" si="28"/>
        <v>INDSNG2</v>
      </c>
      <c r="I243" s="10" t="s">
        <v>209</v>
      </c>
      <c r="J243" s="51">
        <f ca="1">OFFSET(Input!$A$1,M243+N243+2,O243+1)</f>
        <v>0</v>
      </c>
      <c r="L243" s="10" t="str">
        <f t="shared" si="25"/>
        <v>ProcesTax</v>
      </c>
      <c r="M243" s="10">
        <f>VLOOKUP(L243,Input!$C$2:$D$6,2,FALSE)</f>
        <v>13</v>
      </c>
      <c r="N243" s="10">
        <f t="shared" si="26"/>
        <v>26</v>
      </c>
      <c r="O243" s="10">
        <f>MATCH(F243,Input!$C$15:$U$15,0)</f>
        <v>16</v>
      </c>
    </row>
    <row r="244" spans="2:15">
      <c r="C244" t="s">
        <v>11</v>
      </c>
      <c r="D244" s="18">
        <v>2035</v>
      </c>
      <c r="E244" t="str">
        <f t="shared" si="29"/>
        <v>INDC*</v>
      </c>
      <c r="F244" t="str">
        <f t="shared" si="28"/>
        <v>INDSNG1</v>
      </c>
      <c r="G244" t="str">
        <f t="shared" si="28"/>
        <v>ICDHT</v>
      </c>
      <c r="H244" t="str">
        <f t="shared" si="28"/>
        <v>INDSNG1</v>
      </c>
      <c r="I244" s="10" t="s">
        <v>209</v>
      </c>
      <c r="J244" s="51">
        <f ca="1">OFFSET(Input!$A$1,M244+N244+2,O244+1)</f>
        <v>0</v>
      </c>
      <c r="L244" s="10" t="str">
        <f t="shared" si="25"/>
        <v>ProcesTax</v>
      </c>
      <c r="M244" s="10">
        <f>VLOOKUP(L244,Input!$C$2:$D$6,2,FALSE)</f>
        <v>13</v>
      </c>
      <c r="N244" s="10">
        <f t="shared" si="26"/>
        <v>26</v>
      </c>
      <c r="O244" s="10">
        <f>MATCH(F244,Input!$C$15:$U$15,0)</f>
        <v>15</v>
      </c>
    </row>
    <row r="245" spans="2:15">
      <c r="B245" s="9"/>
      <c r="C245" s="9" t="s">
        <v>11</v>
      </c>
      <c r="D245" s="12">
        <v>2035</v>
      </c>
      <c r="E245" s="9" t="str">
        <f t="shared" si="29"/>
        <v>INDC*</v>
      </c>
      <c r="F245" s="9" t="str">
        <f t="shared" si="28"/>
        <v>INDLPG</v>
      </c>
      <c r="G245" s="9" t="str">
        <f t="shared" si="28"/>
        <v>ICDHT</v>
      </c>
      <c r="H245" s="9" t="str">
        <f t="shared" si="28"/>
        <v>INDLPG</v>
      </c>
      <c r="I245" s="13" t="s">
        <v>209</v>
      </c>
      <c r="J245" s="52">
        <f ca="1">OFFSET(Input!$A$1,M245+N245+2,O245+1)</f>
        <v>50.283318770351023</v>
      </c>
      <c r="L245" s="13" t="str">
        <f t="shared" si="25"/>
        <v>ProcesTax</v>
      </c>
      <c r="M245" s="13">
        <f>VLOOKUP(L245,Input!$C$2:$D$6,2,FALSE)</f>
        <v>13</v>
      </c>
      <c r="N245" s="13">
        <f t="shared" si="26"/>
        <v>26</v>
      </c>
      <c r="O245" s="13">
        <f>MATCH(F245,Input!$C$15:$U$15,0)</f>
        <v>8</v>
      </c>
    </row>
    <row r="246" spans="2:15">
      <c r="C246" t="s">
        <v>11</v>
      </c>
      <c r="D246" s="18">
        <v>2035</v>
      </c>
      <c r="E246" t="str">
        <f t="shared" si="29"/>
        <v>INDC*</v>
      </c>
      <c r="F246" t="str">
        <f t="shared" si="28"/>
        <v>INDNGA</v>
      </c>
      <c r="G246" t="str">
        <f t="shared" si="28"/>
        <v>ICDRH</v>
      </c>
      <c r="H246" t="str">
        <f t="shared" si="28"/>
        <v>INDNGA</v>
      </c>
      <c r="I246" s="10" t="s">
        <v>209</v>
      </c>
      <c r="J246" s="51">
        <f ca="1">OFFSET(Input!$A$1,M246+N246+2,O246+1)</f>
        <v>78.90688938861561</v>
      </c>
      <c r="L246" s="10" t="str">
        <f t="shared" si="25"/>
        <v>HeatTax</v>
      </c>
      <c r="M246" s="10">
        <f>VLOOKUP(L246,Input!$C$2:$D$6,2,FALSE)</f>
        <v>63</v>
      </c>
      <c r="N246" s="10">
        <f t="shared" si="26"/>
        <v>26</v>
      </c>
      <c r="O246" s="10">
        <f>MATCH(F246,Input!$C$15:$U$15,0)</f>
        <v>1</v>
      </c>
    </row>
    <row r="247" spans="2:15">
      <c r="C247" t="s">
        <v>11</v>
      </c>
      <c r="D247" s="18">
        <v>2035</v>
      </c>
      <c r="E247" t="str">
        <f t="shared" si="29"/>
        <v>INDC*</v>
      </c>
      <c r="F247" t="str">
        <f t="shared" si="28"/>
        <v>INDSNG2</v>
      </c>
      <c r="G247" t="str">
        <f t="shared" si="28"/>
        <v>ICDRH</v>
      </c>
      <c r="H247" t="str">
        <f t="shared" si="28"/>
        <v>INDSNG2</v>
      </c>
      <c r="I247" s="10" t="s">
        <v>209</v>
      </c>
      <c r="J247" s="51">
        <f ca="1">OFFSET(Input!$A$1,M247+N247+2,O247+1)</f>
        <v>0</v>
      </c>
      <c r="L247" s="10" t="str">
        <f t="shared" si="25"/>
        <v>HeatTax</v>
      </c>
      <c r="M247" s="10">
        <f>VLOOKUP(L247,Input!$C$2:$D$6,2,FALSE)</f>
        <v>63</v>
      </c>
      <c r="N247" s="10">
        <f t="shared" si="26"/>
        <v>26</v>
      </c>
      <c r="O247" s="10">
        <f>MATCH(F247,Input!$C$15:$U$15,0)</f>
        <v>16</v>
      </c>
    </row>
    <row r="248" spans="2:15">
      <c r="C248" t="s">
        <v>11</v>
      </c>
      <c r="D248" s="18">
        <v>2035</v>
      </c>
      <c r="E248" t="str">
        <f t="shared" si="29"/>
        <v>INDC*</v>
      </c>
      <c r="F248" t="str">
        <f t="shared" si="28"/>
        <v>INDSNG1</v>
      </c>
      <c r="G248" t="str">
        <f t="shared" si="28"/>
        <v>ICDRH</v>
      </c>
      <c r="H248" t="str">
        <f t="shared" si="28"/>
        <v>INDSNG1</v>
      </c>
      <c r="I248" s="10" t="s">
        <v>209</v>
      </c>
      <c r="J248" s="51">
        <f ca="1">OFFSET(Input!$A$1,M248+N248+2,O248+1)</f>
        <v>121.84069514307899</v>
      </c>
      <c r="L248" s="10" t="str">
        <f t="shared" si="25"/>
        <v>HeatTax</v>
      </c>
      <c r="M248" s="10">
        <f>VLOOKUP(L248,Input!$C$2:$D$6,2,FALSE)</f>
        <v>63</v>
      </c>
      <c r="N248" s="10">
        <f t="shared" si="26"/>
        <v>26</v>
      </c>
      <c r="O248" s="10">
        <f>MATCH(F248,Input!$C$15:$U$15,0)</f>
        <v>15</v>
      </c>
    </row>
    <row r="249" spans="2:15">
      <c r="C249" t="s">
        <v>11</v>
      </c>
      <c r="D249" s="18">
        <v>2035</v>
      </c>
      <c r="E249" t="str">
        <f t="shared" si="29"/>
        <v>INDC*</v>
      </c>
      <c r="F249" t="str">
        <f t="shared" si="28"/>
        <v>INDCOA</v>
      </c>
      <c r="G249" t="str">
        <f t="shared" si="28"/>
        <v>ICDRH</v>
      </c>
      <c r="H249" t="str">
        <f t="shared" si="28"/>
        <v>INDCOA</v>
      </c>
      <c r="I249" s="10" t="s">
        <v>209</v>
      </c>
      <c r="J249" s="51">
        <f ca="1">OFFSET(Input!$A$1,M249+N249+2,O249+1)</f>
        <v>0</v>
      </c>
      <c r="L249" s="10" t="str">
        <f t="shared" si="25"/>
        <v>HeatTax</v>
      </c>
      <c r="M249" s="10">
        <f>VLOOKUP(L249,Input!$C$2:$D$6,2,FALSE)</f>
        <v>63</v>
      </c>
      <c r="N249" s="10">
        <f t="shared" si="26"/>
        <v>26</v>
      </c>
      <c r="O249" s="10">
        <f>MATCH(F249,Input!$C$15:$U$15,0)</f>
        <v>2</v>
      </c>
    </row>
    <row r="250" spans="2:15">
      <c r="C250" t="s">
        <v>11</v>
      </c>
      <c r="D250" s="18">
        <v>2035</v>
      </c>
      <c r="E250" t="str">
        <f t="shared" si="29"/>
        <v>INDC*</v>
      </c>
      <c r="F250" t="str">
        <f t="shared" ref="F250:H269" si="30">F206</f>
        <v>INDDSL</v>
      </c>
      <c r="G250" t="str">
        <f t="shared" si="30"/>
        <v>ICDRH</v>
      </c>
      <c r="H250" t="str">
        <f t="shared" si="30"/>
        <v>INDDSL</v>
      </c>
      <c r="I250" s="10" t="s">
        <v>209</v>
      </c>
      <c r="J250" s="51">
        <f ca="1">OFFSET(Input!$A$1,M250+N250+2,O250+1)</f>
        <v>154.26271326684906</v>
      </c>
      <c r="L250" s="10" t="str">
        <f t="shared" si="25"/>
        <v>HeatTax</v>
      </c>
      <c r="M250" s="10">
        <f>VLOOKUP(L250,Input!$C$2:$D$6,2,FALSE)</f>
        <v>63</v>
      </c>
      <c r="N250" s="10">
        <f t="shared" si="26"/>
        <v>26</v>
      </c>
      <c r="O250" s="10">
        <f>MATCH(F250,Input!$C$15:$U$15,0)</f>
        <v>3</v>
      </c>
    </row>
    <row r="251" spans="2:15">
      <c r="C251" t="s">
        <v>11</v>
      </c>
      <c r="D251" s="18">
        <v>2035</v>
      </c>
      <c r="E251" t="str">
        <f t="shared" si="29"/>
        <v>INDC*</v>
      </c>
      <c r="F251" t="str">
        <f t="shared" si="30"/>
        <v>INDDSB1</v>
      </c>
      <c r="G251" t="str">
        <f t="shared" si="30"/>
        <v>ICDRH</v>
      </c>
      <c r="H251" t="str">
        <f t="shared" si="30"/>
        <v>INDDSB1</v>
      </c>
      <c r="I251" s="10" t="s">
        <v>209</v>
      </c>
      <c r="J251" s="51">
        <f ca="1">OFFSET(Input!$A$1,M251+N251+2,O251+1)</f>
        <v>40.322872058088471</v>
      </c>
      <c r="L251" s="10" t="str">
        <f t="shared" si="25"/>
        <v>HeatTax</v>
      </c>
      <c r="M251" s="10">
        <f>VLOOKUP(L251,Input!$C$2:$D$6,2,FALSE)</f>
        <v>63</v>
      </c>
      <c r="N251" s="10">
        <f t="shared" si="26"/>
        <v>26</v>
      </c>
      <c r="O251" s="10">
        <f>MATCH(F251,Input!$C$15:$U$15,0)</f>
        <v>13</v>
      </c>
    </row>
    <row r="252" spans="2:15">
      <c r="C252" t="s">
        <v>11</v>
      </c>
      <c r="D252" s="18">
        <v>2035</v>
      </c>
      <c r="E252" t="str">
        <f t="shared" si="29"/>
        <v>INDC*</v>
      </c>
      <c r="F252" t="str">
        <f t="shared" si="30"/>
        <v>INDDSB2</v>
      </c>
      <c r="G252" t="str">
        <f t="shared" si="30"/>
        <v>ICDRH</v>
      </c>
      <c r="H252" t="str">
        <f t="shared" si="30"/>
        <v>INDDSB2</v>
      </c>
      <c r="I252" s="10" t="s">
        <v>209</v>
      </c>
      <c r="J252" s="51">
        <f ca="1">OFFSET(Input!$A$1,M252+N252+2,O252+1)</f>
        <v>121.84069514307899</v>
      </c>
      <c r="L252" s="10" t="str">
        <f t="shared" si="25"/>
        <v>HeatTax</v>
      </c>
      <c r="M252" s="10">
        <f>VLOOKUP(L252,Input!$C$2:$D$6,2,FALSE)</f>
        <v>63</v>
      </c>
      <c r="N252" s="10">
        <f t="shared" si="26"/>
        <v>26</v>
      </c>
      <c r="O252" s="10">
        <f>MATCH(F252,Input!$C$15:$U$15,0)</f>
        <v>14</v>
      </c>
    </row>
    <row r="253" spans="2:15">
      <c r="C253" t="s">
        <v>11</v>
      </c>
      <c r="D253" s="18">
        <v>2035</v>
      </c>
      <c r="E253" t="str">
        <f t="shared" si="29"/>
        <v>INDC*</v>
      </c>
      <c r="F253" t="str">
        <f t="shared" si="30"/>
        <v>INDWPE</v>
      </c>
      <c r="G253" t="str">
        <f t="shared" si="30"/>
        <v>ICDRH</v>
      </c>
      <c r="H253" t="str">
        <f t="shared" si="30"/>
        <v>INDWPE</v>
      </c>
      <c r="I253" s="10" t="s">
        <v>209</v>
      </c>
      <c r="J253" s="51">
        <f ca="1">OFFSET(Input!$A$1,M253+N253+2,O253+1)</f>
        <v>0</v>
      </c>
      <c r="L253" s="10" t="str">
        <f t="shared" si="25"/>
        <v>HeatTax</v>
      </c>
      <c r="M253" s="10">
        <f>VLOOKUP(L253,Input!$C$2:$D$6,2,FALSE)</f>
        <v>63</v>
      </c>
      <c r="N253" s="10">
        <f t="shared" si="26"/>
        <v>26</v>
      </c>
      <c r="O253" s="10">
        <f>MATCH(F253,Input!$C$15:$U$15,0)</f>
        <v>4</v>
      </c>
    </row>
    <row r="254" spans="2:15">
      <c r="C254" t="s">
        <v>11</v>
      </c>
      <c r="D254" s="18">
        <v>2035</v>
      </c>
      <c r="E254" t="str">
        <f t="shared" si="29"/>
        <v>INDC*</v>
      </c>
      <c r="F254" t="str">
        <f t="shared" si="30"/>
        <v>INDWCH</v>
      </c>
      <c r="G254" t="str">
        <f t="shared" si="30"/>
        <v>ICDRH</v>
      </c>
      <c r="H254" t="str">
        <f t="shared" si="30"/>
        <v>INDWCH</v>
      </c>
      <c r="I254" s="10" t="s">
        <v>209</v>
      </c>
      <c r="J254" s="51">
        <f ca="1">OFFSET(Input!$A$1,M254+N254+2,O254+1)</f>
        <v>0</v>
      </c>
      <c r="L254" s="10" t="str">
        <f t="shared" si="25"/>
        <v>HeatTax</v>
      </c>
      <c r="M254" s="10">
        <f>VLOOKUP(L254,Input!$C$2:$D$6,2,FALSE)</f>
        <v>63</v>
      </c>
      <c r="N254" s="10">
        <f t="shared" si="26"/>
        <v>26</v>
      </c>
      <c r="O254" s="10">
        <f>MATCH(F254,Input!$C$15:$U$15,0)</f>
        <v>5</v>
      </c>
    </row>
    <row r="255" spans="2:15">
      <c r="C255" t="s">
        <v>11</v>
      </c>
      <c r="D255" s="18">
        <v>2035</v>
      </c>
      <c r="E255" t="str">
        <f t="shared" si="29"/>
        <v>INDC*</v>
      </c>
      <c r="F255" t="str">
        <f t="shared" si="30"/>
        <v>INDBGA</v>
      </c>
      <c r="G255" t="str">
        <f t="shared" si="30"/>
        <v>ICDRH</v>
      </c>
      <c r="H255" t="str">
        <f t="shared" si="30"/>
        <v>INDBGA</v>
      </c>
      <c r="I255" s="10" t="s">
        <v>209</v>
      </c>
      <c r="J255" s="51">
        <f ca="1">OFFSET(Input!$A$1,M255+N255+2,O255+1)</f>
        <v>0</v>
      </c>
      <c r="L255" s="10" t="str">
        <f t="shared" si="25"/>
        <v>HeatTax</v>
      </c>
      <c r="M255" s="10">
        <f>VLOOKUP(L255,Input!$C$2:$D$6,2,FALSE)</f>
        <v>63</v>
      </c>
      <c r="N255" s="10">
        <f t="shared" si="26"/>
        <v>26</v>
      </c>
      <c r="O255" s="10">
        <f>MATCH(F255,Input!$C$15:$U$15,0)</f>
        <v>6</v>
      </c>
    </row>
    <row r="256" spans="2:15">
      <c r="C256" t="s">
        <v>11</v>
      </c>
      <c r="D256" s="18">
        <v>2035</v>
      </c>
      <c r="E256" t="str">
        <f t="shared" si="29"/>
        <v>INDC*</v>
      </c>
      <c r="F256" t="str">
        <f t="shared" si="30"/>
        <v>INDHFO</v>
      </c>
      <c r="G256" t="str">
        <f t="shared" si="30"/>
        <v>ICDRH</v>
      </c>
      <c r="H256" t="str">
        <f t="shared" si="30"/>
        <v>INDHFO</v>
      </c>
      <c r="I256" s="10" t="s">
        <v>209</v>
      </c>
      <c r="J256" s="51">
        <f ca="1">OFFSET(Input!$A$1,M256+N256+2,O256+1)</f>
        <v>70.840902704037745</v>
      </c>
      <c r="L256" s="10" t="str">
        <f t="shared" si="25"/>
        <v>HeatTax</v>
      </c>
      <c r="M256" s="10">
        <f>VLOOKUP(L256,Input!$C$2:$D$6,2,FALSE)</f>
        <v>63</v>
      </c>
      <c r="N256" s="10">
        <f t="shared" si="26"/>
        <v>26</v>
      </c>
      <c r="O256" s="10">
        <f>MATCH(F256,Input!$C$15:$U$15,0)</f>
        <v>7</v>
      </c>
    </row>
    <row r="257" spans="2:15">
      <c r="C257" t="s">
        <v>11</v>
      </c>
      <c r="D257" s="18">
        <v>2035</v>
      </c>
      <c r="E257" t="str">
        <f t="shared" si="29"/>
        <v>INDC*</v>
      </c>
      <c r="F257" t="str">
        <f t="shared" si="30"/>
        <v>INDLPG</v>
      </c>
      <c r="G257" t="str">
        <f t="shared" si="30"/>
        <v>ICDRH</v>
      </c>
      <c r="H257" t="str">
        <f t="shared" si="30"/>
        <v>INDLPG</v>
      </c>
      <c r="I257" s="10" t="s">
        <v>209</v>
      </c>
      <c r="J257" s="51">
        <f ca="1">OFFSET(Input!$A$1,M257+N257+2,O257+1)</f>
        <v>50.283318770351023</v>
      </c>
      <c r="L257" s="10" t="str">
        <f t="shared" si="25"/>
        <v>HeatTax</v>
      </c>
      <c r="M257" s="10">
        <f>VLOOKUP(L257,Input!$C$2:$D$6,2,FALSE)</f>
        <v>63</v>
      </c>
      <c r="N257" s="10">
        <f t="shared" si="26"/>
        <v>26</v>
      </c>
      <c r="O257" s="10">
        <f>MATCH(F257,Input!$C$15:$U$15,0)</f>
        <v>8</v>
      </c>
    </row>
    <row r="258" spans="2:15">
      <c r="C258" t="s">
        <v>11</v>
      </c>
      <c r="D258" s="18">
        <v>2035</v>
      </c>
      <c r="E258" t="str">
        <f t="shared" si="29"/>
        <v>INDC*</v>
      </c>
      <c r="F258" t="str">
        <f t="shared" si="30"/>
        <v>INDWST</v>
      </c>
      <c r="G258" t="str">
        <f t="shared" si="30"/>
        <v>ICDRH</v>
      </c>
      <c r="H258" t="str">
        <f t="shared" si="30"/>
        <v>INDWST</v>
      </c>
      <c r="I258" s="10" t="s">
        <v>209</v>
      </c>
      <c r="J258" s="51">
        <f ca="1">OFFSET(Input!$A$1,M258+N258+2,O258+1)</f>
        <v>0</v>
      </c>
      <c r="L258" s="10" t="str">
        <f t="shared" si="25"/>
        <v>HeatTax</v>
      </c>
      <c r="M258" s="10">
        <f>VLOOKUP(L258,Input!$C$2:$D$6,2,FALSE)</f>
        <v>63</v>
      </c>
      <c r="N258" s="10">
        <f t="shared" si="26"/>
        <v>26</v>
      </c>
      <c r="O258" s="10">
        <f>MATCH(F258,Input!$C$15:$U$15,0)</f>
        <v>9</v>
      </c>
    </row>
    <row r="259" spans="2:15">
      <c r="C259" t="s">
        <v>11</v>
      </c>
      <c r="D259" s="18">
        <v>2035</v>
      </c>
      <c r="E259" t="str">
        <f t="shared" si="29"/>
        <v>INDC*</v>
      </c>
      <c r="F259" t="str">
        <f t="shared" si="30"/>
        <v>INDHCE</v>
      </c>
      <c r="G259" t="str">
        <f t="shared" si="30"/>
        <v>ICDRH</v>
      </c>
      <c r="H259" t="str">
        <f t="shared" si="30"/>
        <v>INDHCE</v>
      </c>
      <c r="I259" s="10" t="s">
        <v>209</v>
      </c>
      <c r="J259" s="51">
        <f ca="1">OFFSET(Input!$A$1,M259+N259+2,O259+1)</f>
        <v>30.170076892571945</v>
      </c>
      <c r="L259" s="10" t="str">
        <f t="shared" si="25"/>
        <v>HeatTax</v>
      </c>
      <c r="M259" s="10">
        <f>VLOOKUP(L259,Input!$C$2:$D$6,2,FALSE)</f>
        <v>63</v>
      </c>
      <c r="N259" s="10">
        <f t="shared" si="26"/>
        <v>26</v>
      </c>
      <c r="O259" s="10">
        <f>MATCH(F259,Input!$C$15:$U$15,0)</f>
        <v>10</v>
      </c>
    </row>
    <row r="260" spans="2:15">
      <c r="C260" t="s">
        <v>11</v>
      </c>
      <c r="D260" s="18">
        <v>2035</v>
      </c>
      <c r="E260" t="str">
        <f t="shared" si="29"/>
        <v>INDC*</v>
      </c>
      <c r="F260" t="str">
        <f t="shared" si="30"/>
        <v>INDHDE</v>
      </c>
      <c r="G260" t="str">
        <f t="shared" si="30"/>
        <v>ICDRH</v>
      </c>
      <c r="H260" t="str">
        <f t="shared" si="30"/>
        <v>INDHDE</v>
      </c>
      <c r="I260" s="10" t="s">
        <v>209</v>
      </c>
      <c r="J260" s="51">
        <f ca="1">OFFSET(Input!$A$1,M260+N260+2,O260+1)</f>
        <v>30.170076892571945</v>
      </c>
      <c r="L260" s="10" t="str">
        <f t="shared" si="25"/>
        <v>HeatTax</v>
      </c>
      <c r="M260" s="10">
        <f>VLOOKUP(L260,Input!$C$2:$D$6,2,FALSE)</f>
        <v>63</v>
      </c>
      <c r="N260" s="10">
        <f t="shared" si="26"/>
        <v>26</v>
      </c>
      <c r="O260" s="10">
        <f>MATCH(F260,Input!$C$15:$U$15,0)</f>
        <v>11</v>
      </c>
    </row>
    <row r="261" spans="2:15">
      <c r="B261" s="9"/>
      <c r="C261" s="9" t="s">
        <v>11</v>
      </c>
      <c r="D261" s="12">
        <v>2035</v>
      </c>
      <c r="E261" s="9" t="str">
        <f t="shared" si="29"/>
        <v>INDC*</v>
      </c>
      <c r="F261" s="9" t="str">
        <f t="shared" si="30"/>
        <v>INDELC</v>
      </c>
      <c r="G261" s="9" t="str">
        <f t="shared" si="30"/>
        <v>ICDRH</v>
      </c>
      <c r="H261" s="9" t="str">
        <f t="shared" si="30"/>
        <v>INDELC</v>
      </c>
      <c r="I261" s="13" t="s">
        <v>209</v>
      </c>
      <c r="J261" s="52">
        <f ca="1">OFFSET(Input!$A$1,M261+N261+2,O261+1)</f>
        <v>40.322872058088471</v>
      </c>
      <c r="L261" s="13" t="str">
        <f t="shared" si="25"/>
        <v>HeatTax</v>
      </c>
      <c r="M261" s="13">
        <f>VLOOKUP(L261,Input!$C$2:$D$6,2,FALSE)</f>
        <v>63</v>
      </c>
      <c r="N261" s="13">
        <f t="shared" si="26"/>
        <v>26</v>
      </c>
      <c r="O261" s="13">
        <f>MATCH(F261,Input!$C$15:$U$15,0)</f>
        <v>12</v>
      </c>
    </row>
    <row r="262" spans="2:15">
      <c r="B262" s="26"/>
      <c r="C262" s="26" t="s">
        <v>11</v>
      </c>
      <c r="D262" s="27">
        <v>2035</v>
      </c>
      <c r="E262" s="26" t="str">
        <f t="shared" si="29"/>
        <v>INDC*</v>
      </c>
      <c r="F262" s="26" t="str">
        <f t="shared" si="30"/>
        <v>INDELC</v>
      </c>
      <c r="G262" s="26" t="str">
        <f t="shared" si="30"/>
        <v>ICDLA</v>
      </c>
      <c r="H262" s="26" t="str">
        <f t="shared" si="30"/>
        <v>INDELC</v>
      </c>
      <c r="I262" s="28" t="s">
        <v>209</v>
      </c>
      <c r="J262" s="53">
        <f ca="1">OFFSET(Input!$A$1,M262+N262+2,O262+1)</f>
        <v>40.322872058088471</v>
      </c>
      <c r="L262" s="28" t="str">
        <f t="shared" si="25"/>
        <v>FullTax</v>
      </c>
      <c r="M262" s="28">
        <f>VLOOKUP(L262,Input!$C$2:$D$6,2,FALSE)</f>
        <v>113</v>
      </c>
      <c r="N262" s="28">
        <f t="shared" si="26"/>
        <v>26</v>
      </c>
      <c r="O262" s="28">
        <f>MATCH(F262,Input!$C$15:$U$15,0)</f>
        <v>12</v>
      </c>
    </row>
    <row r="263" spans="2:15">
      <c r="B263" s="9"/>
      <c r="C263" s="9" t="s">
        <v>11</v>
      </c>
      <c r="D263" s="12">
        <v>2035</v>
      </c>
      <c r="E263" s="9" t="str">
        <f t="shared" si="29"/>
        <v>INDC*</v>
      </c>
      <c r="F263" s="9" t="str">
        <f t="shared" si="30"/>
        <v>INDELC</v>
      </c>
      <c r="G263" s="9" t="str">
        <f t="shared" si="30"/>
        <v>ICDEM</v>
      </c>
      <c r="H263" s="9" t="str">
        <f t="shared" si="30"/>
        <v>INDELC</v>
      </c>
      <c r="I263" s="13" t="s">
        <v>209</v>
      </c>
      <c r="J263" s="52">
        <f ca="1">OFFSET(Input!$A$1,M263+N263+2,O263+1)</f>
        <v>40.322872058088471</v>
      </c>
      <c r="L263" s="13" t="str">
        <f t="shared" ref="L263:L323" si="31">VLOOKUP(RIGHT(G263,3),$T$6:$V$12,3,FALSE)</f>
        <v>FullTax</v>
      </c>
      <c r="M263" s="13">
        <f>VLOOKUP(L263,Input!$C$2:$D$6,2,FALSE)</f>
        <v>113</v>
      </c>
      <c r="N263" s="13">
        <f t="shared" ref="N263:N323" si="32">D263-2009</f>
        <v>26</v>
      </c>
      <c r="O263" s="13">
        <f>MATCH(F263,Input!$C$15:$U$15,0)</f>
        <v>12</v>
      </c>
    </row>
    <row r="264" spans="2:15">
      <c r="C264" t="s">
        <v>11</v>
      </c>
      <c r="D264" s="18">
        <v>2035</v>
      </c>
      <c r="E264" t="str">
        <f t="shared" si="29"/>
        <v>INDC*</v>
      </c>
      <c r="F264" t="str">
        <f t="shared" si="30"/>
        <v>INDDSB1</v>
      </c>
      <c r="G264" t="str">
        <f t="shared" si="30"/>
        <v>ICDTF</v>
      </c>
      <c r="H264" t="str">
        <f t="shared" si="30"/>
        <v>INDDSB1</v>
      </c>
      <c r="I264" s="10" t="s">
        <v>209</v>
      </c>
      <c r="J264" s="51">
        <f ca="1">OFFSET(Input!$A$1,M264+N264+2,O264+1)</f>
        <v>40.322872058088471</v>
      </c>
      <c r="L264" s="10" t="str">
        <f t="shared" si="31"/>
        <v>FullTax</v>
      </c>
      <c r="M264" s="10">
        <f>VLOOKUP(L264,Input!$C$2:$D$6,2,FALSE)</f>
        <v>113</v>
      </c>
      <c r="N264" s="10">
        <f t="shared" si="32"/>
        <v>26</v>
      </c>
      <c r="O264" s="10">
        <f>MATCH(F264,Input!$C$15:$U$15,0)</f>
        <v>13</v>
      </c>
    </row>
    <row r="265" spans="2:15">
      <c r="C265" t="s">
        <v>11</v>
      </c>
      <c r="D265" s="18">
        <v>2035</v>
      </c>
      <c r="E265" t="str">
        <f t="shared" si="29"/>
        <v>INDC*</v>
      </c>
      <c r="F265" t="str">
        <f t="shared" si="30"/>
        <v>INDDSB2</v>
      </c>
      <c r="G265" t="str">
        <f t="shared" si="30"/>
        <v>ICDTF</v>
      </c>
      <c r="H265" t="str">
        <f t="shared" si="30"/>
        <v>INDDSB2</v>
      </c>
      <c r="I265" s="10" t="s">
        <v>209</v>
      </c>
      <c r="J265" s="51">
        <f ca="1">OFFSET(Input!$A$1,M265+N265+2,O265+1)</f>
        <v>121.84069514307899</v>
      </c>
      <c r="L265" s="10" t="str">
        <f t="shared" si="31"/>
        <v>FullTax</v>
      </c>
      <c r="M265" s="10">
        <f>VLOOKUP(L265,Input!$C$2:$D$6,2,FALSE)</f>
        <v>113</v>
      </c>
      <c r="N265" s="10">
        <f t="shared" si="32"/>
        <v>26</v>
      </c>
      <c r="O265" s="10">
        <f>MATCH(F265,Input!$C$15:$U$15,0)</f>
        <v>14</v>
      </c>
    </row>
    <row r="266" spans="2:15">
      <c r="C266" t="s">
        <v>11</v>
      </c>
      <c r="D266" s="18">
        <v>2035</v>
      </c>
      <c r="E266" t="str">
        <f t="shared" si="29"/>
        <v>INDC*</v>
      </c>
      <c r="F266" t="str">
        <f t="shared" si="30"/>
        <v>INDDSL</v>
      </c>
      <c r="G266" t="str">
        <f t="shared" si="30"/>
        <v>ICDTF</v>
      </c>
      <c r="H266" t="str">
        <f t="shared" si="30"/>
        <v>INDDSL</v>
      </c>
      <c r="I266" s="10" t="s">
        <v>209</v>
      </c>
      <c r="J266" s="51">
        <f ca="1">OFFSET(Input!$A$1,M266+N266+2,O266+1)</f>
        <v>154.26271326684906</v>
      </c>
      <c r="L266" s="10" t="str">
        <f t="shared" si="31"/>
        <v>FullTax</v>
      </c>
      <c r="M266" s="10">
        <f>VLOOKUP(L266,Input!$C$2:$D$6,2,FALSE)</f>
        <v>113</v>
      </c>
      <c r="N266" s="10">
        <f t="shared" si="32"/>
        <v>26</v>
      </c>
      <c r="O266" s="10">
        <f>MATCH(F266,Input!$C$15:$U$15,0)</f>
        <v>3</v>
      </c>
    </row>
    <row r="267" spans="2:15">
      <c r="C267" t="s">
        <v>11</v>
      </c>
      <c r="D267" s="18">
        <v>2035</v>
      </c>
      <c r="E267" t="str">
        <f t="shared" si="29"/>
        <v>INDC*</v>
      </c>
      <c r="F267" t="str">
        <f t="shared" si="30"/>
        <v>INDLPG</v>
      </c>
      <c r="G267" t="str">
        <f t="shared" si="30"/>
        <v>ICDFL</v>
      </c>
      <c r="H267" t="str">
        <f t="shared" si="30"/>
        <v>INDLPG</v>
      </c>
      <c r="I267" s="10" t="s">
        <v>209</v>
      </c>
      <c r="J267" s="51">
        <f ca="1">OFFSET(Input!$A$1,M267+N267+2,O267+1)</f>
        <v>50.283318770351023</v>
      </c>
      <c r="L267" s="10" t="str">
        <f t="shared" si="31"/>
        <v>FullTax</v>
      </c>
      <c r="M267" s="10">
        <f>VLOOKUP(L267,Input!$C$2:$D$6,2,FALSE)</f>
        <v>113</v>
      </c>
      <c r="N267" s="10">
        <f t="shared" si="32"/>
        <v>26</v>
      </c>
      <c r="O267" s="10">
        <f>MATCH(F267,Input!$C$15:$U$15,0)</f>
        <v>8</v>
      </c>
    </row>
    <row r="268" spans="2:15">
      <c r="C268" t="s">
        <v>11</v>
      </c>
      <c r="D268" s="18">
        <v>2035</v>
      </c>
      <c r="E268" t="str">
        <f t="shared" si="29"/>
        <v>INDC*</v>
      </c>
      <c r="F268" t="str">
        <f t="shared" si="30"/>
        <v>INDSNG1</v>
      </c>
      <c r="G268" t="str">
        <f t="shared" si="30"/>
        <v>ICDFL</v>
      </c>
      <c r="H268" t="str">
        <f t="shared" si="30"/>
        <v>INDSNG1</v>
      </c>
      <c r="I268" s="10" t="s">
        <v>209</v>
      </c>
      <c r="J268" s="51">
        <f ca="1">OFFSET(Input!$A$1,M268+N268+2,O268+1)</f>
        <v>121.84069514307899</v>
      </c>
      <c r="L268" s="10" t="str">
        <f t="shared" si="31"/>
        <v>FullTax</v>
      </c>
      <c r="M268" s="10">
        <f>VLOOKUP(L268,Input!$C$2:$D$6,2,FALSE)</f>
        <v>113</v>
      </c>
      <c r="N268" s="10">
        <f t="shared" si="32"/>
        <v>26</v>
      </c>
      <c r="O268" s="10">
        <f>MATCH(F268,Input!$C$15:$U$15,0)</f>
        <v>15</v>
      </c>
    </row>
    <row r="269" spans="2:15">
      <c r="B269" s="9"/>
      <c r="C269" s="9" t="s">
        <v>11</v>
      </c>
      <c r="D269" s="12">
        <v>2035</v>
      </c>
      <c r="E269" s="9" t="str">
        <f t="shared" si="29"/>
        <v>INDC*</v>
      </c>
      <c r="F269" s="9" t="str">
        <f t="shared" si="30"/>
        <v>INDSNG2</v>
      </c>
      <c r="G269" s="9" t="str">
        <f t="shared" si="30"/>
        <v>ICDFL</v>
      </c>
      <c r="H269" s="9" t="str">
        <f t="shared" si="30"/>
        <v>INDSNG2</v>
      </c>
      <c r="I269" s="13" t="s">
        <v>209</v>
      </c>
      <c r="J269" s="52">
        <f ca="1">OFFSET(Input!$A$1,M269+N269+2,O269+1)</f>
        <v>0</v>
      </c>
      <c r="L269" s="13" t="str">
        <f t="shared" si="31"/>
        <v>FullTax</v>
      </c>
      <c r="M269" s="13">
        <f>VLOOKUP(L269,Input!$C$2:$D$6,2,FALSE)</f>
        <v>113</v>
      </c>
      <c r="N269" s="13">
        <f t="shared" si="32"/>
        <v>26</v>
      </c>
      <c r="O269" s="13">
        <f>MATCH(F269,Input!$C$15:$U$15,0)</f>
        <v>16</v>
      </c>
    </row>
    <row r="270" spans="2:15" ht="15.75" thickBot="1">
      <c r="B270" s="80"/>
      <c r="C270" s="80"/>
      <c r="D270" s="80"/>
      <c r="E270" s="80"/>
      <c r="F270" s="80"/>
      <c r="G270" s="80"/>
      <c r="H270" s="80"/>
      <c r="I270" s="80"/>
      <c r="J270" s="80" t="e">
        <f ca="1">OFFSET(Input!$A$1,M270+N270+2,O270+1)</f>
        <v>#N/A</v>
      </c>
      <c r="L270" t="e">
        <f t="shared" si="31"/>
        <v>#N/A</v>
      </c>
      <c r="M270" t="e">
        <f>VLOOKUP(L270,Input!$C$2:$D$6,2,FALSE)</f>
        <v>#N/A</v>
      </c>
      <c r="N270">
        <f t="shared" si="32"/>
        <v>-2009</v>
      </c>
      <c r="O270" t="e">
        <f>MATCH(F270,Input!$C$15:$U$15,0)</f>
        <v>#N/A</v>
      </c>
    </row>
    <row r="271" spans="2:15">
      <c r="J271" t="e">
        <f ca="1">OFFSET(Input!$A$1,M271+N271+2,O271+1)</f>
        <v>#N/A</v>
      </c>
      <c r="L271" t="e">
        <f t="shared" si="31"/>
        <v>#N/A</v>
      </c>
      <c r="M271" t="e">
        <f>VLOOKUP(L271,Input!$C$2:$D$6,2,FALSE)</f>
        <v>#N/A</v>
      </c>
      <c r="N271">
        <f t="shared" si="32"/>
        <v>-2009</v>
      </c>
      <c r="O271" t="e">
        <f>MATCH(F271,Input!$C$15:$U$15,0)</f>
        <v>#N/A</v>
      </c>
    </row>
    <row r="272" spans="2:15">
      <c r="J272" t="e">
        <f ca="1">OFFSET(Input!$A$1,M272+N272+2,O272+1)</f>
        <v>#N/A</v>
      </c>
      <c r="L272" t="e">
        <f t="shared" si="31"/>
        <v>#N/A</v>
      </c>
      <c r="M272" t="e">
        <f>VLOOKUP(L272,Input!$C$2:$D$6,2,FALSE)</f>
        <v>#N/A</v>
      </c>
      <c r="N272">
        <f t="shared" si="32"/>
        <v>-2009</v>
      </c>
      <c r="O272" t="e">
        <f>MATCH(F272,Input!$C$15:$U$15,0)</f>
        <v>#N/A</v>
      </c>
    </row>
    <row r="273" spans="10:15">
      <c r="J273" t="e">
        <f ca="1">OFFSET(Input!$A$1,M273+N273+2,O273+1)</f>
        <v>#N/A</v>
      </c>
      <c r="L273" t="e">
        <f t="shared" si="31"/>
        <v>#N/A</v>
      </c>
      <c r="M273" t="e">
        <f>VLOOKUP(L273,Input!$C$2:$D$6,2,FALSE)</f>
        <v>#N/A</v>
      </c>
      <c r="N273">
        <f t="shared" si="32"/>
        <v>-2009</v>
      </c>
      <c r="O273" t="e">
        <f>MATCH(F273,Input!$C$15:$U$15,0)</f>
        <v>#N/A</v>
      </c>
    </row>
    <row r="274" spans="10:15">
      <c r="J274" t="e">
        <f ca="1">OFFSET(Input!$A$1,M274+N274+2,O274+1)</f>
        <v>#N/A</v>
      </c>
      <c r="L274" t="e">
        <f t="shared" si="31"/>
        <v>#N/A</v>
      </c>
      <c r="M274" t="e">
        <f>VLOOKUP(L274,Input!$C$2:$D$6,2,FALSE)</f>
        <v>#N/A</v>
      </c>
      <c r="N274">
        <f t="shared" si="32"/>
        <v>-2009</v>
      </c>
      <c r="O274" t="e">
        <f>MATCH(F274,Input!$C$15:$U$15,0)</f>
        <v>#N/A</v>
      </c>
    </row>
    <row r="275" spans="10:15">
      <c r="J275" t="e">
        <f ca="1">OFFSET(Input!$A$1,M275+N275+2,O275+1)</f>
        <v>#N/A</v>
      </c>
      <c r="L275" t="e">
        <f t="shared" si="31"/>
        <v>#N/A</v>
      </c>
      <c r="M275" t="e">
        <f>VLOOKUP(L275,Input!$C$2:$D$6,2,FALSE)</f>
        <v>#N/A</v>
      </c>
      <c r="N275">
        <f t="shared" si="32"/>
        <v>-2009</v>
      </c>
      <c r="O275" t="e">
        <f>MATCH(F275,Input!$C$15:$U$15,0)</f>
        <v>#N/A</v>
      </c>
    </row>
    <row r="276" spans="10:15">
      <c r="J276" t="e">
        <f ca="1">OFFSET(Input!$A$1,M276+N276+2,O276+1)</f>
        <v>#N/A</v>
      </c>
      <c r="L276" t="e">
        <f t="shared" si="31"/>
        <v>#N/A</v>
      </c>
      <c r="M276" t="e">
        <f>VLOOKUP(L276,Input!$C$2:$D$6,2,FALSE)</f>
        <v>#N/A</v>
      </c>
      <c r="N276">
        <f t="shared" si="32"/>
        <v>-2009</v>
      </c>
      <c r="O276" t="e">
        <f>MATCH(F276,Input!$C$15:$U$15,0)</f>
        <v>#N/A</v>
      </c>
    </row>
    <row r="277" spans="10:15">
      <c r="J277" t="e">
        <f ca="1">OFFSET(Input!$A$1,M277+N277+2,O277+1)</f>
        <v>#N/A</v>
      </c>
      <c r="L277" t="e">
        <f t="shared" si="31"/>
        <v>#N/A</v>
      </c>
      <c r="M277" t="e">
        <f>VLOOKUP(L277,Input!$C$2:$D$6,2,FALSE)</f>
        <v>#N/A</v>
      </c>
      <c r="N277">
        <f t="shared" si="32"/>
        <v>-2009</v>
      </c>
      <c r="O277" t="e">
        <f>MATCH(F277,Input!$C$15:$U$15,0)</f>
        <v>#N/A</v>
      </c>
    </row>
    <row r="278" spans="10:15">
      <c r="J278" t="e">
        <f ca="1">OFFSET(Input!$A$1,M278+N278+2,O278+1)</f>
        <v>#N/A</v>
      </c>
      <c r="L278" t="e">
        <f t="shared" si="31"/>
        <v>#N/A</v>
      </c>
      <c r="M278" t="e">
        <f>VLOOKUP(L278,Input!$C$2:$D$6,2,FALSE)</f>
        <v>#N/A</v>
      </c>
      <c r="N278">
        <f t="shared" si="32"/>
        <v>-2009</v>
      </c>
      <c r="O278" t="e">
        <f>MATCH(F278,Input!$C$15:$U$15,0)</f>
        <v>#N/A</v>
      </c>
    </row>
    <row r="279" spans="10:15">
      <c r="J279" t="e">
        <f ca="1">OFFSET(Input!$A$1,M279+N279+2,O279+1)</f>
        <v>#N/A</v>
      </c>
      <c r="L279" t="e">
        <f t="shared" si="31"/>
        <v>#N/A</v>
      </c>
      <c r="M279" t="e">
        <f>VLOOKUP(L279,Input!$C$2:$D$6,2,FALSE)</f>
        <v>#N/A</v>
      </c>
      <c r="N279">
        <f t="shared" si="32"/>
        <v>-2009</v>
      </c>
      <c r="O279" t="e">
        <f>MATCH(F279,Input!$C$15:$U$15,0)</f>
        <v>#N/A</v>
      </c>
    </row>
    <row r="280" spans="10:15">
      <c r="J280" t="e">
        <f ca="1">OFFSET(Input!$A$1,M280+N280+2,O280+1)</f>
        <v>#N/A</v>
      </c>
      <c r="L280" t="e">
        <f t="shared" si="31"/>
        <v>#N/A</v>
      </c>
      <c r="M280" t="e">
        <f>VLOOKUP(L280,Input!$C$2:$D$6,2,FALSE)</f>
        <v>#N/A</v>
      </c>
      <c r="N280">
        <f t="shared" si="32"/>
        <v>-2009</v>
      </c>
      <c r="O280" t="e">
        <f>MATCH(F280,Input!$C$15:$U$15,0)</f>
        <v>#N/A</v>
      </c>
    </row>
    <row r="281" spans="10:15">
      <c r="J281" t="e">
        <f ca="1">OFFSET(Input!$A$1,M281+N281+2,O281+1)</f>
        <v>#N/A</v>
      </c>
      <c r="L281" t="e">
        <f t="shared" si="31"/>
        <v>#N/A</v>
      </c>
      <c r="M281" t="e">
        <f>VLOOKUP(L281,Input!$C$2:$D$6,2,FALSE)</f>
        <v>#N/A</v>
      </c>
      <c r="N281">
        <f t="shared" si="32"/>
        <v>-2009</v>
      </c>
      <c r="O281" t="e">
        <f>MATCH(F281,Input!$C$15:$U$15,0)</f>
        <v>#N/A</v>
      </c>
    </row>
    <row r="282" spans="10:15">
      <c r="J282" t="e">
        <f ca="1">OFFSET(Input!$A$1,M282+N282+2,O282+1)</f>
        <v>#N/A</v>
      </c>
      <c r="L282" t="e">
        <f t="shared" si="31"/>
        <v>#N/A</v>
      </c>
      <c r="M282" t="e">
        <f>VLOOKUP(L282,Input!$C$2:$D$6,2,FALSE)</f>
        <v>#N/A</v>
      </c>
      <c r="N282">
        <f t="shared" si="32"/>
        <v>-2009</v>
      </c>
      <c r="O282" t="e">
        <f>MATCH(F282,Input!$C$15:$U$15,0)</f>
        <v>#N/A</v>
      </c>
    </row>
    <row r="283" spans="10:15">
      <c r="J283" t="e">
        <f ca="1">OFFSET(Input!$A$1,M283+N283+2,O283+1)</f>
        <v>#N/A</v>
      </c>
      <c r="L283" t="e">
        <f t="shared" si="31"/>
        <v>#N/A</v>
      </c>
      <c r="M283" t="e">
        <f>VLOOKUP(L283,Input!$C$2:$D$6,2,FALSE)</f>
        <v>#N/A</v>
      </c>
      <c r="N283">
        <f t="shared" si="32"/>
        <v>-2009</v>
      </c>
      <c r="O283" t="e">
        <f>MATCH(F283,Input!$C$15:$U$15,0)</f>
        <v>#N/A</v>
      </c>
    </row>
    <row r="284" spans="10:15">
      <c r="J284" t="e">
        <f ca="1">OFFSET(Input!$A$1,M284+N284+2,O284+1)</f>
        <v>#N/A</v>
      </c>
      <c r="L284" t="e">
        <f t="shared" si="31"/>
        <v>#N/A</v>
      </c>
      <c r="M284" t="e">
        <f>VLOOKUP(L284,Input!$C$2:$D$6,2,FALSE)</f>
        <v>#N/A</v>
      </c>
      <c r="N284">
        <f t="shared" si="32"/>
        <v>-2009</v>
      </c>
      <c r="O284" t="e">
        <f>MATCH(F284,Input!$C$15:$U$15,0)</f>
        <v>#N/A</v>
      </c>
    </row>
    <row r="285" spans="10:15">
      <c r="J285" t="e">
        <f ca="1">OFFSET(Input!$A$1,M285+N285+2,O285+1)</f>
        <v>#N/A</v>
      </c>
      <c r="L285" t="e">
        <f t="shared" si="31"/>
        <v>#N/A</v>
      </c>
      <c r="M285" t="e">
        <f>VLOOKUP(L285,Input!$C$2:$D$6,2,FALSE)</f>
        <v>#N/A</v>
      </c>
      <c r="N285">
        <f t="shared" si="32"/>
        <v>-2009</v>
      </c>
      <c r="O285" t="e">
        <f>MATCH(F285,Input!$C$15:$U$15,0)</f>
        <v>#N/A</v>
      </c>
    </row>
    <row r="286" spans="10:15">
      <c r="J286" t="e">
        <f ca="1">OFFSET(Input!$A$1,M286+N286+2,O286+1)</f>
        <v>#N/A</v>
      </c>
      <c r="L286" t="e">
        <f t="shared" si="31"/>
        <v>#N/A</v>
      </c>
      <c r="M286" t="e">
        <f>VLOOKUP(L286,Input!$C$2:$D$6,2,FALSE)</f>
        <v>#N/A</v>
      </c>
      <c r="N286">
        <f t="shared" si="32"/>
        <v>-2009</v>
      </c>
      <c r="O286" t="e">
        <f>MATCH(F286,Input!$C$15:$U$15,0)</f>
        <v>#N/A</v>
      </c>
    </row>
    <row r="287" spans="10:15">
      <c r="J287" t="e">
        <f ca="1">OFFSET(Input!$A$1,M287+N287+2,O287+1)</f>
        <v>#N/A</v>
      </c>
      <c r="L287" t="e">
        <f t="shared" si="31"/>
        <v>#N/A</v>
      </c>
      <c r="M287" t="e">
        <f>VLOOKUP(L287,Input!$C$2:$D$6,2,FALSE)</f>
        <v>#N/A</v>
      </c>
      <c r="N287">
        <f t="shared" si="32"/>
        <v>-2009</v>
      </c>
      <c r="O287" t="e">
        <f>MATCH(F287,Input!$C$15:$U$15,0)</f>
        <v>#N/A</v>
      </c>
    </row>
    <row r="288" spans="10:15">
      <c r="J288" t="e">
        <f ca="1">OFFSET(Input!$A$1,M288+N288+2,O288+1)</f>
        <v>#N/A</v>
      </c>
      <c r="L288" t="e">
        <f t="shared" si="31"/>
        <v>#N/A</v>
      </c>
      <c r="M288" t="e">
        <f>VLOOKUP(L288,Input!$C$2:$D$6,2,FALSE)</f>
        <v>#N/A</v>
      </c>
      <c r="N288">
        <f t="shared" si="32"/>
        <v>-2009</v>
      </c>
      <c r="O288" t="e">
        <f>MATCH(F288,Input!$C$15:$U$15,0)</f>
        <v>#N/A</v>
      </c>
    </row>
    <row r="289" spans="10:15">
      <c r="J289" t="e">
        <f ca="1">OFFSET(Input!$A$1,M289+N289+2,O289+1)</f>
        <v>#N/A</v>
      </c>
      <c r="L289" t="e">
        <f t="shared" si="31"/>
        <v>#N/A</v>
      </c>
      <c r="M289" t="e">
        <f>VLOOKUP(L289,Input!$C$2:$D$6,2,FALSE)</f>
        <v>#N/A</v>
      </c>
      <c r="N289">
        <f t="shared" si="32"/>
        <v>-2009</v>
      </c>
      <c r="O289" t="e">
        <f>MATCH(F289,Input!$C$15:$U$15,0)</f>
        <v>#N/A</v>
      </c>
    </row>
    <row r="290" spans="10:15">
      <c r="J290" t="e">
        <f ca="1">OFFSET(Input!$A$1,M290+N290+2,O290+1)</f>
        <v>#N/A</v>
      </c>
      <c r="L290" t="e">
        <f t="shared" si="31"/>
        <v>#N/A</v>
      </c>
      <c r="M290" t="e">
        <f>VLOOKUP(L290,Input!$C$2:$D$6,2,FALSE)</f>
        <v>#N/A</v>
      </c>
      <c r="N290">
        <f t="shared" si="32"/>
        <v>-2009</v>
      </c>
      <c r="O290" t="e">
        <f>MATCH(F290,Input!$C$15:$U$15,0)</f>
        <v>#N/A</v>
      </c>
    </row>
    <row r="291" spans="10:15">
      <c r="J291" t="e">
        <f ca="1">OFFSET(Input!$A$1,M291+N291+2,O291+1)</f>
        <v>#N/A</v>
      </c>
      <c r="L291" t="e">
        <f t="shared" si="31"/>
        <v>#N/A</v>
      </c>
      <c r="M291" t="e">
        <f>VLOOKUP(L291,Input!$C$2:$D$6,2,FALSE)</f>
        <v>#N/A</v>
      </c>
      <c r="N291">
        <f t="shared" si="32"/>
        <v>-2009</v>
      </c>
      <c r="O291" t="e">
        <f>MATCH(F291,Input!$C$15:$U$15,0)</f>
        <v>#N/A</v>
      </c>
    </row>
    <row r="292" spans="10:15">
      <c r="J292" t="e">
        <f ca="1">OFFSET(Input!$A$1,M292+N292+2,O292+1)</f>
        <v>#N/A</v>
      </c>
      <c r="L292" t="e">
        <f t="shared" si="31"/>
        <v>#N/A</v>
      </c>
      <c r="M292" t="e">
        <f>VLOOKUP(L292,Input!$C$2:$D$6,2,FALSE)</f>
        <v>#N/A</v>
      </c>
      <c r="N292">
        <f t="shared" si="32"/>
        <v>-2009</v>
      </c>
      <c r="O292" t="e">
        <f>MATCH(F292,Input!$C$15:$U$15,0)</f>
        <v>#N/A</v>
      </c>
    </row>
    <row r="293" spans="10:15">
      <c r="J293" t="e">
        <f ca="1">OFFSET(Input!$A$1,M293+N293+2,O293+1)</f>
        <v>#N/A</v>
      </c>
      <c r="L293" t="e">
        <f t="shared" si="31"/>
        <v>#N/A</v>
      </c>
      <c r="M293" t="e">
        <f>VLOOKUP(L293,Input!$C$2:$D$6,2,FALSE)</f>
        <v>#N/A</v>
      </c>
      <c r="N293">
        <f t="shared" si="32"/>
        <v>-2009</v>
      </c>
      <c r="O293" t="e">
        <f>MATCH(F293,Input!$C$15:$U$15,0)</f>
        <v>#N/A</v>
      </c>
    </row>
    <row r="294" spans="10:15">
      <c r="J294" t="e">
        <f ca="1">OFFSET(Input!$A$1,M294+N294+2,O294+1)</f>
        <v>#N/A</v>
      </c>
      <c r="L294" t="e">
        <f t="shared" si="31"/>
        <v>#N/A</v>
      </c>
      <c r="M294" t="e">
        <f>VLOOKUP(L294,Input!$C$2:$D$6,2,FALSE)</f>
        <v>#N/A</v>
      </c>
      <c r="N294">
        <f t="shared" si="32"/>
        <v>-2009</v>
      </c>
      <c r="O294" t="e">
        <f>MATCH(F294,Input!$C$15:$U$15,0)</f>
        <v>#N/A</v>
      </c>
    </row>
    <row r="295" spans="10:15">
      <c r="J295" t="e">
        <f ca="1">OFFSET(Input!$A$1,M295+N295+2,O295+1)</f>
        <v>#N/A</v>
      </c>
      <c r="L295" t="e">
        <f t="shared" si="31"/>
        <v>#N/A</v>
      </c>
      <c r="M295" t="e">
        <f>VLOOKUP(L295,Input!$C$2:$D$6,2,FALSE)</f>
        <v>#N/A</v>
      </c>
      <c r="N295">
        <f t="shared" si="32"/>
        <v>-2009</v>
      </c>
      <c r="O295" t="e">
        <f>MATCH(F295,Input!$C$15:$U$15,0)</f>
        <v>#N/A</v>
      </c>
    </row>
    <row r="296" spans="10:15">
      <c r="J296" t="e">
        <f ca="1">OFFSET(Input!$A$1,M296+N296+2,O296+1)</f>
        <v>#N/A</v>
      </c>
      <c r="L296" t="e">
        <f t="shared" si="31"/>
        <v>#N/A</v>
      </c>
      <c r="M296" t="e">
        <f>VLOOKUP(L296,Input!$C$2:$D$6,2,FALSE)</f>
        <v>#N/A</v>
      </c>
      <c r="N296">
        <f t="shared" si="32"/>
        <v>-2009</v>
      </c>
      <c r="O296" t="e">
        <f>MATCH(F296,Input!$C$15:$U$15,0)</f>
        <v>#N/A</v>
      </c>
    </row>
    <row r="297" spans="10:15">
      <c r="J297" t="e">
        <f ca="1">OFFSET(Input!$A$1,M297+N297+2,O297+1)</f>
        <v>#N/A</v>
      </c>
      <c r="L297" t="e">
        <f t="shared" si="31"/>
        <v>#N/A</v>
      </c>
      <c r="M297" t="e">
        <f>VLOOKUP(L297,Input!$C$2:$D$6,2,FALSE)</f>
        <v>#N/A</v>
      </c>
      <c r="N297">
        <f t="shared" si="32"/>
        <v>-2009</v>
      </c>
      <c r="O297" t="e">
        <f>MATCH(F297,Input!$C$15:$U$15,0)</f>
        <v>#N/A</v>
      </c>
    </row>
    <row r="298" spans="10:15">
      <c r="J298" t="e">
        <f ca="1">OFFSET(Input!$A$1,M298+N298+2,O298+1)</f>
        <v>#N/A</v>
      </c>
      <c r="L298" t="e">
        <f t="shared" si="31"/>
        <v>#N/A</v>
      </c>
      <c r="M298" t="e">
        <f>VLOOKUP(L298,Input!$C$2:$D$6,2,FALSE)</f>
        <v>#N/A</v>
      </c>
      <c r="N298">
        <f t="shared" si="32"/>
        <v>-2009</v>
      </c>
      <c r="O298" t="e">
        <f>MATCH(F298,Input!$C$15:$U$15,0)</f>
        <v>#N/A</v>
      </c>
    </row>
    <row r="299" spans="10:15">
      <c r="J299" t="e">
        <f ca="1">OFFSET(Input!$A$1,M299+N299+2,O299+1)</f>
        <v>#N/A</v>
      </c>
      <c r="L299" t="e">
        <f t="shared" si="31"/>
        <v>#N/A</v>
      </c>
      <c r="M299" t="e">
        <f>VLOOKUP(L299,Input!$C$2:$D$6,2,FALSE)</f>
        <v>#N/A</v>
      </c>
      <c r="N299">
        <f t="shared" si="32"/>
        <v>-2009</v>
      </c>
      <c r="O299" t="e">
        <f>MATCH(F299,Input!$C$15:$U$15,0)</f>
        <v>#N/A</v>
      </c>
    </row>
    <row r="300" spans="10:15">
      <c r="J300" t="e">
        <f ca="1">OFFSET(Input!$A$1,M300+N300+2,O300+1)</f>
        <v>#N/A</v>
      </c>
      <c r="L300" t="e">
        <f t="shared" si="31"/>
        <v>#N/A</v>
      </c>
      <c r="M300" t="e">
        <f>VLOOKUP(L300,Input!$C$2:$D$6,2,FALSE)</f>
        <v>#N/A</v>
      </c>
      <c r="N300">
        <f t="shared" si="32"/>
        <v>-2009</v>
      </c>
      <c r="O300" t="e">
        <f>MATCH(F300,Input!$C$15:$U$15,0)</f>
        <v>#N/A</v>
      </c>
    </row>
    <row r="301" spans="10:15">
      <c r="J301" t="e">
        <f ca="1">OFFSET(Input!$A$1,M301+N301+2,O301+1)</f>
        <v>#N/A</v>
      </c>
      <c r="L301" t="e">
        <f t="shared" si="31"/>
        <v>#N/A</v>
      </c>
      <c r="M301" t="e">
        <f>VLOOKUP(L301,Input!$C$2:$D$6,2,FALSE)</f>
        <v>#N/A</v>
      </c>
      <c r="N301">
        <f t="shared" si="32"/>
        <v>-2009</v>
      </c>
      <c r="O301" t="e">
        <f>MATCH(F301,Input!$C$15:$U$15,0)</f>
        <v>#N/A</v>
      </c>
    </row>
    <row r="302" spans="10:15">
      <c r="J302" t="e">
        <f ca="1">OFFSET(Input!$A$1,M302+N302+2,O302+1)</f>
        <v>#N/A</v>
      </c>
      <c r="L302" t="e">
        <f t="shared" si="31"/>
        <v>#N/A</v>
      </c>
      <c r="M302" t="e">
        <f>VLOOKUP(L302,Input!$C$2:$D$6,2,FALSE)</f>
        <v>#N/A</v>
      </c>
      <c r="N302">
        <f t="shared" si="32"/>
        <v>-2009</v>
      </c>
      <c r="O302" t="e">
        <f>MATCH(F302,Input!$C$15:$U$15,0)</f>
        <v>#N/A</v>
      </c>
    </row>
    <row r="303" spans="10:15">
      <c r="J303" t="e">
        <f ca="1">OFFSET(Input!$A$1,M303+N303+2,O303+1)</f>
        <v>#N/A</v>
      </c>
      <c r="L303" t="e">
        <f t="shared" si="31"/>
        <v>#N/A</v>
      </c>
      <c r="M303" t="e">
        <f>VLOOKUP(L303,Input!$C$2:$D$6,2,FALSE)</f>
        <v>#N/A</v>
      </c>
      <c r="N303">
        <f t="shared" si="32"/>
        <v>-2009</v>
      </c>
      <c r="O303" t="e">
        <f>MATCH(F303,Input!$C$15:$U$15,0)</f>
        <v>#N/A</v>
      </c>
    </row>
    <row r="304" spans="10:15">
      <c r="J304" t="e">
        <f ca="1">OFFSET(Input!$A$1,M304+N304+2,O304+1)</f>
        <v>#N/A</v>
      </c>
      <c r="L304" t="e">
        <f t="shared" si="31"/>
        <v>#N/A</v>
      </c>
      <c r="M304" t="e">
        <f>VLOOKUP(L304,Input!$C$2:$D$6,2,FALSE)</f>
        <v>#N/A</v>
      </c>
      <c r="N304">
        <f t="shared" si="32"/>
        <v>-2009</v>
      </c>
      <c r="O304" t="e">
        <f>MATCH(F304,Input!$C$15:$U$15,0)</f>
        <v>#N/A</v>
      </c>
    </row>
    <row r="305" spans="10:15">
      <c r="J305" t="e">
        <f ca="1">OFFSET(Input!$A$1,M305+N305+2,O305+1)</f>
        <v>#N/A</v>
      </c>
      <c r="L305" t="e">
        <f t="shared" si="31"/>
        <v>#N/A</v>
      </c>
      <c r="M305" t="e">
        <f>VLOOKUP(L305,Input!$C$2:$D$6,2,FALSE)</f>
        <v>#N/A</v>
      </c>
      <c r="N305">
        <f t="shared" si="32"/>
        <v>-2009</v>
      </c>
      <c r="O305" t="e">
        <f>MATCH(F305,Input!$C$15:$U$15,0)</f>
        <v>#N/A</v>
      </c>
    </row>
    <row r="306" spans="10:15">
      <c r="J306" t="e">
        <f ca="1">OFFSET(Input!$A$1,M306+N306+2,O306+1)</f>
        <v>#N/A</v>
      </c>
      <c r="L306" t="e">
        <f t="shared" si="31"/>
        <v>#N/A</v>
      </c>
      <c r="M306" t="e">
        <f>VLOOKUP(L306,Input!$C$2:$D$6,2,FALSE)</f>
        <v>#N/A</v>
      </c>
      <c r="N306">
        <f t="shared" si="32"/>
        <v>-2009</v>
      </c>
      <c r="O306" t="e">
        <f>MATCH(F306,Input!$C$15:$U$15,0)</f>
        <v>#N/A</v>
      </c>
    </row>
    <row r="307" spans="10:15">
      <c r="J307" t="e">
        <f ca="1">OFFSET(Input!$A$1,M307+N307+2,O307+1)</f>
        <v>#N/A</v>
      </c>
      <c r="L307" t="e">
        <f t="shared" si="31"/>
        <v>#N/A</v>
      </c>
      <c r="M307" t="e">
        <f>VLOOKUP(L307,Input!$C$2:$D$6,2,FALSE)</f>
        <v>#N/A</v>
      </c>
      <c r="N307">
        <f t="shared" si="32"/>
        <v>-2009</v>
      </c>
      <c r="O307" t="e">
        <f>MATCH(F307,Input!$C$15:$U$15,0)</f>
        <v>#N/A</v>
      </c>
    </row>
    <row r="308" spans="10:15">
      <c r="J308" t="e">
        <f ca="1">OFFSET(Input!$A$1,M308+N308+2,O308+1)</f>
        <v>#N/A</v>
      </c>
      <c r="L308" t="e">
        <f t="shared" si="31"/>
        <v>#N/A</v>
      </c>
      <c r="M308" t="e">
        <f>VLOOKUP(L308,Input!$C$2:$D$6,2,FALSE)</f>
        <v>#N/A</v>
      </c>
      <c r="N308">
        <f t="shared" si="32"/>
        <v>-2009</v>
      </c>
      <c r="O308" t="e">
        <f>MATCH(F308,Input!$C$15:$U$15,0)</f>
        <v>#N/A</v>
      </c>
    </row>
    <row r="309" spans="10:15">
      <c r="J309" t="e">
        <f ca="1">OFFSET(Input!$A$1,M309+N309+2,O309+1)</f>
        <v>#N/A</v>
      </c>
      <c r="L309" t="e">
        <f t="shared" si="31"/>
        <v>#N/A</v>
      </c>
      <c r="M309" t="e">
        <f>VLOOKUP(L309,Input!$C$2:$D$6,2,FALSE)</f>
        <v>#N/A</v>
      </c>
      <c r="N309">
        <f t="shared" si="32"/>
        <v>-2009</v>
      </c>
      <c r="O309" t="e">
        <f>MATCH(F309,Input!$C$15:$U$15,0)</f>
        <v>#N/A</v>
      </c>
    </row>
    <row r="310" spans="10:15">
      <c r="J310" t="e">
        <f ca="1">OFFSET(Input!$A$1,M310+N310+2,O310+1)</f>
        <v>#N/A</v>
      </c>
      <c r="L310" t="e">
        <f t="shared" si="31"/>
        <v>#N/A</v>
      </c>
      <c r="M310" t="e">
        <f>VLOOKUP(L310,Input!$C$2:$D$6,2,FALSE)</f>
        <v>#N/A</v>
      </c>
      <c r="N310">
        <f t="shared" si="32"/>
        <v>-2009</v>
      </c>
      <c r="O310" t="e">
        <f>MATCH(F310,Input!$C$15:$U$15,0)</f>
        <v>#N/A</v>
      </c>
    </row>
    <row r="311" spans="10:15">
      <c r="J311" t="e">
        <f ca="1">OFFSET(Input!$A$1,M311+N311+2,O311+1)</f>
        <v>#N/A</v>
      </c>
      <c r="L311" t="e">
        <f t="shared" si="31"/>
        <v>#N/A</v>
      </c>
      <c r="M311" t="e">
        <f>VLOOKUP(L311,Input!$C$2:$D$6,2,FALSE)</f>
        <v>#N/A</v>
      </c>
      <c r="N311">
        <f t="shared" si="32"/>
        <v>-2009</v>
      </c>
      <c r="O311" t="e">
        <f>MATCH(F311,Input!$C$15:$U$15,0)</f>
        <v>#N/A</v>
      </c>
    </row>
    <row r="312" spans="10:15">
      <c r="J312" t="e">
        <f ca="1">OFFSET(Input!$A$1,M312+N312+2,O312+1)</f>
        <v>#N/A</v>
      </c>
      <c r="L312" t="e">
        <f t="shared" si="31"/>
        <v>#N/A</v>
      </c>
      <c r="M312" t="e">
        <f>VLOOKUP(L312,Input!$C$2:$D$6,2,FALSE)</f>
        <v>#N/A</v>
      </c>
      <c r="N312">
        <f t="shared" si="32"/>
        <v>-2009</v>
      </c>
      <c r="O312" t="e">
        <f>MATCH(F312,Input!$C$15:$U$15,0)</f>
        <v>#N/A</v>
      </c>
    </row>
    <row r="313" spans="10:15">
      <c r="J313" t="e">
        <f ca="1">OFFSET(Input!$A$1,M313+N313+2,O313+1)</f>
        <v>#N/A</v>
      </c>
      <c r="L313" t="e">
        <f t="shared" si="31"/>
        <v>#N/A</v>
      </c>
      <c r="M313" t="e">
        <f>VLOOKUP(L313,Input!$C$2:$D$6,2,FALSE)</f>
        <v>#N/A</v>
      </c>
      <c r="N313">
        <f t="shared" si="32"/>
        <v>-2009</v>
      </c>
      <c r="O313" t="e">
        <f>MATCH(F313,Input!$C$15:$U$15,0)</f>
        <v>#N/A</v>
      </c>
    </row>
    <row r="314" spans="10:15">
      <c r="J314" t="e">
        <f ca="1">OFFSET(Input!$A$1,M314+N314+2,O314+1)</f>
        <v>#N/A</v>
      </c>
      <c r="L314" t="e">
        <f t="shared" si="31"/>
        <v>#N/A</v>
      </c>
      <c r="M314" t="e">
        <f>VLOOKUP(L314,Input!$C$2:$D$6,2,FALSE)</f>
        <v>#N/A</v>
      </c>
      <c r="N314">
        <f t="shared" si="32"/>
        <v>-2009</v>
      </c>
      <c r="O314" t="e">
        <f>MATCH(F314,Input!$C$15:$U$15,0)</f>
        <v>#N/A</v>
      </c>
    </row>
    <row r="315" spans="10:15">
      <c r="J315" t="e">
        <f ca="1">OFFSET(Input!$A$1,M315+N315+2,O315+1)</f>
        <v>#N/A</v>
      </c>
      <c r="L315" t="e">
        <f t="shared" si="31"/>
        <v>#N/A</v>
      </c>
      <c r="M315" t="e">
        <f>VLOOKUP(L315,Input!$C$2:$D$6,2,FALSE)</f>
        <v>#N/A</v>
      </c>
      <c r="N315">
        <f t="shared" si="32"/>
        <v>-2009</v>
      </c>
      <c r="O315" t="e">
        <f>MATCH(F315,Input!$C$15:$U$15,0)</f>
        <v>#N/A</v>
      </c>
    </row>
    <row r="316" spans="10:15">
      <c r="J316" t="e">
        <f ca="1">OFFSET(Input!$A$1,M316+N316+2,O316+1)</f>
        <v>#N/A</v>
      </c>
      <c r="L316" t="e">
        <f t="shared" si="31"/>
        <v>#N/A</v>
      </c>
      <c r="M316" t="e">
        <f>VLOOKUP(L316,Input!$C$2:$D$6,2,FALSE)</f>
        <v>#N/A</v>
      </c>
      <c r="N316">
        <f t="shared" si="32"/>
        <v>-2009</v>
      </c>
      <c r="O316" t="e">
        <f>MATCH(F316,Input!$C$15:$U$15,0)</f>
        <v>#N/A</v>
      </c>
    </row>
    <row r="317" spans="10:15">
      <c r="J317" t="e">
        <f ca="1">OFFSET(Input!$A$1,M317+N317+2,O317+1)</f>
        <v>#N/A</v>
      </c>
      <c r="L317" t="e">
        <f t="shared" si="31"/>
        <v>#N/A</v>
      </c>
      <c r="M317" t="e">
        <f>VLOOKUP(L317,Input!$C$2:$D$6,2,FALSE)</f>
        <v>#N/A</v>
      </c>
      <c r="N317">
        <f t="shared" si="32"/>
        <v>-2009</v>
      </c>
      <c r="O317" t="e">
        <f>MATCH(F317,Input!$C$15:$U$15,0)</f>
        <v>#N/A</v>
      </c>
    </row>
    <row r="318" spans="10:15">
      <c r="J318" t="e">
        <f ca="1">OFFSET(Input!$A$1,M318+N318+2,O318+1)</f>
        <v>#N/A</v>
      </c>
      <c r="L318" t="e">
        <f t="shared" si="31"/>
        <v>#N/A</v>
      </c>
      <c r="M318" t="e">
        <f>VLOOKUP(L318,Input!$C$2:$D$6,2,FALSE)</f>
        <v>#N/A</v>
      </c>
      <c r="N318">
        <f t="shared" si="32"/>
        <v>-2009</v>
      </c>
      <c r="O318" t="e">
        <f>MATCH(F318,Input!$C$15:$U$15,0)</f>
        <v>#N/A</v>
      </c>
    </row>
    <row r="319" spans="10:15">
      <c r="J319" t="e">
        <f ca="1">OFFSET(Input!$A$1,M319+N319+2,O319+1)</f>
        <v>#N/A</v>
      </c>
      <c r="L319" t="e">
        <f t="shared" si="31"/>
        <v>#N/A</v>
      </c>
      <c r="M319" t="e">
        <f>VLOOKUP(L319,Input!$C$2:$D$6,2,FALSE)</f>
        <v>#N/A</v>
      </c>
      <c r="N319">
        <f t="shared" si="32"/>
        <v>-2009</v>
      </c>
      <c r="O319" t="e">
        <f>MATCH(F319,Input!$C$15:$U$15,0)</f>
        <v>#N/A</v>
      </c>
    </row>
    <row r="320" spans="10:15">
      <c r="J320" t="e">
        <f ca="1">OFFSET(Input!$A$1,M320+N320+2,O320+1)</f>
        <v>#N/A</v>
      </c>
      <c r="L320" t="e">
        <f t="shared" si="31"/>
        <v>#N/A</v>
      </c>
      <c r="M320" t="e">
        <f>VLOOKUP(L320,Input!$C$2:$D$6,2,FALSE)</f>
        <v>#N/A</v>
      </c>
      <c r="N320">
        <f t="shared" si="32"/>
        <v>-2009</v>
      </c>
      <c r="O320" t="e">
        <f>MATCH(F320,Input!$C$15:$U$15,0)</f>
        <v>#N/A</v>
      </c>
    </row>
    <row r="321" spans="2:15">
      <c r="J321" t="e">
        <f ca="1">OFFSET(Input!$A$1,M321+N321+2,O321+1)</f>
        <v>#N/A</v>
      </c>
      <c r="L321" t="e">
        <f t="shared" si="31"/>
        <v>#N/A</v>
      </c>
      <c r="M321" t="e">
        <f>VLOOKUP(L321,Input!$C$2:$D$6,2,FALSE)</f>
        <v>#N/A</v>
      </c>
      <c r="N321">
        <f t="shared" si="32"/>
        <v>-2009</v>
      </c>
      <c r="O321" t="e">
        <f>MATCH(F321,Input!$C$15:$U$15,0)</f>
        <v>#N/A</v>
      </c>
    </row>
    <row r="322" spans="2:15">
      <c r="J322" t="e">
        <f ca="1">OFFSET(Input!$A$1,M322+N322+2,O322+1)</f>
        <v>#N/A</v>
      </c>
      <c r="L322" t="e">
        <f t="shared" si="31"/>
        <v>#N/A</v>
      </c>
      <c r="M322" t="e">
        <f>VLOOKUP(L322,Input!$C$2:$D$6,2,FALSE)</f>
        <v>#N/A</v>
      </c>
      <c r="N322">
        <f t="shared" si="32"/>
        <v>-2009</v>
      </c>
      <c r="O322" t="e">
        <f>MATCH(F322,Input!$C$15:$U$15,0)</f>
        <v>#N/A</v>
      </c>
    </row>
    <row r="323" spans="2:15" ht="15.75" thickBot="1">
      <c r="B323" s="80"/>
      <c r="C323" s="80"/>
      <c r="D323" s="80"/>
      <c r="E323" s="80"/>
      <c r="F323" s="80"/>
      <c r="G323" s="80"/>
      <c r="H323" s="80"/>
      <c r="I323" s="80"/>
      <c r="J323" s="80" t="e">
        <f ca="1">OFFSET(Input!$A$1,M323+N323+2,O323+1)</f>
        <v>#N/A</v>
      </c>
      <c r="L323" s="80" t="e">
        <f t="shared" si="31"/>
        <v>#N/A</v>
      </c>
      <c r="M323" s="80" t="e">
        <f>VLOOKUP(L323,Input!$C$2:$D$6,2,FALSE)</f>
        <v>#N/A</v>
      </c>
      <c r="N323" s="80">
        <f t="shared" si="32"/>
        <v>-2009</v>
      </c>
      <c r="O323" s="80" t="e">
        <f>MATCH(F323,Input!$C$15:$U$15,0)</f>
        <v>#N/A</v>
      </c>
    </row>
  </sheetData>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6"/>
  </sheetPr>
  <dimension ref="B1:V323"/>
  <sheetViews>
    <sheetView zoomScaleNormal="100" workbookViewId="0">
      <selection activeCell="J5" sqref="J5"/>
    </sheetView>
  </sheetViews>
  <sheetFormatPr defaultRowHeight="15"/>
  <cols>
    <col min="1" max="1" width="3.5703125" customWidth="1"/>
    <col min="2" max="2" width="10.140625" customWidth="1"/>
    <col min="3" max="3" width="14" customWidth="1"/>
    <col min="4" max="4" width="6" customWidth="1"/>
    <col min="5" max="6" width="9.140625" customWidth="1"/>
    <col min="7" max="7" width="8.85546875" customWidth="1"/>
    <col min="8" max="8" width="13.7109375" customWidth="1"/>
    <col min="9" max="9" width="8" customWidth="1"/>
    <col min="10" max="10" width="12.140625" customWidth="1"/>
    <col min="11" max="11" width="7.140625" customWidth="1"/>
    <col min="12" max="12" width="10.42578125" customWidth="1"/>
    <col min="13" max="13" width="10.140625" customWidth="1"/>
    <col min="14" max="14" width="10.42578125" customWidth="1"/>
    <col min="15" max="15" width="10.5703125" customWidth="1"/>
    <col min="16" max="16" width="3.7109375" customWidth="1"/>
    <col min="17" max="17" width="12.85546875" customWidth="1"/>
    <col min="18" max="18" width="8.7109375" customWidth="1"/>
    <col min="19" max="19" width="3.85546875" customWidth="1"/>
    <col min="20" max="20" width="12.140625" customWidth="1"/>
    <col min="21" max="21" width="39.140625" customWidth="1"/>
    <col min="22" max="22" width="9.5703125" customWidth="1"/>
  </cols>
  <sheetData>
    <row r="1" spans="2:22">
      <c r="B1" s="15"/>
    </row>
    <row r="2" spans="2:22" ht="18.75">
      <c r="B2" s="14" t="s">
        <v>148</v>
      </c>
      <c r="T2" s="22" t="s">
        <v>46</v>
      </c>
      <c r="U2" s="23" t="s">
        <v>44</v>
      </c>
    </row>
    <row r="3" spans="2:22">
      <c r="U3" s="23" t="s">
        <v>45</v>
      </c>
    </row>
    <row r="4" spans="2:22">
      <c r="B4" s="3" t="str">
        <f>IF(Tax_Apply_Matrix!F22="No","~TFM_INS","DEACTIVATE_TFM_INS")</f>
        <v>DEACTIVATE_TFM_INS</v>
      </c>
      <c r="C4" s="4"/>
      <c r="D4" s="4"/>
      <c r="E4" s="4"/>
      <c r="F4" s="4"/>
      <c r="G4" s="4"/>
      <c r="H4" s="4"/>
      <c r="I4" s="4"/>
      <c r="J4" s="4"/>
      <c r="L4" s="30" t="s">
        <v>196</v>
      </c>
      <c r="M4" s="30"/>
      <c r="N4" s="30"/>
      <c r="O4" s="30"/>
    </row>
    <row r="5" spans="2:22" ht="15.75" thickBot="1">
      <c r="B5" s="5" t="s">
        <v>6</v>
      </c>
      <c r="C5" s="5" t="s">
        <v>7</v>
      </c>
      <c r="D5" s="5" t="s">
        <v>8</v>
      </c>
      <c r="E5" s="6" t="s">
        <v>9</v>
      </c>
      <c r="F5" s="6" t="s">
        <v>13</v>
      </c>
      <c r="G5" s="6" t="s">
        <v>14</v>
      </c>
      <c r="H5" s="21" t="s">
        <v>10</v>
      </c>
      <c r="I5" s="11" t="s">
        <v>12</v>
      </c>
      <c r="J5" s="7"/>
      <c r="L5" s="79" t="s">
        <v>193</v>
      </c>
      <c r="M5" s="30" t="s">
        <v>194</v>
      </c>
      <c r="N5" s="30" t="s">
        <v>191</v>
      </c>
      <c r="O5" s="30" t="s">
        <v>192</v>
      </c>
      <c r="T5" s="22" t="s">
        <v>34</v>
      </c>
      <c r="U5" s="22" t="s">
        <v>74</v>
      </c>
      <c r="V5" s="22" t="s">
        <v>79</v>
      </c>
    </row>
    <row r="6" spans="2:22">
      <c r="B6" s="8"/>
      <c r="C6" s="8" t="s">
        <v>11</v>
      </c>
      <c r="D6" s="19">
        <v>2010</v>
      </c>
      <c r="E6" s="8" t="str">
        <f t="shared" ref="E6:E64" si="0">$U$3&amp;"*"</f>
        <v>INDG*</v>
      </c>
      <c r="F6" s="8" t="str">
        <f>H6</f>
        <v>INDNGA</v>
      </c>
      <c r="G6" s="8" t="str">
        <f>R6</f>
        <v>IGDMT</v>
      </c>
      <c r="H6" s="8" t="str">
        <f>Q6</f>
        <v>INDNGA</v>
      </c>
      <c r="I6" s="92" t="s">
        <v>209</v>
      </c>
      <c r="J6" s="50">
        <f ca="1">OFFSET(Input!$A$1,M6+N6+2,O6+1)</f>
        <v>2.4405977753815513</v>
      </c>
      <c r="L6" s="20" t="str">
        <f>VLOOKUP(RIGHT(G6,3),$T$6:$V$12,3,FALSE)</f>
        <v>ProcesTax</v>
      </c>
      <c r="M6" s="20">
        <f>VLOOKUP(L6,Input!$C$2:$D$6,2,FALSE)</f>
        <v>13</v>
      </c>
      <c r="N6" s="20">
        <f>D6-2009</f>
        <v>1</v>
      </c>
      <c r="O6" s="20">
        <f>MATCH(F6,Input!$C$15:$U$15,0)</f>
        <v>1</v>
      </c>
      <c r="Q6" s="16" t="s">
        <v>27</v>
      </c>
      <c r="R6" s="16" t="str">
        <f t="shared" ref="R6:R21" si="1">$U$2&amp;$T$6</f>
        <v>IGDMT</v>
      </c>
      <c r="T6" s="24" t="s">
        <v>65</v>
      </c>
      <c r="U6" s="24" t="s">
        <v>66</v>
      </c>
      <c r="V6" t="str">
        <f>HLOOKUP($T$2,Tax_Apply_Matrix!$D$3:$O$12,4)</f>
        <v>ProcesTax</v>
      </c>
    </row>
    <row r="7" spans="2:22">
      <c r="C7" t="s">
        <v>11</v>
      </c>
      <c r="D7" s="18">
        <v>2010</v>
      </c>
      <c r="E7" t="str">
        <f t="shared" si="0"/>
        <v>INDG*</v>
      </c>
      <c r="F7" t="str">
        <f t="shared" ref="F7:F49" si="2">H7</f>
        <v>INDSNG1</v>
      </c>
      <c r="G7" t="str">
        <f t="shared" ref="G7:G49" si="3">R7</f>
        <v>IGDMT</v>
      </c>
      <c r="H7" t="str">
        <f t="shared" ref="H7:H49" si="4">Q7</f>
        <v>INDSNG1</v>
      </c>
      <c r="I7" s="93" t="s">
        <v>209</v>
      </c>
      <c r="J7" s="51">
        <f ca="1">OFFSET(Input!$A$1,M7+N7+2,O7+1)</f>
        <v>0</v>
      </c>
      <c r="L7" s="10" t="str">
        <f t="shared" ref="L7:L70" si="5">VLOOKUP(RIGHT(G7,3),$T$6:$V$12,3,FALSE)</f>
        <v>ProcesTax</v>
      </c>
      <c r="M7" s="10">
        <f>VLOOKUP(L7,Input!$C$2:$D$6,2,FALSE)</f>
        <v>13</v>
      </c>
      <c r="N7" s="10">
        <f t="shared" ref="N7:N70" si="6">D7-2009</f>
        <v>1</v>
      </c>
      <c r="O7" s="10">
        <f>MATCH(F7,Input!$C$15:$U$15,0)</f>
        <v>15</v>
      </c>
      <c r="Q7" s="16" t="s">
        <v>25</v>
      </c>
      <c r="R7" s="16" t="str">
        <f t="shared" si="1"/>
        <v>IGDMT</v>
      </c>
      <c r="T7" s="24" t="s">
        <v>67</v>
      </c>
      <c r="U7" s="24" t="s">
        <v>68</v>
      </c>
      <c r="V7" t="str">
        <f>HLOOKUP($T$2,Tax_Apply_Matrix!$D$3:$O$12,5)</f>
        <v>ProcesTax</v>
      </c>
    </row>
    <row r="8" spans="2:22">
      <c r="C8" t="s">
        <v>11</v>
      </c>
      <c r="D8" s="18">
        <v>2010</v>
      </c>
      <c r="E8" t="str">
        <f t="shared" si="0"/>
        <v>INDG*</v>
      </c>
      <c r="F8" t="str">
        <f t="shared" si="2"/>
        <v>INDSNG2</v>
      </c>
      <c r="G8" t="str">
        <f t="shared" si="3"/>
        <v>IGDMT</v>
      </c>
      <c r="H8" t="str">
        <f t="shared" si="4"/>
        <v>INDSNG2</v>
      </c>
      <c r="I8" s="10" t="s">
        <v>209</v>
      </c>
      <c r="J8" s="51">
        <f ca="1">OFFSET(Input!$A$1,M8+N8+2,O8+1)</f>
        <v>0</v>
      </c>
      <c r="L8" s="10" t="str">
        <f t="shared" si="5"/>
        <v>ProcesTax</v>
      </c>
      <c r="M8" s="10">
        <f>VLOOKUP(L8,Input!$C$2:$D$6,2,FALSE)</f>
        <v>13</v>
      </c>
      <c r="N8" s="10">
        <f t="shared" si="6"/>
        <v>1</v>
      </c>
      <c r="O8" s="10">
        <f>MATCH(F8,Input!$C$15:$U$15,0)</f>
        <v>16</v>
      </c>
      <c r="Q8" s="16" t="s">
        <v>26</v>
      </c>
      <c r="R8" s="16" t="str">
        <f t="shared" si="1"/>
        <v>IGDMT</v>
      </c>
      <c r="T8" s="24" t="s">
        <v>69</v>
      </c>
      <c r="U8" s="24" t="s">
        <v>70</v>
      </c>
      <c r="V8" t="str">
        <f>HLOOKUP($T$2,Tax_Apply_Matrix!$D$3:$O$12,6)</f>
        <v>HeatTax</v>
      </c>
    </row>
    <row r="9" spans="2:22">
      <c r="C9" t="s">
        <v>11</v>
      </c>
      <c r="D9" s="18">
        <v>2010</v>
      </c>
      <c r="E9" t="str">
        <f t="shared" si="0"/>
        <v>INDG*</v>
      </c>
      <c r="F9" t="str">
        <f t="shared" si="2"/>
        <v>INDCOA</v>
      </c>
      <c r="G9" t="str">
        <f t="shared" si="3"/>
        <v>IGDMT</v>
      </c>
      <c r="H9" t="str">
        <f t="shared" si="4"/>
        <v>INDCOA</v>
      </c>
      <c r="I9" s="10" t="s">
        <v>209</v>
      </c>
      <c r="J9" s="51">
        <f ca="1">OFFSET(Input!$A$1,M9+N9+2,O9+1)</f>
        <v>0</v>
      </c>
      <c r="L9" s="10" t="str">
        <f t="shared" si="5"/>
        <v>ProcesTax</v>
      </c>
      <c r="M9" s="10">
        <f>VLOOKUP(L9,Input!$C$2:$D$6,2,FALSE)</f>
        <v>13</v>
      </c>
      <c r="N9" s="10">
        <f t="shared" si="6"/>
        <v>1</v>
      </c>
      <c r="O9" s="10">
        <f>MATCH(F9,Input!$C$15:$U$15,0)</f>
        <v>2</v>
      </c>
      <c r="Q9" s="16" t="s">
        <v>16</v>
      </c>
      <c r="R9" s="16" t="str">
        <f t="shared" si="1"/>
        <v>IGDMT</v>
      </c>
      <c r="T9" s="24" t="s">
        <v>124</v>
      </c>
      <c r="U9" s="24" t="s">
        <v>71</v>
      </c>
      <c r="V9" t="str">
        <f>HLOOKUP($T$2,Tax_Apply_Matrix!$D$3:$O$12,7)</f>
        <v>FullTax</v>
      </c>
    </row>
    <row r="10" spans="2:22">
      <c r="C10" t="s">
        <v>11</v>
      </c>
      <c r="D10" s="18">
        <v>2010</v>
      </c>
      <c r="E10" t="str">
        <f t="shared" si="0"/>
        <v>INDG*</v>
      </c>
      <c r="F10" t="str">
        <f t="shared" si="2"/>
        <v>INDDSL</v>
      </c>
      <c r="G10" t="str">
        <f t="shared" si="3"/>
        <v>IGDMT</v>
      </c>
      <c r="H10" t="str">
        <f t="shared" si="4"/>
        <v>INDDSL</v>
      </c>
      <c r="I10" s="10" t="s">
        <v>209</v>
      </c>
      <c r="J10" s="51">
        <f ca="1">OFFSET(Input!$A$1,M10+N10+2,O10+1)</f>
        <v>138.56082516920716</v>
      </c>
      <c r="L10" s="10" t="str">
        <f t="shared" si="5"/>
        <v>ProcesTax</v>
      </c>
      <c r="M10" s="10">
        <f>VLOOKUP(L10,Input!$C$2:$D$6,2,FALSE)</f>
        <v>13</v>
      </c>
      <c r="N10" s="10">
        <f t="shared" si="6"/>
        <v>1</v>
      </c>
      <c r="O10" s="10">
        <f>MATCH(F10,Input!$C$15:$U$15,0)</f>
        <v>3</v>
      </c>
      <c r="Q10" s="16" t="s">
        <v>29</v>
      </c>
      <c r="R10" s="16" t="str">
        <f t="shared" si="1"/>
        <v>IGDMT</v>
      </c>
      <c r="T10" s="24" t="s">
        <v>72</v>
      </c>
      <c r="U10" s="24" t="s">
        <v>73</v>
      </c>
      <c r="V10" t="str">
        <f>HLOOKUP($T$2,Tax_Apply_Matrix!$D$3:$O$12,8)</f>
        <v>FullTax</v>
      </c>
    </row>
    <row r="11" spans="2:22">
      <c r="C11" t="s">
        <v>11</v>
      </c>
      <c r="D11" s="18">
        <v>2010</v>
      </c>
      <c r="E11" t="str">
        <f t="shared" si="0"/>
        <v>INDG*</v>
      </c>
      <c r="F11" t="str">
        <f t="shared" si="2"/>
        <v>INDDSB1</v>
      </c>
      <c r="G11" t="str">
        <f t="shared" si="3"/>
        <v>IGDMT</v>
      </c>
      <c r="H11" t="str">
        <f t="shared" si="4"/>
        <v>INDDSB1</v>
      </c>
      <c r="I11" s="10" t="s">
        <v>209</v>
      </c>
      <c r="J11" s="51">
        <f ca="1">OFFSET(Input!$A$1,M11+N11+2,O11+1)</f>
        <v>121.84069514307899</v>
      </c>
      <c r="L11" s="10" t="str">
        <f t="shared" si="5"/>
        <v>ProcesTax</v>
      </c>
      <c r="M11" s="10">
        <f>VLOOKUP(L11,Input!$C$2:$D$6,2,FALSE)</f>
        <v>13</v>
      </c>
      <c r="N11" s="10">
        <f t="shared" si="6"/>
        <v>1</v>
      </c>
      <c r="O11" s="10">
        <f>MATCH(F11,Input!$C$15:$U$15,0)</f>
        <v>13</v>
      </c>
      <c r="Q11" s="16" t="s">
        <v>28</v>
      </c>
      <c r="R11" s="16" t="str">
        <f t="shared" si="1"/>
        <v>IGDMT</v>
      </c>
      <c r="T11" s="24" t="s">
        <v>75</v>
      </c>
      <c r="U11" s="24" t="s">
        <v>77</v>
      </c>
      <c r="V11" t="str">
        <f>HLOOKUP($T$2,Tax_Apply_Matrix!$D$3:$O$12,9)</f>
        <v>FullTax</v>
      </c>
    </row>
    <row r="12" spans="2:22">
      <c r="C12" t="s">
        <v>11</v>
      </c>
      <c r="D12" s="18">
        <v>2010</v>
      </c>
      <c r="E12" t="str">
        <f t="shared" si="0"/>
        <v>INDG*</v>
      </c>
      <c r="F12" t="str">
        <f t="shared" si="2"/>
        <v>INDDSB2</v>
      </c>
      <c r="G12" t="str">
        <f t="shared" si="3"/>
        <v>IGDMT</v>
      </c>
      <c r="H12" t="str">
        <f t="shared" si="4"/>
        <v>INDDSB2</v>
      </c>
      <c r="I12" s="10" t="s">
        <v>209</v>
      </c>
      <c r="J12" s="51">
        <f ca="1">OFFSET(Input!$A$1,M12+N12+2,O12+1)</f>
        <v>121.84069514307899</v>
      </c>
      <c r="L12" s="10" t="str">
        <f t="shared" si="5"/>
        <v>ProcesTax</v>
      </c>
      <c r="M12" s="10">
        <f>VLOOKUP(L12,Input!$C$2:$D$6,2,FALSE)</f>
        <v>13</v>
      </c>
      <c r="N12" s="10">
        <f t="shared" si="6"/>
        <v>1</v>
      </c>
      <c r="O12" s="10">
        <f>MATCH(F12,Input!$C$15:$U$15,0)</f>
        <v>14</v>
      </c>
      <c r="Q12" s="16" t="s">
        <v>30</v>
      </c>
      <c r="R12" s="16" t="str">
        <f t="shared" si="1"/>
        <v>IGDMT</v>
      </c>
      <c r="T12" s="24" t="s">
        <v>76</v>
      </c>
      <c r="U12" s="24" t="s">
        <v>78</v>
      </c>
      <c r="V12" t="str">
        <f>HLOOKUP($T$2,Tax_Apply_Matrix!$D$3:$O$12,10)</f>
        <v>FullTax</v>
      </c>
    </row>
    <row r="13" spans="2:22">
      <c r="C13" t="s">
        <v>11</v>
      </c>
      <c r="D13" s="18">
        <v>2010</v>
      </c>
      <c r="E13" t="str">
        <f t="shared" si="0"/>
        <v>INDG*</v>
      </c>
      <c r="F13" t="str">
        <f t="shared" si="2"/>
        <v>INDWPE</v>
      </c>
      <c r="G13" t="str">
        <f t="shared" si="3"/>
        <v>IGDMT</v>
      </c>
      <c r="H13" t="str">
        <f t="shared" si="4"/>
        <v>INDWPE</v>
      </c>
      <c r="I13" s="10" t="s">
        <v>209</v>
      </c>
      <c r="J13" s="51">
        <f ca="1">OFFSET(Input!$A$1,M13+N13+2,O13+1)</f>
        <v>0</v>
      </c>
      <c r="L13" s="10" t="str">
        <f t="shared" si="5"/>
        <v>ProcesTax</v>
      </c>
      <c r="M13" s="10">
        <f>VLOOKUP(L13,Input!$C$2:$D$6,2,FALSE)</f>
        <v>13</v>
      </c>
      <c r="N13" s="10">
        <f t="shared" si="6"/>
        <v>1</v>
      </c>
      <c r="O13" s="10">
        <f>MATCH(F13,Input!$C$15:$U$15,0)</f>
        <v>4</v>
      </c>
      <c r="Q13" s="16" t="s">
        <v>17</v>
      </c>
      <c r="R13" s="16" t="str">
        <f t="shared" si="1"/>
        <v>IGDMT</v>
      </c>
    </row>
    <row r="14" spans="2:22">
      <c r="C14" t="s">
        <v>11</v>
      </c>
      <c r="D14" s="18">
        <v>2010</v>
      </c>
      <c r="E14" t="str">
        <f t="shared" si="0"/>
        <v>INDG*</v>
      </c>
      <c r="F14" t="str">
        <f t="shared" si="2"/>
        <v>INDWCH</v>
      </c>
      <c r="G14" t="str">
        <f t="shared" si="3"/>
        <v>IGDMT</v>
      </c>
      <c r="H14" t="str">
        <f t="shared" si="4"/>
        <v>INDWCH</v>
      </c>
      <c r="I14" s="10" t="s">
        <v>209</v>
      </c>
      <c r="J14" s="51">
        <f ca="1">OFFSET(Input!$A$1,M14+N14+2,O14+1)</f>
        <v>0</v>
      </c>
      <c r="L14" s="10" t="str">
        <f t="shared" si="5"/>
        <v>ProcesTax</v>
      </c>
      <c r="M14" s="10">
        <f>VLOOKUP(L14,Input!$C$2:$D$6,2,FALSE)</f>
        <v>13</v>
      </c>
      <c r="N14" s="10">
        <f t="shared" si="6"/>
        <v>1</v>
      </c>
      <c r="O14" s="10">
        <f>MATCH(F14,Input!$C$15:$U$15,0)</f>
        <v>5</v>
      </c>
      <c r="Q14" s="16" t="s">
        <v>18</v>
      </c>
      <c r="R14" s="16" t="str">
        <f t="shared" si="1"/>
        <v>IGDMT</v>
      </c>
    </row>
    <row r="15" spans="2:22">
      <c r="C15" t="s">
        <v>11</v>
      </c>
      <c r="D15" s="18">
        <v>2010</v>
      </c>
      <c r="E15" t="str">
        <f t="shared" si="0"/>
        <v>INDG*</v>
      </c>
      <c r="F15" t="str">
        <f t="shared" si="2"/>
        <v>INDBGA</v>
      </c>
      <c r="G15" t="str">
        <f t="shared" si="3"/>
        <v>IGDMT</v>
      </c>
      <c r="H15" t="str">
        <f t="shared" si="4"/>
        <v>INDBGA</v>
      </c>
      <c r="I15" s="10" t="s">
        <v>209</v>
      </c>
      <c r="J15" s="51">
        <f ca="1">OFFSET(Input!$A$1,M15+N15+2,O15+1)</f>
        <v>0</v>
      </c>
      <c r="L15" s="10" t="str">
        <f t="shared" si="5"/>
        <v>ProcesTax</v>
      </c>
      <c r="M15" s="10">
        <f>VLOOKUP(L15,Input!$C$2:$D$6,2,FALSE)</f>
        <v>13</v>
      </c>
      <c r="N15" s="10">
        <f t="shared" si="6"/>
        <v>1</v>
      </c>
      <c r="O15" s="10">
        <f>MATCH(F15,Input!$C$15:$U$15,0)</f>
        <v>6</v>
      </c>
      <c r="Q15" s="16" t="s">
        <v>19</v>
      </c>
      <c r="R15" s="16" t="str">
        <f t="shared" si="1"/>
        <v>IGDMT</v>
      </c>
    </row>
    <row r="16" spans="2:22">
      <c r="C16" t="s">
        <v>11</v>
      </c>
      <c r="D16" s="18">
        <v>2010</v>
      </c>
      <c r="E16" t="str">
        <f t="shared" si="0"/>
        <v>INDG*</v>
      </c>
      <c r="F16" t="str">
        <f t="shared" si="2"/>
        <v>INDHFO</v>
      </c>
      <c r="G16" t="str">
        <f t="shared" si="3"/>
        <v>IGDMT</v>
      </c>
      <c r="H16" t="str">
        <f t="shared" si="4"/>
        <v>INDHFO</v>
      </c>
      <c r="I16" s="10" t="s">
        <v>209</v>
      </c>
      <c r="J16" s="51">
        <f ca="1">OFFSET(Input!$A$1,M16+N16+2,O16+1)</f>
        <v>35.720705191668699</v>
      </c>
      <c r="L16" s="10" t="str">
        <f t="shared" si="5"/>
        <v>ProcesTax</v>
      </c>
      <c r="M16" s="10">
        <f>VLOOKUP(L16,Input!$C$2:$D$6,2,FALSE)</f>
        <v>13</v>
      </c>
      <c r="N16" s="10">
        <f t="shared" si="6"/>
        <v>1</v>
      </c>
      <c r="O16" s="10">
        <f>MATCH(F16,Input!$C$15:$U$15,0)</f>
        <v>7</v>
      </c>
      <c r="Q16" s="16" t="s">
        <v>20</v>
      </c>
      <c r="R16" s="16" t="str">
        <f t="shared" si="1"/>
        <v>IGDMT</v>
      </c>
    </row>
    <row r="17" spans="2:18">
      <c r="C17" t="s">
        <v>11</v>
      </c>
      <c r="D17" s="18">
        <v>2010</v>
      </c>
      <c r="E17" t="str">
        <f t="shared" si="0"/>
        <v>INDG*</v>
      </c>
      <c r="F17" t="str">
        <f t="shared" si="2"/>
        <v>INDLPG</v>
      </c>
      <c r="G17" t="str">
        <f t="shared" si="3"/>
        <v>IGDMT</v>
      </c>
      <c r="H17" t="str">
        <f t="shared" si="4"/>
        <v>INDLPG</v>
      </c>
      <c r="I17" s="10" t="s">
        <v>209</v>
      </c>
      <c r="J17" s="51">
        <f ca="1">OFFSET(Input!$A$1,M17+N17+2,O17+1)</f>
        <v>32.490852038154401</v>
      </c>
      <c r="L17" s="10" t="str">
        <f t="shared" si="5"/>
        <v>ProcesTax</v>
      </c>
      <c r="M17" s="10">
        <f>VLOOKUP(L17,Input!$C$2:$D$6,2,FALSE)</f>
        <v>13</v>
      </c>
      <c r="N17" s="10">
        <f t="shared" si="6"/>
        <v>1</v>
      </c>
      <c r="O17" s="10">
        <f>MATCH(F17,Input!$C$15:$U$15,0)</f>
        <v>8</v>
      </c>
      <c r="Q17" s="16" t="s">
        <v>21</v>
      </c>
      <c r="R17" s="16" t="str">
        <f t="shared" si="1"/>
        <v>IGDMT</v>
      </c>
    </row>
    <row r="18" spans="2:18">
      <c r="C18" t="s">
        <v>11</v>
      </c>
      <c r="D18" s="18">
        <v>2010</v>
      </c>
      <c r="E18" t="str">
        <f t="shared" si="0"/>
        <v>INDG*</v>
      </c>
      <c r="F18" t="str">
        <f t="shared" si="2"/>
        <v>INDWST</v>
      </c>
      <c r="G18" t="str">
        <f t="shared" si="3"/>
        <v>IGDMT</v>
      </c>
      <c r="H18" t="str">
        <f t="shared" si="4"/>
        <v>INDWST</v>
      </c>
      <c r="I18" s="10" t="s">
        <v>209</v>
      </c>
      <c r="J18" s="51">
        <f ca="1">OFFSET(Input!$A$1,M18+N18+2,O18+1)</f>
        <v>31.108262589722298</v>
      </c>
      <c r="L18" s="10" t="str">
        <f t="shared" si="5"/>
        <v>ProcesTax</v>
      </c>
      <c r="M18" s="10">
        <f>VLOOKUP(L18,Input!$C$2:$D$6,2,FALSE)</f>
        <v>13</v>
      </c>
      <c r="N18" s="10">
        <f t="shared" si="6"/>
        <v>1</v>
      </c>
      <c r="O18" s="10">
        <f>MATCH(F18,Input!$C$15:$U$15,0)</f>
        <v>9</v>
      </c>
      <c r="Q18" s="16" t="s">
        <v>22</v>
      </c>
      <c r="R18" s="16" t="str">
        <f t="shared" si="1"/>
        <v>IGDMT</v>
      </c>
    </row>
    <row r="19" spans="2:18">
      <c r="C19" t="s">
        <v>11</v>
      </c>
      <c r="D19" s="18">
        <v>2010</v>
      </c>
      <c r="E19" t="str">
        <f t="shared" si="0"/>
        <v>INDG*</v>
      </c>
      <c r="F19" t="str">
        <f t="shared" si="2"/>
        <v>INDHCE</v>
      </c>
      <c r="G19" t="str">
        <f t="shared" si="3"/>
        <v>IGDMT</v>
      </c>
      <c r="H19" t="str">
        <f t="shared" si="4"/>
        <v>INDHCE</v>
      </c>
      <c r="I19" s="10" t="s">
        <v>209</v>
      </c>
      <c r="J19" s="51">
        <f ca="1">OFFSET(Input!$A$1,M19+N19+2,O19+1)</f>
        <v>30.170076892571945</v>
      </c>
      <c r="L19" s="10" t="str">
        <f t="shared" si="5"/>
        <v>ProcesTax</v>
      </c>
      <c r="M19" s="10">
        <f>VLOOKUP(L19,Input!$C$2:$D$6,2,FALSE)</f>
        <v>13</v>
      </c>
      <c r="N19" s="10">
        <f t="shared" si="6"/>
        <v>1</v>
      </c>
      <c r="O19" s="10">
        <f>MATCH(F19,Input!$C$15:$U$15,0)</f>
        <v>10</v>
      </c>
      <c r="Q19" s="16" t="s">
        <v>23</v>
      </c>
      <c r="R19" s="16" t="str">
        <f t="shared" si="1"/>
        <v>IGDMT</v>
      </c>
    </row>
    <row r="20" spans="2:18">
      <c r="C20" t="s">
        <v>11</v>
      </c>
      <c r="D20" s="18">
        <v>2010</v>
      </c>
      <c r="E20" t="str">
        <f t="shared" si="0"/>
        <v>INDG*</v>
      </c>
      <c r="F20" t="str">
        <f t="shared" si="2"/>
        <v>INDHDE</v>
      </c>
      <c r="G20" t="str">
        <f t="shared" si="3"/>
        <v>IGDMT</v>
      </c>
      <c r="H20" t="str">
        <f t="shared" si="4"/>
        <v>INDHDE</v>
      </c>
      <c r="I20" s="10" t="s">
        <v>209</v>
      </c>
      <c r="J20" s="51">
        <f ca="1">OFFSET(Input!$A$1,M20+N20+2,O20+1)</f>
        <v>30.170076892571945</v>
      </c>
      <c r="L20" s="10" t="str">
        <f t="shared" si="5"/>
        <v>ProcesTax</v>
      </c>
      <c r="M20" s="10">
        <f>VLOOKUP(L20,Input!$C$2:$D$6,2,FALSE)</f>
        <v>13</v>
      </c>
      <c r="N20" s="10">
        <f t="shared" si="6"/>
        <v>1</v>
      </c>
      <c r="O20" s="10">
        <f>MATCH(F20,Input!$C$15:$U$15,0)</f>
        <v>11</v>
      </c>
      <c r="Q20" s="16" t="s">
        <v>24</v>
      </c>
      <c r="R20" s="16" t="str">
        <f t="shared" si="1"/>
        <v>IGDMT</v>
      </c>
    </row>
    <row r="21" spans="2:18">
      <c r="B21" s="9"/>
      <c r="C21" s="9" t="s">
        <v>11</v>
      </c>
      <c r="D21" s="12">
        <v>2010</v>
      </c>
      <c r="E21" s="9" t="str">
        <f t="shared" si="0"/>
        <v>INDG*</v>
      </c>
      <c r="F21" s="9" t="str">
        <f t="shared" si="2"/>
        <v>INDELC</v>
      </c>
      <c r="G21" s="9" t="str">
        <f t="shared" si="3"/>
        <v>IGDMT</v>
      </c>
      <c r="H21" s="9" t="str">
        <f t="shared" si="4"/>
        <v>INDELC</v>
      </c>
      <c r="I21" s="13" t="s">
        <v>209</v>
      </c>
      <c r="J21" s="52">
        <f ca="1">OFFSET(Input!$A$1,M21+N21+2,O21+1)</f>
        <v>1.3054360193901322</v>
      </c>
      <c r="L21" s="13" t="str">
        <f t="shared" si="5"/>
        <v>ProcesTax</v>
      </c>
      <c r="M21" s="13">
        <f>VLOOKUP(L21,Input!$C$2:$D$6,2,FALSE)</f>
        <v>13</v>
      </c>
      <c r="N21" s="13">
        <f t="shared" si="6"/>
        <v>1</v>
      </c>
      <c r="O21" s="13">
        <f>MATCH(F21,Input!$C$15:$U$15,0)</f>
        <v>12</v>
      </c>
      <c r="Q21" s="17" t="s">
        <v>127</v>
      </c>
      <c r="R21" s="17" t="str">
        <f t="shared" si="1"/>
        <v>IGDMT</v>
      </c>
    </row>
    <row r="22" spans="2:18">
      <c r="C22" t="s">
        <v>11</v>
      </c>
      <c r="D22" s="18">
        <v>2010</v>
      </c>
      <c r="E22" t="str">
        <f t="shared" si="0"/>
        <v>INDG*</v>
      </c>
      <c r="F22" t="str">
        <f t="shared" si="2"/>
        <v>INDNGA</v>
      </c>
      <c r="G22" t="str">
        <f t="shared" si="3"/>
        <v>IGDHT</v>
      </c>
      <c r="H22" t="str">
        <f t="shared" si="4"/>
        <v>INDNGA</v>
      </c>
      <c r="I22" s="10" t="s">
        <v>209</v>
      </c>
      <c r="J22" s="51">
        <f ca="1">OFFSET(Input!$A$1,M22+N22+2,O22+1)</f>
        <v>2.4405977753815513</v>
      </c>
      <c r="L22" s="10" t="str">
        <f t="shared" si="5"/>
        <v>ProcesTax</v>
      </c>
      <c r="M22" s="10">
        <f>VLOOKUP(L22,Input!$C$2:$D$6,2,FALSE)</f>
        <v>13</v>
      </c>
      <c r="N22" s="10">
        <f t="shared" si="6"/>
        <v>1</v>
      </c>
      <c r="O22" s="10">
        <f>MATCH(F22,Input!$C$15:$U$15,0)</f>
        <v>1</v>
      </c>
      <c r="Q22" s="16" t="s">
        <v>27</v>
      </c>
      <c r="R22" s="16" t="str">
        <f>$U$2&amp;$T$7</f>
        <v>IGDHT</v>
      </c>
    </row>
    <row r="23" spans="2:18">
      <c r="C23" t="s">
        <v>11</v>
      </c>
      <c r="D23" s="18">
        <v>2010</v>
      </c>
      <c r="E23" t="str">
        <f t="shared" si="0"/>
        <v>INDG*</v>
      </c>
      <c r="F23" t="str">
        <f t="shared" si="2"/>
        <v>INDSNG2</v>
      </c>
      <c r="G23" t="str">
        <f t="shared" si="3"/>
        <v>IGDHT</v>
      </c>
      <c r="H23" t="str">
        <f t="shared" si="4"/>
        <v>INDSNG2</v>
      </c>
      <c r="I23" s="10" t="s">
        <v>209</v>
      </c>
      <c r="J23" s="51">
        <f ca="1">OFFSET(Input!$A$1,M23+N23+2,O23+1)</f>
        <v>0</v>
      </c>
      <c r="L23" s="10" t="str">
        <f t="shared" si="5"/>
        <v>ProcesTax</v>
      </c>
      <c r="M23" s="10">
        <f>VLOOKUP(L23,Input!$C$2:$D$6,2,FALSE)</f>
        <v>13</v>
      </c>
      <c r="N23" s="10">
        <f t="shared" si="6"/>
        <v>1</v>
      </c>
      <c r="O23" s="10">
        <f>MATCH(F23,Input!$C$15:$U$15,0)</f>
        <v>16</v>
      </c>
      <c r="Q23" s="16" t="s">
        <v>26</v>
      </c>
      <c r="R23" s="16" t="str">
        <f>$U$2&amp;$T$7</f>
        <v>IGDHT</v>
      </c>
    </row>
    <row r="24" spans="2:18">
      <c r="C24" t="s">
        <v>11</v>
      </c>
      <c r="D24" s="18">
        <v>2010</v>
      </c>
      <c r="E24" t="str">
        <f t="shared" si="0"/>
        <v>INDG*</v>
      </c>
      <c r="F24" t="str">
        <f t="shared" si="2"/>
        <v>INDSNG1</v>
      </c>
      <c r="G24" t="str">
        <f t="shared" si="3"/>
        <v>IGDHT</v>
      </c>
      <c r="H24" t="str">
        <f t="shared" si="4"/>
        <v>INDSNG1</v>
      </c>
      <c r="I24" s="10" t="s">
        <v>209</v>
      </c>
      <c r="J24" s="51">
        <f ca="1">OFFSET(Input!$A$1,M24+N24+2,O24+1)</f>
        <v>0</v>
      </c>
      <c r="L24" s="10" t="str">
        <f t="shared" si="5"/>
        <v>ProcesTax</v>
      </c>
      <c r="M24" s="10">
        <f>VLOOKUP(L24,Input!$C$2:$D$6,2,FALSE)</f>
        <v>13</v>
      </c>
      <c r="N24" s="10">
        <f t="shared" si="6"/>
        <v>1</v>
      </c>
      <c r="O24" s="10">
        <f>MATCH(F24,Input!$C$15:$U$15,0)</f>
        <v>15</v>
      </c>
      <c r="Q24" s="16" t="s">
        <v>25</v>
      </c>
      <c r="R24" s="16" t="str">
        <f>$U$2&amp;$T$7</f>
        <v>IGDHT</v>
      </c>
    </row>
    <row r="25" spans="2:18">
      <c r="B25" s="9"/>
      <c r="C25" s="9" t="s">
        <v>11</v>
      </c>
      <c r="D25" s="12">
        <v>2010</v>
      </c>
      <c r="E25" s="9" t="str">
        <f t="shared" si="0"/>
        <v>INDG*</v>
      </c>
      <c r="F25" s="9" t="str">
        <f t="shared" si="2"/>
        <v>INDLPG</v>
      </c>
      <c r="G25" s="9" t="str">
        <f t="shared" si="3"/>
        <v>IGDHT</v>
      </c>
      <c r="H25" s="9" t="str">
        <f t="shared" si="4"/>
        <v>INDLPG</v>
      </c>
      <c r="I25" s="13" t="s">
        <v>209</v>
      </c>
      <c r="J25" s="52">
        <f ca="1">OFFSET(Input!$A$1,M25+N25+2,O25+1)</f>
        <v>32.490852038154401</v>
      </c>
      <c r="L25" s="13" t="str">
        <f t="shared" si="5"/>
        <v>ProcesTax</v>
      </c>
      <c r="M25" s="13">
        <f>VLOOKUP(L25,Input!$C$2:$D$6,2,FALSE)</f>
        <v>13</v>
      </c>
      <c r="N25" s="13">
        <f t="shared" si="6"/>
        <v>1</v>
      </c>
      <c r="O25" s="13">
        <f>MATCH(F25,Input!$C$15:$U$15,0)</f>
        <v>8</v>
      </c>
      <c r="Q25" s="17" t="s">
        <v>21</v>
      </c>
      <c r="R25" s="17" t="str">
        <f>$U$2&amp;$T$7</f>
        <v>IGDHT</v>
      </c>
    </row>
    <row r="26" spans="2:18">
      <c r="C26" t="s">
        <v>11</v>
      </c>
      <c r="D26" s="18">
        <v>2010</v>
      </c>
      <c r="E26" t="str">
        <f t="shared" si="0"/>
        <v>INDG*</v>
      </c>
      <c r="F26" t="str">
        <f t="shared" si="2"/>
        <v>INDNGA</v>
      </c>
      <c r="G26" t="str">
        <f t="shared" si="3"/>
        <v>IGDRH</v>
      </c>
      <c r="H26" t="str">
        <f t="shared" si="4"/>
        <v>INDNGA</v>
      </c>
      <c r="I26" s="10" t="s">
        <v>209</v>
      </c>
      <c r="J26" s="51">
        <f ca="1">OFFSET(Input!$A$1,M26+N26+2,O26+1)</f>
        <v>64.443834456701921</v>
      </c>
      <c r="L26" s="10" t="str">
        <f t="shared" si="5"/>
        <v>HeatTax</v>
      </c>
      <c r="M26" s="10">
        <f>VLOOKUP(L26,Input!$C$2:$D$6,2,FALSE)</f>
        <v>63</v>
      </c>
      <c r="N26" s="10">
        <f t="shared" si="6"/>
        <v>1</v>
      </c>
      <c r="O26" s="10">
        <f>MATCH(F26,Input!$C$15:$U$15,0)</f>
        <v>1</v>
      </c>
      <c r="Q26" s="16" t="s">
        <v>27</v>
      </c>
      <c r="R26" s="16" t="str">
        <f t="shared" ref="R26:R41" si="7">$U$2&amp;$T$8</f>
        <v>IGDRH</v>
      </c>
    </row>
    <row r="27" spans="2:18">
      <c r="C27" t="s">
        <v>11</v>
      </c>
      <c r="D27" s="18">
        <v>2010</v>
      </c>
      <c r="E27" t="str">
        <f t="shared" si="0"/>
        <v>INDG*</v>
      </c>
      <c r="F27" t="str">
        <f t="shared" si="2"/>
        <v>INDSNG2</v>
      </c>
      <c r="G27" t="str">
        <f t="shared" si="3"/>
        <v>IGDRH</v>
      </c>
      <c r="H27" t="str">
        <f t="shared" si="4"/>
        <v>INDSNG2</v>
      </c>
      <c r="I27" s="10" t="s">
        <v>209</v>
      </c>
      <c r="J27" s="51">
        <f ca="1">OFFSET(Input!$A$1,M27+N27+2,O27+1)</f>
        <v>0</v>
      </c>
      <c r="L27" s="10" t="str">
        <f t="shared" si="5"/>
        <v>HeatTax</v>
      </c>
      <c r="M27" s="10">
        <f>VLOOKUP(L27,Input!$C$2:$D$6,2,FALSE)</f>
        <v>63</v>
      </c>
      <c r="N27" s="10">
        <f t="shared" si="6"/>
        <v>1</v>
      </c>
      <c r="O27" s="10">
        <f>MATCH(F27,Input!$C$15:$U$15,0)</f>
        <v>16</v>
      </c>
      <c r="Q27" s="16" t="s">
        <v>26</v>
      </c>
      <c r="R27" s="16" t="str">
        <f t="shared" si="7"/>
        <v>IGDRH</v>
      </c>
    </row>
    <row r="28" spans="2:18">
      <c r="C28" t="s">
        <v>11</v>
      </c>
      <c r="D28" s="18">
        <v>2010</v>
      </c>
      <c r="E28" t="str">
        <f t="shared" si="0"/>
        <v>INDG*</v>
      </c>
      <c r="F28" t="str">
        <f t="shared" si="2"/>
        <v>INDSNG1</v>
      </c>
      <c r="G28" t="str">
        <f t="shared" si="3"/>
        <v>IGDRH</v>
      </c>
      <c r="H28" t="str">
        <f t="shared" si="4"/>
        <v>INDSNG1</v>
      </c>
      <c r="I28" s="10" t="s">
        <v>209</v>
      </c>
      <c r="J28" s="51">
        <f ca="1">OFFSET(Input!$A$1,M28+N28+2,O28+1)</f>
        <v>121.84069514307899</v>
      </c>
      <c r="L28" s="10" t="str">
        <f t="shared" si="5"/>
        <v>HeatTax</v>
      </c>
      <c r="M28" s="10">
        <f>VLOOKUP(L28,Input!$C$2:$D$6,2,FALSE)</f>
        <v>63</v>
      </c>
      <c r="N28" s="10">
        <f t="shared" si="6"/>
        <v>1</v>
      </c>
      <c r="O28" s="10">
        <f>MATCH(F28,Input!$C$15:$U$15,0)</f>
        <v>15</v>
      </c>
      <c r="Q28" s="16" t="s">
        <v>25</v>
      </c>
      <c r="R28" s="16" t="str">
        <f t="shared" si="7"/>
        <v>IGDRH</v>
      </c>
    </row>
    <row r="29" spans="2:18">
      <c r="C29" t="s">
        <v>11</v>
      </c>
      <c r="D29" s="18">
        <v>2010</v>
      </c>
      <c r="E29" t="str">
        <f t="shared" si="0"/>
        <v>INDG*</v>
      </c>
      <c r="F29" t="str">
        <f t="shared" si="2"/>
        <v>INDCOA</v>
      </c>
      <c r="G29" t="str">
        <f t="shared" si="3"/>
        <v>IGDRH</v>
      </c>
      <c r="H29" t="str">
        <f t="shared" si="4"/>
        <v>INDCOA</v>
      </c>
      <c r="I29" s="10" t="s">
        <v>209</v>
      </c>
      <c r="J29" s="51">
        <f ca="1">OFFSET(Input!$A$1,M29+N29+2,O29+1)</f>
        <v>0</v>
      </c>
      <c r="L29" s="10" t="str">
        <f t="shared" si="5"/>
        <v>HeatTax</v>
      </c>
      <c r="M29" s="10">
        <f>VLOOKUP(L29,Input!$C$2:$D$6,2,FALSE)</f>
        <v>63</v>
      </c>
      <c r="N29" s="10">
        <f t="shared" si="6"/>
        <v>1</v>
      </c>
      <c r="O29" s="10">
        <f>MATCH(F29,Input!$C$15:$U$15,0)</f>
        <v>2</v>
      </c>
      <c r="Q29" s="16" t="s">
        <v>16</v>
      </c>
      <c r="R29" s="16" t="str">
        <f t="shared" si="7"/>
        <v>IGDRH</v>
      </c>
    </row>
    <row r="30" spans="2:18">
      <c r="C30" t="s">
        <v>11</v>
      </c>
      <c r="D30" s="18">
        <v>2010</v>
      </c>
      <c r="E30" t="str">
        <f t="shared" si="0"/>
        <v>INDG*</v>
      </c>
      <c r="F30" t="str">
        <f t="shared" si="2"/>
        <v>INDDSL</v>
      </c>
      <c r="G30" t="str">
        <f t="shared" si="3"/>
        <v>IGDRH</v>
      </c>
      <c r="H30" t="str">
        <f t="shared" si="4"/>
        <v>INDDSL</v>
      </c>
      <c r="I30" s="10" t="s">
        <v>209</v>
      </c>
      <c r="J30" s="51">
        <f ca="1">OFFSET(Input!$A$1,M30+N30+2,O30+1)</f>
        <v>138.56082516920716</v>
      </c>
      <c r="L30" s="10" t="str">
        <f t="shared" si="5"/>
        <v>HeatTax</v>
      </c>
      <c r="M30" s="10">
        <f>VLOOKUP(L30,Input!$C$2:$D$6,2,FALSE)</f>
        <v>63</v>
      </c>
      <c r="N30" s="10">
        <f t="shared" si="6"/>
        <v>1</v>
      </c>
      <c r="O30" s="10">
        <f>MATCH(F30,Input!$C$15:$U$15,0)</f>
        <v>3</v>
      </c>
      <c r="Q30" s="16" t="s">
        <v>29</v>
      </c>
      <c r="R30" s="16" t="str">
        <f t="shared" si="7"/>
        <v>IGDRH</v>
      </c>
    </row>
    <row r="31" spans="2:18">
      <c r="C31" t="s">
        <v>11</v>
      </c>
      <c r="D31" s="18">
        <v>2010</v>
      </c>
      <c r="E31" t="str">
        <f t="shared" si="0"/>
        <v>INDG*</v>
      </c>
      <c r="F31" t="str">
        <f t="shared" si="2"/>
        <v>INDDSB1</v>
      </c>
      <c r="G31" t="str">
        <f t="shared" si="3"/>
        <v>IGDRH</v>
      </c>
      <c r="H31" t="str">
        <f t="shared" si="4"/>
        <v>INDDSB1</v>
      </c>
      <c r="I31" s="10" t="s">
        <v>209</v>
      </c>
      <c r="J31" s="51">
        <f ca="1">OFFSET(Input!$A$1,M31+N31+2,O31+1)</f>
        <v>32.519861727474179</v>
      </c>
      <c r="L31" s="10" t="str">
        <f t="shared" si="5"/>
        <v>HeatTax</v>
      </c>
      <c r="M31" s="10">
        <f>VLOOKUP(L31,Input!$C$2:$D$6,2,FALSE)</f>
        <v>63</v>
      </c>
      <c r="N31" s="10">
        <f t="shared" si="6"/>
        <v>1</v>
      </c>
      <c r="O31" s="10">
        <f>MATCH(F31,Input!$C$15:$U$15,0)</f>
        <v>13</v>
      </c>
      <c r="Q31" s="16" t="s">
        <v>28</v>
      </c>
      <c r="R31" s="16" t="str">
        <f t="shared" si="7"/>
        <v>IGDRH</v>
      </c>
    </row>
    <row r="32" spans="2:18">
      <c r="C32" t="s">
        <v>11</v>
      </c>
      <c r="D32" s="18">
        <v>2010</v>
      </c>
      <c r="E32" t="str">
        <f t="shared" si="0"/>
        <v>INDG*</v>
      </c>
      <c r="F32" t="str">
        <f t="shared" si="2"/>
        <v>INDDSB2</v>
      </c>
      <c r="G32" t="str">
        <f t="shared" si="3"/>
        <v>IGDRH</v>
      </c>
      <c r="H32" t="str">
        <f t="shared" si="4"/>
        <v>INDDSB2</v>
      </c>
      <c r="I32" s="10" t="s">
        <v>209</v>
      </c>
      <c r="J32" s="51">
        <f ca="1">OFFSET(Input!$A$1,M32+N32+2,O32+1)</f>
        <v>121.84069514307899</v>
      </c>
      <c r="L32" s="10" t="str">
        <f t="shared" si="5"/>
        <v>HeatTax</v>
      </c>
      <c r="M32" s="10">
        <f>VLOOKUP(L32,Input!$C$2:$D$6,2,FALSE)</f>
        <v>63</v>
      </c>
      <c r="N32" s="10">
        <f t="shared" si="6"/>
        <v>1</v>
      </c>
      <c r="O32" s="10">
        <f>MATCH(F32,Input!$C$15:$U$15,0)</f>
        <v>14</v>
      </c>
      <c r="Q32" s="16" t="s">
        <v>30</v>
      </c>
      <c r="R32" s="16" t="str">
        <f t="shared" si="7"/>
        <v>IGDRH</v>
      </c>
    </row>
    <row r="33" spans="2:18">
      <c r="C33" t="s">
        <v>11</v>
      </c>
      <c r="D33" s="18">
        <v>2010</v>
      </c>
      <c r="E33" t="str">
        <f t="shared" si="0"/>
        <v>INDG*</v>
      </c>
      <c r="F33" t="str">
        <f t="shared" si="2"/>
        <v>INDWPE</v>
      </c>
      <c r="G33" t="str">
        <f t="shared" si="3"/>
        <v>IGDRH</v>
      </c>
      <c r="H33" t="str">
        <f t="shared" si="4"/>
        <v>INDWPE</v>
      </c>
      <c r="I33" s="10" t="s">
        <v>209</v>
      </c>
      <c r="J33" s="51">
        <f ca="1">OFFSET(Input!$A$1,M33+N33+2,O33+1)</f>
        <v>0</v>
      </c>
      <c r="L33" s="10" t="str">
        <f t="shared" si="5"/>
        <v>HeatTax</v>
      </c>
      <c r="M33" s="10">
        <f>VLOOKUP(L33,Input!$C$2:$D$6,2,FALSE)</f>
        <v>63</v>
      </c>
      <c r="N33" s="10">
        <f t="shared" si="6"/>
        <v>1</v>
      </c>
      <c r="O33" s="10">
        <f>MATCH(F33,Input!$C$15:$U$15,0)</f>
        <v>4</v>
      </c>
      <c r="Q33" s="16" t="s">
        <v>17</v>
      </c>
      <c r="R33" s="16" t="str">
        <f t="shared" si="7"/>
        <v>IGDRH</v>
      </c>
    </row>
    <row r="34" spans="2:18">
      <c r="C34" t="s">
        <v>11</v>
      </c>
      <c r="D34" s="18">
        <v>2010</v>
      </c>
      <c r="E34" t="str">
        <f t="shared" si="0"/>
        <v>INDG*</v>
      </c>
      <c r="F34" t="str">
        <f t="shared" si="2"/>
        <v>INDWCH</v>
      </c>
      <c r="G34" t="str">
        <f t="shared" si="3"/>
        <v>IGDRH</v>
      </c>
      <c r="H34" t="str">
        <f t="shared" si="4"/>
        <v>INDWCH</v>
      </c>
      <c r="I34" s="10" t="s">
        <v>209</v>
      </c>
      <c r="J34" s="51">
        <f ca="1">OFFSET(Input!$A$1,M34+N34+2,O34+1)</f>
        <v>0</v>
      </c>
      <c r="L34" s="10" t="str">
        <f t="shared" si="5"/>
        <v>HeatTax</v>
      </c>
      <c r="M34" s="10">
        <f>VLOOKUP(L34,Input!$C$2:$D$6,2,FALSE)</f>
        <v>63</v>
      </c>
      <c r="N34" s="10">
        <f t="shared" si="6"/>
        <v>1</v>
      </c>
      <c r="O34" s="10">
        <f>MATCH(F34,Input!$C$15:$U$15,0)</f>
        <v>5</v>
      </c>
      <c r="Q34" s="16" t="s">
        <v>18</v>
      </c>
      <c r="R34" s="16" t="str">
        <f t="shared" si="7"/>
        <v>IGDRH</v>
      </c>
    </row>
    <row r="35" spans="2:18">
      <c r="C35" t="s">
        <v>11</v>
      </c>
      <c r="D35" s="18">
        <v>2010</v>
      </c>
      <c r="E35" t="str">
        <f t="shared" si="0"/>
        <v>INDG*</v>
      </c>
      <c r="F35" t="str">
        <f t="shared" si="2"/>
        <v>INDBGA</v>
      </c>
      <c r="G35" t="str">
        <f t="shared" si="3"/>
        <v>IGDRH</v>
      </c>
      <c r="H35" t="str">
        <f t="shared" si="4"/>
        <v>INDBGA</v>
      </c>
      <c r="I35" s="10" t="s">
        <v>209</v>
      </c>
      <c r="J35" s="51">
        <f ca="1">OFFSET(Input!$A$1,M35+N35+2,O35+1)</f>
        <v>0</v>
      </c>
      <c r="L35" s="10" t="str">
        <f t="shared" si="5"/>
        <v>HeatTax</v>
      </c>
      <c r="M35" s="10">
        <f>VLOOKUP(L35,Input!$C$2:$D$6,2,FALSE)</f>
        <v>63</v>
      </c>
      <c r="N35" s="10">
        <f t="shared" si="6"/>
        <v>1</v>
      </c>
      <c r="O35" s="10">
        <f>MATCH(F35,Input!$C$15:$U$15,0)</f>
        <v>6</v>
      </c>
      <c r="Q35" s="16" t="s">
        <v>19</v>
      </c>
      <c r="R35" s="16" t="str">
        <f t="shared" si="7"/>
        <v>IGDRH</v>
      </c>
    </row>
    <row r="36" spans="2:18">
      <c r="C36" t="s">
        <v>11</v>
      </c>
      <c r="D36" s="18">
        <v>2010</v>
      </c>
      <c r="E36" t="str">
        <f t="shared" si="0"/>
        <v>INDG*</v>
      </c>
      <c r="F36" t="str">
        <f t="shared" si="2"/>
        <v>INDHFO</v>
      </c>
      <c r="G36" t="str">
        <f t="shared" si="3"/>
        <v>IGDRH</v>
      </c>
      <c r="H36" t="str">
        <f t="shared" si="4"/>
        <v>INDHFO</v>
      </c>
      <c r="I36" s="10" t="s">
        <v>209</v>
      </c>
      <c r="J36" s="51">
        <f ca="1">OFFSET(Input!$A$1,M36+N36+2,O36+1)</f>
        <v>35.720705191668699</v>
      </c>
      <c r="L36" s="10" t="str">
        <f t="shared" si="5"/>
        <v>HeatTax</v>
      </c>
      <c r="M36" s="10">
        <f>VLOOKUP(L36,Input!$C$2:$D$6,2,FALSE)</f>
        <v>63</v>
      </c>
      <c r="N36" s="10">
        <f t="shared" si="6"/>
        <v>1</v>
      </c>
      <c r="O36" s="10">
        <f>MATCH(F36,Input!$C$15:$U$15,0)</f>
        <v>7</v>
      </c>
      <c r="Q36" s="16" t="s">
        <v>20</v>
      </c>
      <c r="R36" s="16" t="str">
        <f t="shared" si="7"/>
        <v>IGDRH</v>
      </c>
    </row>
    <row r="37" spans="2:18">
      <c r="C37" t="s">
        <v>11</v>
      </c>
      <c r="D37" s="18">
        <v>2010</v>
      </c>
      <c r="E37" t="str">
        <f t="shared" si="0"/>
        <v>INDG*</v>
      </c>
      <c r="F37" t="str">
        <f t="shared" si="2"/>
        <v>INDLPG</v>
      </c>
      <c r="G37" t="str">
        <f t="shared" si="3"/>
        <v>IGDRH</v>
      </c>
      <c r="H37" t="str">
        <f t="shared" si="4"/>
        <v>INDLPG</v>
      </c>
      <c r="I37" s="10" t="s">
        <v>209</v>
      </c>
      <c r="J37" s="51">
        <f ca="1">OFFSET(Input!$A$1,M37+N37+2,O37+1)</f>
        <v>32.490852038154401</v>
      </c>
      <c r="L37" s="10" t="str">
        <f t="shared" si="5"/>
        <v>HeatTax</v>
      </c>
      <c r="M37" s="10">
        <f>VLOOKUP(L37,Input!$C$2:$D$6,2,FALSE)</f>
        <v>63</v>
      </c>
      <c r="N37" s="10">
        <f t="shared" si="6"/>
        <v>1</v>
      </c>
      <c r="O37" s="10">
        <f>MATCH(F37,Input!$C$15:$U$15,0)</f>
        <v>8</v>
      </c>
      <c r="Q37" s="16" t="s">
        <v>21</v>
      </c>
      <c r="R37" s="16" t="str">
        <f t="shared" si="7"/>
        <v>IGDRH</v>
      </c>
    </row>
    <row r="38" spans="2:18">
      <c r="C38" t="s">
        <v>11</v>
      </c>
      <c r="D38" s="18">
        <v>2010</v>
      </c>
      <c r="E38" t="str">
        <f t="shared" si="0"/>
        <v>INDG*</v>
      </c>
      <c r="F38" t="str">
        <f t="shared" si="2"/>
        <v>INDWST</v>
      </c>
      <c r="G38" t="str">
        <f t="shared" si="3"/>
        <v>IGDRH</v>
      </c>
      <c r="H38" t="str">
        <f t="shared" si="4"/>
        <v>INDWST</v>
      </c>
      <c r="I38" s="10" t="s">
        <v>209</v>
      </c>
      <c r="J38" s="51">
        <f ca="1">OFFSET(Input!$A$1,M38+N38+2,O38+1)</f>
        <v>31.108262589722298</v>
      </c>
      <c r="L38" s="10" t="str">
        <f t="shared" si="5"/>
        <v>HeatTax</v>
      </c>
      <c r="M38" s="10">
        <f>VLOOKUP(L38,Input!$C$2:$D$6,2,FALSE)</f>
        <v>63</v>
      </c>
      <c r="N38" s="10">
        <f t="shared" si="6"/>
        <v>1</v>
      </c>
      <c r="O38" s="10">
        <f>MATCH(F38,Input!$C$15:$U$15,0)</f>
        <v>9</v>
      </c>
      <c r="Q38" s="16" t="s">
        <v>22</v>
      </c>
      <c r="R38" s="16" t="str">
        <f t="shared" si="7"/>
        <v>IGDRH</v>
      </c>
    </row>
    <row r="39" spans="2:18">
      <c r="C39" t="s">
        <v>11</v>
      </c>
      <c r="D39" s="18">
        <v>2010</v>
      </c>
      <c r="E39" t="str">
        <f t="shared" si="0"/>
        <v>INDG*</v>
      </c>
      <c r="F39" t="str">
        <f t="shared" si="2"/>
        <v>INDHCE</v>
      </c>
      <c r="G39" t="str">
        <f t="shared" si="3"/>
        <v>IGDRH</v>
      </c>
      <c r="H39" t="str">
        <f t="shared" si="4"/>
        <v>INDHCE</v>
      </c>
      <c r="I39" s="10" t="s">
        <v>209</v>
      </c>
      <c r="J39" s="51">
        <f ca="1">OFFSET(Input!$A$1,M39+N39+2,O39+1)</f>
        <v>30.170076892571945</v>
      </c>
      <c r="L39" s="10" t="str">
        <f t="shared" si="5"/>
        <v>HeatTax</v>
      </c>
      <c r="M39" s="10">
        <f>VLOOKUP(L39,Input!$C$2:$D$6,2,FALSE)</f>
        <v>63</v>
      </c>
      <c r="N39" s="10">
        <f t="shared" si="6"/>
        <v>1</v>
      </c>
      <c r="O39" s="10">
        <f>MATCH(F39,Input!$C$15:$U$15,0)</f>
        <v>10</v>
      </c>
      <c r="Q39" s="16" t="s">
        <v>23</v>
      </c>
      <c r="R39" s="16" t="str">
        <f t="shared" si="7"/>
        <v>IGDRH</v>
      </c>
    </row>
    <row r="40" spans="2:18">
      <c r="C40" t="s">
        <v>11</v>
      </c>
      <c r="D40" s="18">
        <v>2010</v>
      </c>
      <c r="E40" t="str">
        <f t="shared" si="0"/>
        <v>INDG*</v>
      </c>
      <c r="F40" t="str">
        <f t="shared" si="2"/>
        <v>INDHDE</v>
      </c>
      <c r="G40" t="str">
        <f t="shared" si="3"/>
        <v>IGDRH</v>
      </c>
      <c r="H40" t="str">
        <f t="shared" si="4"/>
        <v>INDHDE</v>
      </c>
      <c r="I40" s="10" t="s">
        <v>209</v>
      </c>
      <c r="J40" s="51">
        <f ca="1">OFFSET(Input!$A$1,M40+N40+2,O40+1)</f>
        <v>30.170076892571945</v>
      </c>
      <c r="L40" s="10" t="str">
        <f t="shared" si="5"/>
        <v>HeatTax</v>
      </c>
      <c r="M40" s="10">
        <f>VLOOKUP(L40,Input!$C$2:$D$6,2,FALSE)</f>
        <v>63</v>
      </c>
      <c r="N40" s="10">
        <f t="shared" si="6"/>
        <v>1</v>
      </c>
      <c r="O40" s="10">
        <f>MATCH(F40,Input!$C$15:$U$15,0)</f>
        <v>11</v>
      </c>
      <c r="Q40" s="16" t="s">
        <v>24</v>
      </c>
      <c r="R40" s="16" t="str">
        <f t="shared" si="7"/>
        <v>IGDRH</v>
      </c>
    </row>
    <row r="41" spans="2:18">
      <c r="B41" s="9"/>
      <c r="C41" s="9" t="s">
        <v>11</v>
      </c>
      <c r="D41" s="12">
        <v>2010</v>
      </c>
      <c r="E41" s="9" t="str">
        <f t="shared" si="0"/>
        <v>INDG*</v>
      </c>
      <c r="F41" s="9" t="str">
        <f t="shared" si="2"/>
        <v>INDELC</v>
      </c>
      <c r="G41" s="9" t="str">
        <f t="shared" si="3"/>
        <v>IGDRH</v>
      </c>
      <c r="H41" s="9" t="str">
        <f t="shared" si="4"/>
        <v>INDELC</v>
      </c>
      <c r="I41" s="13" t="s">
        <v>209</v>
      </c>
      <c r="J41" s="52">
        <f ca="1">OFFSET(Input!$A$1,M41+N41+2,O41+1)</f>
        <v>32.519861727474179</v>
      </c>
      <c r="L41" s="13" t="str">
        <f t="shared" si="5"/>
        <v>HeatTax</v>
      </c>
      <c r="M41" s="13">
        <f>VLOOKUP(L41,Input!$C$2:$D$6,2,FALSE)</f>
        <v>63</v>
      </c>
      <c r="N41" s="13">
        <f t="shared" si="6"/>
        <v>1</v>
      </c>
      <c r="O41" s="13">
        <f>MATCH(F41,Input!$C$15:$U$15,0)</f>
        <v>12</v>
      </c>
      <c r="Q41" s="16" t="s">
        <v>127</v>
      </c>
      <c r="R41" s="16" t="str">
        <f t="shared" si="7"/>
        <v>IGDRH</v>
      </c>
    </row>
    <row r="42" spans="2:18">
      <c r="B42" s="26"/>
      <c r="C42" s="26" t="s">
        <v>11</v>
      </c>
      <c r="D42" s="27">
        <v>2010</v>
      </c>
      <c r="E42" s="26" t="str">
        <f t="shared" si="0"/>
        <v>INDG*</v>
      </c>
      <c r="F42" s="26" t="str">
        <f t="shared" si="2"/>
        <v>INDELC</v>
      </c>
      <c r="G42" s="26" t="str">
        <f t="shared" si="3"/>
        <v>IGDLA</v>
      </c>
      <c r="H42" s="26" t="str">
        <f t="shared" si="4"/>
        <v>INDELC</v>
      </c>
      <c r="I42" s="28" t="s">
        <v>209</v>
      </c>
      <c r="J42" s="53">
        <f ca="1">OFFSET(Input!$A$1,M42+N42+2,O42+1)</f>
        <v>32.519861727474179</v>
      </c>
      <c r="L42" s="28" t="str">
        <f t="shared" si="5"/>
        <v>FullTax</v>
      </c>
      <c r="M42" s="28">
        <f>VLOOKUP(L42,Input!$C$2:$D$6,2,FALSE)</f>
        <v>113</v>
      </c>
      <c r="N42" s="28">
        <f t="shared" si="6"/>
        <v>1</v>
      </c>
      <c r="O42" s="28">
        <f>MATCH(F42,Input!$C$15:$U$15,0)</f>
        <v>12</v>
      </c>
      <c r="Q42" s="25" t="s">
        <v>127</v>
      </c>
      <c r="R42" s="25" t="str">
        <f>$U$2&amp;$T$9</f>
        <v>IGDLA</v>
      </c>
    </row>
    <row r="43" spans="2:18">
      <c r="B43" s="9"/>
      <c r="C43" s="9" t="s">
        <v>11</v>
      </c>
      <c r="D43" s="12">
        <v>2010</v>
      </c>
      <c r="E43" s="9" t="str">
        <f t="shared" si="0"/>
        <v>INDG*</v>
      </c>
      <c r="F43" s="9" t="str">
        <f t="shared" si="2"/>
        <v>INDELC</v>
      </c>
      <c r="G43" s="9" t="str">
        <f t="shared" si="3"/>
        <v>IGDEM</v>
      </c>
      <c r="H43" s="9" t="str">
        <f t="shared" si="4"/>
        <v>INDELC</v>
      </c>
      <c r="I43" s="13" t="s">
        <v>209</v>
      </c>
      <c r="J43" s="52">
        <f ca="1">OFFSET(Input!$A$1,M43+N43+2,O43+1)</f>
        <v>32.519861727474179</v>
      </c>
      <c r="L43" s="13" t="str">
        <f t="shared" si="5"/>
        <v>FullTax</v>
      </c>
      <c r="M43" s="13">
        <f>VLOOKUP(L43,Input!$C$2:$D$6,2,FALSE)</f>
        <v>113</v>
      </c>
      <c r="N43" s="13">
        <f t="shared" si="6"/>
        <v>1</v>
      </c>
      <c r="O43" s="13">
        <f>MATCH(F43,Input!$C$15:$U$15,0)</f>
        <v>12</v>
      </c>
      <c r="Q43" s="17" t="s">
        <v>127</v>
      </c>
      <c r="R43" s="17" t="str">
        <f>$U$2&amp;$T$10</f>
        <v>IGDEM</v>
      </c>
    </row>
    <row r="44" spans="2:18">
      <c r="C44" t="s">
        <v>11</v>
      </c>
      <c r="D44" s="18">
        <v>2010</v>
      </c>
      <c r="E44" t="str">
        <f t="shared" si="0"/>
        <v>INDG*</v>
      </c>
      <c r="F44" t="str">
        <f t="shared" si="2"/>
        <v>INDDSB1</v>
      </c>
      <c r="G44" t="str">
        <f t="shared" si="3"/>
        <v>IGDTF</v>
      </c>
      <c r="H44" t="str">
        <f t="shared" si="4"/>
        <v>INDDSB1</v>
      </c>
      <c r="I44" s="10" t="s">
        <v>209</v>
      </c>
      <c r="J44" s="51">
        <f ca="1">OFFSET(Input!$A$1,M44+N44+2,O44+1)</f>
        <v>32.519861727474179</v>
      </c>
      <c r="L44" s="10" t="str">
        <f t="shared" si="5"/>
        <v>FullTax</v>
      </c>
      <c r="M44" s="10">
        <f>VLOOKUP(L44,Input!$C$2:$D$6,2,FALSE)</f>
        <v>113</v>
      </c>
      <c r="N44" s="10">
        <f t="shared" si="6"/>
        <v>1</v>
      </c>
      <c r="O44" s="10">
        <f>MATCH(F44,Input!$C$15:$U$15,0)</f>
        <v>13</v>
      </c>
      <c r="Q44" s="16" t="s">
        <v>28</v>
      </c>
      <c r="R44" s="16" t="str">
        <f>$U$2&amp;$T$11</f>
        <v>IGDTF</v>
      </c>
    </row>
    <row r="45" spans="2:18">
      <c r="C45" t="s">
        <v>11</v>
      </c>
      <c r="D45" s="18">
        <v>2010</v>
      </c>
      <c r="E45" t="str">
        <f t="shared" si="0"/>
        <v>INDG*</v>
      </c>
      <c r="F45" t="str">
        <f t="shared" si="2"/>
        <v>INDDSB2</v>
      </c>
      <c r="G45" t="str">
        <f t="shared" si="3"/>
        <v>IGDTF</v>
      </c>
      <c r="H45" t="str">
        <f t="shared" si="4"/>
        <v>INDDSB2</v>
      </c>
      <c r="I45" s="10" t="s">
        <v>209</v>
      </c>
      <c r="J45" s="51">
        <f ca="1">OFFSET(Input!$A$1,M45+N45+2,O45+1)</f>
        <v>121.84069514307899</v>
      </c>
      <c r="L45" s="10" t="str">
        <f t="shared" si="5"/>
        <v>FullTax</v>
      </c>
      <c r="M45" s="10">
        <f>VLOOKUP(L45,Input!$C$2:$D$6,2,FALSE)</f>
        <v>113</v>
      </c>
      <c r="N45" s="10">
        <f t="shared" si="6"/>
        <v>1</v>
      </c>
      <c r="O45" s="10">
        <f>MATCH(F45,Input!$C$15:$U$15,0)</f>
        <v>14</v>
      </c>
      <c r="Q45" s="16" t="s">
        <v>30</v>
      </c>
      <c r="R45" s="16" t="str">
        <f t="shared" ref="R45:R46" si="8">$U$2&amp;$T$11</f>
        <v>IGDTF</v>
      </c>
    </row>
    <row r="46" spans="2:18">
      <c r="C46" t="s">
        <v>11</v>
      </c>
      <c r="D46" s="18">
        <v>2010</v>
      </c>
      <c r="E46" t="str">
        <f t="shared" si="0"/>
        <v>INDG*</v>
      </c>
      <c r="F46" t="str">
        <f t="shared" si="2"/>
        <v>INDDSL</v>
      </c>
      <c r="G46" t="str">
        <f t="shared" si="3"/>
        <v>IGDTF</v>
      </c>
      <c r="H46" t="str">
        <f t="shared" si="4"/>
        <v>INDDSL</v>
      </c>
      <c r="I46" s="10" t="s">
        <v>209</v>
      </c>
      <c r="J46" s="51">
        <f ca="1">OFFSET(Input!$A$1,M46+N46+2,O46+1)</f>
        <v>138.56082516920716</v>
      </c>
      <c r="L46" s="10" t="str">
        <f t="shared" si="5"/>
        <v>FullTax</v>
      </c>
      <c r="M46" s="10">
        <f>VLOOKUP(L46,Input!$C$2:$D$6,2,FALSE)</f>
        <v>113</v>
      </c>
      <c r="N46" s="10">
        <f t="shared" si="6"/>
        <v>1</v>
      </c>
      <c r="O46" s="10">
        <f>MATCH(F46,Input!$C$15:$U$15,0)</f>
        <v>3</v>
      </c>
      <c r="Q46" s="16" t="s">
        <v>29</v>
      </c>
      <c r="R46" s="16" t="str">
        <f t="shared" si="8"/>
        <v>IGDTF</v>
      </c>
    </row>
    <row r="47" spans="2:18">
      <c r="C47" t="s">
        <v>11</v>
      </c>
      <c r="D47" s="18">
        <v>2010</v>
      </c>
      <c r="E47" t="str">
        <f t="shared" si="0"/>
        <v>INDG*</v>
      </c>
      <c r="F47" t="str">
        <f t="shared" si="2"/>
        <v>INDLPG</v>
      </c>
      <c r="G47" t="str">
        <f t="shared" si="3"/>
        <v>IGDFL</v>
      </c>
      <c r="H47" t="str">
        <f t="shared" si="4"/>
        <v>INDLPG</v>
      </c>
      <c r="I47" s="10" t="s">
        <v>209</v>
      </c>
      <c r="J47" s="51">
        <f ca="1">OFFSET(Input!$A$1,M47+N47+2,O47+1)</f>
        <v>32.490852038154401</v>
      </c>
      <c r="L47" s="10" t="str">
        <f t="shared" si="5"/>
        <v>FullTax</v>
      </c>
      <c r="M47" s="10">
        <f>VLOOKUP(L47,Input!$C$2:$D$6,2,FALSE)</f>
        <v>113</v>
      </c>
      <c r="N47" s="10">
        <f t="shared" si="6"/>
        <v>1</v>
      </c>
      <c r="O47" s="10">
        <f>MATCH(F47,Input!$C$15:$U$15,0)</f>
        <v>8</v>
      </c>
      <c r="Q47" s="16" t="s">
        <v>21</v>
      </c>
      <c r="R47" s="16" t="str">
        <f>$U$2&amp;$T$12</f>
        <v>IGDFL</v>
      </c>
    </row>
    <row r="48" spans="2:18">
      <c r="C48" t="s">
        <v>11</v>
      </c>
      <c r="D48" s="18">
        <v>2010</v>
      </c>
      <c r="E48" t="str">
        <f t="shared" si="0"/>
        <v>INDG*</v>
      </c>
      <c r="F48" t="str">
        <f t="shared" si="2"/>
        <v>INDSNG1</v>
      </c>
      <c r="G48" t="str">
        <f t="shared" si="3"/>
        <v>IGDFL</v>
      </c>
      <c r="H48" t="str">
        <f t="shared" si="4"/>
        <v>INDSNG1</v>
      </c>
      <c r="I48" s="10" t="s">
        <v>209</v>
      </c>
      <c r="J48" s="51">
        <f ca="1">OFFSET(Input!$A$1,M48+N48+2,O48+1)</f>
        <v>121.84069514307899</v>
      </c>
      <c r="L48" s="10" t="str">
        <f t="shared" si="5"/>
        <v>FullTax</v>
      </c>
      <c r="M48" s="10">
        <f>VLOOKUP(L48,Input!$C$2:$D$6,2,FALSE)</f>
        <v>113</v>
      </c>
      <c r="N48" s="10">
        <f t="shared" si="6"/>
        <v>1</v>
      </c>
      <c r="O48" s="10">
        <f>MATCH(F48,Input!$C$15:$U$15,0)</f>
        <v>15</v>
      </c>
      <c r="Q48" s="16" t="s">
        <v>25</v>
      </c>
      <c r="R48" s="16" t="str">
        <f t="shared" ref="R48:R49" si="9">$U$2&amp;$T$12</f>
        <v>IGDFL</v>
      </c>
    </row>
    <row r="49" spans="2:18" ht="15.75" thickBot="1">
      <c r="B49" s="9"/>
      <c r="C49" s="9" t="s">
        <v>11</v>
      </c>
      <c r="D49" s="12">
        <v>2010</v>
      </c>
      <c r="E49" s="9" t="str">
        <f t="shared" si="0"/>
        <v>INDG*</v>
      </c>
      <c r="F49" s="9" t="str">
        <f t="shared" si="2"/>
        <v>INDSNG2</v>
      </c>
      <c r="G49" s="9" t="str">
        <f t="shared" si="3"/>
        <v>IGDFL</v>
      </c>
      <c r="H49" s="9" t="str">
        <f t="shared" si="4"/>
        <v>INDSNG2</v>
      </c>
      <c r="I49" s="13" t="s">
        <v>209</v>
      </c>
      <c r="J49" s="52">
        <f ca="1">OFFSET(Input!$A$1,M49+N49+2,O49+1)</f>
        <v>0</v>
      </c>
      <c r="L49" s="13" t="str">
        <f t="shared" si="5"/>
        <v>FullTax</v>
      </c>
      <c r="M49" s="13">
        <f>VLOOKUP(L49,Input!$C$2:$D$6,2,FALSE)</f>
        <v>113</v>
      </c>
      <c r="N49" s="13">
        <f t="shared" si="6"/>
        <v>1</v>
      </c>
      <c r="O49" s="13">
        <f>MATCH(F49,Input!$C$15:$U$15,0)</f>
        <v>16</v>
      </c>
      <c r="Q49" s="17" t="s">
        <v>26</v>
      </c>
      <c r="R49" s="17" t="str">
        <f t="shared" si="9"/>
        <v>IGDFL</v>
      </c>
    </row>
    <row r="50" spans="2:18">
      <c r="B50" s="8"/>
      <c r="C50" s="8" t="s">
        <v>11</v>
      </c>
      <c r="D50" s="19">
        <v>2015</v>
      </c>
      <c r="E50" s="8" t="str">
        <f t="shared" si="0"/>
        <v>INDG*</v>
      </c>
      <c r="F50" s="8" t="str">
        <f t="shared" ref="F50:H69" si="10">F6</f>
        <v>INDNGA</v>
      </c>
      <c r="G50" s="8" t="str">
        <f t="shared" si="10"/>
        <v>IGDMT</v>
      </c>
      <c r="H50" s="8" t="str">
        <f t="shared" si="10"/>
        <v>INDNGA</v>
      </c>
      <c r="I50" s="20" t="s">
        <v>209</v>
      </c>
      <c r="J50" s="50">
        <f ca="1">OFFSET(Input!$A$1,M50+N50+2,O50+1)</f>
        <v>2.3923925411292624</v>
      </c>
      <c r="L50" s="20" t="str">
        <f t="shared" si="5"/>
        <v>ProcesTax</v>
      </c>
      <c r="M50" s="20">
        <f>VLOOKUP(L50,Input!$C$2:$D$6,2,FALSE)</f>
        <v>13</v>
      </c>
      <c r="N50" s="20">
        <f t="shared" si="6"/>
        <v>6</v>
      </c>
      <c r="O50" s="20">
        <f>MATCH(F50,Input!$C$15:$U$15,0)</f>
        <v>1</v>
      </c>
    </row>
    <row r="51" spans="2:18">
      <c r="C51" t="s">
        <v>11</v>
      </c>
      <c r="D51" s="18">
        <v>2015</v>
      </c>
      <c r="E51" t="str">
        <f t="shared" si="0"/>
        <v>INDG*</v>
      </c>
      <c r="F51" t="str">
        <f t="shared" si="10"/>
        <v>INDSNG1</v>
      </c>
      <c r="G51" t="str">
        <f t="shared" si="10"/>
        <v>IGDMT</v>
      </c>
      <c r="H51" t="str">
        <f t="shared" si="10"/>
        <v>INDSNG1</v>
      </c>
      <c r="I51" s="10" t="s">
        <v>209</v>
      </c>
      <c r="J51" s="51">
        <f ca="1">OFFSET(Input!$A$1,M51+N51+2,O51+1)</f>
        <v>0</v>
      </c>
      <c r="L51" s="10" t="str">
        <f t="shared" si="5"/>
        <v>ProcesTax</v>
      </c>
      <c r="M51" s="10">
        <f>VLOOKUP(L51,Input!$C$2:$D$6,2,FALSE)</f>
        <v>13</v>
      </c>
      <c r="N51" s="10">
        <f t="shared" si="6"/>
        <v>6</v>
      </c>
      <c r="O51" s="10">
        <f>MATCH(F51,Input!$C$15:$U$15,0)</f>
        <v>15</v>
      </c>
    </row>
    <row r="52" spans="2:18">
      <c r="C52" t="s">
        <v>11</v>
      </c>
      <c r="D52" s="18">
        <v>2015</v>
      </c>
      <c r="E52" t="str">
        <f t="shared" si="0"/>
        <v>INDG*</v>
      </c>
      <c r="F52" t="str">
        <f t="shared" si="10"/>
        <v>INDSNG2</v>
      </c>
      <c r="G52" t="str">
        <f t="shared" si="10"/>
        <v>IGDMT</v>
      </c>
      <c r="H52" t="str">
        <f t="shared" si="10"/>
        <v>INDSNG2</v>
      </c>
      <c r="I52" s="10" t="s">
        <v>209</v>
      </c>
      <c r="J52" s="51">
        <f ca="1">OFFSET(Input!$A$1,M52+N52+2,O52+1)</f>
        <v>0</v>
      </c>
      <c r="L52" s="10" t="str">
        <f t="shared" si="5"/>
        <v>ProcesTax</v>
      </c>
      <c r="M52" s="10">
        <f>VLOOKUP(L52,Input!$C$2:$D$6,2,FALSE)</f>
        <v>13</v>
      </c>
      <c r="N52" s="10">
        <f t="shared" si="6"/>
        <v>6</v>
      </c>
      <c r="O52" s="10">
        <f>MATCH(F52,Input!$C$15:$U$15,0)</f>
        <v>16</v>
      </c>
    </row>
    <row r="53" spans="2:18">
      <c r="C53" t="s">
        <v>11</v>
      </c>
      <c r="D53" s="18">
        <v>2015</v>
      </c>
      <c r="E53" t="str">
        <f t="shared" si="0"/>
        <v>INDG*</v>
      </c>
      <c r="F53" t="str">
        <f t="shared" si="10"/>
        <v>INDCOA</v>
      </c>
      <c r="G53" t="str">
        <f t="shared" si="10"/>
        <v>IGDMT</v>
      </c>
      <c r="H53" t="str">
        <f t="shared" si="10"/>
        <v>INDCOA</v>
      </c>
      <c r="I53" s="10" t="s">
        <v>209</v>
      </c>
      <c r="J53" s="51">
        <f ca="1">OFFSET(Input!$A$1,M53+N53+2,O53+1)</f>
        <v>0</v>
      </c>
      <c r="L53" s="10" t="str">
        <f t="shared" si="5"/>
        <v>ProcesTax</v>
      </c>
      <c r="M53" s="10">
        <f>VLOOKUP(L53,Input!$C$2:$D$6,2,FALSE)</f>
        <v>13</v>
      </c>
      <c r="N53" s="10">
        <f t="shared" si="6"/>
        <v>6</v>
      </c>
      <c r="O53" s="10">
        <f>MATCH(F53,Input!$C$15:$U$15,0)</f>
        <v>2</v>
      </c>
    </row>
    <row r="54" spans="2:18">
      <c r="C54" t="s">
        <v>11</v>
      </c>
      <c r="D54" s="18">
        <v>2015</v>
      </c>
      <c r="E54" t="str">
        <f t="shared" si="0"/>
        <v>INDG*</v>
      </c>
      <c r="F54" t="str">
        <f t="shared" si="10"/>
        <v>INDDSL</v>
      </c>
      <c r="G54" t="str">
        <f t="shared" si="10"/>
        <v>IGDMT</v>
      </c>
      <c r="H54" t="str">
        <f t="shared" si="10"/>
        <v>INDDSL</v>
      </c>
      <c r="I54" s="10" t="s">
        <v>209</v>
      </c>
      <c r="J54" s="51">
        <f ca="1">OFFSET(Input!$A$1,M54+N54+2,O54+1)</f>
        <v>145.72835544314296</v>
      </c>
      <c r="L54" s="10" t="str">
        <f t="shared" si="5"/>
        <v>ProcesTax</v>
      </c>
      <c r="M54" s="10">
        <f>VLOOKUP(L54,Input!$C$2:$D$6,2,FALSE)</f>
        <v>13</v>
      </c>
      <c r="N54" s="10">
        <f t="shared" si="6"/>
        <v>6</v>
      </c>
      <c r="O54" s="10">
        <f>MATCH(F54,Input!$C$15:$U$15,0)</f>
        <v>3</v>
      </c>
    </row>
    <row r="55" spans="2:18">
      <c r="C55" t="s">
        <v>11</v>
      </c>
      <c r="D55" s="18">
        <v>2015</v>
      </c>
      <c r="E55" t="str">
        <f t="shared" si="0"/>
        <v>INDG*</v>
      </c>
      <c r="F55" t="str">
        <f t="shared" si="10"/>
        <v>INDDSB1</v>
      </c>
      <c r="G55" t="str">
        <f t="shared" si="10"/>
        <v>IGDMT</v>
      </c>
      <c r="H55" t="str">
        <f t="shared" si="10"/>
        <v>INDDSB1</v>
      </c>
      <c r="I55" s="10" t="s">
        <v>209</v>
      </c>
      <c r="J55" s="51">
        <f ca="1">OFFSET(Input!$A$1,M55+N55+2,O55+1)</f>
        <v>121.84069514307899</v>
      </c>
      <c r="L55" s="10" t="str">
        <f t="shared" si="5"/>
        <v>ProcesTax</v>
      </c>
      <c r="M55" s="10">
        <f>VLOOKUP(L55,Input!$C$2:$D$6,2,FALSE)</f>
        <v>13</v>
      </c>
      <c r="N55" s="10">
        <f t="shared" si="6"/>
        <v>6</v>
      </c>
      <c r="O55" s="10">
        <f>MATCH(F55,Input!$C$15:$U$15,0)</f>
        <v>13</v>
      </c>
    </row>
    <row r="56" spans="2:18">
      <c r="C56" t="s">
        <v>11</v>
      </c>
      <c r="D56" s="18">
        <v>2015</v>
      </c>
      <c r="E56" t="str">
        <f t="shared" si="0"/>
        <v>INDG*</v>
      </c>
      <c r="F56" t="str">
        <f t="shared" si="10"/>
        <v>INDDSB2</v>
      </c>
      <c r="G56" t="str">
        <f t="shared" si="10"/>
        <v>IGDMT</v>
      </c>
      <c r="H56" t="str">
        <f t="shared" si="10"/>
        <v>INDDSB2</v>
      </c>
      <c r="I56" s="10" t="s">
        <v>209</v>
      </c>
      <c r="J56" s="51">
        <f ca="1">OFFSET(Input!$A$1,M56+N56+2,O56+1)</f>
        <v>121.84069514307899</v>
      </c>
      <c r="L56" s="10" t="str">
        <f t="shared" si="5"/>
        <v>ProcesTax</v>
      </c>
      <c r="M56" s="10">
        <f>VLOOKUP(L56,Input!$C$2:$D$6,2,FALSE)</f>
        <v>13</v>
      </c>
      <c r="N56" s="10">
        <f t="shared" si="6"/>
        <v>6</v>
      </c>
      <c r="O56" s="10">
        <f>MATCH(F56,Input!$C$15:$U$15,0)</f>
        <v>14</v>
      </c>
    </row>
    <row r="57" spans="2:18">
      <c r="C57" t="s">
        <v>11</v>
      </c>
      <c r="D57" s="18">
        <v>2015</v>
      </c>
      <c r="E57" t="str">
        <f t="shared" si="0"/>
        <v>INDG*</v>
      </c>
      <c r="F57" t="str">
        <f t="shared" si="10"/>
        <v>INDWPE</v>
      </c>
      <c r="G57" t="str">
        <f t="shared" si="10"/>
        <v>IGDMT</v>
      </c>
      <c r="H57" t="str">
        <f t="shared" si="10"/>
        <v>INDWPE</v>
      </c>
      <c r="I57" s="10" t="s">
        <v>209</v>
      </c>
      <c r="J57" s="51">
        <f ca="1">OFFSET(Input!$A$1,M57+N57+2,O57+1)</f>
        <v>0</v>
      </c>
      <c r="L57" s="10" t="str">
        <f t="shared" si="5"/>
        <v>ProcesTax</v>
      </c>
      <c r="M57" s="10">
        <f>VLOOKUP(L57,Input!$C$2:$D$6,2,FALSE)</f>
        <v>13</v>
      </c>
      <c r="N57" s="10">
        <f t="shared" si="6"/>
        <v>6</v>
      </c>
      <c r="O57" s="10">
        <f>MATCH(F57,Input!$C$15:$U$15,0)</f>
        <v>4</v>
      </c>
    </row>
    <row r="58" spans="2:18" ht="15.75" thickBot="1">
      <c r="B58" s="80"/>
      <c r="C58" s="80" t="s">
        <v>11</v>
      </c>
      <c r="D58" s="81">
        <v>2015</v>
      </c>
      <c r="E58" s="80" t="str">
        <f t="shared" si="0"/>
        <v>INDG*</v>
      </c>
      <c r="F58" s="80" t="str">
        <f t="shared" si="10"/>
        <v>INDWCH</v>
      </c>
      <c r="G58" s="80" t="str">
        <f t="shared" si="10"/>
        <v>IGDMT</v>
      </c>
      <c r="H58" s="80" t="str">
        <f t="shared" si="10"/>
        <v>INDWCH</v>
      </c>
      <c r="I58" s="82" t="s">
        <v>209</v>
      </c>
      <c r="J58" s="83">
        <f ca="1">OFFSET(Input!$A$1,M58+N58+2,O58+1)</f>
        <v>0</v>
      </c>
      <c r="L58" s="10" t="str">
        <f t="shared" si="5"/>
        <v>ProcesTax</v>
      </c>
      <c r="M58" s="10">
        <f>VLOOKUP(L58,Input!$C$2:$D$6,2,FALSE)</f>
        <v>13</v>
      </c>
      <c r="N58" s="10">
        <f t="shared" si="6"/>
        <v>6</v>
      </c>
      <c r="O58" s="10">
        <f>MATCH(F58,Input!$C$15:$U$15,0)</f>
        <v>5</v>
      </c>
    </row>
    <row r="59" spans="2:18">
      <c r="C59" t="s">
        <v>11</v>
      </c>
      <c r="D59" s="18">
        <v>2015</v>
      </c>
      <c r="E59" t="str">
        <f t="shared" si="0"/>
        <v>INDG*</v>
      </c>
      <c r="F59" t="str">
        <f t="shared" si="10"/>
        <v>INDBGA</v>
      </c>
      <c r="G59" t="str">
        <f t="shared" si="10"/>
        <v>IGDMT</v>
      </c>
      <c r="H59" t="str">
        <f t="shared" si="10"/>
        <v>INDBGA</v>
      </c>
      <c r="I59" s="10" t="s">
        <v>209</v>
      </c>
      <c r="J59" s="51">
        <f ca="1">OFFSET(Input!$A$1,M59+N59+2,O59+1)</f>
        <v>0</v>
      </c>
      <c r="L59" s="10" t="str">
        <f t="shared" si="5"/>
        <v>ProcesTax</v>
      </c>
      <c r="M59" s="10">
        <f>VLOOKUP(L59,Input!$C$2:$D$6,2,FALSE)</f>
        <v>13</v>
      </c>
      <c r="N59" s="10">
        <f t="shared" si="6"/>
        <v>6</v>
      </c>
      <c r="O59" s="10">
        <f>MATCH(F59,Input!$C$15:$U$15,0)</f>
        <v>6</v>
      </c>
    </row>
    <row r="60" spans="2:18">
      <c r="C60" t="s">
        <v>11</v>
      </c>
      <c r="D60" s="18">
        <v>2015</v>
      </c>
      <c r="E60" t="str">
        <f t="shared" si="0"/>
        <v>INDG*</v>
      </c>
      <c r="F60" t="str">
        <f t="shared" si="10"/>
        <v>INDHFO</v>
      </c>
      <c r="G60" t="str">
        <f t="shared" si="10"/>
        <v>IGDMT</v>
      </c>
      <c r="H60" t="str">
        <f t="shared" si="10"/>
        <v>INDHFO</v>
      </c>
      <c r="I60" s="10" t="s">
        <v>209</v>
      </c>
      <c r="J60" s="51">
        <f ca="1">OFFSET(Input!$A$1,M60+N60+2,O60+1)</f>
        <v>49.612420193178153</v>
      </c>
      <c r="L60" s="10" t="str">
        <f t="shared" si="5"/>
        <v>ProcesTax</v>
      </c>
      <c r="M60" s="10">
        <f>VLOOKUP(L60,Input!$C$2:$D$6,2,FALSE)</f>
        <v>13</v>
      </c>
      <c r="N60" s="10">
        <f t="shared" si="6"/>
        <v>6</v>
      </c>
      <c r="O60" s="10">
        <f>MATCH(F60,Input!$C$15:$U$15,0)</f>
        <v>7</v>
      </c>
    </row>
    <row r="61" spans="2:18">
      <c r="C61" t="s">
        <v>11</v>
      </c>
      <c r="D61" s="18">
        <v>2015</v>
      </c>
      <c r="E61" t="str">
        <f t="shared" si="0"/>
        <v>INDG*</v>
      </c>
      <c r="F61" t="str">
        <f t="shared" si="10"/>
        <v>INDLPG</v>
      </c>
      <c r="G61" t="str">
        <f t="shared" si="10"/>
        <v>IGDMT</v>
      </c>
      <c r="H61" t="str">
        <f t="shared" si="10"/>
        <v>INDLPG</v>
      </c>
      <c r="I61" s="10" t="s">
        <v>209</v>
      </c>
      <c r="J61" s="51">
        <f ca="1">OFFSET(Input!$A$1,M61+N61+2,O61+1)</f>
        <v>40.590088951336469</v>
      </c>
      <c r="L61" s="10" t="str">
        <f t="shared" si="5"/>
        <v>ProcesTax</v>
      </c>
      <c r="M61" s="10">
        <f>VLOOKUP(L61,Input!$C$2:$D$6,2,FALSE)</f>
        <v>13</v>
      </c>
      <c r="N61" s="10">
        <f t="shared" si="6"/>
        <v>6</v>
      </c>
      <c r="O61" s="10">
        <f>MATCH(F61,Input!$C$15:$U$15,0)</f>
        <v>8</v>
      </c>
    </row>
    <row r="62" spans="2:18">
      <c r="C62" t="s">
        <v>11</v>
      </c>
      <c r="D62" s="18">
        <v>2015</v>
      </c>
      <c r="E62" t="str">
        <f t="shared" si="0"/>
        <v>INDG*</v>
      </c>
      <c r="F62" t="str">
        <f t="shared" si="10"/>
        <v>INDWST</v>
      </c>
      <c r="G62" t="str">
        <f t="shared" si="10"/>
        <v>IGDMT</v>
      </c>
      <c r="H62" t="str">
        <f t="shared" si="10"/>
        <v>INDWST</v>
      </c>
      <c r="I62" s="10" t="s">
        <v>209</v>
      </c>
      <c r="J62" s="51">
        <f ca="1">OFFSET(Input!$A$1,M62+N62+2,O62+1)</f>
        <v>0</v>
      </c>
      <c r="L62" s="10" t="str">
        <f t="shared" si="5"/>
        <v>ProcesTax</v>
      </c>
      <c r="M62" s="10">
        <f>VLOOKUP(L62,Input!$C$2:$D$6,2,FALSE)</f>
        <v>13</v>
      </c>
      <c r="N62" s="10">
        <f t="shared" si="6"/>
        <v>6</v>
      </c>
      <c r="O62" s="10">
        <f>MATCH(F62,Input!$C$15:$U$15,0)</f>
        <v>9</v>
      </c>
    </row>
    <row r="63" spans="2:18">
      <c r="C63" t="s">
        <v>11</v>
      </c>
      <c r="D63" s="18">
        <v>2015</v>
      </c>
      <c r="E63" t="str">
        <f t="shared" si="0"/>
        <v>INDG*</v>
      </c>
      <c r="F63" t="str">
        <f t="shared" si="10"/>
        <v>INDHCE</v>
      </c>
      <c r="G63" t="str">
        <f t="shared" si="10"/>
        <v>IGDMT</v>
      </c>
      <c r="H63" t="str">
        <f t="shared" si="10"/>
        <v>INDHCE</v>
      </c>
      <c r="I63" s="10" t="s">
        <v>209</v>
      </c>
      <c r="J63" s="51">
        <f ca="1">OFFSET(Input!$A$1,M63+N63+2,O63+1)</f>
        <v>30.170076892571945</v>
      </c>
      <c r="L63" s="10" t="str">
        <f t="shared" si="5"/>
        <v>ProcesTax</v>
      </c>
      <c r="M63" s="10">
        <f>VLOOKUP(L63,Input!$C$2:$D$6,2,FALSE)</f>
        <v>13</v>
      </c>
      <c r="N63" s="10">
        <f t="shared" si="6"/>
        <v>6</v>
      </c>
      <c r="O63" s="10">
        <f>MATCH(F63,Input!$C$15:$U$15,0)</f>
        <v>10</v>
      </c>
    </row>
    <row r="64" spans="2:18">
      <c r="C64" t="s">
        <v>11</v>
      </c>
      <c r="D64" s="18">
        <v>2015</v>
      </c>
      <c r="E64" t="str">
        <f t="shared" si="0"/>
        <v>INDG*</v>
      </c>
      <c r="F64" t="str">
        <f t="shared" si="10"/>
        <v>INDHDE</v>
      </c>
      <c r="G64" t="str">
        <f t="shared" si="10"/>
        <v>IGDMT</v>
      </c>
      <c r="H64" t="str">
        <f t="shared" si="10"/>
        <v>INDHDE</v>
      </c>
      <c r="I64" s="10" t="s">
        <v>209</v>
      </c>
      <c r="J64" s="51">
        <f ca="1">OFFSET(Input!$A$1,M64+N64+2,O64+1)</f>
        <v>30.170076892571945</v>
      </c>
      <c r="L64" s="10" t="str">
        <f t="shared" si="5"/>
        <v>ProcesTax</v>
      </c>
      <c r="M64" s="10">
        <f>VLOOKUP(L64,Input!$C$2:$D$6,2,FALSE)</f>
        <v>13</v>
      </c>
      <c r="N64" s="10">
        <f t="shared" si="6"/>
        <v>6</v>
      </c>
      <c r="O64" s="10">
        <f>MATCH(F64,Input!$C$15:$U$15,0)</f>
        <v>11</v>
      </c>
    </row>
    <row r="65" spans="2:15">
      <c r="B65" s="9"/>
      <c r="C65" s="9" t="s">
        <v>11</v>
      </c>
      <c r="D65" s="12">
        <v>2015</v>
      </c>
      <c r="E65" s="9" t="str">
        <f t="shared" ref="E65:E123" si="11">$U$3&amp;"*"</f>
        <v>INDG*</v>
      </c>
      <c r="F65" s="9" t="str">
        <f t="shared" si="10"/>
        <v>INDELC</v>
      </c>
      <c r="G65" s="9" t="str">
        <f t="shared" si="10"/>
        <v>IGDMT</v>
      </c>
      <c r="H65" s="9" t="str">
        <f t="shared" si="10"/>
        <v>INDELC</v>
      </c>
      <c r="I65" s="13" t="s">
        <v>209</v>
      </c>
      <c r="J65" s="52">
        <f ca="1">OFFSET(Input!$A$1,M65+N65+2,O65+1)</f>
        <v>1.25</v>
      </c>
      <c r="L65" s="13" t="str">
        <f t="shared" si="5"/>
        <v>ProcesTax</v>
      </c>
      <c r="M65" s="13">
        <f>VLOOKUP(L65,Input!$C$2:$D$6,2,FALSE)</f>
        <v>13</v>
      </c>
      <c r="N65" s="13">
        <f t="shared" si="6"/>
        <v>6</v>
      </c>
      <c r="O65" s="13">
        <f>MATCH(F65,Input!$C$15:$U$15,0)</f>
        <v>12</v>
      </c>
    </row>
    <row r="66" spans="2:15">
      <c r="C66" t="s">
        <v>11</v>
      </c>
      <c r="D66" s="18">
        <v>2015</v>
      </c>
      <c r="E66" t="str">
        <f t="shared" si="11"/>
        <v>INDG*</v>
      </c>
      <c r="F66" t="str">
        <f t="shared" si="10"/>
        <v>INDNGA</v>
      </c>
      <c r="G66" t="str">
        <f t="shared" si="10"/>
        <v>IGDHT</v>
      </c>
      <c r="H66" t="str">
        <f t="shared" si="10"/>
        <v>INDNGA</v>
      </c>
      <c r="I66" s="10" t="s">
        <v>209</v>
      </c>
      <c r="J66" s="51">
        <f ca="1">OFFSET(Input!$A$1,M66+N66+2,O66+1)</f>
        <v>2.3923925411292624</v>
      </c>
      <c r="L66" s="10" t="str">
        <f t="shared" si="5"/>
        <v>ProcesTax</v>
      </c>
      <c r="M66" s="10">
        <f>VLOOKUP(L66,Input!$C$2:$D$6,2,FALSE)</f>
        <v>13</v>
      </c>
      <c r="N66" s="10">
        <f t="shared" si="6"/>
        <v>6</v>
      </c>
      <c r="O66" s="10">
        <f>MATCH(F66,Input!$C$15:$U$15,0)</f>
        <v>1</v>
      </c>
    </row>
    <row r="67" spans="2:15">
      <c r="C67" t="s">
        <v>11</v>
      </c>
      <c r="D67" s="18">
        <v>2015</v>
      </c>
      <c r="E67" t="str">
        <f t="shared" si="11"/>
        <v>INDG*</v>
      </c>
      <c r="F67" t="str">
        <f t="shared" si="10"/>
        <v>INDSNG2</v>
      </c>
      <c r="G67" t="str">
        <f t="shared" si="10"/>
        <v>IGDHT</v>
      </c>
      <c r="H67" t="str">
        <f t="shared" si="10"/>
        <v>INDSNG2</v>
      </c>
      <c r="I67" s="10" t="s">
        <v>209</v>
      </c>
      <c r="J67" s="51">
        <f ca="1">OFFSET(Input!$A$1,M67+N67+2,O67+1)</f>
        <v>0</v>
      </c>
      <c r="L67" s="10" t="str">
        <f t="shared" si="5"/>
        <v>ProcesTax</v>
      </c>
      <c r="M67" s="10">
        <f>VLOOKUP(L67,Input!$C$2:$D$6,2,FALSE)</f>
        <v>13</v>
      </c>
      <c r="N67" s="10">
        <f t="shared" si="6"/>
        <v>6</v>
      </c>
      <c r="O67" s="10">
        <f>MATCH(F67,Input!$C$15:$U$15,0)</f>
        <v>16</v>
      </c>
    </row>
    <row r="68" spans="2:15">
      <c r="C68" t="s">
        <v>11</v>
      </c>
      <c r="D68" s="18">
        <v>2015</v>
      </c>
      <c r="E68" t="str">
        <f t="shared" si="11"/>
        <v>INDG*</v>
      </c>
      <c r="F68" t="str">
        <f t="shared" si="10"/>
        <v>INDSNG1</v>
      </c>
      <c r="G68" t="str">
        <f t="shared" si="10"/>
        <v>IGDHT</v>
      </c>
      <c r="H68" t="str">
        <f t="shared" si="10"/>
        <v>INDSNG1</v>
      </c>
      <c r="I68" s="10" t="s">
        <v>209</v>
      </c>
      <c r="J68" s="51">
        <f ca="1">OFFSET(Input!$A$1,M68+N68+2,O68+1)</f>
        <v>0</v>
      </c>
      <c r="L68" s="10" t="str">
        <f t="shared" si="5"/>
        <v>ProcesTax</v>
      </c>
      <c r="M68" s="10">
        <f>VLOOKUP(L68,Input!$C$2:$D$6,2,FALSE)</f>
        <v>13</v>
      </c>
      <c r="N68" s="10">
        <f t="shared" si="6"/>
        <v>6</v>
      </c>
      <c r="O68" s="10">
        <f>MATCH(F68,Input!$C$15:$U$15,0)</f>
        <v>15</v>
      </c>
    </row>
    <row r="69" spans="2:15">
      <c r="B69" s="9"/>
      <c r="C69" s="9" t="s">
        <v>11</v>
      </c>
      <c r="D69" s="12">
        <v>2015</v>
      </c>
      <c r="E69" s="9" t="str">
        <f t="shared" si="11"/>
        <v>INDG*</v>
      </c>
      <c r="F69" s="9" t="str">
        <f t="shared" si="10"/>
        <v>INDLPG</v>
      </c>
      <c r="G69" s="9" t="str">
        <f t="shared" si="10"/>
        <v>IGDHT</v>
      </c>
      <c r="H69" s="9" t="str">
        <f t="shared" si="10"/>
        <v>INDLPG</v>
      </c>
      <c r="I69" s="13" t="s">
        <v>209</v>
      </c>
      <c r="J69" s="52">
        <f ca="1">OFFSET(Input!$A$1,M69+N69+2,O69+1)</f>
        <v>40.590088951336469</v>
      </c>
      <c r="L69" s="13" t="str">
        <f t="shared" si="5"/>
        <v>ProcesTax</v>
      </c>
      <c r="M69" s="13">
        <f>VLOOKUP(L69,Input!$C$2:$D$6,2,FALSE)</f>
        <v>13</v>
      </c>
      <c r="N69" s="13">
        <f t="shared" si="6"/>
        <v>6</v>
      </c>
      <c r="O69" s="13">
        <f>MATCH(F69,Input!$C$15:$U$15,0)</f>
        <v>8</v>
      </c>
    </row>
    <row r="70" spans="2:15">
      <c r="C70" t="s">
        <v>11</v>
      </c>
      <c r="D70" s="18">
        <v>2015</v>
      </c>
      <c r="E70" t="str">
        <f t="shared" si="11"/>
        <v>INDG*</v>
      </c>
      <c r="F70" t="str">
        <f t="shared" ref="F70:H89" si="12">F26</f>
        <v>INDNGA</v>
      </c>
      <c r="G70" t="str">
        <f t="shared" si="12"/>
        <v>IGDRH</v>
      </c>
      <c r="H70" t="str">
        <f t="shared" si="12"/>
        <v>INDNGA</v>
      </c>
      <c r="I70" s="10" t="s">
        <v>209</v>
      </c>
      <c r="J70" s="51">
        <f ca="1">OFFSET(Input!$A$1,M70+N70+2,O70+1)</f>
        <v>70.841601057755838</v>
      </c>
      <c r="L70" s="10" t="str">
        <f t="shared" si="5"/>
        <v>HeatTax</v>
      </c>
      <c r="M70" s="10">
        <f>VLOOKUP(L70,Input!$C$2:$D$6,2,FALSE)</f>
        <v>63</v>
      </c>
      <c r="N70" s="10">
        <f t="shared" si="6"/>
        <v>6</v>
      </c>
      <c r="O70" s="10">
        <f>MATCH(F70,Input!$C$15:$U$15,0)</f>
        <v>1</v>
      </c>
    </row>
    <row r="71" spans="2:15">
      <c r="C71" t="s">
        <v>11</v>
      </c>
      <c r="D71" s="18">
        <v>2015</v>
      </c>
      <c r="E71" t="str">
        <f t="shared" si="11"/>
        <v>INDG*</v>
      </c>
      <c r="F71" t="str">
        <f t="shared" si="12"/>
        <v>INDSNG2</v>
      </c>
      <c r="G71" t="str">
        <f t="shared" si="12"/>
        <v>IGDRH</v>
      </c>
      <c r="H71" t="str">
        <f t="shared" si="12"/>
        <v>INDSNG2</v>
      </c>
      <c r="I71" s="10" t="s">
        <v>209</v>
      </c>
      <c r="J71" s="51">
        <f ca="1">OFFSET(Input!$A$1,M71+N71+2,O71+1)</f>
        <v>0</v>
      </c>
      <c r="L71" s="10" t="str">
        <f t="shared" ref="L71:L134" si="13">VLOOKUP(RIGHT(G71,3),$T$6:$V$12,3,FALSE)</f>
        <v>HeatTax</v>
      </c>
      <c r="M71" s="10">
        <f>VLOOKUP(L71,Input!$C$2:$D$6,2,FALSE)</f>
        <v>63</v>
      </c>
      <c r="N71" s="10">
        <f t="shared" ref="N71:N134" si="14">D71-2009</f>
        <v>6</v>
      </c>
      <c r="O71" s="10">
        <f>MATCH(F71,Input!$C$15:$U$15,0)</f>
        <v>16</v>
      </c>
    </row>
    <row r="72" spans="2:15">
      <c r="C72" t="s">
        <v>11</v>
      </c>
      <c r="D72" s="18">
        <v>2015</v>
      </c>
      <c r="E72" t="str">
        <f t="shared" si="11"/>
        <v>INDG*</v>
      </c>
      <c r="F72" t="str">
        <f t="shared" si="12"/>
        <v>INDSNG1</v>
      </c>
      <c r="G72" t="str">
        <f t="shared" si="12"/>
        <v>IGDRH</v>
      </c>
      <c r="H72" t="str">
        <f t="shared" si="12"/>
        <v>INDSNG1</v>
      </c>
      <c r="I72" s="10" t="s">
        <v>209</v>
      </c>
      <c r="J72" s="51">
        <f ca="1">OFFSET(Input!$A$1,M72+N72+2,O72+1)</f>
        <v>121.84069514307899</v>
      </c>
      <c r="L72" s="10" t="str">
        <f t="shared" si="13"/>
        <v>HeatTax</v>
      </c>
      <c r="M72" s="10">
        <f>VLOOKUP(L72,Input!$C$2:$D$6,2,FALSE)</f>
        <v>63</v>
      </c>
      <c r="N72" s="10">
        <f t="shared" si="14"/>
        <v>6</v>
      </c>
      <c r="O72" s="10">
        <f>MATCH(F72,Input!$C$15:$U$15,0)</f>
        <v>15</v>
      </c>
    </row>
    <row r="73" spans="2:15">
      <c r="C73" t="s">
        <v>11</v>
      </c>
      <c r="D73" s="18">
        <v>2015</v>
      </c>
      <c r="E73" t="str">
        <f t="shared" si="11"/>
        <v>INDG*</v>
      </c>
      <c r="F73" t="str">
        <f t="shared" si="12"/>
        <v>INDCOA</v>
      </c>
      <c r="G73" t="str">
        <f t="shared" si="12"/>
        <v>IGDRH</v>
      </c>
      <c r="H73" t="str">
        <f t="shared" si="12"/>
        <v>INDCOA</v>
      </c>
      <c r="I73" s="10" t="s">
        <v>209</v>
      </c>
      <c r="J73" s="51">
        <f ca="1">OFFSET(Input!$A$1,M73+N73+2,O73+1)</f>
        <v>0</v>
      </c>
      <c r="L73" s="10" t="str">
        <f t="shared" si="13"/>
        <v>HeatTax</v>
      </c>
      <c r="M73" s="10">
        <f>VLOOKUP(L73,Input!$C$2:$D$6,2,FALSE)</f>
        <v>63</v>
      </c>
      <c r="N73" s="10">
        <f t="shared" si="14"/>
        <v>6</v>
      </c>
      <c r="O73" s="10">
        <f>MATCH(F73,Input!$C$15:$U$15,0)</f>
        <v>2</v>
      </c>
    </row>
    <row r="74" spans="2:15">
      <c r="C74" t="s">
        <v>11</v>
      </c>
      <c r="D74" s="18">
        <v>2015</v>
      </c>
      <c r="E74" t="str">
        <f t="shared" si="11"/>
        <v>INDG*</v>
      </c>
      <c r="F74" t="str">
        <f t="shared" si="12"/>
        <v>INDDSL</v>
      </c>
      <c r="G74" t="str">
        <f t="shared" si="12"/>
        <v>IGDRH</v>
      </c>
      <c r="H74" t="str">
        <f t="shared" si="12"/>
        <v>INDDSL</v>
      </c>
      <c r="I74" s="10" t="s">
        <v>209</v>
      </c>
      <c r="J74" s="51">
        <f ca="1">OFFSET(Input!$A$1,M74+N74+2,O74+1)</f>
        <v>145.72835544314296</v>
      </c>
      <c r="L74" s="10" t="str">
        <f t="shared" si="13"/>
        <v>HeatTax</v>
      </c>
      <c r="M74" s="10">
        <f>VLOOKUP(L74,Input!$C$2:$D$6,2,FALSE)</f>
        <v>63</v>
      </c>
      <c r="N74" s="10">
        <f t="shared" si="14"/>
        <v>6</v>
      </c>
      <c r="O74" s="10">
        <f>MATCH(F74,Input!$C$15:$U$15,0)</f>
        <v>3</v>
      </c>
    </row>
    <row r="75" spans="2:15">
      <c r="C75" t="s">
        <v>11</v>
      </c>
      <c r="D75" s="18">
        <v>2015</v>
      </c>
      <c r="E75" t="str">
        <f t="shared" si="11"/>
        <v>INDG*</v>
      </c>
      <c r="F75" t="str">
        <f t="shared" si="12"/>
        <v>INDDSB1</v>
      </c>
      <c r="G75" t="str">
        <f t="shared" si="12"/>
        <v>IGDRH</v>
      </c>
      <c r="H75" t="str">
        <f t="shared" si="12"/>
        <v>INDDSB1</v>
      </c>
      <c r="I75" s="10" t="s">
        <v>209</v>
      </c>
      <c r="J75" s="51">
        <f ca="1">OFFSET(Input!$A$1,M75+N75+2,O75+1)</f>
        <v>37.916666666666671</v>
      </c>
      <c r="L75" s="10" t="str">
        <f t="shared" si="13"/>
        <v>HeatTax</v>
      </c>
      <c r="M75" s="10">
        <f>VLOOKUP(L75,Input!$C$2:$D$6,2,FALSE)</f>
        <v>63</v>
      </c>
      <c r="N75" s="10">
        <f t="shared" si="14"/>
        <v>6</v>
      </c>
      <c r="O75" s="10">
        <f>MATCH(F75,Input!$C$15:$U$15,0)</f>
        <v>13</v>
      </c>
    </row>
    <row r="76" spans="2:15">
      <c r="C76" t="s">
        <v>11</v>
      </c>
      <c r="D76" s="18">
        <v>2015</v>
      </c>
      <c r="E76" t="str">
        <f t="shared" si="11"/>
        <v>INDG*</v>
      </c>
      <c r="F76" t="str">
        <f t="shared" si="12"/>
        <v>INDDSB2</v>
      </c>
      <c r="G76" t="str">
        <f t="shared" si="12"/>
        <v>IGDRH</v>
      </c>
      <c r="H76" t="str">
        <f t="shared" si="12"/>
        <v>INDDSB2</v>
      </c>
      <c r="I76" s="10" t="s">
        <v>209</v>
      </c>
      <c r="J76" s="51">
        <f ca="1">OFFSET(Input!$A$1,M76+N76+2,O76+1)</f>
        <v>121.84069514307899</v>
      </c>
      <c r="L76" s="10" t="str">
        <f t="shared" si="13"/>
        <v>HeatTax</v>
      </c>
      <c r="M76" s="10">
        <f>VLOOKUP(L76,Input!$C$2:$D$6,2,FALSE)</f>
        <v>63</v>
      </c>
      <c r="N76" s="10">
        <f t="shared" si="14"/>
        <v>6</v>
      </c>
      <c r="O76" s="10">
        <f>MATCH(F76,Input!$C$15:$U$15,0)</f>
        <v>14</v>
      </c>
    </row>
    <row r="77" spans="2:15">
      <c r="C77" t="s">
        <v>11</v>
      </c>
      <c r="D77" s="18">
        <v>2015</v>
      </c>
      <c r="E77" t="str">
        <f t="shared" si="11"/>
        <v>INDG*</v>
      </c>
      <c r="F77" t="str">
        <f t="shared" si="12"/>
        <v>INDWPE</v>
      </c>
      <c r="G77" t="str">
        <f t="shared" si="12"/>
        <v>IGDRH</v>
      </c>
      <c r="H77" t="str">
        <f t="shared" si="12"/>
        <v>INDWPE</v>
      </c>
      <c r="I77" s="10" t="s">
        <v>209</v>
      </c>
      <c r="J77" s="51">
        <f ca="1">OFFSET(Input!$A$1,M77+N77+2,O77+1)</f>
        <v>0</v>
      </c>
      <c r="L77" s="10" t="str">
        <f t="shared" si="13"/>
        <v>HeatTax</v>
      </c>
      <c r="M77" s="10">
        <f>VLOOKUP(L77,Input!$C$2:$D$6,2,FALSE)</f>
        <v>63</v>
      </c>
      <c r="N77" s="10">
        <f t="shared" si="14"/>
        <v>6</v>
      </c>
      <c r="O77" s="10">
        <f>MATCH(F77,Input!$C$15:$U$15,0)</f>
        <v>4</v>
      </c>
    </row>
    <row r="78" spans="2:15">
      <c r="C78" t="s">
        <v>11</v>
      </c>
      <c r="D78" s="18">
        <v>2015</v>
      </c>
      <c r="E78" t="str">
        <f t="shared" si="11"/>
        <v>INDG*</v>
      </c>
      <c r="F78" t="str">
        <f t="shared" si="12"/>
        <v>INDWCH</v>
      </c>
      <c r="G78" t="str">
        <f t="shared" si="12"/>
        <v>IGDRH</v>
      </c>
      <c r="H78" t="str">
        <f t="shared" si="12"/>
        <v>INDWCH</v>
      </c>
      <c r="I78" s="10" t="s">
        <v>209</v>
      </c>
      <c r="J78" s="51">
        <f ca="1">OFFSET(Input!$A$1,M78+N78+2,O78+1)</f>
        <v>0</v>
      </c>
      <c r="L78" s="10" t="str">
        <f t="shared" si="13"/>
        <v>HeatTax</v>
      </c>
      <c r="M78" s="10">
        <f>VLOOKUP(L78,Input!$C$2:$D$6,2,FALSE)</f>
        <v>63</v>
      </c>
      <c r="N78" s="10">
        <f t="shared" si="14"/>
        <v>6</v>
      </c>
      <c r="O78" s="10">
        <f>MATCH(F78,Input!$C$15:$U$15,0)</f>
        <v>5</v>
      </c>
    </row>
    <row r="79" spans="2:15">
      <c r="C79" t="s">
        <v>11</v>
      </c>
      <c r="D79" s="18">
        <v>2015</v>
      </c>
      <c r="E79" t="str">
        <f t="shared" si="11"/>
        <v>INDG*</v>
      </c>
      <c r="F79" t="str">
        <f t="shared" si="12"/>
        <v>INDBGA</v>
      </c>
      <c r="G79" t="str">
        <f t="shared" si="12"/>
        <v>IGDRH</v>
      </c>
      <c r="H79" t="str">
        <f t="shared" si="12"/>
        <v>INDBGA</v>
      </c>
      <c r="I79" s="10" t="s">
        <v>209</v>
      </c>
      <c r="J79" s="51">
        <f ca="1">OFFSET(Input!$A$1,M79+N79+2,O79+1)</f>
        <v>0</v>
      </c>
      <c r="L79" s="10" t="str">
        <f t="shared" si="13"/>
        <v>HeatTax</v>
      </c>
      <c r="M79" s="10">
        <f>VLOOKUP(L79,Input!$C$2:$D$6,2,FALSE)</f>
        <v>63</v>
      </c>
      <c r="N79" s="10">
        <f t="shared" si="14"/>
        <v>6</v>
      </c>
      <c r="O79" s="10">
        <f>MATCH(F79,Input!$C$15:$U$15,0)</f>
        <v>6</v>
      </c>
    </row>
    <row r="80" spans="2:15">
      <c r="C80" t="s">
        <v>11</v>
      </c>
      <c r="D80" s="18">
        <v>2015</v>
      </c>
      <c r="E80" t="str">
        <f t="shared" si="11"/>
        <v>INDG*</v>
      </c>
      <c r="F80" t="str">
        <f t="shared" si="12"/>
        <v>INDHFO</v>
      </c>
      <c r="G80" t="str">
        <f t="shared" si="12"/>
        <v>IGDRH</v>
      </c>
      <c r="H80" t="str">
        <f t="shared" si="12"/>
        <v>INDHFO</v>
      </c>
      <c r="I80" s="10" t="s">
        <v>209</v>
      </c>
      <c r="J80" s="51">
        <f ca="1">OFFSET(Input!$A$1,M80+N80+2,O80+1)</f>
        <v>73.544808375756418</v>
      </c>
      <c r="L80" s="10" t="str">
        <f t="shared" si="13"/>
        <v>HeatTax</v>
      </c>
      <c r="M80" s="10">
        <f>VLOOKUP(L80,Input!$C$2:$D$6,2,FALSE)</f>
        <v>63</v>
      </c>
      <c r="N80" s="10">
        <f t="shared" si="14"/>
        <v>6</v>
      </c>
      <c r="O80" s="10">
        <f>MATCH(F80,Input!$C$15:$U$15,0)</f>
        <v>7</v>
      </c>
    </row>
    <row r="81" spans="2:15">
      <c r="C81" t="s">
        <v>11</v>
      </c>
      <c r="D81" s="18">
        <v>2015</v>
      </c>
      <c r="E81" t="str">
        <f t="shared" si="11"/>
        <v>INDG*</v>
      </c>
      <c r="F81" t="str">
        <f t="shared" si="12"/>
        <v>INDLPG</v>
      </c>
      <c r="G81" t="str">
        <f t="shared" si="12"/>
        <v>IGDRH</v>
      </c>
      <c r="H81" t="str">
        <f t="shared" si="12"/>
        <v>INDLPG</v>
      </c>
      <c r="I81" s="10" t="s">
        <v>209</v>
      </c>
      <c r="J81" s="51">
        <f ca="1">OFFSET(Input!$A$1,M81+N81+2,O81+1)</f>
        <v>40.590088951336469</v>
      </c>
      <c r="L81" s="10" t="str">
        <f t="shared" si="13"/>
        <v>HeatTax</v>
      </c>
      <c r="M81" s="10">
        <f>VLOOKUP(L81,Input!$C$2:$D$6,2,FALSE)</f>
        <v>63</v>
      </c>
      <c r="N81" s="10">
        <f t="shared" si="14"/>
        <v>6</v>
      </c>
      <c r="O81" s="10">
        <f>MATCH(F81,Input!$C$15:$U$15,0)</f>
        <v>8</v>
      </c>
    </row>
    <row r="82" spans="2:15">
      <c r="C82" t="s">
        <v>11</v>
      </c>
      <c r="D82" s="18">
        <v>2015</v>
      </c>
      <c r="E82" t="str">
        <f t="shared" si="11"/>
        <v>INDG*</v>
      </c>
      <c r="F82" t="str">
        <f t="shared" si="12"/>
        <v>INDWST</v>
      </c>
      <c r="G82" t="str">
        <f t="shared" si="12"/>
        <v>IGDRH</v>
      </c>
      <c r="H82" t="str">
        <f t="shared" si="12"/>
        <v>INDWST</v>
      </c>
      <c r="I82" s="10" t="s">
        <v>209</v>
      </c>
      <c r="J82" s="51">
        <f ca="1">OFFSET(Input!$A$1,M82+N82+2,O82+1)</f>
        <v>0</v>
      </c>
      <c r="L82" s="10" t="str">
        <f t="shared" si="13"/>
        <v>HeatTax</v>
      </c>
      <c r="M82" s="10">
        <f>VLOOKUP(L82,Input!$C$2:$D$6,2,FALSE)</f>
        <v>63</v>
      </c>
      <c r="N82" s="10">
        <f t="shared" si="14"/>
        <v>6</v>
      </c>
      <c r="O82" s="10">
        <f>MATCH(F82,Input!$C$15:$U$15,0)</f>
        <v>9</v>
      </c>
    </row>
    <row r="83" spans="2:15">
      <c r="C83" t="s">
        <v>11</v>
      </c>
      <c r="D83" s="18">
        <v>2015</v>
      </c>
      <c r="E83" t="str">
        <f t="shared" si="11"/>
        <v>INDG*</v>
      </c>
      <c r="F83" t="str">
        <f t="shared" si="12"/>
        <v>INDHCE</v>
      </c>
      <c r="G83" t="str">
        <f t="shared" si="12"/>
        <v>IGDRH</v>
      </c>
      <c r="H83" t="str">
        <f t="shared" si="12"/>
        <v>INDHCE</v>
      </c>
      <c r="I83" s="10" t="s">
        <v>209</v>
      </c>
      <c r="J83" s="51">
        <f ca="1">OFFSET(Input!$A$1,M83+N83+2,O83+1)</f>
        <v>30.170076892571945</v>
      </c>
      <c r="L83" s="10" t="str">
        <f t="shared" si="13"/>
        <v>HeatTax</v>
      </c>
      <c r="M83" s="10">
        <f>VLOOKUP(L83,Input!$C$2:$D$6,2,FALSE)</f>
        <v>63</v>
      </c>
      <c r="N83" s="10">
        <f t="shared" si="14"/>
        <v>6</v>
      </c>
      <c r="O83" s="10">
        <f>MATCH(F83,Input!$C$15:$U$15,0)</f>
        <v>10</v>
      </c>
    </row>
    <row r="84" spans="2:15">
      <c r="C84" t="s">
        <v>11</v>
      </c>
      <c r="D84" s="18">
        <v>2015</v>
      </c>
      <c r="E84" t="str">
        <f t="shared" si="11"/>
        <v>INDG*</v>
      </c>
      <c r="F84" t="str">
        <f t="shared" si="12"/>
        <v>INDHDE</v>
      </c>
      <c r="G84" t="str">
        <f t="shared" si="12"/>
        <v>IGDRH</v>
      </c>
      <c r="H84" t="str">
        <f t="shared" si="12"/>
        <v>INDHDE</v>
      </c>
      <c r="I84" s="10" t="s">
        <v>209</v>
      </c>
      <c r="J84" s="51">
        <f ca="1">OFFSET(Input!$A$1,M84+N84+2,O84+1)</f>
        <v>30.170076892571945</v>
      </c>
      <c r="L84" s="10" t="str">
        <f t="shared" si="13"/>
        <v>HeatTax</v>
      </c>
      <c r="M84" s="10">
        <f>VLOOKUP(L84,Input!$C$2:$D$6,2,FALSE)</f>
        <v>63</v>
      </c>
      <c r="N84" s="10">
        <f t="shared" si="14"/>
        <v>6</v>
      </c>
      <c r="O84" s="10">
        <f>MATCH(F84,Input!$C$15:$U$15,0)</f>
        <v>11</v>
      </c>
    </row>
    <row r="85" spans="2:15">
      <c r="B85" s="9"/>
      <c r="C85" s="9" t="s">
        <v>11</v>
      </c>
      <c r="D85" s="12">
        <v>2015</v>
      </c>
      <c r="E85" s="9" t="str">
        <f t="shared" si="11"/>
        <v>INDG*</v>
      </c>
      <c r="F85" s="9" t="str">
        <f t="shared" si="12"/>
        <v>INDELC</v>
      </c>
      <c r="G85" s="9" t="str">
        <f t="shared" si="12"/>
        <v>IGDRH</v>
      </c>
      <c r="H85" s="9" t="str">
        <f t="shared" si="12"/>
        <v>INDELC</v>
      </c>
      <c r="I85" s="13" t="s">
        <v>209</v>
      </c>
      <c r="J85" s="52">
        <f ca="1">OFFSET(Input!$A$1,M85+N85+2,O85+1)</f>
        <v>37.916666666666671</v>
      </c>
      <c r="L85" s="13" t="str">
        <f t="shared" si="13"/>
        <v>HeatTax</v>
      </c>
      <c r="M85" s="13">
        <f>VLOOKUP(L85,Input!$C$2:$D$6,2,FALSE)</f>
        <v>63</v>
      </c>
      <c r="N85" s="13">
        <f t="shared" si="14"/>
        <v>6</v>
      </c>
      <c r="O85" s="13">
        <f>MATCH(F85,Input!$C$15:$U$15,0)</f>
        <v>12</v>
      </c>
    </row>
    <row r="86" spans="2:15">
      <c r="B86" s="26"/>
      <c r="C86" s="26" t="s">
        <v>11</v>
      </c>
      <c r="D86" s="27">
        <v>2015</v>
      </c>
      <c r="E86" s="26" t="str">
        <f t="shared" si="11"/>
        <v>INDG*</v>
      </c>
      <c r="F86" s="26" t="str">
        <f t="shared" si="12"/>
        <v>INDELC</v>
      </c>
      <c r="G86" s="26" t="str">
        <f t="shared" si="12"/>
        <v>IGDLA</v>
      </c>
      <c r="H86" s="26" t="str">
        <f t="shared" si="12"/>
        <v>INDELC</v>
      </c>
      <c r="I86" s="28" t="s">
        <v>209</v>
      </c>
      <c r="J86" s="53">
        <f ca="1">OFFSET(Input!$A$1,M86+N86+2,O86+1)</f>
        <v>37.916666666666671</v>
      </c>
      <c r="L86" s="28" t="str">
        <f t="shared" si="13"/>
        <v>FullTax</v>
      </c>
      <c r="M86" s="28">
        <f>VLOOKUP(L86,Input!$C$2:$D$6,2,FALSE)</f>
        <v>113</v>
      </c>
      <c r="N86" s="28">
        <f t="shared" si="14"/>
        <v>6</v>
      </c>
      <c r="O86" s="28">
        <f>MATCH(F86,Input!$C$15:$U$15,0)</f>
        <v>12</v>
      </c>
    </row>
    <row r="87" spans="2:15">
      <c r="B87" s="9"/>
      <c r="C87" s="9" t="s">
        <v>11</v>
      </c>
      <c r="D87" s="12">
        <v>2015</v>
      </c>
      <c r="E87" s="9" t="str">
        <f t="shared" si="11"/>
        <v>INDG*</v>
      </c>
      <c r="F87" s="9" t="str">
        <f t="shared" si="12"/>
        <v>INDELC</v>
      </c>
      <c r="G87" s="9" t="str">
        <f t="shared" si="12"/>
        <v>IGDEM</v>
      </c>
      <c r="H87" s="9" t="str">
        <f t="shared" si="12"/>
        <v>INDELC</v>
      </c>
      <c r="I87" s="13" t="s">
        <v>209</v>
      </c>
      <c r="J87" s="52">
        <f ca="1">OFFSET(Input!$A$1,M87+N87+2,O87+1)</f>
        <v>37.916666666666671</v>
      </c>
      <c r="L87" s="13" t="str">
        <f t="shared" si="13"/>
        <v>FullTax</v>
      </c>
      <c r="M87" s="13">
        <f>VLOOKUP(L87,Input!$C$2:$D$6,2,FALSE)</f>
        <v>113</v>
      </c>
      <c r="N87" s="13">
        <f t="shared" si="14"/>
        <v>6</v>
      </c>
      <c r="O87" s="13">
        <f>MATCH(F87,Input!$C$15:$U$15,0)</f>
        <v>12</v>
      </c>
    </row>
    <row r="88" spans="2:15">
      <c r="C88" t="s">
        <v>11</v>
      </c>
      <c r="D88" s="18">
        <v>2015</v>
      </c>
      <c r="E88" t="str">
        <f t="shared" si="11"/>
        <v>INDG*</v>
      </c>
      <c r="F88" t="str">
        <f t="shared" si="12"/>
        <v>INDDSB1</v>
      </c>
      <c r="G88" t="str">
        <f t="shared" si="12"/>
        <v>IGDTF</v>
      </c>
      <c r="H88" t="str">
        <f t="shared" si="12"/>
        <v>INDDSB1</v>
      </c>
      <c r="I88" s="10" t="s">
        <v>209</v>
      </c>
      <c r="J88" s="51">
        <f ca="1">OFFSET(Input!$A$1,M88+N88+2,O88+1)</f>
        <v>37.916666666666671</v>
      </c>
      <c r="L88" s="10" t="str">
        <f t="shared" si="13"/>
        <v>FullTax</v>
      </c>
      <c r="M88" s="10">
        <f>VLOOKUP(L88,Input!$C$2:$D$6,2,FALSE)</f>
        <v>113</v>
      </c>
      <c r="N88" s="10">
        <f t="shared" si="14"/>
        <v>6</v>
      </c>
      <c r="O88" s="10">
        <f>MATCH(F88,Input!$C$15:$U$15,0)</f>
        <v>13</v>
      </c>
    </row>
    <row r="89" spans="2:15">
      <c r="C89" t="s">
        <v>11</v>
      </c>
      <c r="D89" s="18">
        <v>2015</v>
      </c>
      <c r="E89" t="str">
        <f t="shared" si="11"/>
        <v>INDG*</v>
      </c>
      <c r="F89" t="str">
        <f t="shared" si="12"/>
        <v>INDDSB2</v>
      </c>
      <c r="G89" t="str">
        <f t="shared" si="12"/>
        <v>IGDTF</v>
      </c>
      <c r="H89" t="str">
        <f t="shared" si="12"/>
        <v>INDDSB2</v>
      </c>
      <c r="I89" s="10" t="s">
        <v>209</v>
      </c>
      <c r="J89" s="51">
        <f ca="1">OFFSET(Input!$A$1,M89+N89+2,O89+1)</f>
        <v>121.84069514307899</v>
      </c>
      <c r="L89" s="10" t="str">
        <f t="shared" si="13"/>
        <v>FullTax</v>
      </c>
      <c r="M89" s="10">
        <f>VLOOKUP(L89,Input!$C$2:$D$6,2,FALSE)</f>
        <v>113</v>
      </c>
      <c r="N89" s="10">
        <f t="shared" si="14"/>
        <v>6</v>
      </c>
      <c r="O89" s="10">
        <f>MATCH(F89,Input!$C$15:$U$15,0)</f>
        <v>14</v>
      </c>
    </row>
    <row r="90" spans="2:15">
      <c r="C90" t="s">
        <v>11</v>
      </c>
      <c r="D90" s="18">
        <v>2015</v>
      </c>
      <c r="E90" t="str">
        <f t="shared" si="11"/>
        <v>INDG*</v>
      </c>
      <c r="F90" t="str">
        <f t="shared" ref="F90:H109" si="15">F46</f>
        <v>INDDSL</v>
      </c>
      <c r="G90" t="str">
        <f t="shared" si="15"/>
        <v>IGDTF</v>
      </c>
      <c r="H90" t="str">
        <f t="shared" si="15"/>
        <v>INDDSL</v>
      </c>
      <c r="I90" s="10" t="s">
        <v>209</v>
      </c>
      <c r="J90" s="51">
        <f ca="1">OFFSET(Input!$A$1,M90+N90+2,O90+1)</f>
        <v>145.72835544314296</v>
      </c>
      <c r="L90" s="10" t="str">
        <f t="shared" si="13"/>
        <v>FullTax</v>
      </c>
      <c r="M90" s="10">
        <f>VLOOKUP(L90,Input!$C$2:$D$6,2,FALSE)</f>
        <v>113</v>
      </c>
      <c r="N90" s="10">
        <f t="shared" si="14"/>
        <v>6</v>
      </c>
      <c r="O90" s="10">
        <f>MATCH(F90,Input!$C$15:$U$15,0)</f>
        <v>3</v>
      </c>
    </row>
    <row r="91" spans="2:15">
      <c r="C91" t="s">
        <v>11</v>
      </c>
      <c r="D91" s="18">
        <v>2015</v>
      </c>
      <c r="E91" t="str">
        <f t="shared" si="11"/>
        <v>INDG*</v>
      </c>
      <c r="F91" t="str">
        <f t="shared" si="15"/>
        <v>INDLPG</v>
      </c>
      <c r="G91" t="str">
        <f t="shared" si="15"/>
        <v>IGDFL</v>
      </c>
      <c r="H91" t="str">
        <f t="shared" si="15"/>
        <v>INDLPG</v>
      </c>
      <c r="I91" s="10" t="s">
        <v>209</v>
      </c>
      <c r="J91" s="51">
        <f ca="1">OFFSET(Input!$A$1,M91+N91+2,O91+1)</f>
        <v>40.590088951336469</v>
      </c>
      <c r="L91" s="10" t="str">
        <f t="shared" si="13"/>
        <v>FullTax</v>
      </c>
      <c r="M91" s="10">
        <f>VLOOKUP(L91,Input!$C$2:$D$6,2,FALSE)</f>
        <v>113</v>
      </c>
      <c r="N91" s="10">
        <f t="shared" si="14"/>
        <v>6</v>
      </c>
      <c r="O91" s="10">
        <f>MATCH(F91,Input!$C$15:$U$15,0)</f>
        <v>8</v>
      </c>
    </row>
    <row r="92" spans="2:15">
      <c r="C92" t="s">
        <v>11</v>
      </c>
      <c r="D92" s="18">
        <v>2015</v>
      </c>
      <c r="E92" t="str">
        <f t="shared" si="11"/>
        <v>INDG*</v>
      </c>
      <c r="F92" t="str">
        <f t="shared" si="15"/>
        <v>INDSNG1</v>
      </c>
      <c r="G92" t="str">
        <f t="shared" si="15"/>
        <v>IGDFL</v>
      </c>
      <c r="H92" t="str">
        <f t="shared" si="15"/>
        <v>INDSNG1</v>
      </c>
      <c r="I92" s="10" t="s">
        <v>209</v>
      </c>
      <c r="J92" s="51">
        <f ca="1">OFFSET(Input!$A$1,M92+N92+2,O92+1)</f>
        <v>121.84069514307899</v>
      </c>
      <c r="L92" s="10" t="str">
        <f t="shared" si="13"/>
        <v>FullTax</v>
      </c>
      <c r="M92" s="10">
        <f>VLOOKUP(L92,Input!$C$2:$D$6,2,FALSE)</f>
        <v>113</v>
      </c>
      <c r="N92" s="10">
        <f t="shared" si="14"/>
        <v>6</v>
      </c>
      <c r="O92" s="10">
        <f>MATCH(F92,Input!$C$15:$U$15,0)</f>
        <v>15</v>
      </c>
    </row>
    <row r="93" spans="2:15" ht="15.75" thickBot="1">
      <c r="B93" s="9"/>
      <c r="C93" s="9" t="s">
        <v>11</v>
      </c>
      <c r="D93" s="12">
        <v>2015</v>
      </c>
      <c r="E93" s="9" t="str">
        <f t="shared" si="11"/>
        <v>INDG*</v>
      </c>
      <c r="F93" s="9" t="str">
        <f t="shared" si="15"/>
        <v>INDSNG2</v>
      </c>
      <c r="G93" s="9" t="str">
        <f t="shared" si="15"/>
        <v>IGDFL</v>
      </c>
      <c r="H93" s="9" t="str">
        <f t="shared" si="15"/>
        <v>INDSNG2</v>
      </c>
      <c r="I93" s="13" t="s">
        <v>209</v>
      </c>
      <c r="J93" s="52">
        <f ca="1">OFFSET(Input!$A$1,M93+N93+2,O93+1)</f>
        <v>0</v>
      </c>
      <c r="L93" s="13" t="str">
        <f t="shared" si="13"/>
        <v>FullTax</v>
      </c>
      <c r="M93" s="13">
        <f>VLOOKUP(L93,Input!$C$2:$D$6,2,FALSE)</f>
        <v>113</v>
      </c>
      <c r="N93" s="13">
        <f t="shared" si="14"/>
        <v>6</v>
      </c>
      <c r="O93" s="13">
        <f>MATCH(F93,Input!$C$15:$U$15,0)</f>
        <v>16</v>
      </c>
    </row>
    <row r="94" spans="2:15">
      <c r="B94" s="8"/>
      <c r="C94" s="8" t="s">
        <v>11</v>
      </c>
      <c r="D94" s="19">
        <v>2020</v>
      </c>
      <c r="E94" s="8" t="str">
        <f t="shared" si="11"/>
        <v>INDG*</v>
      </c>
      <c r="F94" s="8" t="str">
        <f t="shared" si="15"/>
        <v>INDNGA</v>
      </c>
      <c r="G94" s="8" t="str">
        <f t="shared" si="15"/>
        <v>IGDMT</v>
      </c>
      <c r="H94" s="8" t="str">
        <f t="shared" si="15"/>
        <v>INDNGA</v>
      </c>
      <c r="I94" s="20" t="s">
        <v>209</v>
      </c>
      <c r="J94" s="50">
        <f ca="1">OFFSET(Input!$A$1,M94+N94+2,O94+1)</f>
        <v>2.5015331882971479</v>
      </c>
      <c r="L94" s="20" t="str">
        <f t="shared" si="13"/>
        <v>ProcesTax</v>
      </c>
      <c r="M94" s="20">
        <f>VLOOKUP(L94,Input!$C$2:$D$6,2,FALSE)</f>
        <v>13</v>
      </c>
      <c r="N94" s="20">
        <f t="shared" si="14"/>
        <v>11</v>
      </c>
      <c r="O94" s="20">
        <f>MATCH(F94,Input!$C$15:$U$15,0)</f>
        <v>1</v>
      </c>
    </row>
    <row r="95" spans="2:15">
      <c r="C95" t="s">
        <v>11</v>
      </c>
      <c r="D95" s="18">
        <v>2020</v>
      </c>
      <c r="E95" t="str">
        <f t="shared" si="11"/>
        <v>INDG*</v>
      </c>
      <c r="F95" t="str">
        <f t="shared" si="15"/>
        <v>INDSNG1</v>
      </c>
      <c r="G95" t="str">
        <f t="shared" si="15"/>
        <v>IGDMT</v>
      </c>
      <c r="H95" t="str">
        <f t="shared" si="15"/>
        <v>INDSNG1</v>
      </c>
      <c r="I95" s="10" t="s">
        <v>209</v>
      </c>
      <c r="J95" s="51">
        <f ca="1">OFFSET(Input!$A$1,M95+N95+2,O95+1)</f>
        <v>0</v>
      </c>
      <c r="L95" s="10" t="str">
        <f t="shared" si="13"/>
        <v>ProcesTax</v>
      </c>
      <c r="M95" s="10">
        <f>VLOOKUP(L95,Input!$C$2:$D$6,2,FALSE)</f>
        <v>13</v>
      </c>
      <c r="N95" s="10">
        <f t="shared" si="14"/>
        <v>11</v>
      </c>
      <c r="O95" s="10">
        <f>MATCH(F95,Input!$C$15:$U$15,0)</f>
        <v>15</v>
      </c>
    </row>
    <row r="96" spans="2:15">
      <c r="C96" t="s">
        <v>11</v>
      </c>
      <c r="D96" s="18">
        <v>2020</v>
      </c>
      <c r="E96" t="str">
        <f t="shared" si="11"/>
        <v>INDG*</v>
      </c>
      <c r="F96" t="str">
        <f t="shared" si="15"/>
        <v>INDSNG2</v>
      </c>
      <c r="G96" t="str">
        <f t="shared" si="15"/>
        <v>IGDMT</v>
      </c>
      <c r="H96" t="str">
        <f t="shared" si="15"/>
        <v>INDSNG2</v>
      </c>
      <c r="I96" s="10" t="s">
        <v>209</v>
      </c>
      <c r="J96" s="51">
        <f ca="1">OFFSET(Input!$A$1,M96+N96+2,O96+1)</f>
        <v>0</v>
      </c>
      <c r="L96" s="10" t="str">
        <f t="shared" si="13"/>
        <v>ProcesTax</v>
      </c>
      <c r="M96" s="10">
        <f>VLOOKUP(L96,Input!$C$2:$D$6,2,FALSE)</f>
        <v>13</v>
      </c>
      <c r="N96" s="10">
        <f t="shared" si="14"/>
        <v>11</v>
      </c>
      <c r="O96" s="10">
        <f>MATCH(F96,Input!$C$15:$U$15,0)</f>
        <v>16</v>
      </c>
    </row>
    <row r="97" spans="2:15">
      <c r="C97" t="s">
        <v>11</v>
      </c>
      <c r="D97" s="18">
        <v>2020</v>
      </c>
      <c r="E97" t="str">
        <f t="shared" si="11"/>
        <v>INDG*</v>
      </c>
      <c r="F97" t="str">
        <f t="shared" si="15"/>
        <v>INDCOA</v>
      </c>
      <c r="G97" t="str">
        <f t="shared" si="15"/>
        <v>IGDMT</v>
      </c>
      <c r="H97" t="str">
        <f t="shared" si="15"/>
        <v>INDCOA</v>
      </c>
      <c r="I97" s="10" t="s">
        <v>209</v>
      </c>
      <c r="J97" s="51">
        <f ca="1">OFFSET(Input!$A$1,M97+N97+2,O97+1)</f>
        <v>0</v>
      </c>
      <c r="L97" s="10" t="str">
        <f t="shared" si="13"/>
        <v>ProcesTax</v>
      </c>
      <c r="M97" s="10">
        <f>VLOOKUP(L97,Input!$C$2:$D$6,2,FALSE)</f>
        <v>13</v>
      </c>
      <c r="N97" s="10">
        <f t="shared" si="14"/>
        <v>11</v>
      </c>
      <c r="O97" s="10">
        <f>MATCH(F97,Input!$C$15:$U$15,0)</f>
        <v>2</v>
      </c>
    </row>
    <row r="98" spans="2:15">
      <c r="C98" t="s">
        <v>11</v>
      </c>
      <c r="D98" s="18">
        <v>2020</v>
      </c>
      <c r="E98" t="str">
        <f t="shared" si="11"/>
        <v>INDG*</v>
      </c>
      <c r="F98" t="str">
        <f t="shared" si="15"/>
        <v>INDDSL</v>
      </c>
      <c r="G98" t="str">
        <f t="shared" si="15"/>
        <v>IGDMT</v>
      </c>
      <c r="H98" t="str">
        <f t="shared" si="15"/>
        <v>INDDSL</v>
      </c>
      <c r="I98" s="10" t="s">
        <v>209</v>
      </c>
      <c r="J98" s="51">
        <f ca="1">OFFSET(Input!$A$1,M98+N98+2,O98+1)</f>
        <v>154.26271326684906</v>
      </c>
      <c r="L98" s="10" t="str">
        <f t="shared" si="13"/>
        <v>ProcesTax</v>
      </c>
      <c r="M98" s="10">
        <f>VLOOKUP(L98,Input!$C$2:$D$6,2,FALSE)</f>
        <v>13</v>
      </c>
      <c r="N98" s="10">
        <f t="shared" si="14"/>
        <v>11</v>
      </c>
      <c r="O98" s="10">
        <f>MATCH(F98,Input!$C$15:$U$15,0)</f>
        <v>3</v>
      </c>
    </row>
    <row r="99" spans="2:15">
      <c r="C99" t="s">
        <v>11</v>
      </c>
      <c r="D99" s="18">
        <v>2020</v>
      </c>
      <c r="E99" t="str">
        <f t="shared" si="11"/>
        <v>INDG*</v>
      </c>
      <c r="F99" t="str">
        <f t="shared" si="15"/>
        <v>INDDSB1</v>
      </c>
      <c r="G99" t="str">
        <f t="shared" si="15"/>
        <v>IGDMT</v>
      </c>
      <c r="H99" t="str">
        <f t="shared" si="15"/>
        <v>INDDSB1</v>
      </c>
      <c r="I99" s="10" t="s">
        <v>209</v>
      </c>
      <c r="J99" s="51">
        <f ca="1">OFFSET(Input!$A$1,M99+N99+2,O99+1)</f>
        <v>121.84069514307899</v>
      </c>
      <c r="L99" s="10" t="str">
        <f t="shared" si="13"/>
        <v>ProcesTax</v>
      </c>
      <c r="M99" s="10">
        <f>VLOOKUP(L99,Input!$C$2:$D$6,2,FALSE)</f>
        <v>13</v>
      </c>
      <c r="N99" s="10">
        <f t="shared" si="14"/>
        <v>11</v>
      </c>
      <c r="O99" s="10">
        <f>MATCH(F99,Input!$C$15:$U$15,0)</f>
        <v>13</v>
      </c>
    </row>
    <row r="100" spans="2:15">
      <c r="C100" t="s">
        <v>11</v>
      </c>
      <c r="D100" s="18">
        <v>2020</v>
      </c>
      <c r="E100" t="str">
        <f t="shared" si="11"/>
        <v>INDG*</v>
      </c>
      <c r="F100" t="str">
        <f t="shared" si="15"/>
        <v>INDDSB2</v>
      </c>
      <c r="G100" t="str">
        <f t="shared" si="15"/>
        <v>IGDMT</v>
      </c>
      <c r="H100" t="str">
        <f t="shared" si="15"/>
        <v>INDDSB2</v>
      </c>
      <c r="I100" s="10" t="s">
        <v>209</v>
      </c>
      <c r="J100" s="51">
        <f ca="1">OFFSET(Input!$A$1,M100+N100+2,O100+1)</f>
        <v>121.84069514307899</v>
      </c>
      <c r="L100" s="10" t="str">
        <f t="shared" si="13"/>
        <v>ProcesTax</v>
      </c>
      <c r="M100" s="10">
        <f>VLOOKUP(L100,Input!$C$2:$D$6,2,FALSE)</f>
        <v>13</v>
      </c>
      <c r="N100" s="10">
        <f t="shared" si="14"/>
        <v>11</v>
      </c>
      <c r="O100" s="10">
        <f>MATCH(F100,Input!$C$15:$U$15,0)</f>
        <v>14</v>
      </c>
    </row>
    <row r="101" spans="2:15">
      <c r="C101" t="s">
        <v>11</v>
      </c>
      <c r="D101" s="18">
        <v>2020</v>
      </c>
      <c r="E101" t="str">
        <f t="shared" si="11"/>
        <v>INDG*</v>
      </c>
      <c r="F101" t="str">
        <f t="shared" si="15"/>
        <v>INDWPE</v>
      </c>
      <c r="G101" t="str">
        <f t="shared" si="15"/>
        <v>IGDMT</v>
      </c>
      <c r="H101" t="str">
        <f t="shared" si="15"/>
        <v>INDWPE</v>
      </c>
      <c r="I101" s="10" t="s">
        <v>209</v>
      </c>
      <c r="J101" s="51">
        <f ca="1">OFFSET(Input!$A$1,M101+N101+2,O101+1)</f>
        <v>0</v>
      </c>
      <c r="L101" s="10" t="str">
        <f t="shared" si="13"/>
        <v>ProcesTax</v>
      </c>
      <c r="M101" s="10">
        <f>VLOOKUP(L101,Input!$C$2:$D$6,2,FALSE)</f>
        <v>13</v>
      </c>
      <c r="N101" s="10">
        <f t="shared" si="14"/>
        <v>11</v>
      </c>
      <c r="O101" s="10">
        <f>MATCH(F101,Input!$C$15:$U$15,0)</f>
        <v>4</v>
      </c>
    </row>
    <row r="102" spans="2:15">
      <c r="C102" t="s">
        <v>11</v>
      </c>
      <c r="D102" s="18">
        <v>2020</v>
      </c>
      <c r="E102" t="str">
        <f t="shared" si="11"/>
        <v>INDG*</v>
      </c>
      <c r="F102" t="str">
        <f t="shared" si="15"/>
        <v>INDWCH</v>
      </c>
      <c r="G102" t="str">
        <f t="shared" si="15"/>
        <v>IGDMT</v>
      </c>
      <c r="H102" t="str">
        <f t="shared" si="15"/>
        <v>INDWCH</v>
      </c>
      <c r="I102" s="10" t="s">
        <v>209</v>
      </c>
      <c r="J102" s="51">
        <f ca="1">OFFSET(Input!$A$1,M102+N102+2,O102+1)</f>
        <v>0</v>
      </c>
      <c r="L102" s="10" t="str">
        <f t="shared" si="13"/>
        <v>ProcesTax</v>
      </c>
      <c r="M102" s="10">
        <f>VLOOKUP(L102,Input!$C$2:$D$6,2,FALSE)</f>
        <v>13</v>
      </c>
      <c r="N102" s="10">
        <f t="shared" si="14"/>
        <v>11</v>
      </c>
      <c r="O102" s="10">
        <f>MATCH(F102,Input!$C$15:$U$15,0)</f>
        <v>5</v>
      </c>
    </row>
    <row r="103" spans="2:15">
      <c r="C103" t="s">
        <v>11</v>
      </c>
      <c r="D103" s="18">
        <v>2020</v>
      </c>
      <c r="E103" t="str">
        <f t="shared" si="11"/>
        <v>INDG*</v>
      </c>
      <c r="F103" t="str">
        <f t="shared" si="15"/>
        <v>INDBGA</v>
      </c>
      <c r="G103" t="str">
        <f t="shared" si="15"/>
        <v>IGDMT</v>
      </c>
      <c r="H103" t="str">
        <f t="shared" si="15"/>
        <v>INDBGA</v>
      </c>
      <c r="I103" s="10" t="s">
        <v>209</v>
      </c>
      <c r="J103" s="51">
        <f ca="1">OFFSET(Input!$A$1,M103+N103+2,O103+1)</f>
        <v>0</v>
      </c>
      <c r="L103" s="10" t="str">
        <f t="shared" si="13"/>
        <v>ProcesTax</v>
      </c>
      <c r="M103" s="10">
        <f>VLOOKUP(L103,Input!$C$2:$D$6,2,FALSE)</f>
        <v>13</v>
      </c>
      <c r="N103" s="10">
        <f t="shared" si="14"/>
        <v>11</v>
      </c>
      <c r="O103" s="10">
        <f>MATCH(F103,Input!$C$15:$U$15,0)</f>
        <v>6</v>
      </c>
    </row>
    <row r="104" spans="2:15">
      <c r="C104" t="s">
        <v>11</v>
      </c>
      <c r="D104" s="18">
        <v>2020</v>
      </c>
      <c r="E104" t="str">
        <f t="shared" si="11"/>
        <v>INDG*</v>
      </c>
      <c r="F104" t="str">
        <f t="shared" si="15"/>
        <v>INDHFO</v>
      </c>
      <c r="G104" t="str">
        <f t="shared" si="15"/>
        <v>IGDMT</v>
      </c>
      <c r="H104" t="str">
        <f t="shared" si="15"/>
        <v>INDHFO</v>
      </c>
      <c r="I104" s="10" t="s">
        <v>209</v>
      </c>
      <c r="J104" s="51">
        <f ca="1">OFFSET(Input!$A$1,M104+N104+2,O104+1)</f>
        <v>49.119350191937215</v>
      </c>
      <c r="L104" s="10" t="str">
        <f t="shared" si="13"/>
        <v>ProcesTax</v>
      </c>
      <c r="M104" s="10">
        <f>VLOOKUP(L104,Input!$C$2:$D$6,2,FALSE)</f>
        <v>13</v>
      </c>
      <c r="N104" s="10">
        <f t="shared" si="14"/>
        <v>11</v>
      </c>
      <c r="O104" s="10">
        <f>MATCH(F104,Input!$C$15:$U$15,0)</f>
        <v>7</v>
      </c>
    </row>
    <row r="105" spans="2:15">
      <c r="C105" t="s">
        <v>11</v>
      </c>
      <c r="D105" s="18">
        <v>2020</v>
      </c>
      <c r="E105" t="str">
        <f t="shared" si="11"/>
        <v>INDG*</v>
      </c>
      <c r="F105" t="str">
        <f t="shared" si="15"/>
        <v>INDLPG</v>
      </c>
      <c r="G105" t="str">
        <f t="shared" si="15"/>
        <v>IGDMT</v>
      </c>
      <c r="H105" t="str">
        <f t="shared" si="15"/>
        <v>INDLPG</v>
      </c>
      <c r="I105" s="10" t="s">
        <v>209</v>
      </c>
      <c r="J105" s="51">
        <f ca="1">OFFSET(Input!$A$1,M105+N105+2,O105+1)</f>
        <v>50.283318770351023</v>
      </c>
      <c r="L105" s="10" t="str">
        <f t="shared" si="13"/>
        <v>ProcesTax</v>
      </c>
      <c r="M105" s="10">
        <f>VLOOKUP(L105,Input!$C$2:$D$6,2,FALSE)</f>
        <v>13</v>
      </c>
      <c r="N105" s="10">
        <f t="shared" si="14"/>
        <v>11</v>
      </c>
      <c r="O105" s="10">
        <f>MATCH(F105,Input!$C$15:$U$15,0)</f>
        <v>8</v>
      </c>
    </row>
    <row r="106" spans="2:15">
      <c r="C106" t="s">
        <v>11</v>
      </c>
      <c r="D106" s="18">
        <v>2020</v>
      </c>
      <c r="E106" t="str">
        <f t="shared" si="11"/>
        <v>INDG*</v>
      </c>
      <c r="F106" t="str">
        <f t="shared" si="15"/>
        <v>INDWST</v>
      </c>
      <c r="G106" t="str">
        <f t="shared" si="15"/>
        <v>IGDMT</v>
      </c>
      <c r="H106" t="str">
        <f t="shared" si="15"/>
        <v>INDWST</v>
      </c>
      <c r="I106" s="10" t="s">
        <v>209</v>
      </c>
      <c r="J106" s="51">
        <f ca="1">OFFSET(Input!$A$1,M106+N106+2,O106+1)</f>
        <v>0</v>
      </c>
      <c r="L106" s="10" t="str">
        <f t="shared" si="13"/>
        <v>ProcesTax</v>
      </c>
      <c r="M106" s="10">
        <f>VLOOKUP(L106,Input!$C$2:$D$6,2,FALSE)</f>
        <v>13</v>
      </c>
      <c r="N106" s="10">
        <f t="shared" si="14"/>
        <v>11</v>
      </c>
      <c r="O106" s="10">
        <f>MATCH(F106,Input!$C$15:$U$15,0)</f>
        <v>9</v>
      </c>
    </row>
    <row r="107" spans="2:15">
      <c r="C107" t="s">
        <v>11</v>
      </c>
      <c r="D107" s="18">
        <v>2020</v>
      </c>
      <c r="E107" t="str">
        <f t="shared" si="11"/>
        <v>INDG*</v>
      </c>
      <c r="F107" t="str">
        <f t="shared" si="15"/>
        <v>INDHCE</v>
      </c>
      <c r="G107" t="str">
        <f t="shared" si="15"/>
        <v>IGDMT</v>
      </c>
      <c r="H107" t="str">
        <f t="shared" si="15"/>
        <v>INDHCE</v>
      </c>
      <c r="I107" s="10" t="s">
        <v>209</v>
      </c>
      <c r="J107" s="51">
        <f ca="1">OFFSET(Input!$A$1,M107+N107+2,O107+1)</f>
        <v>30.170076892571945</v>
      </c>
      <c r="L107" s="10" t="str">
        <f t="shared" si="13"/>
        <v>ProcesTax</v>
      </c>
      <c r="M107" s="10">
        <f>VLOOKUP(L107,Input!$C$2:$D$6,2,FALSE)</f>
        <v>13</v>
      </c>
      <c r="N107" s="10">
        <f t="shared" si="14"/>
        <v>11</v>
      </c>
      <c r="O107" s="10">
        <f>MATCH(F107,Input!$C$15:$U$15,0)</f>
        <v>10</v>
      </c>
    </row>
    <row r="108" spans="2:15">
      <c r="C108" t="s">
        <v>11</v>
      </c>
      <c r="D108" s="18">
        <v>2020</v>
      </c>
      <c r="E108" t="str">
        <f t="shared" si="11"/>
        <v>INDG*</v>
      </c>
      <c r="F108" t="str">
        <f t="shared" si="15"/>
        <v>INDHDE</v>
      </c>
      <c r="G108" t="str">
        <f t="shared" si="15"/>
        <v>IGDMT</v>
      </c>
      <c r="H108" t="str">
        <f t="shared" si="15"/>
        <v>INDHDE</v>
      </c>
      <c r="I108" s="10" t="s">
        <v>209</v>
      </c>
      <c r="J108" s="51">
        <f ca="1">OFFSET(Input!$A$1,M108+N108+2,O108+1)</f>
        <v>30.170076892571945</v>
      </c>
      <c r="L108" s="10" t="str">
        <f t="shared" si="13"/>
        <v>ProcesTax</v>
      </c>
      <c r="M108" s="10">
        <f>VLOOKUP(L108,Input!$C$2:$D$6,2,FALSE)</f>
        <v>13</v>
      </c>
      <c r="N108" s="10">
        <f t="shared" si="14"/>
        <v>11</v>
      </c>
      <c r="O108" s="10">
        <f>MATCH(F108,Input!$C$15:$U$15,0)</f>
        <v>11</v>
      </c>
    </row>
    <row r="109" spans="2:15">
      <c r="B109" s="9"/>
      <c r="C109" s="9" t="s">
        <v>11</v>
      </c>
      <c r="D109" s="12">
        <v>2020</v>
      </c>
      <c r="E109" s="9" t="str">
        <f t="shared" si="11"/>
        <v>INDG*</v>
      </c>
      <c r="F109" s="9" t="str">
        <f t="shared" si="15"/>
        <v>INDELC</v>
      </c>
      <c r="G109" s="9" t="str">
        <f t="shared" si="15"/>
        <v>IGDMT</v>
      </c>
      <c r="H109" s="9" t="str">
        <f t="shared" si="15"/>
        <v>INDELC</v>
      </c>
      <c r="I109" s="13" t="s">
        <v>209</v>
      </c>
      <c r="J109" s="52">
        <f ca="1">OFFSET(Input!$A$1,M109+N109+2,O109+1)</f>
        <v>1.2736219854102486</v>
      </c>
      <c r="L109" s="13" t="str">
        <f t="shared" si="13"/>
        <v>ProcesTax</v>
      </c>
      <c r="M109" s="13">
        <f>VLOOKUP(L109,Input!$C$2:$D$6,2,FALSE)</f>
        <v>13</v>
      </c>
      <c r="N109" s="13">
        <f t="shared" si="14"/>
        <v>11</v>
      </c>
      <c r="O109" s="13">
        <f>MATCH(F109,Input!$C$15:$U$15,0)</f>
        <v>12</v>
      </c>
    </row>
    <row r="110" spans="2:15">
      <c r="C110" t="s">
        <v>11</v>
      </c>
      <c r="D110" s="18">
        <v>2020</v>
      </c>
      <c r="E110" t="str">
        <f t="shared" si="11"/>
        <v>INDG*</v>
      </c>
      <c r="F110" t="str">
        <f t="shared" ref="F110:H129" si="16">F66</f>
        <v>INDNGA</v>
      </c>
      <c r="G110" t="str">
        <f t="shared" si="16"/>
        <v>IGDHT</v>
      </c>
      <c r="H110" t="str">
        <f t="shared" si="16"/>
        <v>INDNGA</v>
      </c>
      <c r="I110" s="10" t="s">
        <v>209</v>
      </c>
      <c r="J110" s="51">
        <f ca="1">OFFSET(Input!$A$1,M110+N110+2,O110+1)</f>
        <v>2.5015331882971479</v>
      </c>
      <c r="L110" s="10" t="str">
        <f t="shared" si="13"/>
        <v>ProcesTax</v>
      </c>
      <c r="M110" s="10">
        <f>VLOOKUP(L110,Input!$C$2:$D$6,2,FALSE)</f>
        <v>13</v>
      </c>
      <c r="N110" s="10">
        <f t="shared" si="14"/>
        <v>11</v>
      </c>
      <c r="O110" s="10">
        <f>MATCH(F110,Input!$C$15:$U$15,0)</f>
        <v>1</v>
      </c>
    </row>
    <row r="111" spans="2:15" ht="15.75" thickBot="1">
      <c r="B111" s="80"/>
      <c r="C111" s="80" t="s">
        <v>11</v>
      </c>
      <c r="D111" s="81">
        <v>2020</v>
      </c>
      <c r="E111" s="80" t="str">
        <f t="shared" si="11"/>
        <v>INDG*</v>
      </c>
      <c r="F111" s="80" t="str">
        <f t="shared" si="16"/>
        <v>INDSNG2</v>
      </c>
      <c r="G111" s="80" t="str">
        <f t="shared" si="16"/>
        <v>IGDHT</v>
      </c>
      <c r="H111" s="80" t="str">
        <f t="shared" si="16"/>
        <v>INDSNG2</v>
      </c>
      <c r="I111" s="82" t="s">
        <v>209</v>
      </c>
      <c r="J111" s="83">
        <f ca="1">OFFSET(Input!$A$1,M111+N111+2,O111+1)</f>
        <v>0</v>
      </c>
      <c r="L111" s="10" t="str">
        <f t="shared" si="13"/>
        <v>ProcesTax</v>
      </c>
      <c r="M111" s="10">
        <f>VLOOKUP(L111,Input!$C$2:$D$6,2,FALSE)</f>
        <v>13</v>
      </c>
      <c r="N111" s="10">
        <f t="shared" si="14"/>
        <v>11</v>
      </c>
      <c r="O111" s="10">
        <f>MATCH(F111,Input!$C$15:$U$15,0)</f>
        <v>16</v>
      </c>
    </row>
    <row r="112" spans="2:15">
      <c r="C112" t="s">
        <v>11</v>
      </c>
      <c r="D112" s="18">
        <v>2020</v>
      </c>
      <c r="E112" t="str">
        <f t="shared" si="11"/>
        <v>INDG*</v>
      </c>
      <c r="F112" t="str">
        <f t="shared" si="16"/>
        <v>INDSNG1</v>
      </c>
      <c r="G112" t="str">
        <f t="shared" si="16"/>
        <v>IGDHT</v>
      </c>
      <c r="H112" t="str">
        <f t="shared" si="16"/>
        <v>INDSNG1</v>
      </c>
      <c r="I112" s="10" t="s">
        <v>209</v>
      </c>
      <c r="J112" s="51">
        <f ca="1">OFFSET(Input!$A$1,M112+N112+2,O112+1)</f>
        <v>0</v>
      </c>
      <c r="L112" s="10" t="str">
        <f t="shared" si="13"/>
        <v>ProcesTax</v>
      </c>
      <c r="M112" s="10">
        <f>VLOOKUP(L112,Input!$C$2:$D$6,2,FALSE)</f>
        <v>13</v>
      </c>
      <c r="N112" s="10">
        <f t="shared" si="14"/>
        <v>11</v>
      </c>
      <c r="O112" s="10">
        <f>MATCH(F112,Input!$C$15:$U$15,0)</f>
        <v>15</v>
      </c>
    </row>
    <row r="113" spans="2:15">
      <c r="B113" s="9"/>
      <c r="C113" s="9" t="s">
        <v>11</v>
      </c>
      <c r="D113" s="12">
        <v>2020</v>
      </c>
      <c r="E113" s="9" t="str">
        <f t="shared" si="11"/>
        <v>INDG*</v>
      </c>
      <c r="F113" s="9" t="str">
        <f t="shared" si="16"/>
        <v>INDLPG</v>
      </c>
      <c r="G113" s="9" t="str">
        <f t="shared" si="16"/>
        <v>IGDHT</v>
      </c>
      <c r="H113" s="9" t="str">
        <f t="shared" si="16"/>
        <v>INDLPG</v>
      </c>
      <c r="I113" s="13" t="s">
        <v>209</v>
      </c>
      <c r="J113" s="52">
        <f ca="1">OFFSET(Input!$A$1,M113+N113+2,O113+1)</f>
        <v>50.283318770351023</v>
      </c>
      <c r="L113" s="13" t="str">
        <f t="shared" si="13"/>
        <v>ProcesTax</v>
      </c>
      <c r="M113" s="13">
        <f>VLOOKUP(L113,Input!$C$2:$D$6,2,FALSE)</f>
        <v>13</v>
      </c>
      <c r="N113" s="13">
        <f t="shared" si="14"/>
        <v>11</v>
      </c>
      <c r="O113" s="13">
        <f>MATCH(F113,Input!$C$15:$U$15,0)</f>
        <v>8</v>
      </c>
    </row>
    <row r="114" spans="2:15">
      <c r="C114" t="s">
        <v>11</v>
      </c>
      <c r="D114" s="18">
        <v>2020</v>
      </c>
      <c r="E114" t="str">
        <f t="shared" si="11"/>
        <v>INDG*</v>
      </c>
      <c r="F114" t="str">
        <f t="shared" si="16"/>
        <v>INDNGA</v>
      </c>
      <c r="G114" t="str">
        <f t="shared" si="16"/>
        <v>IGDRH</v>
      </c>
      <c r="H114" t="str">
        <f t="shared" si="16"/>
        <v>INDNGA</v>
      </c>
      <c r="I114" s="10" t="s">
        <v>209</v>
      </c>
      <c r="J114" s="51">
        <f ca="1">OFFSET(Input!$A$1,M114+N114+2,O114+1)</f>
        <v>78.90688938861561</v>
      </c>
      <c r="L114" s="10" t="str">
        <f t="shared" si="13"/>
        <v>HeatTax</v>
      </c>
      <c r="M114" s="10">
        <f>VLOOKUP(L114,Input!$C$2:$D$6,2,FALSE)</f>
        <v>63</v>
      </c>
      <c r="N114" s="10">
        <f t="shared" si="14"/>
        <v>11</v>
      </c>
      <c r="O114" s="10">
        <f>MATCH(F114,Input!$C$15:$U$15,0)</f>
        <v>1</v>
      </c>
    </row>
    <row r="115" spans="2:15">
      <c r="C115" t="s">
        <v>11</v>
      </c>
      <c r="D115" s="18">
        <v>2020</v>
      </c>
      <c r="E115" t="str">
        <f t="shared" si="11"/>
        <v>INDG*</v>
      </c>
      <c r="F115" t="str">
        <f t="shared" si="16"/>
        <v>INDSNG2</v>
      </c>
      <c r="G115" t="str">
        <f t="shared" si="16"/>
        <v>IGDRH</v>
      </c>
      <c r="H115" t="str">
        <f t="shared" si="16"/>
        <v>INDSNG2</v>
      </c>
      <c r="I115" s="10" t="s">
        <v>209</v>
      </c>
      <c r="J115" s="51">
        <f ca="1">OFFSET(Input!$A$1,M115+N115+2,O115+1)</f>
        <v>0</v>
      </c>
      <c r="L115" s="10" t="str">
        <f t="shared" si="13"/>
        <v>HeatTax</v>
      </c>
      <c r="M115" s="10">
        <f>VLOOKUP(L115,Input!$C$2:$D$6,2,FALSE)</f>
        <v>63</v>
      </c>
      <c r="N115" s="10">
        <f t="shared" si="14"/>
        <v>11</v>
      </c>
      <c r="O115" s="10">
        <f>MATCH(F115,Input!$C$15:$U$15,0)</f>
        <v>16</v>
      </c>
    </row>
    <row r="116" spans="2:15">
      <c r="C116" t="s">
        <v>11</v>
      </c>
      <c r="D116" s="18">
        <v>2020</v>
      </c>
      <c r="E116" t="str">
        <f t="shared" si="11"/>
        <v>INDG*</v>
      </c>
      <c r="F116" t="str">
        <f t="shared" si="16"/>
        <v>INDSNG1</v>
      </c>
      <c r="G116" t="str">
        <f t="shared" si="16"/>
        <v>IGDRH</v>
      </c>
      <c r="H116" t="str">
        <f t="shared" si="16"/>
        <v>INDSNG1</v>
      </c>
      <c r="I116" s="10" t="s">
        <v>209</v>
      </c>
      <c r="J116" s="51">
        <f ca="1">OFFSET(Input!$A$1,M116+N116+2,O116+1)</f>
        <v>121.84069514307899</v>
      </c>
      <c r="L116" s="10" t="str">
        <f t="shared" si="13"/>
        <v>HeatTax</v>
      </c>
      <c r="M116" s="10">
        <f>VLOOKUP(L116,Input!$C$2:$D$6,2,FALSE)</f>
        <v>63</v>
      </c>
      <c r="N116" s="10">
        <f t="shared" si="14"/>
        <v>11</v>
      </c>
      <c r="O116" s="10">
        <f>MATCH(F116,Input!$C$15:$U$15,0)</f>
        <v>15</v>
      </c>
    </row>
    <row r="117" spans="2:15">
      <c r="C117" t="s">
        <v>11</v>
      </c>
      <c r="D117" s="18">
        <v>2020</v>
      </c>
      <c r="E117" t="str">
        <f t="shared" si="11"/>
        <v>INDG*</v>
      </c>
      <c r="F117" t="str">
        <f t="shared" si="16"/>
        <v>INDCOA</v>
      </c>
      <c r="G117" t="str">
        <f t="shared" si="16"/>
        <v>IGDRH</v>
      </c>
      <c r="H117" t="str">
        <f t="shared" si="16"/>
        <v>INDCOA</v>
      </c>
      <c r="I117" s="10" t="s">
        <v>209</v>
      </c>
      <c r="J117" s="51">
        <f ca="1">OFFSET(Input!$A$1,M117+N117+2,O117+1)</f>
        <v>0</v>
      </c>
      <c r="L117" s="10" t="str">
        <f t="shared" si="13"/>
        <v>HeatTax</v>
      </c>
      <c r="M117" s="10">
        <f>VLOOKUP(L117,Input!$C$2:$D$6,2,FALSE)</f>
        <v>63</v>
      </c>
      <c r="N117" s="10">
        <f t="shared" si="14"/>
        <v>11</v>
      </c>
      <c r="O117" s="10">
        <f>MATCH(F117,Input!$C$15:$U$15,0)</f>
        <v>2</v>
      </c>
    </row>
    <row r="118" spans="2:15">
      <c r="C118" t="s">
        <v>11</v>
      </c>
      <c r="D118" s="18">
        <v>2020</v>
      </c>
      <c r="E118" t="str">
        <f t="shared" si="11"/>
        <v>INDG*</v>
      </c>
      <c r="F118" t="str">
        <f t="shared" si="16"/>
        <v>INDDSL</v>
      </c>
      <c r="G118" t="str">
        <f t="shared" si="16"/>
        <v>IGDRH</v>
      </c>
      <c r="H118" t="str">
        <f t="shared" si="16"/>
        <v>INDDSL</v>
      </c>
      <c r="I118" s="10" t="s">
        <v>209</v>
      </c>
      <c r="J118" s="51">
        <f ca="1">OFFSET(Input!$A$1,M118+N118+2,O118+1)</f>
        <v>154.26271326684906</v>
      </c>
      <c r="L118" s="10" t="str">
        <f t="shared" si="13"/>
        <v>HeatTax</v>
      </c>
      <c r="M118" s="10">
        <f>VLOOKUP(L118,Input!$C$2:$D$6,2,FALSE)</f>
        <v>63</v>
      </c>
      <c r="N118" s="10">
        <f t="shared" si="14"/>
        <v>11</v>
      </c>
      <c r="O118" s="10">
        <f>MATCH(F118,Input!$C$15:$U$15,0)</f>
        <v>3</v>
      </c>
    </row>
    <row r="119" spans="2:15">
      <c r="C119" t="s">
        <v>11</v>
      </c>
      <c r="D119" s="18">
        <v>2020</v>
      </c>
      <c r="E119" t="str">
        <f t="shared" si="11"/>
        <v>INDG*</v>
      </c>
      <c r="F119" t="str">
        <f t="shared" si="16"/>
        <v>INDDSB1</v>
      </c>
      <c r="G119" t="str">
        <f t="shared" si="16"/>
        <v>IGDRH</v>
      </c>
      <c r="H119" t="str">
        <f t="shared" si="16"/>
        <v>INDDSB1</v>
      </c>
      <c r="I119" s="10" t="s">
        <v>209</v>
      </c>
      <c r="J119" s="51">
        <f ca="1">OFFSET(Input!$A$1,M119+N119+2,O119+1)</f>
        <v>40.322872058088471</v>
      </c>
      <c r="L119" s="10" t="str">
        <f t="shared" si="13"/>
        <v>HeatTax</v>
      </c>
      <c r="M119" s="10">
        <f>VLOOKUP(L119,Input!$C$2:$D$6,2,FALSE)</f>
        <v>63</v>
      </c>
      <c r="N119" s="10">
        <f t="shared" si="14"/>
        <v>11</v>
      </c>
      <c r="O119" s="10">
        <f>MATCH(F119,Input!$C$15:$U$15,0)</f>
        <v>13</v>
      </c>
    </row>
    <row r="120" spans="2:15">
      <c r="C120" t="s">
        <v>11</v>
      </c>
      <c r="D120" s="18">
        <v>2020</v>
      </c>
      <c r="E120" t="str">
        <f t="shared" si="11"/>
        <v>INDG*</v>
      </c>
      <c r="F120" t="str">
        <f t="shared" si="16"/>
        <v>INDDSB2</v>
      </c>
      <c r="G120" t="str">
        <f t="shared" si="16"/>
        <v>IGDRH</v>
      </c>
      <c r="H120" t="str">
        <f t="shared" si="16"/>
        <v>INDDSB2</v>
      </c>
      <c r="I120" s="10" t="s">
        <v>209</v>
      </c>
      <c r="J120" s="51">
        <f ca="1">OFFSET(Input!$A$1,M120+N120+2,O120+1)</f>
        <v>121.84069514307899</v>
      </c>
      <c r="L120" s="10" t="str">
        <f t="shared" si="13"/>
        <v>HeatTax</v>
      </c>
      <c r="M120" s="10">
        <f>VLOOKUP(L120,Input!$C$2:$D$6,2,FALSE)</f>
        <v>63</v>
      </c>
      <c r="N120" s="10">
        <f t="shared" si="14"/>
        <v>11</v>
      </c>
      <c r="O120" s="10">
        <f>MATCH(F120,Input!$C$15:$U$15,0)</f>
        <v>14</v>
      </c>
    </row>
    <row r="121" spans="2:15">
      <c r="C121" t="s">
        <v>11</v>
      </c>
      <c r="D121" s="18">
        <v>2020</v>
      </c>
      <c r="E121" t="str">
        <f t="shared" si="11"/>
        <v>INDG*</v>
      </c>
      <c r="F121" t="str">
        <f t="shared" si="16"/>
        <v>INDWPE</v>
      </c>
      <c r="G121" t="str">
        <f t="shared" si="16"/>
        <v>IGDRH</v>
      </c>
      <c r="H121" t="str">
        <f t="shared" si="16"/>
        <v>INDWPE</v>
      </c>
      <c r="I121" s="10" t="s">
        <v>209</v>
      </c>
      <c r="J121" s="51">
        <f ca="1">OFFSET(Input!$A$1,M121+N121+2,O121+1)</f>
        <v>0</v>
      </c>
      <c r="L121" s="10" t="str">
        <f t="shared" si="13"/>
        <v>HeatTax</v>
      </c>
      <c r="M121" s="10">
        <f>VLOOKUP(L121,Input!$C$2:$D$6,2,FALSE)</f>
        <v>63</v>
      </c>
      <c r="N121" s="10">
        <f t="shared" si="14"/>
        <v>11</v>
      </c>
      <c r="O121" s="10">
        <f>MATCH(F121,Input!$C$15:$U$15,0)</f>
        <v>4</v>
      </c>
    </row>
    <row r="122" spans="2:15">
      <c r="C122" t="s">
        <v>11</v>
      </c>
      <c r="D122" s="18">
        <v>2020</v>
      </c>
      <c r="E122" t="str">
        <f t="shared" si="11"/>
        <v>INDG*</v>
      </c>
      <c r="F122" t="str">
        <f t="shared" si="16"/>
        <v>INDWCH</v>
      </c>
      <c r="G122" t="str">
        <f t="shared" si="16"/>
        <v>IGDRH</v>
      </c>
      <c r="H122" t="str">
        <f t="shared" si="16"/>
        <v>INDWCH</v>
      </c>
      <c r="I122" s="10" t="s">
        <v>209</v>
      </c>
      <c r="J122" s="51">
        <f ca="1">OFFSET(Input!$A$1,M122+N122+2,O122+1)</f>
        <v>0</v>
      </c>
      <c r="L122" s="10" t="str">
        <f t="shared" si="13"/>
        <v>HeatTax</v>
      </c>
      <c r="M122" s="10">
        <f>VLOOKUP(L122,Input!$C$2:$D$6,2,FALSE)</f>
        <v>63</v>
      </c>
      <c r="N122" s="10">
        <f t="shared" si="14"/>
        <v>11</v>
      </c>
      <c r="O122" s="10">
        <f>MATCH(F122,Input!$C$15:$U$15,0)</f>
        <v>5</v>
      </c>
    </row>
    <row r="123" spans="2:15">
      <c r="C123" t="s">
        <v>11</v>
      </c>
      <c r="D123" s="18">
        <v>2020</v>
      </c>
      <c r="E123" t="str">
        <f t="shared" si="11"/>
        <v>INDG*</v>
      </c>
      <c r="F123" t="str">
        <f t="shared" si="16"/>
        <v>INDBGA</v>
      </c>
      <c r="G123" t="str">
        <f t="shared" si="16"/>
        <v>IGDRH</v>
      </c>
      <c r="H123" t="str">
        <f t="shared" si="16"/>
        <v>INDBGA</v>
      </c>
      <c r="I123" s="10" t="s">
        <v>209</v>
      </c>
      <c r="J123" s="51">
        <f ca="1">OFFSET(Input!$A$1,M123+N123+2,O123+1)</f>
        <v>0</v>
      </c>
      <c r="L123" s="10" t="str">
        <f t="shared" si="13"/>
        <v>HeatTax</v>
      </c>
      <c r="M123" s="10">
        <f>VLOOKUP(L123,Input!$C$2:$D$6,2,FALSE)</f>
        <v>63</v>
      </c>
      <c r="N123" s="10">
        <f t="shared" si="14"/>
        <v>11</v>
      </c>
      <c r="O123" s="10">
        <f>MATCH(F123,Input!$C$15:$U$15,0)</f>
        <v>6</v>
      </c>
    </row>
    <row r="124" spans="2:15">
      <c r="C124" t="s">
        <v>11</v>
      </c>
      <c r="D124" s="18">
        <v>2020</v>
      </c>
      <c r="E124" t="str">
        <f t="shared" ref="E124:E179" si="17">$U$3&amp;"*"</f>
        <v>INDG*</v>
      </c>
      <c r="F124" t="str">
        <f t="shared" si="16"/>
        <v>INDHFO</v>
      </c>
      <c r="G124" t="str">
        <f t="shared" si="16"/>
        <v>IGDRH</v>
      </c>
      <c r="H124" t="str">
        <f t="shared" si="16"/>
        <v>INDHFO</v>
      </c>
      <c r="I124" s="10" t="s">
        <v>209</v>
      </c>
      <c r="J124" s="51">
        <f ca="1">OFFSET(Input!$A$1,M124+N124+2,O124+1)</f>
        <v>70.840902704037745</v>
      </c>
      <c r="L124" s="10" t="str">
        <f t="shared" si="13"/>
        <v>HeatTax</v>
      </c>
      <c r="M124" s="10">
        <f>VLOOKUP(L124,Input!$C$2:$D$6,2,FALSE)</f>
        <v>63</v>
      </c>
      <c r="N124" s="10">
        <f t="shared" si="14"/>
        <v>11</v>
      </c>
      <c r="O124" s="10">
        <f>MATCH(F124,Input!$C$15:$U$15,0)</f>
        <v>7</v>
      </c>
    </row>
    <row r="125" spans="2:15">
      <c r="C125" t="s">
        <v>11</v>
      </c>
      <c r="D125" s="18">
        <v>2020</v>
      </c>
      <c r="E125" t="str">
        <f t="shared" si="17"/>
        <v>INDG*</v>
      </c>
      <c r="F125" t="str">
        <f t="shared" si="16"/>
        <v>INDLPG</v>
      </c>
      <c r="G125" t="str">
        <f t="shared" si="16"/>
        <v>IGDRH</v>
      </c>
      <c r="H125" t="str">
        <f t="shared" si="16"/>
        <v>INDLPG</v>
      </c>
      <c r="I125" s="10" t="s">
        <v>209</v>
      </c>
      <c r="J125" s="51">
        <f ca="1">OFFSET(Input!$A$1,M125+N125+2,O125+1)</f>
        <v>50.283318770351023</v>
      </c>
      <c r="L125" s="10" t="str">
        <f t="shared" si="13"/>
        <v>HeatTax</v>
      </c>
      <c r="M125" s="10">
        <f>VLOOKUP(L125,Input!$C$2:$D$6,2,FALSE)</f>
        <v>63</v>
      </c>
      <c r="N125" s="10">
        <f t="shared" si="14"/>
        <v>11</v>
      </c>
      <c r="O125" s="10">
        <f>MATCH(F125,Input!$C$15:$U$15,0)</f>
        <v>8</v>
      </c>
    </row>
    <row r="126" spans="2:15">
      <c r="C126" t="s">
        <v>11</v>
      </c>
      <c r="D126" s="18">
        <v>2020</v>
      </c>
      <c r="E126" t="str">
        <f t="shared" si="17"/>
        <v>INDG*</v>
      </c>
      <c r="F126" t="str">
        <f t="shared" si="16"/>
        <v>INDWST</v>
      </c>
      <c r="G126" t="str">
        <f t="shared" si="16"/>
        <v>IGDRH</v>
      </c>
      <c r="H126" t="str">
        <f t="shared" si="16"/>
        <v>INDWST</v>
      </c>
      <c r="I126" s="10" t="s">
        <v>209</v>
      </c>
      <c r="J126" s="51">
        <f ca="1">OFFSET(Input!$A$1,M126+N126+2,O126+1)</f>
        <v>0</v>
      </c>
      <c r="L126" s="10" t="str">
        <f t="shared" si="13"/>
        <v>HeatTax</v>
      </c>
      <c r="M126" s="10">
        <f>VLOOKUP(L126,Input!$C$2:$D$6,2,FALSE)</f>
        <v>63</v>
      </c>
      <c r="N126" s="10">
        <f t="shared" si="14"/>
        <v>11</v>
      </c>
      <c r="O126" s="10">
        <f>MATCH(F126,Input!$C$15:$U$15,0)</f>
        <v>9</v>
      </c>
    </row>
    <row r="127" spans="2:15">
      <c r="C127" t="s">
        <v>11</v>
      </c>
      <c r="D127" s="18">
        <v>2020</v>
      </c>
      <c r="E127" t="str">
        <f t="shared" si="17"/>
        <v>INDG*</v>
      </c>
      <c r="F127" t="str">
        <f t="shared" si="16"/>
        <v>INDHCE</v>
      </c>
      <c r="G127" t="str">
        <f t="shared" si="16"/>
        <v>IGDRH</v>
      </c>
      <c r="H127" t="str">
        <f t="shared" si="16"/>
        <v>INDHCE</v>
      </c>
      <c r="I127" s="10" t="s">
        <v>209</v>
      </c>
      <c r="J127" s="51">
        <f ca="1">OFFSET(Input!$A$1,M127+N127+2,O127+1)</f>
        <v>30.170076892571945</v>
      </c>
      <c r="L127" s="10" t="str">
        <f t="shared" si="13"/>
        <v>HeatTax</v>
      </c>
      <c r="M127" s="10">
        <f>VLOOKUP(L127,Input!$C$2:$D$6,2,FALSE)</f>
        <v>63</v>
      </c>
      <c r="N127" s="10">
        <f t="shared" si="14"/>
        <v>11</v>
      </c>
      <c r="O127" s="10">
        <f>MATCH(F127,Input!$C$15:$U$15,0)</f>
        <v>10</v>
      </c>
    </row>
    <row r="128" spans="2:15">
      <c r="C128" t="s">
        <v>11</v>
      </c>
      <c r="D128" s="18">
        <v>2020</v>
      </c>
      <c r="E128" t="str">
        <f t="shared" si="17"/>
        <v>INDG*</v>
      </c>
      <c r="F128" t="str">
        <f t="shared" si="16"/>
        <v>INDHDE</v>
      </c>
      <c r="G128" t="str">
        <f t="shared" si="16"/>
        <v>IGDRH</v>
      </c>
      <c r="H128" t="str">
        <f t="shared" si="16"/>
        <v>INDHDE</v>
      </c>
      <c r="I128" s="10" t="s">
        <v>209</v>
      </c>
      <c r="J128" s="51">
        <f ca="1">OFFSET(Input!$A$1,M128+N128+2,O128+1)</f>
        <v>30.170076892571945</v>
      </c>
      <c r="L128" s="10" t="str">
        <f t="shared" si="13"/>
        <v>HeatTax</v>
      </c>
      <c r="M128" s="10">
        <f>VLOOKUP(L128,Input!$C$2:$D$6,2,FALSE)</f>
        <v>63</v>
      </c>
      <c r="N128" s="10">
        <f t="shared" si="14"/>
        <v>11</v>
      </c>
      <c r="O128" s="10">
        <f>MATCH(F128,Input!$C$15:$U$15,0)</f>
        <v>11</v>
      </c>
    </row>
    <row r="129" spans="2:15">
      <c r="B129" s="9"/>
      <c r="C129" s="9" t="s">
        <v>11</v>
      </c>
      <c r="D129" s="12">
        <v>2020</v>
      </c>
      <c r="E129" s="9" t="str">
        <f t="shared" si="17"/>
        <v>INDG*</v>
      </c>
      <c r="F129" s="9" t="str">
        <f t="shared" si="16"/>
        <v>INDELC</v>
      </c>
      <c r="G129" s="9" t="str">
        <f t="shared" si="16"/>
        <v>IGDRH</v>
      </c>
      <c r="H129" s="9" t="str">
        <f t="shared" si="16"/>
        <v>INDELC</v>
      </c>
      <c r="I129" s="13" t="s">
        <v>209</v>
      </c>
      <c r="J129" s="52">
        <f ca="1">OFFSET(Input!$A$1,M129+N129+2,O129+1)</f>
        <v>40.322872058088471</v>
      </c>
      <c r="L129" s="13" t="str">
        <f t="shared" si="13"/>
        <v>HeatTax</v>
      </c>
      <c r="M129" s="13">
        <f>VLOOKUP(L129,Input!$C$2:$D$6,2,FALSE)</f>
        <v>63</v>
      </c>
      <c r="N129" s="13">
        <f t="shared" si="14"/>
        <v>11</v>
      </c>
      <c r="O129" s="13">
        <f>MATCH(F129,Input!$C$15:$U$15,0)</f>
        <v>12</v>
      </c>
    </row>
    <row r="130" spans="2:15">
      <c r="B130" s="26"/>
      <c r="C130" s="26" t="s">
        <v>11</v>
      </c>
      <c r="D130" s="27">
        <v>2020</v>
      </c>
      <c r="E130" s="26" t="str">
        <f t="shared" si="17"/>
        <v>INDG*</v>
      </c>
      <c r="F130" s="26" t="str">
        <f t="shared" ref="F130:H149" si="18">F86</f>
        <v>INDELC</v>
      </c>
      <c r="G130" s="26" t="str">
        <f t="shared" si="18"/>
        <v>IGDLA</v>
      </c>
      <c r="H130" s="26" t="str">
        <f t="shared" si="18"/>
        <v>INDELC</v>
      </c>
      <c r="I130" s="28" t="s">
        <v>209</v>
      </c>
      <c r="J130" s="53">
        <f ca="1">OFFSET(Input!$A$1,M130+N130+2,O130+1)</f>
        <v>40.322872058088471</v>
      </c>
      <c r="L130" s="28" t="str">
        <f t="shared" si="13"/>
        <v>FullTax</v>
      </c>
      <c r="M130" s="28">
        <f>VLOOKUP(L130,Input!$C$2:$D$6,2,FALSE)</f>
        <v>113</v>
      </c>
      <c r="N130" s="28">
        <f t="shared" si="14"/>
        <v>11</v>
      </c>
      <c r="O130" s="28">
        <f>MATCH(F130,Input!$C$15:$U$15,0)</f>
        <v>12</v>
      </c>
    </row>
    <row r="131" spans="2:15">
      <c r="B131" s="9"/>
      <c r="C131" s="9" t="s">
        <v>11</v>
      </c>
      <c r="D131" s="12">
        <v>2020</v>
      </c>
      <c r="E131" s="9" t="str">
        <f t="shared" si="17"/>
        <v>INDG*</v>
      </c>
      <c r="F131" s="9" t="str">
        <f t="shared" si="18"/>
        <v>INDELC</v>
      </c>
      <c r="G131" s="9" t="str">
        <f t="shared" si="18"/>
        <v>IGDEM</v>
      </c>
      <c r="H131" s="9" t="str">
        <f t="shared" si="18"/>
        <v>INDELC</v>
      </c>
      <c r="I131" s="13" t="s">
        <v>209</v>
      </c>
      <c r="J131" s="52">
        <f ca="1">OFFSET(Input!$A$1,M131+N131+2,O131+1)</f>
        <v>40.322872058088471</v>
      </c>
      <c r="L131" s="13" t="str">
        <f t="shared" si="13"/>
        <v>FullTax</v>
      </c>
      <c r="M131" s="13">
        <f>VLOOKUP(L131,Input!$C$2:$D$6,2,FALSE)</f>
        <v>113</v>
      </c>
      <c r="N131" s="13">
        <f t="shared" si="14"/>
        <v>11</v>
      </c>
      <c r="O131" s="13">
        <f>MATCH(F131,Input!$C$15:$U$15,0)</f>
        <v>12</v>
      </c>
    </row>
    <row r="132" spans="2:15">
      <c r="C132" t="s">
        <v>11</v>
      </c>
      <c r="D132" s="18">
        <v>2020</v>
      </c>
      <c r="E132" t="str">
        <f t="shared" si="17"/>
        <v>INDG*</v>
      </c>
      <c r="F132" t="str">
        <f t="shared" si="18"/>
        <v>INDDSB1</v>
      </c>
      <c r="G132" t="str">
        <f t="shared" si="18"/>
        <v>IGDTF</v>
      </c>
      <c r="H132" t="str">
        <f t="shared" si="18"/>
        <v>INDDSB1</v>
      </c>
      <c r="I132" s="10" t="s">
        <v>209</v>
      </c>
      <c r="J132" s="51">
        <f ca="1">OFFSET(Input!$A$1,M132+N132+2,O132+1)</f>
        <v>40.322872058088471</v>
      </c>
      <c r="L132" s="10" t="str">
        <f t="shared" si="13"/>
        <v>FullTax</v>
      </c>
      <c r="M132" s="10">
        <f>VLOOKUP(L132,Input!$C$2:$D$6,2,FALSE)</f>
        <v>113</v>
      </c>
      <c r="N132" s="10">
        <f t="shared" si="14"/>
        <v>11</v>
      </c>
      <c r="O132" s="10">
        <f>MATCH(F132,Input!$C$15:$U$15,0)</f>
        <v>13</v>
      </c>
    </row>
    <row r="133" spans="2:15">
      <c r="C133" t="s">
        <v>11</v>
      </c>
      <c r="D133" s="18">
        <v>2020</v>
      </c>
      <c r="E133" t="str">
        <f t="shared" si="17"/>
        <v>INDG*</v>
      </c>
      <c r="F133" t="str">
        <f t="shared" si="18"/>
        <v>INDDSB2</v>
      </c>
      <c r="G133" t="str">
        <f t="shared" si="18"/>
        <v>IGDTF</v>
      </c>
      <c r="H133" t="str">
        <f t="shared" si="18"/>
        <v>INDDSB2</v>
      </c>
      <c r="I133" s="10" t="s">
        <v>209</v>
      </c>
      <c r="J133" s="51">
        <f ca="1">OFFSET(Input!$A$1,M133+N133+2,O133+1)</f>
        <v>121.84069514307899</v>
      </c>
      <c r="L133" s="10" t="str">
        <f t="shared" si="13"/>
        <v>FullTax</v>
      </c>
      <c r="M133" s="10">
        <f>VLOOKUP(L133,Input!$C$2:$D$6,2,FALSE)</f>
        <v>113</v>
      </c>
      <c r="N133" s="10">
        <f t="shared" si="14"/>
        <v>11</v>
      </c>
      <c r="O133" s="10">
        <f>MATCH(F133,Input!$C$15:$U$15,0)</f>
        <v>14</v>
      </c>
    </row>
    <row r="134" spans="2:15">
      <c r="C134" t="s">
        <v>11</v>
      </c>
      <c r="D134" s="18">
        <v>2020</v>
      </c>
      <c r="E134" t="str">
        <f t="shared" si="17"/>
        <v>INDG*</v>
      </c>
      <c r="F134" t="str">
        <f t="shared" si="18"/>
        <v>INDDSL</v>
      </c>
      <c r="G134" t="str">
        <f t="shared" si="18"/>
        <v>IGDTF</v>
      </c>
      <c r="H134" t="str">
        <f t="shared" si="18"/>
        <v>INDDSL</v>
      </c>
      <c r="I134" s="10" t="s">
        <v>209</v>
      </c>
      <c r="J134" s="51">
        <f ca="1">OFFSET(Input!$A$1,M134+N134+2,O134+1)</f>
        <v>154.26271326684906</v>
      </c>
      <c r="L134" s="10" t="str">
        <f t="shared" si="13"/>
        <v>FullTax</v>
      </c>
      <c r="M134" s="10">
        <f>VLOOKUP(L134,Input!$C$2:$D$6,2,FALSE)</f>
        <v>113</v>
      </c>
      <c r="N134" s="10">
        <f t="shared" si="14"/>
        <v>11</v>
      </c>
      <c r="O134" s="10">
        <f>MATCH(F134,Input!$C$15:$U$15,0)</f>
        <v>3</v>
      </c>
    </row>
    <row r="135" spans="2:15">
      <c r="C135" t="s">
        <v>11</v>
      </c>
      <c r="D135" s="18">
        <v>2020</v>
      </c>
      <c r="E135" t="str">
        <f t="shared" si="17"/>
        <v>INDG*</v>
      </c>
      <c r="F135" t="str">
        <f t="shared" si="18"/>
        <v>INDLPG</v>
      </c>
      <c r="G135" t="str">
        <f t="shared" si="18"/>
        <v>IGDFL</v>
      </c>
      <c r="H135" t="str">
        <f t="shared" si="18"/>
        <v>INDLPG</v>
      </c>
      <c r="I135" s="10" t="s">
        <v>209</v>
      </c>
      <c r="J135" s="51">
        <f ca="1">OFFSET(Input!$A$1,M135+N135+2,O135+1)</f>
        <v>50.283318770351023</v>
      </c>
      <c r="L135" s="10" t="str">
        <f t="shared" ref="L135:L198" si="19">VLOOKUP(RIGHT(G135,3),$T$6:$V$12,3,FALSE)</f>
        <v>FullTax</v>
      </c>
      <c r="M135" s="10">
        <f>VLOOKUP(L135,Input!$C$2:$D$6,2,FALSE)</f>
        <v>113</v>
      </c>
      <c r="N135" s="10">
        <f t="shared" ref="N135:N198" si="20">D135-2009</f>
        <v>11</v>
      </c>
      <c r="O135" s="10">
        <f>MATCH(F135,Input!$C$15:$U$15,0)</f>
        <v>8</v>
      </c>
    </row>
    <row r="136" spans="2:15">
      <c r="C136" t="s">
        <v>11</v>
      </c>
      <c r="D136" s="18">
        <v>2020</v>
      </c>
      <c r="E136" t="str">
        <f t="shared" si="17"/>
        <v>INDG*</v>
      </c>
      <c r="F136" t="str">
        <f t="shared" si="18"/>
        <v>INDSNG1</v>
      </c>
      <c r="G136" t="str">
        <f t="shared" si="18"/>
        <v>IGDFL</v>
      </c>
      <c r="H136" t="str">
        <f t="shared" si="18"/>
        <v>INDSNG1</v>
      </c>
      <c r="I136" s="10" t="s">
        <v>209</v>
      </c>
      <c r="J136" s="51">
        <f ca="1">OFFSET(Input!$A$1,M136+N136+2,O136+1)</f>
        <v>121.84069514307899</v>
      </c>
      <c r="L136" s="10" t="str">
        <f t="shared" si="19"/>
        <v>FullTax</v>
      </c>
      <c r="M136" s="10">
        <f>VLOOKUP(L136,Input!$C$2:$D$6,2,FALSE)</f>
        <v>113</v>
      </c>
      <c r="N136" s="10">
        <f t="shared" si="20"/>
        <v>11</v>
      </c>
      <c r="O136" s="10">
        <f>MATCH(F136,Input!$C$15:$U$15,0)</f>
        <v>15</v>
      </c>
    </row>
    <row r="137" spans="2:15" ht="15.75" thickBot="1">
      <c r="B137" s="9"/>
      <c r="C137" s="9" t="s">
        <v>11</v>
      </c>
      <c r="D137" s="12">
        <v>2020</v>
      </c>
      <c r="E137" s="9" t="str">
        <f t="shared" si="17"/>
        <v>INDG*</v>
      </c>
      <c r="F137" s="9" t="str">
        <f t="shared" si="18"/>
        <v>INDSNG2</v>
      </c>
      <c r="G137" s="9" t="str">
        <f t="shared" si="18"/>
        <v>IGDFL</v>
      </c>
      <c r="H137" s="9" t="str">
        <f t="shared" si="18"/>
        <v>INDSNG2</v>
      </c>
      <c r="I137" s="13" t="s">
        <v>209</v>
      </c>
      <c r="J137" s="52">
        <f ca="1">OFFSET(Input!$A$1,M137+N137+2,O137+1)</f>
        <v>0</v>
      </c>
      <c r="L137" s="13" t="str">
        <f t="shared" si="19"/>
        <v>FullTax</v>
      </c>
      <c r="M137" s="13">
        <f>VLOOKUP(L137,Input!$C$2:$D$6,2,FALSE)</f>
        <v>113</v>
      </c>
      <c r="N137" s="13">
        <f t="shared" si="20"/>
        <v>11</v>
      </c>
      <c r="O137" s="13">
        <f>MATCH(F137,Input!$C$15:$U$15,0)</f>
        <v>16</v>
      </c>
    </row>
    <row r="138" spans="2:15">
      <c r="B138" s="8"/>
      <c r="C138" s="8" t="s">
        <v>11</v>
      </c>
      <c r="D138" s="19">
        <v>2025</v>
      </c>
      <c r="E138" s="8" t="str">
        <f t="shared" si="17"/>
        <v>INDG*</v>
      </c>
      <c r="F138" s="8" t="str">
        <f t="shared" si="18"/>
        <v>INDNGA</v>
      </c>
      <c r="G138" s="8" t="str">
        <f t="shared" si="18"/>
        <v>IGDMT</v>
      </c>
      <c r="H138" s="8" t="str">
        <f t="shared" si="18"/>
        <v>INDNGA</v>
      </c>
      <c r="I138" s="20" t="s">
        <v>209</v>
      </c>
      <c r="J138" s="50">
        <f ca="1">OFFSET(Input!$A$1,M138+N138+2,O138+1)</f>
        <v>2.5015331882971479</v>
      </c>
      <c r="L138" s="20" t="str">
        <f t="shared" si="19"/>
        <v>ProcesTax</v>
      </c>
      <c r="M138" s="20">
        <f>VLOOKUP(L138,Input!$C$2:$D$6,2,FALSE)</f>
        <v>13</v>
      </c>
      <c r="N138" s="20">
        <f t="shared" si="20"/>
        <v>16</v>
      </c>
      <c r="O138" s="20">
        <f>MATCH(F138,Input!$C$15:$U$15,0)</f>
        <v>1</v>
      </c>
    </row>
    <row r="139" spans="2:15">
      <c r="C139" t="s">
        <v>11</v>
      </c>
      <c r="D139" s="18">
        <v>2025</v>
      </c>
      <c r="E139" t="str">
        <f t="shared" si="17"/>
        <v>INDG*</v>
      </c>
      <c r="F139" t="str">
        <f t="shared" si="18"/>
        <v>INDSNG1</v>
      </c>
      <c r="G139" t="str">
        <f t="shared" si="18"/>
        <v>IGDMT</v>
      </c>
      <c r="H139" t="str">
        <f t="shared" si="18"/>
        <v>INDSNG1</v>
      </c>
      <c r="I139" s="10" t="s">
        <v>209</v>
      </c>
      <c r="J139" s="51">
        <f ca="1">OFFSET(Input!$A$1,M139+N139+2,O139+1)</f>
        <v>0</v>
      </c>
      <c r="L139" s="10" t="str">
        <f t="shared" si="19"/>
        <v>ProcesTax</v>
      </c>
      <c r="M139" s="10">
        <f>VLOOKUP(L139,Input!$C$2:$D$6,2,FALSE)</f>
        <v>13</v>
      </c>
      <c r="N139" s="10">
        <f t="shared" si="20"/>
        <v>16</v>
      </c>
      <c r="O139" s="10">
        <f>MATCH(F139,Input!$C$15:$U$15,0)</f>
        <v>15</v>
      </c>
    </row>
    <row r="140" spans="2:15">
      <c r="C140" t="s">
        <v>11</v>
      </c>
      <c r="D140" s="18">
        <v>2025</v>
      </c>
      <c r="E140" t="str">
        <f t="shared" si="17"/>
        <v>INDG*</v>
      </c>
      <c r="F140" t="str">
        <f t="shared" si="18"/>
        <v>INDSNG2</v>
      </c>
      <c r="G140" t="str">
        <f t="shared" si="18"/>
        <v>IGDMT</v>
      </c>
      <c r="H140" t="str">
        <f t="shared" si="18"/>
        <v>INDSNG2</v>
      </c>
      <c r="I140" s="10" t="s">
        <v>209</v>
      </c>
      <c r="J140" s="51">
        <f ca="1">OFFSET(Input!$A$1,M140+N140+2,O140+1)</f>
        <v>0</v>
      </c>
      <c r="L140" s="10" t="str">
        <f t="shared" si="19"/>
        <v>ProcesTax</v>
      </c>
      <c r="M140" s="10">
        <f>VLOOKUP(L140,Input!$C$2:$D$6,2,FALSE)</f>
        <v>13</v>
      </c>
      <c r="N140" s="10">
        <f t="shared" si="20"/>
        <v>16</v>
      </c>
      <c r="O140" s="10">
        <f>MATCH(F140,Input!$C$15:$U$15,0)</f>
        <v>16</v>
      </c>
    </row>
    <row r="141" spans="2:15">
      <c r="C141" t="s">
        <v>11</v>
      </c>
      <c r="D141" s="18">
        <v>2025</v>
      </c>
      <c r="E141" t="str">
        <f t="shared" si="17"/>
        <v>INDG*</v>
      </c>
      <c r="F141" t="str">
        <f t="shared" si="18"/>
        <v>INDCOA</v>
      </c>
      <c r="G141" t="str">
        <f t="shared" si="18"/>
        <v>IGDMT</v>
      </c>
      <c r="H141" t="str">
        <f t="shared" si="18"/>
        <v>INDCOA</v>
      </c>
      <c r="I141" s="10" t="s">
        <v>209</v>
      </c>
      <c r="J141" s="51">
        <f ca="1">OFFSET(Input!$A$1,M141+N141+2,O141+1)</f>
        <v>0</v>
      </c>
      <c r="L141" s="10" t="str">
        <f t="shared" si="19"/>
        <v>ProcesTax</v>
      </c>
      <c r="M141" s="10">
        <f>VLOOKUP(L141,Input!$C$2:$D$6,2,FALSE)</f>
        <v>13</v>
      </c>
      <c r="N141" s="10">
        <f t="shared" si="20"/>
        <v>16</v>
      </c>
      <c r="O141" s="10">
        <f>MATCH(F141,Input!$C$15:$U$15,0)</f>
        <v>2</v>
      </c>
    </row>
    <row r="142" spans="2:15">
      <c r="C142" t="s">
        <v>11</v>
      </c>
      <c r="D142" s="18">
        <v>2025</v>
      </c>
      <c r="E142" t="str">
        <f t="shared" si="17"/>
        <v>INDG*</v>
      </c>
      <c r="F142" t="str">
        <f t="shared" si="18"/>
        <v>INDDSL</v>
      </c>
      <c r="G142" t="str">
        <f t="shared" si="18"/>
        <v>IGDMT</v>
      </c>
      <c r="H142" t="str">
        <f t="shared" si="18"/>
        <v>INDDSL</v>
      </c>
      <c r="I142" s="10" t="s">
        <v>209</v>
      </c>
      <c r="J142" s="51">
        <f ca="1">OFFSET(Input!$A$1,M142+N142+2,O142+1)</f>
        <v>154.26271326684906</v>
      </c>
      <c r="L142" s="10" t="str">
        <f t="shared" si="19"/>
        <v>ProcesTax</v>
      </c>
      <c r="M142" s="10">
        <f>VLOOKUP(L142,Input!$C$2:$D$6,2,FALSE)</f>
        <v>13</v>
      </c>
      <c r="N142" s="10">
        <f t="shared" si="20"/>
        <v>16</v>
      </c>
      <c r="O142" s="10">
        <f>MATCH(F142,Input!$C$15:$U$15,0)</f>
        <v>3</v>
      </c>
    </row>
    <row r="143" spans="2:15">
      <c r="C143" t="s">
        <v>11</v>
      </c>
      <c r="D143" s="18">
        <v>2025</v>
      </c>
      <c r="E143" t="str">
        <f t="shared" si="17"/>
        <v>INDG*</v>
      </c>
      <c r="F143" t="str">
        <f t="shared" si="18"/>
        <v>INDDSB1</v>
      </c>
      <c r="G143" t="str">
        <f t="shared" si="18"/>
        <v>IGDMT</v>
      </c>
      <c r="H143" t="str">
        <f t="shared" si="18"/>
        <v>INDDSB1</v>
      </c>
      <c r="I143" s="10" t="s">
        <v>209</v>
      </c>
      <c r="J143" s="51">
        <f ca="1">OFFSET(Input!$A$1,M143+N143+2,O143+1)</f>
        <v>121.84069514307899</v>
      </c>
      <c r="L143" s="10" t="str">
        <f t="shared" si="19"/>
        <v>ProcesTax</v>
      </c>
      <c r="M143" s="10">
        <f>VLOOKUP(L143,Input!$C$2:$D$6,2,FALSE)</f>
        <v>13</v>
      </c>
      <c r="N143" s="10">
        <f t="shared" si="20"/>
        <v>16</v>
      </c>
      <c r="O143" s="10">
        <f>MATCH(F143,Input!$C$15:$U$15,0)</f>
        <v>13</v>
      </c>
    </row>
    <row r="144" spans="2:15">
      <c r="C144" t="s">
        <v>11</v>
      </c>
      <c r="D144" s="18">
        <v>2025</v>
      </c>
      <c r="E144" t="str">
        <f t="shared" si="17"/>
        <v>INDG*</v>
      </c>
      <c r="F144" t="str">
        <f t="shared" si="18"/>
        <v>INDDSB2</v>
      </c>
      <c r="G144" t="str">
        <f t="shared" si="18"/>
        <v>IGDMT</v>
      </c>
      <c r="H144" t="str">
        <f t="shared" si="18"/>
        <v>INDDSB2</v>
      </c>
      <c r="I144" s="10" t="s">
        <v>209</v>
      </c>
      <c r="J144" s="51">
        <f ca="1">OFFSET(Input!$A$1,M144+N144+2,O144+1)</f>
        <v>121.84069514307899</v>
      </c>
      <c r="L144" s="10" t="str">
        <f t="shared" si="19"/>
        <v>ProcesTax</v>
      </c>
      <c r="M144" s="10">
        <f>VLOOKUP(L144,Input!$C$2:$D$6,2,FALSE)</f>
        <v>13</v>
      </c>
      <c r="N144" s="10">
        <f t="shared" si="20"/>
        <v>16</v>
      </c>
      <c r="O144" s="10">
        <f>MATCH(F144,Input!$C$15:$U$15,0)</f>
        <v>14</v>
      </c>
    </row>
    <row r="145" spans="2:15">
      <c r="C145" t="s">
        <v>11</v>
      </c>
      <c r="D145" s="18">
        <v>2025</v>
      </c>
      <c r="E145" t="str">
        <f t="shared" si="17"/>
        <v>INDG*</v>
      </c>
      <c r="F145" t="str">
        <f t="shared" si="18"/>
        <v>INDWPE</v>
      </c>
      <c r="G145" t="str">
        <f t="shared" si="18"/>
        <v>IGDMT</v>
      </c>
      <c r="H145" t="str">
        <f t="shared" si="18"/>
        <v>INDWPE</v>
      </c>
      <c r="I145" s="10" t="s">
        <v>209</v>
      </c>
      <c r="J145" s="51">
        <f ca="1">OFFSET(Input!$A$1,M145+N145+2,O145+1)</f>
        <v>0</v>
      </c>
      <c r="L145" s="10" t="str">
        <f t="shared" si="19"/>
        <v>ProcesTax</v>
      </c>
      <c r="M145" s="10">
        <f>VLOOKUP(L145,Input!$C$2:$D$6,2,FALSE)</f>
        <v>13</v>
      </c>
      <c r="N145" s="10">
        <f t="shared" si="20"/>
        <v>16</v>
      </c>
      <c r="O145" s="10">
        <f>MATCH(F145,Input!$C$15:$U$15,0)</f>
        <v>4</v>
      </c>
    </row>
    <row r="146" spans="2:15">
      <c r="C146" t="s">
        <v>11</v>
      </c>
      <c r="D146" s="18">
        <v>2025</v>
      </c>
      <c r="E146" t="str">
        <f t="shared" si="17"/>
        <v>INDG*</v>
      </c>
      <c r="F146" t="str">
        <f t="shared" si="18"/>
        <v>INDWCH</v>
      </c>
      <c r="G146" t="str">
        <f t="shared" si="18"/>
        <v>IGDMT</v>
      </c>
      <c r="H146" t="str">
        <f t="shared" si="18"/>
        <v>INDWCH</v>
      </c>
      <c r="I146" s="10" t="s">
        <v>209</v>
      </c>
      <c r="J146" s="51">
        <f ca="1">OFFSET(Input!$A$1,M146+N146+2,O146+1)</f>
        <v>0</v>
      </c>
      <c r="L146" s="10" t="str">
        <f t="shared" si="19"/>
        <v>ProcesTax</v>
      </c>
      <c r="M146" s="10">
        <f>VLOOKUP(L146,Input!$C$2:$D$6,2,FALSE)</f>
        <v>13</v>
      </c>
      <c r="N146" s="10">
        <f t="shared" si="20"/>
        <v>16</v>
      </c>
      <c r="O146" s="10">
        <f>MATCH(F146,Input!$C$15:$U$15,0)</f>
        <v>5</v>
      </c>
    </row>
    <row r="147" spans="2:15">
      <c r="C147" t="s">
        <v>11</v>
      </c>
      <c r="D147" s="18">
        <v>2025</v>
      </c>
      <c r="E147" t="str">
        <f t="shared" si="17"/>
        <v>INDG*</v>
      </c>
      <c r="F147" t="str">
        <f t="shared" si="18"/>
        <v>INDBGA</v>
      </c>
      <c r="G147" t="str">
        <f t="shared" si="18"/>
        <v>IGDMT</v>
      </c>
      <c r="H147" t="str">
        <f t="shared" si="18"/>
        <v>INDBGA</v>
      </c>
      <c r="I147" s="10" t="s">
        <v>209</v>
      </c>
      <c r="J147" s="51">
        <f ca="1">OFFSET(Input!$A$1,M147+N147+2,O147+1)</f>
        <v>0</v>
      </c>
      <c r="L147" s="10" t="str">
        <f t="shared" si="19"/>
        <v>ProcesTax</v>
      </c>
      <c r="M147" s="10">
        <f>VLOOKUP(L147,Input!$C$2:$D$6,2,FALSE)</f>
        <v>13</v>
      </c>
      <c r="N147" s="10">
        <f t="shared" si="20"/>
        <v>16</v>
      </c>
      <c r="O147" s="10">
        <f>MATCH(F147,Input!$C$15:$U$15,0)</f>
        <v>6</v>
      </c>
    </row>
    <row r="148" spans="2:15">
      <c r="C148" t="s">
        <v>11</v>
      </c>
      <c r="D148" s="18">
        <v>2025</v>
      </c>
      <c r="E148" t="str">
        <f t="shared" si="17"/>
        <v>INDG*</v>
      </c>
      <c r="F148" t="str">
        <f t="shared" si="18"/>
        <v>INDHFO</v>
      </c>
      <c r="G148" t="str">
        <f t="shared" si="18"/>
        <v>IGDMT</v>
      </c>
      <c r="H148" t="str">
        <f t="shared" si="18"/>
        <v>INDHFO</v>
      </c>
      <c r="I148" s="10" t="s">
        <v>209</v>
      </c>
      <c r="J148" s="51">
        <f ca="1">OFFSET(Input!$A$1,M148+N148+2,O148+1)</f>
        <v>49.119350191937215</v>
      </c>
      <c r="L148" s="10" t="str">
        <f t="shared" si="19"/>
        <v>ProcesTax</v>
      </c>
      <c r="M148" s="10">
        <f>VLOOKUP(L148,Input!$C$2:$D$6,2,FALSE)</f>
        <v>13</v>
      </c>
      <c r="N148" s="10">
        <f t="shared" si="20"/>
        <v>16</v>
      </c>
      <c r="O148" s="10">
        <f>MATCH(F148,Input!$C$15:$U$15,0)</f>
        <v>7</v>
      </c>
    </row>
    <row r="149" spans="2:15">
      <c r="C149" t="s">
        <v>11</v>
      </c>
      <c r="D149" s="18">
        <v>2025</v>
      </c>
      <c r="E149" t="str">
        <f t="shared" si="17"/>
        <v>INDG*</v>
      </c>
      <c r="F149" t="str">
        <f t="shared" si="18"/>
        <v>INDLPG</v>
      </c>
      <c r="G149" t="str">
        <f t="shared" si="18"/>
        <v>IGDMT</v>
      </c>
      <c r="H149" t="str">
        <f t="shared" si="18"/>
        <v>INDLPG</v>
      </c>
      <c r="I149" s="10" t="s">
        <v>209</v>
      </c>
      <c r="J149" s="51">
        <f ca="1">OFFSET(Input!$A$1,M149+N149+2,O149+1)</f>
        <v>50.283318770351023</v>
      </c>
      <c r="L149" s="10" t="str">
        <f t="shared" si="19"/>
        <v>ProcesTax</v>
      </c>
      <c r="M149" s="10">
        <f>VLOOKUP(L149,Input!$C$2:$D$6,2,FALSE)</f>
        <v>13</v>
      </c>
      <c r="N149" s="10">
        <f t="shared" si="20"/>
        <v>16</v>
      </c>
      <c r="O149" s="10">
        <f>MATCH(F149,Input!$C$15:$U$15,0)</f>
        <v>8</v>
      </c>
    </row>
    <row r="150" spans="2:15">
      <c r="C150" t="s">
        <v>11</v>
      </c>
      <c r="D150" s="18">
        <v>2025</v>
      </c>
      <c r="E150" t="str">
        <f t="shared" si="17"/>
        <v>INDG*</v>
      </c>
      <c r="F150" t="str">
        <f t="shared" ref="F150:H169" si="21">F106</f>
        <v>INDWST</v>
      </c>
      <c r="G150" t="str">
        <f t="shared" si="21"/>
        <v>IGDMT</v>
      </c>
      <c r="H150" t="str">
        <f t="shared" si="21"/>
        <v>INDWST</v>
      </c>
      <c r="I150" s="10" t="s">
        <v>209</v>
      </c>
      <c r="J150" s="51">
        <f ca="1">OFFSET(Input!$A$1,M150+N150+2,O150+1)</f>
        <v>0</v>
      </c>
      <c r="L150" s="10" t="str">
        <f t="shared" si="19"/>
        <v>ProcesTax</v>
      </c>
      <c r="M150" s="10">
        <f>VLOOKUP(L150,Input!$C$2:$D$6,2,FALSE)</f>
        <v>13</v>
      </c>
      <c r="N150" s="10">
        <f t="shared" si="20"/>
        <v>16</v>
      </c>
      <c r="O150" s="10">
        <f>MATCH(F150,Input!$C$15:$U$15,0)</f>
        <v>9</v>
      </c>
    </row>
    <row r="151" spans="2:15">
      <c r="C151" t="s">
        <v>11</v>
      </c>
      <c r="D151" s="18">
        <v>2025</v>
      </c>
      <c r="E151" t="str">
        <f t="shared" si="17"/>
        <v>INDG*</v>
      </c>
      <c r="F151" t="str">
        <f t="shared" si="21"/>
        <v>INDHCE</v>
      </c>
      <c r="G151" t="str">
        <f t="shared" si="21"/>
        <v>IGDMT</v>
      </c>
      <c r="H151" t="str">
        <f t="shared" si="21"/>
        <v>INDHCE</v>
      </c>
      <c r="I151" s="10" t="s">
        <v>209</v>
      </c>
      <c r="J151" s="51">
        <f ca="1">OFFSET(Input!$A$1,M151+N151+2,O151+1)</f>
        <v>30.170076892571945</v>
      </c>
      <c r="L151" s="10" t="str">
        <f t="shared" si="19"/>
        <v>ProcesTax</v>
      </c>
      <c r="M151" s="10">
        <f>VLOOKUP(L151,Input!$C$2:$D$6,2,FALSE)</f>
        <v>13</v>
      </c>
      <c r="N151" s="10">
        <f t="shared" si="20"/>
        <v>16</v>
      </c>
      <c r="O151" s="10">
        <f>MATCH(F151,Input!$C$15:$U$15,0)</f>
        <v>10</v>
      </c>
    </row>
    <row r="152" spans="2:15">
      <c r="C152" t="s">
        <v>11</v>
      </c>
      <c r="D152" s="18">
        <v>2025</v>
      </c>
      <c r="E152" t="str">
        <f t="shared" si="17"/>
        <v>INDG*</v>
      </c>
      <c r="F152" t="str">
        <f t="shared" si="21"/>
        <v>INDHDE</v>
      </c>
      <c r="G152" t="str">
        <f t="shared" si="21"/>
        <v>IGDMT</v>
      </c>
      <c r="H152" t="str">
        <f t="shared" si="21"/>
        <v>INDHDE</v>
      </c>
      <c r="I152" s="10" t="s">
        <v>209</v>
      </c>
      <c r="J152" s="51">
        <f ca="1">OFFSET(Input!$A$1,M152+N152+2,O152+1)</f>
        <v>30.170076892571945</v>
      </c>
      <c r="L152" s="10" t="str">
        <f t="shared" si="19"/>
        <v>ProcesTax</v>
      </c>
      <c r="M152" s="10">
        <f>VLOOKUP(L152,Input!$C$2:$D$6,2,FALSE)</f>
        <v>13</v>
      </c>
      <c r="N152" s="10">
        <f t="shared" si="20"/>
        <v>16</v>
      </c>
      <c r="O152" s="10">
        <f>MATCH(F152,Input!$C$15:$U$15,0)</f>
        <v>11</v>
      </c>
    </row>
    <row r="153" spans="2:15">
      <c r="B153" s="9"/>
      <c r="C153" s="9" t="s">
        <v>11</v>
      </c>
      <c r="D153" s="12">
        <v>2025</v>
      </c>
      <c r="E153" s="9" t="str">
        <f t="shared" si="17"/>
        <v>INDG*</v>
      </c>
      <c r="F153" s="9" t="str">
        <f t="shared" si="21"/>
        <v>INDELC</v>
      </c>
      <c r="G153" s="9" t="str">
        <f t="shared" si="21"/>
        <v>IGDMT</v>
      </c>
      <c r="H153" s="9" t="str">
        <f t="shared" si="21"/>
        <v>INDELC</v>
      </c>
      <c r="I153" s="13" t="s">
        <v>209</v>
      </c>
      <c r="J153" s="52">
        <f ca="1">OFFSET(Input!$A$1,M153+N153+2,O153+1)</f>
        <v>1.2736219854102486</v>
      </c>
      <c r="L153" s="13" t="str">
        <f t="shared" si="19"/>
        <v>ProcesTax</v>
      </c>
      <c r="M153" s="13">
        <f>VLOOKUP(L153,Input!$C$2:$D$6,2,FALSE)</f>
        <v>13</v>
      </c>
      <c r="N153" s="13">
        <f t="shared" si="20"/>
        <v>16</v>
      </c>
      <c r="O153" s="13">
        <f>MATCH(F153,Input!$C$15:$U$15,0)</f>
        <v>12</v>
      </c>
    </row>
    <row r="154" spans="2:15">
      <c r="C154" t="s">
        <v>11</v>
      </c>
      <c r="D154" s="18">
        <v>2025</v>
      </c>
      <c r="E154" t="str">
        <f t="shared" si="17"/>
        <v>INDG*</v>
      </c>
      <c r="F154" t="str">
        <f t="shared" si="21"/>
        <v>INDNGA</v>
      </c>
      <c r="G154" t="str">
        <f t="shared" si="21"/>
        <v>IGDHT</v>
      </c>
      <c r="H154" t="str">
        <f t="shared" si="21"/>
        <v>INDNGA</v>
      </c>
      <c r="I154" s="10" t="s">
        <v>209</v>
      </c>
      <c r="J154" s="51">
        <f ca="1">OFFSET(Input!$A$1,M154+N154+2,O154+1)</f>
        <v>2.5015331882971479</v>
      </c>
      <c r="L154" s="10" t="str">
        <f t="shared" si="19"/>
        <v>ProcesTax</v>
      </c>
      <c r="M154" s="10">
        <f>VLOOKUP(L154,Input!$C$2:$D$6,2,FALSE)</f>
        <v>13</v>
      </c>
      <c r="N154" s="10">
        <f t="shared" si="20"/>
        <v>16</v>
      </c>
      <c r="O154" s="10">
        <f>MATCH(F154,Input!$C$15:$U$15,0)</f>
        <v>1</v>
      </c>
    </row>
    <row r="155" spans="2:15">
      <c r="C155" t="s">
        <v>11</v>
      </c>
      <c r="D155" s="18">
        <v>2025</v>
      </c>
      <c r="E155" t="str">
        <f t="shared" si="17"/>
        <v>INDG*</v>
      </c>
      <c r="F155" t="str">
        <f t="shared" si="21"/>
        <v>INDSNG2</v>
      </c>
      <c r="G155" t="str">
        <f t="shared" si="21"/>
        <v>IGDHT</v>
      </c>
      <c r="H155" t="str">
        <f t="shared" si="21"/>
        <v>INDSNG2</v>
      </c>
      <c r="I155" s="10" t="s">
        <v>209</v>
      </c>
      <c r="J155" s="51">
        <f ca="1">OFFSET(Input!$A$1,M155+N155+2,O155+1)</f>
        <v>0</v>
      </c>
      <c r="L155" s="10" t="str">
        <f t="shared" si="19"/>
        <v>ProcesTax</v>
      </c>
      <c r="M155" s="10">
        <f>VLOOKUP(L155,Input!$C$2:$D$6,2,FALSE)</f>
        <v>13</v>
      </c>
      <c r="N155" s="10">
        <f t="shared" si="20"/>
        <v>16</v>
      </c>
      <c r="O155" s="10">
        <f>MATCH(F155,Input!$C$15:$U$15,0)</f>
        <v>16</v>
      </c>
    </row>
    <row r="156" spans="2:15">
      <c r="C156" t="s">
        <v>11</v>
      </c>
      <c r="D156" s="18">
        <v>2025</v>
      </c>
      <c r="E156" t="str">
        <f t="shared" si="17"/>
        <v>INDG*</v>
      </c>
      <c r="F156" t="str">
        <f t="shared" si="21"/>
        <v>INDSNG1</v>
      </c>
      <c r="G156" t="str">
        <f t="shared" si="21"/>
        <v>IGDHT</v>
      </c>
      <c r="H156" t="str">
        <f t="shared" si="21"/>
        <v>INDSNG1</v>
      </c>
      <c r="I156" s="10" t="s">
        <v>209</v>
      </c>
      <c r="J156" s="51">
        <f ca="1">OFFSET(Input!$A$1,M156+N156+2,O156+1)</f>
        <v>0</v>
      </c>
      <c r="L156" s="10" t="str">
        <f t="shared" si="19"/>
        <v>ProcesTax</v>
      </c>
      <c r="M156" s="10">
        <f>VLOOKUP(L156,Input!$C$2:$D$6,2,FALSE)</f>
        <v>13</v>
      </c>
      <c r="N156" s="10">
        <f t="shared" si="20"/>
        <v>16</v>
      </c>
      <c r="O156" s="10">
        <f>MATCH(F156,Input!$C$15:$U$15,0)</f>
        <v>15</v>
      </c>
    </row>
    <row r="157" spans="2:15">
      <c r="B157" s="9"/>
      <c r="C157" s="9" t="s">
        <v>11</v>
      </c>
      <c r="D157" s="12">
        <v>2025</v>
      </c>
      <c r="E157" s="9" t="str">
        <f t="shared" si="17"/>
        <v>INDG*</v>
      </c>
      <c r="F157" s="9" t="str">
        <f t="shared" si="21"/>
        <v>INDLPG</v>
      </c>
      <c r="G157" s="9" t="str">
        <f t="shared" si="21"/>
        <v>IGDHT</v>
      </c>
      <c r="H157" s="9" t="str">
        <f t="shared" si="21"/>
        <v>INDLPG</v>
      </c>
      <c r="I157" s="13" t="s">
        <v>209</v>
      </c>
      <c r="J157" s="52">
        <f ca="1">OFFSET(Input!$A$1,M157+N157+2,O157+1)</f>
        <v>50.283318770351023</v>
      </c>
      <c r="L157" s="13" t="str">
        <f t="shared" si="19"/>
        <v>ProcesTax</v>
      </c>
      <c r="M157" s="13">
        <f>VLOOKUP(L157,Input!$C$2:$D$6,2,FALSE)</f>
        <v>13</v>
      </c>
      <c r="N157" s="13">
        <f t="shared" si="20"/>
        <v>16</v>
      </c>
      <c r="O157" s="13">
        <f>MATCH(F157,Input!$C$15:$U$15,0)</f>
        <v>8</v>
      </c>
    </row>
    <row r="158" spans="2:15">
      <c r="C158" t="s">
        <v>11</v>
      </c>
      <c r="D158" s="18">
        <v>2025</v>
      </c>
      <c r="E158" t="str">
        <f t="shared" si="17"/>
        <v>INDG*</v>
      </c>
      <c r="F158" t="str">
        <f t="shared" si="21"/>
        <v>INDNGA</v>
      </c>
      <c r="G158" t="str">
        <f t="shared" si="21"/>
        <v>IGDRH</v>
      </c>
      <c r="H158" t="str">
        <f t="shared" si="21"/>
        <v>INDNGA</v>
      </c>
      <c r="I158" s="10" t="s">
        <v>209</v>
      </c>
      <c r="J158" s="51">
        <f ca="1">OFFSET(Input!$A$1,M158+N158+2,O158+1)</f>
        <v>78.90688938861561</v>
      </c>
      <c r="L158" s="10" t="str">
        <f t="shared" si="19"/>
        <v>HeatTax</v>
      </c>
      <c r="M158" s="10">
        <f>VLOOKUP(L158,Input!$C$2:$D$6,2,FALSE)</f>
        <v>63</v>
      </c>
      <c r="N158" s="10">
        <f t="shared" si="20"/>
        <v>16</v>
      </c>
      <c r="O158" s="10">
        <f>MATCH(F158,Input!$C$15:$U$15,0)</f>
        <v>1</v>
      </c>
    </row>
    <row r="159" spans="2:15">
      <c r="C159" t="s">
        <v>11</v>
      </c>
      <c r="D159" s="18">
        <v>2025</v>
      </c>
      <c r="E159" t="str">
        <f t="shared" si="17"/>
        <v>INDG*</v>
      </c>
      <c r="F159" t="str">
        <f t="shared" si="21"/>
        <v>INDSNG2</v>
      </c>
      <c r="G159" t="str">
        <f t="shared" si="21"/>
        <v>IGDRH</v>
      </c>
      <c r="H159" t="str">
        <f t="shared" si="21"/>
        <v>INDSNG2</v>
      </c>
      <c r="I159" s="10" t="s">
        <v>209</v>
      </c>
      <c r="J159" s="51">
        <f ca="1">OFFSET(Input!$A$1,M159+N159+2,O159+1)</f>
        <v>0</v>
      </c>
      <c r="L159" s="10" t="str">
        <f t="shared" si="19"/>
        <v>HeatTax</v>
      </c>
      <c r="M159" s="10">
        <f>VLOOKUP(L159,Input!$C$2:$D$6,2,FALSE)</f>
        <v>63</v>
      </c>
      <c r="N159" s="10">
        <f t="shared" si="20"/>
        <v>16</v>
      </c>
      <c r="O159" s="10">
        <f>MATCH(F159,Input!$C$15:$U$15,0)</f>
        <v>16</v>
      </c>
    </row>
    <row r="160" spans="2:15">
      <c r="C160" t="s">
        <v>11</v>
      </c>
      <c r="D160" s="18">
        <v>2025</v>
      </c>
      <c r="E160" t="str">
        <f t="shared" si="17"/>
        <v>INDG*</v>
      </c>
      <c r="F160" t="str">
        <f t="shared" si="21"/>
        <v>INDSNG1</v>
      </c>
      <c r="G160" t="str">
        <f t="shared" si="21"/>
        <v>IGDRH</v>
      </c>
      <c r="H160" t="str">
        <f t="shared" si="21"/>
        <v>INDSNG1</v>
      </c>
      <c r="I160" s="10" t="s">
        <v>209</v>
      </c>
      <c r="J160" s="51">
        <f ca="1">OFFSET(Input!$A$1,M160+N160+2,O160+1)</f>
        <v>121.84069514307899</v>
      </c>
      <c r="L160" s="10" t="str">
        <f t="shared" si="19"/>
        <v>HeatTax</v>
      </c>
      <c r="M160" s="10">
        <f>VLOOKUP(L160,Input!$C$2:$D$6,2,FALSE)</f>
        <v>63</v>
      </c>
      <c r="N160" s="10">
        <f t="shared" si="20"/>
        <v>16</v>
      </c>
      <c r="O160" s="10">
        <f>MATCH(F160,Input!$C$15:$U$15,0)</f>
        <v>15</v>
      </c>
    </row>
    <row r="161" spans="2:15">
      <c r="C161" t="s">
        <v>11</v>
      </c>
      <c r="D161" s="18">
        <v>2025</v>
      </c>
      <c r="E161" t="str">
        <f t="shared" si="17"/>
        <v>INDG*</v>
      </c>
      <c r="F161" t="str">
        <f t="shared" si="21"/>
        <v>INDCOA</v>
      </c>
      <c r="G161" t="str">
        <f t="shared" si="21"/>
        <v>IGDRH</v>
      </c>
      <c r="H161" t="str">
        <f t="shared" si="21"/>
        <v>INDCOA</v>
      </c>
      <c r="I161" s="10" t="s">
        <v>209</v>
      </c>
      <c r="J161" s="51">
        <f ca="1">OFFSET(Input!$A$1,M161+N161+2,O161+1)</f>
        <v>0</v>
      </c>
      <c r="L161" s="10" t="str">
        <f t="shared" si="19"/>
        <v>HeatTax</v>
      </c>
      <c r="M161" s="10">
        <f>VLOOKUP(L161,Input!$C$2:$D$6,2,FALSE)</f>
        <v>63</v>
      </c>
      <c r="N161" s="10">
        <f t="shared" si="20"/>
        <v>16</v>
      </c>
      <c r="O161" s="10">
        <f>MATCH(F161,Input!$C$15:$U$15,0)</f>
        <v>2</v>
      </c>
    </row>
    <row r="162" spans="2:15">
      <c r="C162" t="s">
        <v>11</v>
      </c>
      <c r="D162" s="18">
        <v>2025</v>
      </c>
      <c r="E162" t="str">
        <f t="shared" si="17"/>
        <v>INDG*</v>
      </c>
      <c r="F162" t="str">
        <f t="shared" si="21"/>
        <v>INDDSL</v>
      </c>
      <c r="G162" t="str">
        <f t="shared" si="21"/>
        <v>IGDRH</v>
      </c>
      <c r="H162" t="str">
        <f t="shared" si="21"/>
        <v>INDDSL</v>
      </c>
      <c r="I162" s="10" t="s">
        <v>209</v>
      </c>
      <c r="J162" s="51">
        <f ca="1">OFFSET(Input!$A$1,M162+N162+2,O162+1)</f>
        <v>154.26271326684906</v>
      </c>
      <c r="L162" s="10" t="str">
        <f t="shared" si="19"/>
        <v>HeatTax</v>
      </c>
      <c r="M162" s="10">
        <f>VLOOKUP(L162,Input!$C$2:$D$6,2,FALSE)</f>
        <v>63</v>
      </c>
      <c r="N162" s="10">
        <f t="shared" si="20"/>
        <v>16</v>
      </c>
      <c r="O162" s="10">
        <f>MATCH(F162,Input!$C$15:$U$15,0)</f>
        <v>3</v>
      </c>
    </row>
    <row r="163" spans="2:15">
      <c r="C163" t="s">
        <v>11</v>
      </c>
      <c r="D163" s="18">
        <v>2025</v>
      </c>
      <c r="E163" t="str">
        <f t="shared" si="17"/>
        <v>INDG*</v>
      </c>
      <c r="F163" t="str">
        <f t="shared" si="21"/>
        <v>INDDSB1</v>
      </c>
      <c r="G163" t="str">
        <f t="shared" si="21"/>
        <v>IGDRH</v>
      </c>
      <c r="H163" t="str">
        <f t="shared" si="21"/>
        <v>INDDSB1</v>
      </c>
      <c r="I163" s="10" t="s">
        <v>209</v>
      </c>
      <c r="J163" s="51">
        <f ca="1">OFFSET(Input!$A$1,M163+N163+2,O163+1)</f>
        <v>40.322872058088471</v>
      </c>
      <c r="L163" s="10" t="str">
        <f t="shared" si="19"/>
        <v>HeatTax</v>
      </c>
      <c r="M163" s="10">
        <f>VLOOKUP(L163,Input!$C$2:$D$6,2,FALSE)</f>
        <v>63</v>
      </c>
      <c r="N163" s="10">
        <f t="shared" si="20"/>
        <v>16</v>
      </c>
      <c r="O163" s="10">
        <f>MATCH(F163,Input!$C$15:$U$15,0)</f>
        <v>13</v>
      </c>
    </row>
    <row r="164" spans="2:15" ht="15.75" thickBot="1">
      <c r="B164" s="80"/>
      <c r="C164" s="80" t="s">
        <v>11</v>
      </c>
      <c r="D164" s="81">
        <v>2025</v>
      </c>
      <c r="E164" s="80" t="str">
        <f t="shared" si="17"/>
        <v>INDG*</v>
      </c>
      <c r="F164" s="80" t="str">
        <f t="shared" si="21"/>
        <v>INDDSB2</v>
      </c>
      <c r="G164" s="80" t="str">
        <f t="shared" si="21"/>
        <v>IGDRH</v>
      </c>
      <c r="H164" s="80" t="str">
        <f t="shared" si="21"/>
        <v>INDDSB2</v>
      </c>
      <c r="I164" s="82" t="s">
        <v>209</v>
      </c>
      <c r="J164" s="83">
        <f ca="1">OFFSET(Input!$A$1,M164+N164+2,O164+1)</f>
        <v>121.84069514307899</v>
      </c>
      <c r="L164" s="10" t="str">
        <f t="shared" si="19"/>
        <v>HeatTax</v>
      </c>
      <c r="M164" s="10">
        <f>VLOOKUP(L164,Input!$C$2:$D$6,2,FALSE)</f>
        <v>63</v>
      </c>
      <c r="N164" s="10">
        <f t="shared" si="20"/>
        <v>16</v>
      </c>
      <c r="O164" s="10">
        <f>MATCH(F164,Input!$C$15:$U$15,0)</f>
        <v>14</v>
      </c>
    </row>
    <row r="165" spans="2:15">
      <c r="C165" t="s">
        <v>11</v>
      </c>
      <c r="D165" s="18">
        <v>2025</v>
      </c>
      <c r="E165" t="str">
        <f t="shared" si="17"/>
        <v>INDG*</v>
      </c>
      <c r="F165" t="str">
        <f t="shared" si="21"/>
        <v>INDWPE</v>
      </c>
      <c r="G165" t="str">
        <f t="shared" si="21"/>
        <v>IGDRH</v>
      </c>
      <c r="H165" t="str">
        <f t="shared" si="21"/>
        <v>INDWPE</v>
      </c>
      <c r="I165" s="10" t="s">
        <v>209</v>
      </c>
      <c r="J165" s="51">
        <f ca="1">OFFSET(Input!$A$1,M165+N165+2,O165+1)</f>
        <v>0</v>
      </c>
      <c r="L165" s="10" t="str">
        <f t="shared" si="19"/>
        <v>HeatTax</v>
      </c>
      <c r="M165" s="10">
        <f>VLOOKUP(L165,Input!$C$2:$D$6,2,FALSE)</f>
        <v>63</v>
      </c>
      <c r="N165" s="10">
        <f t="shared" si="20"/>
        <v>16</v>
      </c>
      <c r="O165" s="10">
        <f>MATCH(F165,Input!$C$15:$U$15,0)</f>
        <v>4</v>
      </c>
    </row>
    <row r="166" spans="2:15">
      <c r="C166" t="s">
        <v>11</v>
      </c>
      <c r="D166" s="18">
        <v>2025</v>
      </c>
      <c r="E166" t="str">
        <f t="shared" si="17"/>
        <v>INDG*</v>
      </c>
      <c r="F166" t="str">
        <f t="shared" si="21"/>
        <v>INDWCH</v>
      </c>
      <c r="G166" t="str">
        <f t="shared" si="21"/>
        <v>IGDRH</v>
      </c>
      <c r="H166" t="str">
        <f t="shared" si="21"/>
        <v>INDWCH</v>
      </c>
      <c r="I166" s="10" t="s">
        <v>209</v>
      </c>
      <c r="J166" s="51">
        <f ca="1">OFFSET(Input!$A$1,M166+N166+2,O166+1)</f>
        <v>0</v>
      </c>
      <c r="L166" s="10" t="str">
        <f t="shared" si="19"/>
        <v>HeatTax</v>
      </c>
      <c r="M166" s="10">
        <f>VLOOKUP(L166,Input!$C$2:$D$6,2,FALSE)</f>
        <v>63</v>
      </c>
      <c r="N166" s="10">
        <f t="shared" si="20"/>
        <v>16</v>
      </c>
      <c r="O166" s="10">
        <f>MATCH(F166,Input!$C$15:$U$15,0)</f>
        <v>5</v>
      </c>
    </row>
    <row r="167" spans="2:15">
      <c r="C167" t="s">
        <v>11</v>
      </c>
      <c r="D167" s="18">
        <v>2025</v>
      </c>
      <c r="E167" t="str">
        <f t="shared" si="17"/>
        <v>INDG*</v>
      </c>
      <c r="F167" t="str">
        <f t="shared" si="21"/>
        <v>INDBGA</v>
      </c>
      <c r="G167" t="str">
        <f t="shared" si="21"/>
        <v>IGDRH</v>
      </c>
      <c r="H167" t="str">
        <f t="shared" si="21"/>
        <v>INDBGA</v>
      </c>
      <c r="I167" s="10" t="s">
        <v>209</v>
      </c>
      <c r="J167" s="51">
        <f ca="1">OFFSET(Input!$A$1,M167+N167+2,O167+1)</f>
        <v>0</v>
      </c>
      <c r="L167" s="10" t="str">
        <f t="shared" si="19"/>
        <v>HeatTax</v>
      </c>
      <c r="M167" s="10">
        <f>VLOOKUP(L167,Input!$C$2:$D$6,2,FALSE)</f>
        <v>63</v>
      </c>
      <c r="N167" s="10">
        <f t="shared" si="20"/>
        <v>16</v>
      </c>
      <c r="O167" s="10">
        <f>MATCH(F167,Input!$C$15:$U$15,0)</f>
        <v>6</v>
      </c>
    </row>
    <row r="168" spans="2:15">
      <c r="C168" t="s">
        <v>11</v>
      </c>
      <c r="D168" s="18">
        <v>2025</v>
      </c>
      <c r="E168" t="str">
        <f t="shared" si="17"/>
        <v>INDG*</v>
      </c>
      <c r="F168" t="str">
        <f t="shared" si="21"/>
        <v>INDHFO</v>
      </c>
      <c r="G168" t="str">
        <f t="shared" si="21"/>
        <v>IGDRH</v>
      </c>
      <c r="H168" t="str">
        <f t="shared" si="21"/>
        <v>INDHFO</v>
      </c>
      <c r="I168" s="10" t="s">
        <v>209</v>
      </c>
      <c r="J168" s="51">
        <f ca="1">OFFSET(Input!$A$1,M168+N168+2,O168+1)</f>
        <v>70.840902704037745</v>
      </c>
      <c r="L168" s="10" t="str">
        <f t="shared" si="19"/>
        <v>HeatTax</v>
      </c>
      <c r="M168" s="10">
        <f>VLOOKUP(L168,Input!$C$2:$D$6,2,FALSE)</f>
        <v>63</v>
      </c>
      <c r="N168" s="10">
        <f t="shared" si="20"/>
        <v>16</v>
      </c>
      <c r="O168" s="10">
        <f>MATCH(F168,Input!$C$15:$U$15,0)</f>
        <v>7</v>
      </c>
    </row>
    <row r="169" spans="2:15">
      <c r="C169" t="s">
        <v>11</v>
      </c>
      <c r="D169" s="18">
        <v>2025</v>
      </c>
      <c r="E169" t="str">
        <f t="shared" si="17"/>
        <v>INDG*</v>
      </c>
      <c r="F169" t="str">
        <f t="shared" si="21"/>
        <v>INDLPG</v>
      </c>
      <c r="G169" t="str">
        <f t="shared" si="21"/>
        <v>IGDRH</v>
      </c>
      <c r="H169" t="str">
        <f t="shared" si="21"/>
        <v>INDLPG</v>
      </c>
      <c r="I169" s="10" t="s">
        <v>209</v>
      </c>
      <c r="J169" s="51">
        <f ca="1">OFFSET(Input!$A$1,M169+N169+2,O169+1)</f>
        <v>50.283318770351023</v>
      </c>
      <c r="L169" s="10" t="str">
        <f t="shared" si="19"/>
        <v>HeatTax</v>
      </c>
      <c r="M169" s="10">
        <f>VLOOKUP(L169,Input!$C$2:$D$6,2,FALSE)</f>
        <v>63</v>
      </c>
      <c r="N169" s="10">
        <f t="shared" si="20"/>
        <v>16</v>
      </c>
      <c r="O169" s="10">
        <f>MATCH(F169,Input!$C$15:$U$15,0)</f>
        <v>8</v>
      </c>
    </row>
    <row r="170" spans="2:15">
      <c r="C170" t="s">
        <v>11</v>
      </c>
      <c r="D170" s="18">
        <v>2025</v>
      </c>
      <c r="E170" t="str">
        <f t="shared" si="17"/>
        <v>INDG*</v>
      </c>
      <c r="F170" t="str">
        <f t="shared" ref="F170:H189" si="22">F126</f>
        <v>INDWST</v>
      </c>
      <c r="G170" t="str">
        <f t="shared" si="22"/>
        <v>IGDRH</v>
      </c>
      <c r="H170" t="str">
        <f t="shared" si="22"/>
        <v>INDWST</v>
      </c>
      <c r="I170" s="10" t="s">
        <v>209</v>
      </c>
      <c r="J170" s="51">
        <f ca="1">OFFSET(Input!$A$1,M170+N170+2,O170+1)</f>
        <v>0</v>
      </c>
      <c r="L170" s="10" t="str">
        <f t="shared" si="19"/>
        <v>HeatTax</v>
      </c>
      <c r="M170" s="10">
        <f>VLOOKUP(L170,Input!$C$2:$D$6,2,FALSE)</f>
        <v>63</v>
      </c>
      <c r="N170" s="10">
        <f t="shared" si="20"/>
        <v>16</v>
      </c>
      <c r="O170" s="10">
        <f>MATCH(F170,Input!$C$15:$U$15,0)</f>
        <v>9</v>
      </c>
    </row>
    <row r="171" spans="2:15">
      <c r="C171" t="s">
        <v>11</v>
      </c>
      <c r="D171" s="18">
        <v>2025</v>
      </c>
      <c r="E171" t="str">
        <f t="shared" si="17"/>
        <v>INDG*</v>
      </c>
      <c r="F171" t="str">
        <f t="shared" si="22"/>
        <v>INDHCE</v>
      </c>
      <c r="G171" t="str">
        <f t="shared" si="22"/>
        <v>IGDRH</v>
      </c>
      <c r="H171" t="str">
        <f t="shared" si="22"/>
        <v>INDHCE</v>
      </c>
      <c r="I171" s="10" t="s">
        <v>209</v>
      </c>
      <c r="J171" s="51">
        <f ca="1">OFFSET(Input!$A$1,M171+N171+2,O171+1)</f>
        <v>30.170076892571945</v>
      </c>
      <c r="L171" s="10" t="str">
        <f t="shared" si="19"/>
        <v>HeatTax</v>
      </c>
      <c r="M171" s="10">
        <f>VLOOKUP(L171,Input!$C$2:$D$6,2,FALSE)</f>
        <v>63</v>
      </c>
      <c r="N171" s="10">
        <f t="shared" si="20"/>
        <v>16</v>
      </c>
      <c r="O171" s="10">
        <f>MATCH(F171,Input!$C$15:$U$15,0)</f>
        <v>10</v>
      </c>
    </row>
    <row r="172" spans="2:15">
      <c r="C172" t="s">
        <v>11</v>
      </c>
      <c r="D172" s="18">
        <v>2025</v>
      </c>
      <c r="E172" t="str">
        <f t="shared" si="17"/>
        <v>INDG*</v>
      </c>
      <c r="F172" t="str">
        <f t="shared" si="22"/>
        <v>INDHDE</v>
      </c>
      <c r="G172" t="str">
        <f t="shared" si="22"/>
        <v>IGDRH</v>
      </c>
      <c r="H172" t="str">
        <f t="shared" si="22"/>
        <v>INDHDE</v>
      </c>
      <c r="I172" s="10" t="s">
        <v>209</v>
      </c>
      <c r="J172" s="51">
        <f ca="1">OFFSET(Input!$A$1,M172+N172+2,O172+1)</f>
        <v>30.170076892571945</v>
      </c>
      <c r="L172" s="10" t="str">
        <f t="shared" si="19"/>
        <v>HeatTax</v>
      </c>
      <c r="M172" s="10">
        <f>VLOOKUP(L172,Input!$C$2:$D$6,2,FALSE)</f>
        <v>63</v>
      </c>
      <c r="N172" s="10">
        <f t="shared" si="20"/>
        <v>16</v>
      </c>
      <c r="O172" s="10">
        <f>MATCH(F172,Input!$C$15:$U$15,0)</f>
        <v>11</v>
      </c>
    </row>
    <row r="173" spans="2:15">
      <c r="B173" s="9"/>
      <c r="C173" s="9" t="s">
        <v>11</v>
      </c>
      <c r="D173" s="12">
        <v>2025</v>
      </c>
      <c r="E173" s="9" t="str">
        <f t="shared" si="17"/>
        <v>INDG*</v>
      </c>
      <c r="F173" s="9" t="str">
        <f t="shared" si="22"/>
        <v>INDELC</v>
      </c>
      <c r="G173" s="9" t="str">
        <f t="shared" si="22"/>
        <v>IGDRH</v>
      </c>
      <c r="H173" s="9" t="str">
        <f t="shared" si="22"/>
        <v>INDELC</v>
      </c>
      <c r="I173" s="13" t="s">
        <v>209</v>
      </c>
      <c r="J173" s="52">
        <f ca="1">OFFSET(Input!$A$1,M173+N173+2,O173+1)</f>
        <v>40.322872058088471</v>
      </c>
      <c r="L173" s="13" t="str">
        <f t="shared" si="19"/>
        <v>HeatTax</v>
      </c>
      <c r="M173" s="13">
        <f>VLOOKUP(L173,Input!$C$2:$D$6,2,FALSE)</f>
        <v>63</v>
      </c>
      <c r="N173" s="13">
        <f t="shared" si="20"/>
        <v>16</v>
      </c>
      <c r="O173" s="13">
        <f>MATCH(F173,Input!$C$15:$U$15,0)</f>
        <v>12</v>
      </c>
    </row>
    <row r="174" spans="2:15">
      <c r="B174" s="26"/>
      <c r="C174" s="26" t="s">
        <v>11</v>
      </c>
      <c r="D174" s="27">
        <v>2025</v>
      </c>
      <c r="E174" s="26" t="str">
        <f t="shared" si="17"/>
        <v>INDG*</v>
      </c>
      <c r="F174" s="26" t="str">
        <f t="shared" si="22"/>
        <v>INDELC</v>
      </c>
      <c r="G174" s="26" t="str">
        <f t="shared" si="22"/>
        <v>IGDLA</v>
      </c>
      <c r="H174" s="26" t="str">
        <f t="shared" si="22"/>
        <v>INDELC</v>
      </c>
      <c r="I174" s="28" t="s">
        <v>209</v>
      </c>
      <c r="J174" s="53">
        <f ca="1">OFFSET(Input!$A$1,M174+N174+2,O174+1)</f>
        <v>40.322872058088471</v>
      </c>
      <c r="L174" s="28" t="str">
        <f t="shared" si="19"/>
        <v>FullTax</v>
      </c>
      <c r="M174" s="28">
        <f>VLOOKUP(L174,Input!$C$2:$D$6,2,FALSE)</f>
        <v>113</v>
      </c>
      <c r="N174" s="28">
        <f t="shared" si="20"/>
        <v>16</v>
      </c>
      <c r="O174" s="28">
        <f>MATCH(F174,Input!$C$15:$U$15,0)</f>
        <v>12</v>
      </c>
    </row>
    <row r="175" spans="2:15">
      <c r="B175" s="9"/>
      <c r="C175" s="9" t="s">
        <v>11</v>
      </c>
      <c r="D175" s="12">
        <v>2025</v>
      </c>
      <c r="E175" s="9" t="str">
        <f t="shared" si="17"/>
        <v>INDG*</v>
      </c>
      <c r="F175" s="9" t="str">
        <f t="shared" si="22"/>
        <v>INDELC</v>
      </c>
      <c r="G175" s="9" t="str">
        <f t="shared" si="22"/>
        <v>IGDEM</v>
      </c>
      <c r="H175" s="9" t="str">
        <f t="shared" si="22"/>
        <v>INDELC</v>
      </c>
      <c r="I175" s="13" t="s">
        <v>209</v>
      </c>
      <c r="J175" s="52">
        <f ca="1">OFFSET(Input!$A$1,M175+N175+2,O175+1)</f>
        <v>40.322872058088471</v>
      </c>
      <c r="L175" s="13" t="str">
        <f t="shared" si="19"/>
        <v>FullTax</v>
      </c>
      <c r="M175" s="13">
        <f>VLOOKUP(L175,Input!$C$2:$D$6,2,FALSE)</f>
        <v>113</v>
      </c>
      <c r="N175" s="13">
        <f t="shared" si="20"/>
        <v>16</v>
      </c>
      <c r="O175" s="13">
        <f>MATCH(F175,Input!$C$15:$U$15,0)</f>
        <v>12</v>
      </c>
    </row>
    <row r="176" spans="2:15">
      <c r="C176" t="s">
        <v>11</v>
      </c>
      <c r="D176" s="18">
        <v>2025</v>
      </c>
      <c r="E176" t="str">
        <f t="shared" si="17"/>
        <v>INDG*</v>
      </c>
      <c r="F176" t="str">
        <f t="shared" si="22"/>
        <v>INDDSB1</v>
      </c>
      <c r="G176" t="str">
        <f t="shared" si="22"/>
        <v>IGDTF</v>
      </c>
      <c r="H176" t="str">
        <f t="shared" si="22"/>
        <v>INDDSB1</v>
      </c>
      <c r="I176" s="10" t="s">
        <v>209</v>
      </c>
      <c r="J176" s="51">
        <f ca="1">OFFSET(Input!$A$1,M176+N176+2,O176+1)</f>
        <v>40.322872058088471</v>
      </c>
      <c r="L176" s="10" t="str">
        <f t="shared" si="19"/>
        <v>FullTax</v>
      </c>
      <c r="M176" s="10">
        <f>VLOOKUP(L176,Input!$C$2:$D$6,2,FALSE)</f>
        <v>113</v>
      </c>
      <c r="N176" s="10">
        <f t="shared" si="20"/>
        <v>16</v>
      </c>
      <c r="O176" s="10">
        <f>MATCH(F176,Input!$C$15:$U$15,0)</f>
        <v>13</v>
      </c>
    </row>
    <row r="177" spans="2:15">
      <c r="C177" t="s">
        <v>11</v>
      </c>
      <c r="D177" s="18">
        <v>2025</v>
      </c>
      <c r="E177" t="str">
        <f t="shared" si="17"/>
        <v>INDG*</v>
      </c>
      <c r="F177" t="str">
        <f t="shared" si="22"/>
        <v>INDDSB2</v>
      </c>
      <c r="G177" t="str">
        <f t="shared" si="22"/>
        <v>IGDTF</v>
      </c>
      <c r="H177" t="str">
        <f t="shared" si="22"/>
        <v>INDDSB2</v>
      </c>
      <c r="I177" s="10" t="s">
        <v>209</v>
      </c>
      <c r="J177" s="51">
        <f ca="1">OFFSET(Input!$A$1,M177+N177+2,O177+1)</f>
        <v>121.84069514307899</v>
      </c>
      <c r="L177" s="10" t="str">
        <f t="shared" si="19"/>
        <v>FullTax</v>
      </c>
      <c r="M177" s="10">
        <f>VLOOKUP(L177,Input!$C$2:$D$6,2,FALSE)</f>
        <v>113</v>
      </c>
      <c r="N177" s="10">
        <f t="shared" si="20"/>
        <v>16</v>
      </c>
      <c r="O177" s="10">
        <f>MATCH(F177,Input!$C$15:$U$15,0)</f>
        <v>14</v>
      </c>
    </row>
    <row r="178" spans="2:15">
      <c r="C178" t="s">
        <v>11</v>
      </c>
      <c r="D178" s="18">
        <v>2025</v>
      </c>
      <c r="E178" t="str">
        <f t="shared" si="17"/>
        <v>INDG*</v>
      </c>
      <c r="F178" t="str">
        <f t="shared" si="22"/>
        <v>INDDSL</v>
      </c>
      <c r="G178" t="str">
        <f t="shared" si="22"/>
        <v>IGDTF</v>
      </c>
      <c r="H178" t="str">
        <f t="shared" si="22"/>
        <v>INDDSL</v>
      </c>
      <c r="I178" s="10" t="s">
        <v>209</v>
      </c>
      <c r="J178" s="51">
        <f ca="1">OFFSET(Input!$A$1,M178+N178+2,O178+1)</f>
        <v>154.26271326684906</v>
      </c>
      <c r="L178" s="10" t="str">
        <f t="shared" si="19"/>
        <v>FullTax</v>
      </c>
      <c r="M178" s="10">
        <f>VLOOKUP(L178,Input!$C$2:$D$6,2,FALSE)</f>
        <v>113</v>
      </c>
      <c r="N178" s="10">
        <f t="shared" si="20"/>
        <v>16</v>
      </c>
      <c r="O178" s="10">
        <f>MATCH(F178,Input!$C$15:$U$15,0)</f>
        <v>3</v>
      </c>
    </row>
    <row r="179" spans="2:15">
      <c r="C179" t="s">
        <v>11</v>
      </c>
      <c r="D179" s="18">
        <v>2025</v>
      </c>
      <c r="E179" t="str">
        <f t="shared" si="17"/>
        <v>INDG*</v>
      </c>
      <c r="F179" t="str">
        <f t="shared" si="22"/>
        <v>INDLPG</v>
      </c>
      <c r="G179" t="str">
        <f t="shared" si="22"/>
        <v>IGDFL</v>
      </c>
      <c r="H179" t="str">
        <f t="shared" si="22"/>
        <v>INDLPG</v>
      </c>
      <c r="I179" s="10" t="s">
        <v>209</v>
      </c>
      <c r="J179" s="51">
        <f ca="1">OFFSET(Input!$A$1,M179+N179+2,O179+1)</f>
        <v>50.283318770351023</v>
      </c>
      <c r="L179" s="10" t="str">
        <f t="shared" si="19"/>
        <v>FullTax</v>
      </c>
      <c r="M179" s="10">
        <f>VLOOKUP(L179,Input!$C$2:$D$6,2,FALSE)</f>
        <v>113</v>
      </c>
      <c r="N179" s="10">
        <f t="shared" si="20"/>
        <v>16</v>
      </c>
      <c r="O179" s="10">
        <f>MATCH(F179,Input!$C$15:$U$15,0)</f>
        <v>8</v>
      </c>
    </row>
    <row r="180" spans="2:15">
      <c r="C180" t="s">
        <v>11</v>
      </c>
      <c r="D180" s="18">
        <v>2025</v>
      </c>
      <c r="E180" t="str">
        <f t="shared" ref="E180:E236" si="23">$U$3&amp;"*"</f>
        <v>INDG*</v>
      </c>
      <c r="F180" t="str">
        <f t="shared" si="22"/>
        <v>INDSNG1</v>
      </c>
      <c r="G180" t="str">
        <f t="shared" si="22"/>
        <v>IGDFL</v>
      </c>
      <c r="H180" t="str">
        <f t="shared" si="22"/>
        <v>INDSNG1</v>
      </c>
      <c r="I180" s="10" t="s">
        <v>209</v>
      </c>
      <c r="J180" s="51">
        <f ca="1">OFFSET(Input!$A$1,M180+N180+2,O180+1)</f>
        <v>121.84069514307899</v>
      </c>
      <c r="L180" s="10" t="str">
        <f t="shared" si="19"/>
        <v>FullTax</v>
      </c>
      <c r="M180" s="10">
        <f>VLOOKUP(L180,Input!$C$2:$D$6,2,FALSE)</f>
        <v>113</v>
      </c>
      <c r="N180" s="10">
        <f t="shared" si="20"/>
        <v>16</v>
      </c>
      <c r="O180" s="10">
        <f>MATCH(F180,Input!$C$15:$U$15,0)</f>
        <v>15</v>
      </c>
    </row>
    <row r="181" spans="2:15" ht="15.75" thickBot="1">
      <c r="B181" s="9"/>
      <c r="C181" s="9" t="s">
        <v>11</v>
      </c>
      <c r="D181" s="12">
        <v>2025</v>
      </c>
      <c r="E181" s="9" t="str">
        <f t="shared" si="23"/>
        <v>INDG*</v>
      </c>
      <c r="F181" s="9" t="str">
        <f t="shared" si="22"/>
        <v>INDSNG2</v>
      </c>
      <c r="G181" s="9" t="str">
        <f t="shared" si="22"/>
        <v>IGDFL</v>
      </c>
      <c r="H181" s="9" t="str">
        <f t="shared" si="22"/>
        <v>INDSNG2</v>
      </c>
      <c r="I181" s="13" t="s">
        <v>209</v>
      </c>
      <c r="J181" s="52">
        <f ca="1">OFFSET(Input!$A$1,M181+N181+2,O181+1)</f>
        <v>0</v>
      </c>
      <c r="L181" s="13" t="str">
        <f t="shared" si="19"/>
        <v>FullTax</v>
      </c>
      <c r="M181" s="13">
        <f>VLOOKUP(L181,Input!$C$2:$D$6,2,FALSE)</f>
        <v>113</v>
      </c>
      <c r="N181" s="13">
        <f t="shared" si="20"/>
        <v>16</v>
      </c>
      <c r="O181" s="13">
        <f>MATCH(F181,Input!$C$15:$U$15,0)</f>
        <v>16</v>
      </c>
    </row>
    <row r="182" spans="2:15">
      <c r="B182" s="8"/>
      <c r="C182" s="8" t="s">
        <v>11</v>
      </c>
      <c r="D182" s="19">
        <v>2030</v>
      </c>
      <c r="E182" s="8" t="str">
        <f t="shared" si="23"/>
        <v>INDG*</v>
      </c>
      <c r="F182" s="8" t="str">
        <f t="shared" si="22"/>
        <v>INDNGA</v>
      </c>
      <c r="G182" s="8" t="str">
        <f t="shared" si="22"/>
        <v>IGDMT</v>
      </c>
      <c r="H182" s="8" t="str">
        <f t="shared" si="22"/>
        <v>INDNGA</v>
      </c>
      <c r="I182" s="20" t="s">
        <v>209</v>
      </c>
      <c r="J182" s="50">
        <f ca="1">OFFSET(Input!$A$1,M182+N182+2,O182+1)</f>
        <v>2.5015331882971479</v>
      </c>
      <c r="L182" s="20" t="str">
        <f t="shared" si="19"/>
        <v>ProcesTax</v>
      </c>
      <c r="M182" s="20">
        <f>VLOOKUP(L182,Input!$C$2:$D$6,2,FALSE)</f>
        <v>13</v>
      </c>
      <c r="N182" s="20">
        <f t="shared" si="20"/>
        <v>21</v>
      </c>
      <c r="O182" s="20">
        <f>MATCH(F182,Input!$C$15:$U$15,0)</f>
        <v>1</v>
      </c>
    </row>
    <row r="183" spans="2:15">
      <c r="C183" t="s">
        <v>11</v>
      </c>
      <c r="D183" s="18">
        <v>2030</v>
      </c>
      <c r="E183" t="str">
        <f t="shared" si="23"/>
        <v>INDG*</v>
      </c>
      <c r="F183" t="str">
        <f t="shared" si="22"/>
        <v>INDSNG1</v>
      </c>
      <c r="G183" t="str">
        <f t="shared" si="22"/>
        <v>IGDMT</v>
      </c>
      <c r="H183" t="str">
        <f t="shared" si="22"/>
        <v>INDSNG1</v>
      </c>
      <c r="I183" s="10" t="s">
        <v>209</v>
      </c>
      <c r="J183" s="51">
        <f ca="1">OFFSET(Input!$A$1,M183+N183+2,O183+1)</f>
        <v>0</v>
      </c>
      <c r="L183" s="10" t="str">
        <f t="shared" si="19"/>
        <v>ProcesTax</v>
      </c>
      <c r="M183" s="10">
        <f>VLOOKUP(L183,Input!$C$2:$D$6,2,FALSE)</f>
        <v>13</v>
      </c>
      <c r="N183" s="10">
        <f t="shared" si="20"/>
        <v>21</v>
      </c>
      <c r="O183" s="10">
        <f>MATCH(F183,Input!$C$15:$U$15,0)</f>
        <v>15</v>
      </c>
    </row>
    <row r="184" spans="2:15">
      <c r="C184" t="s">
        <v>11</v>
      </c>
      <c r="D184" s="18">
        <v>2030</v>
      </c>
      <c r="E184" t="str">
        <f t="shared" si="23"/>
        <v>INDG*</v>
      </c>
      <c r="F184" t="str">
        <f t="shared" si="22"/>
        <v>INDSNG2</v>
      </c>
      <c r="G184" t="str">
        <f t="shared" si="22"/>
        <v>IGDMT</v>
      </c>
      <c r="H184" t="str">
        <f t="shared" si="22"/>
        <v>INDSNG2</v>
      </c>
      <c r="I184" s="10" t="s">
        <v>209</v>
      </c>
      <c r="J184" s="51">
        <f ca="1">OFFSET(Input!$A$1,M184+N184+2,O184+1)</f>
        <v>0</v>
      </c>
      <c r="L184" s="10" t="str">
        <f t="shared" si="19"/>
        <v>ProcesTax</v>
      </c>
      <c r="M184" s="10">
        <f>VLOOKUP(L184,Input!$C$2:$D$6,2,FALSE)</f>
        <v>13</v>
      </c>
      <c r="N184" s="10">
        <f t="shared" si="20"/>
        <v>21</v>
      </c>
      <c r="O184" s="10">
        <f>MATCH(F184,Input!$C$15:$U$15,0)</f>
        <v>16</v>
      </c>
    </row>
    <row r="185" spans="2:15">
      <c r="C185" t="s">
        <v>11</v>
      </c>
      <c r="D185" s="18">
        <v>2030</v>
      </c>
      <c r="E185" t="str">
        <f t="shared" si="23"/>
        <v>INDG*</v>
      </c>
      <c r="F185" t="str">
        <f t="shared" si="22"/>
        <v>INDCOA</v>
      </c>
      <c r="G185" t="str">
        <f t="shared" si="22"/>
        <v>IGDMT</v>
      </c>
      <c r="H185" t="str">
        <f t="shared" si="22"/>
        <v>INDCOA</v>
      </c>
      <c r="I185" s="10" t="s">
        <v>209</v>
      </c>
      <c r="J185" s="51">
        <f ca="1">OFFSET(Input!$A$1,M185+N185+2,O185+1)</f>
        <v>0</v>
      </c>
      <c r="L185" s="10" t="str">
        <f t="shared" si="19"/>
        <v>ProcesTax</v>
      </c>
      <c r="M185" s="10">
        <f>VLOOKUP(L185,Input!$C$2:$D$6,2,FALSE)</f>
        <v>13</v>
      </c>
      <c r="N185" s="10">
        <f t="shared" si="20"/>
        <v>21</v>
      </c>
      <c r="O185" s="10">
        <f>MATCH(F185,Input!$C$15:$U$15,0)</f>
        <v>2</v>
      </c>
    </row>
    <row r="186" spans="2:15">
      <c r="C186" t="s">
        <v>11</v>
      </c>
      <c r="D186" s="18">
        <v>2030</v>
      </c>
      <c r="E186" t="str">
        <f t="shared" si="23"/>
        <v>INDG*</v>
      </c>
      <c r="F186" t="str">
        <f t="shared" si="22"/>
        <v>INDDSL</v>
      </c>
      <c r="G186" t="str">
        <f t="shared" si="22"/>
        <v>IGDMT</v>
      </c>
      <c r="H186" t="str">
        <f t="shared" si="22"/>
        <v>INDDSL</v>
      </c>
      <c r="I186" s="10" t="s">
        <v>209</v>
      </c>
      <c r="J186" s="51">
        <f ca="1">OFFSET(Input!$A$1,M186+N186+2,O186+1)</f>
        <v>154.26271326684906</v>
      </c>
      <c r="L186" s="10" t="str">
        <f t="shared" si="19"/>
        <v>ProcesTax</v>
      </c>
      <c r="M186" s="10">
        <f>VLOOKUP(L186,Input!$C$2:$D$6,2,FALSE)</f>
        <v>13</v>
      </c>
      <c r="N186" s="10">
        <f t="shared" si="20"/>
        <v>21</v>
      </c>
      <c r="O186" s="10">
        <f>MATCH(F186,Input!$C$15:$U$15,0)</f>
        <v>3</v>
      </c>
    </row>
    <row r="187" spans="2:15">
      <c r="C187" t="s">
        <v>11</v>
      </c>
      <c r="D187" s="18">
        <v>2030</v>
      </c>
      <c r="E187" t="str">
        <f t="shared" si="23"/>
        <v>INDG*</v>
      </c>
      <c r="F187" t="str">
        <f t="shared" si="22"/>
        <v>INDDSB1</v>
      </c>
      <c r="G187" t="str">
        <f t="shared" si="22"/>
        <v>IGDMT</v>
      </c>
      <c r="H187" t="str">
        <f t="shared" si="22"/>
        <v>INDDSB1</v>
      </c>
      <c r="I187" s="10" t="s">
        <v>209</v>
      </c>
      <c r="J187" s="51">
        <f ca="1">OFFSET(Input!$A$1,M187+N187+2,O187+1)</f>
        <v>121.84069514307899</v>
      </c>
      <c r="L187" s="10" t="str">
        <f t="shared" si="19"/>
        <v>ProcesTax</v>
      </c>
      <c r="M187" s="10">
        <f>VLOOKUP(L187,Input!$C$2:$D$6,2,FALSE)</f>
        <v>13</v>
      </c>
      <c r="N187" s="10">
        <f t="shared" si="20"/>
        <v>21</v>
      </c>
      <c r="O187" s="10">
        <f>MATCH(F187,Input!$C$15:$U$15,0)</f>
        <v>13</v>
      </c>
    </row>
    <row r="188" spans="2:15">
      <c r="C188" t="s">
        <v>11</v>
      </c>
      <c r="D188" s="18">
        <v>2030</v>
      </c>
      <c r="E188" t="str">
        <f t="shared" si="23"/>
        <v>INDG*</v>
      </c>
      <c r="F188" t="str">
        <f t="shared" si="22"/>
        <v>INDDSB2</v>
      </c>
      <c r="G188" t="str">
        <f t="shared" si="22"/>
        <v>IGDMT</v>
      </c>
      <c r="H188" t="str">
        <f t="shared" si="22"/>
        <v>INDDSB2</v>
      </c>
      <c r="I188" s="10" t="s">
        <v>209</v>
      </c>
      <c r="J188" s="51">
        <f ca="1">OFFSET(Input!$A$1,M188+N188+2,O188+1)</f>
        <v>121.84069514307899</v>
      </c>
      <c r="L188" s="10" t="str">
        <f t="shared" si="19"/>
        <v>ProcesTax</v>
      </c>
      <c r="M188" s="10">
        <f>VLOOKUP(L188,Input!$C$2:$D$6,2,FALSE)</f>
        <v>13</v>
      </c>
      <c r="N188" s="10">
        <f t="shared" si="20"/>
        <v>21</v>
      </c>
      <c r="O188" s="10">
        <f>MATCH(F188,Input!$C$15:$U$15,0)</f>
        <v>14</v>
      </c>
    </row>
    <row r="189" spans="2:15">
      <c r="C189" t="s">
        <v>11</v>
      </c>
      <c r="D189" s="18">
        <v>2030</v>
      </c>
      <c r="E189" t="str">
        <f t="shared" si="23"/>
        <v>INDG*</v>
      </c>
      <c r="F189" t="str">
        <f t="shared" si="22"/>
        <v>INDWPE</v>
      </c>
      <c r="G189" t="str">
        <f t="shared" si="22"/>
        <v>IGDMT</v>
      </c>
      <c r="H189" t="str">
        <f t="shared" si="22"/>
        <v>INDWPE</v>
      </c>
      <c r="I189" s="10" t="s">
        <v>209</v>
      </c>
      <c r="J189" s="51">
        <f ca="1">OFFSET(Input!$A$1,M189+N189+2,O189+1)</f>
        <v>0</v>
      </c>
      <c r="L189" s="10" t="str">
        <f t="shared" si="19"/>
        <v>ProcesTax</v>
      </c>
      <c r="M189" s="10">
        <f>VLOOKUP(L189,Input!$C$2:$D$6,2,FALSE)</f>
        <v>13</v>
      </c>
      <c r="N189" s="10">
        <f t="shared" si="20"/>
        <v>21</v>
      </c>
      <c r="O189" s="10">
        <f>MATCH(F189,Input!$C$15:$U$15,0)</f>
        <v>4</v>
      </c>
    </row>
    <row r="190" spans="2:15">
      <c r="C190" t="s">
        <v>11</v>
      </c>
      <c r="D190" s="18">
        <v>2030</v>
      </c>
      <c r="E190" t="str">
        <f t="shared" si="23"/>
        <v>INDG*</v>
      </c>
      <c r="F190" t="str">
        <f t="shared" ref="F190:H209" si="24">F146</f>
        <v>INDWCH</v>
      </c>
      <c r="G190" t="str">
        <f t="shared" si="24"/>
        <v>IGDMT</v>
      </c>
      <c r="H190" t="str">
        <f t="shared" si="24"/>
        <v>INDWCH</v>
      </c>
      <c r="I190" s="10" t="s">
        <v>209</v>
      </c>
      <c r="J190" s="51">
        <f ca="1">OFFSET(Input!$A$1,M190+N190+2,O190+1)</f>
        <v>0</v>
      </c>
      <c r="L190" s="10" t="str">
        <f t="shared" si="19"/>
        <v>ProcesTax</v>
      </c>
      <c r="M190" s="10">
        <f>VLOOKUP(L190,Input!$C$2:$D$6,2,FALSE)</f>
        <v>13</v>
      </c>
      <c r="N190" s="10">
        <f t="shared" si="20"/>
        <v>21</v>
      </c>
      <c r="O190" s="10">
        <f>MATCH(F190,Input!$C$15:$U$15,0)</f>
        <v>5</v>
      </c>
    </row>
    <row r="191" spans="2:15">
      <c r="C191" t="s">
        <v>11</v>
      </c>
      <c r="D191" s="18">
        <v>2030</v>
      </c>
      <c r="E191" t="str">
        <f t="shared" si="23"/>
        <v>INDG*</v>
      </c>
      <c r="F191" t="str">
        <f t="shared" si="24"/>
        <v>INDBGA</v>
      </c>
      <c r="G191" t="str">
        <f t="shared" si="24"/>
        <v>IGDMT</v>
      </c>
      <c r="H191" t="str">
        <f t="shared" si="24"/>
        <v>INDBGA</v>
      </c>
      <c r="I191" s="10" t="s">
        <v>209</v>
      </c>
      <c r="J191" s="51">
        <f ca="1">OFFSET(Input!$A$1,M191+N191+2,O191+1)</f>
        <v>0</v>
      </c>
      <c r="L191" s="10" t="str">
        <f t="shared" si="19"/>
        <v>ProcesTax</v>
      </c>
      <c r="M191" s="10">
        <f>VLOOKUP(L191,Input!$C$2:$D$6,2,FALSE)</f>
        <v>13</v>
      </c>
      <c r="N191" s="10">
        <f t="shared" si="20"/>
        <v>21</v>
      </c>
      <c r="O191" s="10">
        <f>MATCH(F191,Input!$C$15:$U$15,0)</f>
        <v>6</v>
      </c>
    </row>
    <row r="192" spans="2:15">
      <c r="C192" t="s">
        <v>11</v>
      </c>
      <c r="D192" s="18">
        <v>2030</v>
      </c>
      <c r="E192" t="str">
        <f t="shared" si="23"/>
        <v>INDG*</v>
      </c>
      <c r="F192" t="str">
        <f t="shared" si="24"/>
        <v>INDHFO</v>
      </c>
      <c r="G192" t="str">
        <f t="shared" si="24"/>
        <v>IGDMT</v>
      </c>
      <c r="H192" t="str">
        <f t="shared" si="24"/>
        <v>INDHFO</v>
      </c>
      <c r="I192" s="10" t="s">
        <v>209</v>
      </c>
      <c r="J192" s="51">
        <f ca="1">OFFSET(Input!$A$1,M192+N192+2,O192+1)</f>
        <v>49.119350191937215</v>
      </c>
      <c r="L192" s="10" t="str">
        <f t="shared" si="19"/>
        <v>ProcesTax</v>
      </c>
      <c r="M192" s="10">
        <f>VLOOKUP(L192,Input!$C$2:$D$6,2,FALSE)</f>
        <v>13</v>
      </c>
      <c r="N192" s="10">
        <f t="shared" si="20"/>
        <v>21</v>
      </c>
      <c r="O192" s="10">
        <f>MATCH(F192,Input!$C$15:$U$15,0)</f>
        <v>7</v>
      </c>
    </row>
    <row r="193" spans="2:15">
      <c r="C193" t="s">
        <v>11</v>
      </c>
      <c r="D193" s="18">
        <v>2030</v>
      </c>
      <c r="E193" t="str">
        <f t="shared" si="23"/>
        <v>INDG*</v>
      </c>
      <c r="F193" t="str">
        <f t="shared" si="24"/>
        <v>INDLPG</v>
      </c>
      <c r="G193" t="str">
        <f t="shared" si="24"/>
        <v>IGDMT</v>
      </c>
      <c r="H193" t="str">
        <f t="shared" si="24"/>
        <v>INDLPG</v>
      </c>
      <c r="I193" s="10" t="s">
        <v>209</v>
      </c>
      <c r="J193" s="51">
        <f ca="1">OFFSET(Input!$A$1,M193+N193+2,O193+1)</f>
        <v>50.283318770351023</v>
      </c>
      <c r="L193" s="10" t="str">
        <f t="shared" si="19"/>
        <v>ProcesTax</v>
      </c>
      <c r="M193" s="10">
        <f>VLOOKUP(L193,Input!$C$2:$D$6,2,FALSE)</f>
        <v>13</v>
      </c>
      <c r="N193" s="10">
        <f t="shared" si="20"/>
        <v>21</v>
      </c>
      <c r="O193" s="10">
        <f>MATCH(F193,Input!$C$15:$U$15,0)</f>
        <v>8</v>
      </c>
    </row>
    <row r="194" spans="2:15">
      <c r="C194" t="s">
        <v>11</v>
      </c>
      <c r="D194" s="18">
        <v>2030</v>
      </c>
      <c r="E194" t="str">
        <f t="shared" si="23"/>
        <v>INDG*</v>
      </c>
      <c r="F194" t="str">
        <f t="shared" si="24"/>
        <v>INDWST</v>
      </c>
      <c r="G194" t="str">
        <f t="shared" si="24"/>
        <v>IGDMT</v>
      </c>
      <c r="H194" t="str">
        <f t="shared" si="24"/>
        <v>INDWST</v>
      </c>
      <c r="I194" s="10" t="s">
        <v>209</v>
      </c>
      <c r="J194" s="51">
        <f ca="1">OFFSET(Input!$A$1,M194+N194+2,O194+1)</f>
        <v>0</v>
      </c>
      <c r="L194" s="10" t="str">
        <f t="shared" si="19"/>
        <v>ProcesTax</v>
      </c>
      <c r="M194" s="10">
        <f>VLOOKUP(L194,Input!$C$2:$D$6,2,FALSE)</f>
        <v>13</v>
      </c>
      <c r="N194" s="10">
        <f t="shared" si="20"/>
        <v>21</v>
      </c>
      <c r="O194" s="10">
        <f>MATCH(F194,Input!$C$15:$U$15,0)</f>
        <v>9</v>
      </c>
    </row>
    <row r="195" spans="2:15">
      <c r="C195" t="s">
        <v>11</v>
      </c>
      <c r="D195" s="18">
        <v>2030</v>
      </c>
      <c r="E195" t="str">
        <f t="shared" si="23"/>
        <v>INDG*</v>
      </c>
      <c r="F195" t="str">
        <f t="shared" si="24"/>
        <v>INDHCE</v>
      </c>
      <c r="G195" t="str">
        <f t="shared" si="24"/>
        <v>IGDMT</v>
      </c>
      <c r="H195" t="str">
        <f t="shared" si="24"/>
        <v>INDHCE</v>
      </c>
      <c r="I195" s="10" t="s">
        <v>209</v>
      </c>
      <c r="J195" s="51">
        <f ca="1">OFFSET(Input!$A$1,M195+N195+2,O195+1)</f>
        <v>30.170076892571945</v>
      </c>
      <c r="L195" s="10" t="str">
        <f t="shared" si="19"/>
        <v>ProcesTax</v>
      </c>
      <c r="M195" s="10">
        <f>VLOOKUP(L195,Input!$C$2:$D$6,2,FALSE)</f>
        <v>13</v>
      </c>
      <c r="N195" s="10">
        <f t="shared" si="20"/>
        <v>21</v>
      </c>
      <c r="O195" s="10">
        <f>MATCH(F195,Input!$C$15:$U$15,0)</f>
        <v>10</v>
      </c>
    </row>
    <row r="196" spans="2:15">
      <c r="C196" t="s">
        <v>11</v>
      </c>
      <c r="D196" s="18">
        <v>2030</v>
      </c>
      <c r="E196" t="str">
        <f t="shared" si="23"/>
        <v>INDG*</v>
      </c>
      <c r="F196" t="str">
        <f t="shared" si="24"/>
        <v>INDHDE</v>
      </c>
      <c r="G196" t="str">
        <f t="shared" si="24"/>
        <v>IGDMT</v>
      </c>
      <c r="H196" t="str">
        <f t="shared" si="24"/>
        <v>INDHDE</v>
      </c>
      <c r="I196" s="10" t="s">
        <v>209</v>
      </c>
      <c r="J196" s="51">
        <f ca="1">OFFSET(Input!$A$1,M196+N196+2,O196+1)</f>
        <v>30.170076892571945</v>
      </c>
      <c r="L196" s="10" t="str">
        <f t="shared" si="19"/>
        <v>ProcesTax</v>
      </c>
      <c r="M196" s="10">
        <f>VLOOKUP(L196,Input!$C$2:$D$6,2,FALSE)</f>
        <v>13</v>
      </c>
      <c r="N196" s="10">
        <f t="shared" si="20"/>
        <v>21</v>
      </c>
      <c r="O196" s="10">
        <f>MATCH(F196,Input!$C$15:$U$15,0)</f>
        <v>11</v>
      </c>
    </row>
    <row r="197" spans="2:15">
      <c r="B197" s="9"/>
      <c r="C197" s="9" t="s">
        <v>11</v>
      </c>
      <c r="D197" s="12">
        <v>2030</v>
      </c>
      <c r="E197" s="9" t="str">
        <f t="shared" si="23"/>
        <v>INDG*</v>
      </c>
      <c r="F197" s="9" t="str">
        <f t="shared" si="24"/>
        <v>INDELC</v>
      </c>
      <c r="G197" s="9" t="str">
        <f t="shared" si="24"/>
        <v>IGDMT</v>
      </c>
      <c r="H197" s="9" t="str">
        <f t="shared" si="24"/>
        <v>INDELC</v>
      </c>
      <c r="I197" s="13" t="s">
        <v>209</v>
      </c>
      <c r="J197" s="52">
        <f ca="1">OFFSET(Input!$A$1,M197+N197+2,O197+1)</f>
        <v>1.2736219854102486</v>
      </c>
      <c r="L197" s="13" t="str">
        <f t="shared" si="19"/>
        <v>ProcesTax</v>
      </c>
      <c r="M197" s="13">
        <f>VLOOKUP(L197,Input!$C$2:$D$6,2,FALSE)</f>
        <v>13</v>
      </c>
      <c r="N197" s="13">
        <f t="shared" si="20"/>
        <v>21</v>
      </c>
      <c r="O197" s="13">
        <f>MATCH(F197,Input!$C$15:$U$15,0)</f>
        <v>12</v>
      </c>
    </row>
    <row r="198" spans="2:15">
      <c r="C198" t="s">
        <v>11</v>
      </c>
      <c r="D198" s="18">
        <v>2030</v>
      </c>
      <c r="E198" t="str">
        <f t="shared" si="23"/>
        <v>INDG*</v>
      </c>
      <c r="F198" t="str">
        <f t="shared" si="24"/>
        <v>INDNGA</v>
      </c>
      <c r="G198" t="str">
        <f t="shared" si="24"/>
        <v>IGDHT</v>
      </c>
      <c r="H198" t="str">
        <f t="shared" si="24"/>
        <v>INDNGA</v>
      </c>
      <c r="I198" s="10" t="s">
        <v>209</v>
      </c>
      <c r="J198" s="51">
        <f ca="1">OFFSET(Input!$A$1,M198+N198+2,O198+1)</f>
        <v>2.5015331882971479</v>
      </c>
      <c r="L198" s="10" t="str">
        <f t="shared" si="19"/>
        <v>ProcesTax</v>
      </c>
      <c r="M198" s="10">
        <f>VLOOKUP(L198,Input!$C$2:$D$6,2,FALSE)</f>
        <v>13</v>
      </c>
      <c r="N198" s="10">
        <f t="shared" si="20"/>
        <v>21</v>
      </c>
      <c r="O198" s="10">
        <f>MATCH(F198,Input!$C$15:$U$15,0)</f>
        <v>1</v>
      </c>
    </row>
    <row r="199" spans="2:15">
      <c r="C199" t="s">
        <v>11</v>
      </c>
      <c r="D199" s="18">
        <v>2030</v>
      </c>
      <c r="E199" t="str">
        <f t="shared" si="23"/>
        <v>INDG*</v>
      </c>
      <c r="F199" t="str">
        <f t="shared" si="24"/>
        <v>INDSNG2</v>
      </c>
      <c r="G199" t="str">
        <f t="shared" si="24"/>
        <v>IGDHT</v>
      </c>
      <c r="H199" t="str">
        <f t="shared" si="24"/>
        <v>INDSNG2</v>
      </c>
      <c r="I199" s="10" t="s">
        <v>209</v>
      </c>
      <c r="J199" s="51">
        <f ca="1">OFFSET(Input!$A$1,M199+N199+2,O199+1)</f>
        <v>0</v>
      </c>
      <c r="L199" s="10" t="str">
        <f t="shared" ref="L199:L262" si="25">VLOOKUP(RIGHT(G199,3),$T$6:$V$12,3,FALSE)</f>
        <v>ProcesTax</v>
      </c>
      <c r="M199" s="10">
        <f>VLOOKUP(L199,Input!$C$2:$D$6,2,FALSE)</f>
        <v>13</v>
      </c>
      <c r="N199" s="10">
        <f t="shared" ref="N199:N262" si="26">D199-2009</f>
        <v>21</v>
      </c>
      <c r="O199" s="10">
        <f>MATCH(F199,Input!$C$15:$U$15,0)</f>
        <v>16</v>
      </c>
    </row>
    <row r="200" spans="2:15">
      <c r="C200" t="s">
        <v>11</v>
      </c>
      <c r="D200" s="18">
        <v>2030</v>
      </c>
      <c r="E200" t="str">
        <f t="shared" si="23"/>
        <v>INDG*</v>
      </c>
      <c r="F200" t="str">
        <f t="shared" si="24"/>
        <v>INDSNG1</v>
      </c>
      <c r="G200" t="str">
        <f t="shared" si="24"/>
        <v>IGDHT</v>
      </c>
      <c r="H200" t="str">
        <f t="shared" si="24"/>
        <v>INDSNG1</v>
      </c>
      <c r="I200" s="10" t="s">
        <v>209</v>
      </c>
      <c r="J200" s="51">
        <f ca="1">OFFSET(Input!$A$1,M200+N200+2,O200+1)</f>
        <v>0</v>
      </c>
      <c r="L200" s="10" t="str">
        <f t="shared" si="25"/>
        <v>ProcesTax</v>
      </c>
      <c r="M200" s="10">
        <f>VLOOKUP(L200,Input!$C$2:$D$6,2,FALSE)</f>
        <v>13</v>
      </c>
      <c r="N200" s="10">
        <f t="shared" si="26"/>
        <v>21</v>
      </c>
      <c r="O200" s="10">
        <f>MATCH(F200,Input!$C$15:$U$15,0)</f>
        <v>15</v>
      </c>
    </row>
    <row r="201" spans="2:15">
      <c r="B201" s="9"/>
      <c r="C201" s="9" t="s">
        <v>11</v>
      </c>
      <c r="D201" s="12">
        <v>2030</v>
      </c>
      <c r="E201" s="9" t="str">
        <f t="shared" si="23"/>
        <v>INDG*</v>
      </c>
      <c r="F201" s="9" t="str">
        <f t="shared" si="24"/>
        <v>INDLPG</v>
      </c>
      <c r="G201" s="9" t="str">
        <f t="shared" si="24"/>
        <v>IGDHT</v>
      </c>
      <c r="H201" s="9" t="str">
        <f t="shared" si="24"/>
        <v>INDLPG</v>
      </c>
      <c r="I201" s="13" t="s">
        <v>209</v>
      </c>
      <c r="J201" s="52">
        <f ca="1">OFFSET(Input!$A$1,M201+N201+2,O201+1)</f>
        <v>50.283318770351023</v>
      </c>
      <c r="L201" s="13" t="str">
        <f t="shared" si="25"/>
        <v>ProcesTax</v>
      </c>
      <c r="M201" s="13">
        <f>VLOOKUP(L201,Input!$C$2:$D$6,2,FALSE)</f>
        <v>13</v>
      </c>
      <c r="N201" s="13">
        <f t="shared" si="26"/>
        <v>21</v>
      </c>
      <c r="O201" s="13">
        <f>MATCH(F201,Input!$C$15:$U$15,0)</f>
        <v>8</v>
      </c>
    </row>
    <row r="202" spans="2:15">
      <c r="C202" t="s">
        <v>11</v>
      </c>
      <c r="D202" s="18">
        <v>2030</v>
      </c>
      <c r="E202" t="str">
        <f t="shared" si="23"/>
        <v>INDG*</v>
      </c>
      <c r="F202" t="str">
        <f t="shared" si="24"/>
        <v>INDNGA</v>
      </c>
      <c r="G202" t="str">
        <f t="shared" si="24"/>
        <v>IGDRH</v>
      </c>
      <c r="H202" t="str">
        <f t="shared" si="24"/>
        <v>INDNGA</v>
      </c>
      <c r="I202" s="10" t="s">
        <v>209</v>
      </c>
      <c r="J202" s="51">
        <f ca="1">OFFSET(Input!$A$1,M202+N202+2,O202+1)</f>
        <v>78.90688938861561</v>
      </c>
      <c r="L202" s="10" t="str">
        <f t="shared" si="25"/>
        <v>HeatTax</v>
      </c>
      <c r="M202" s="10">
        <f>VLOOKUP(L202,Input!$C$2:$D$6,2,FALSE)</f>
        <v>63</v>
      </c>
      <c r="N202" s="10">
        <f t="shared" si="26"/>
        <v>21</v>
      </c>
      <c r="O202" s="10">
        <f>MATCH(F202,Input!$C$15:$U$15,0)</f>
        <v>1</v>
      </c>
    </row>
    <row r="203" spans="2:15">
      <c r="C203" t="s">
        <v>11</v>
      </c>
      <c r="D203" s="18">
        <v>2030</v>
      </c>
      <c r="E203" t="str">
        <f t="shared" si="23"/>
        <v>INDG*</v>
      </c>
      <c r="F203" t="str">
        <f t="shared" si="24"/>
        <v>INDSNG2</v>
      </c>
      <c r="G203" t="str">
        <f t="shared" si="24"/>
        <v>IGDRH</v>
      </c>
      <c r="H203" t="str">
        <f t="shared" si="24"/>
        <v>INDSNG2</v>
      </c>
      <c r="I203" s="10" t="s">
        <v>209</v>
      </c>
      <c r="J203" s="51">
        <f ca="1">OFFSET(Input!$A$1,M203+N203+2,O203+1)</f>
        <v>0</v>
      </c>
      <c r="L203" s="10" t="str">
        <f t="shared" si="25"/>
        <v>HeatTax</v>
      </c>
      <c r="M203" s="10">
        <f>VLOOKUP(L203,Input!$C$2:$D$6,2,FALSE)</f>
        <v>63</v>
      </c>
      <c r="N203" s="10">
        <f t="shared" si="26"/>
        <v>21</v>
      </c>
      <c r="O203" s="10">
        <f>MATCH(F203,Input!$C$15:$U$15,0)</f>
        <v>16</v>
      </c>
    </row>
    <row r="204" spans="2:15">
      <c r="C204" t="s">
        <v>11</v>
      </c>
      <c r="D204" s="18">
        <v>2030</v>
      </c>
      <c r="E204" t="str">
        <f t="shared" si="23"/>
        <v>INDG*</v>
      </c>
      <c r="F204" t="str">
        <f t="shared" si="24"/>
        <v>INDSNG1</v>
      </c>
      <c r="G204" t="str">
        <f t="shared" si="24"/>
        <v>IGDRH</v>
      </c>
      <c r="H204" t="str">
        <f t="shared" si="24"/>
        <v>INDSNG1</v>
      </c>
      <c r="I204" s="10" t="s">
        <v>209</v>
      </c>
      <c r="J204" s="51">
        <f ca="1">OFFSET(Input!$A$1,M204+N204+2,O204+1)</f>
        <v>121.84069514307899</v>
      </c>
      <c r="L204" s="10" t="str">
        <f t="shared" si="25"/>
        <v>HeatTax</v>
      </c>
      <c r="M204" s="10">
        <f>VLOOKUP(L204,Input!$C$2:$D$6,2,FALSE)</f>
        <v>63</v>
      </c>
      <c r="N204" s="10">
        <f t="shared" si="26"/>
        <v>21</v>
      </c>
      <c r="O204" s="10">
        <f>MATCH(F204,Input!$C$15:$U$15,0)</f>
        <v>15</v>
      </c>
    </row>
    <row r="205" spans="2:15">
      <c r="C205" t="s">
        <v>11</v>
      </c>
      <c r="D205" s="18">
        <v>2030</v>
      </c>
      <c r="E205" t="str">
        <f t="shared" si="23"/>
        <v>INDG*</v>
      </c>
      <c r="F205" t="str">
        <f t="shared" si="24"/>
        <v>INDCOA</v>
      </c>
      <c r="G205" t="str">
        <f t="shared" si="24"/>
        <v>IGDRH</v>
      </c>
      <c r="H205" t="str">
        <f t="shared" si="24"/>
        <v>INDCOA</v>
      </c>
      <c r="I205" s="10" t="s">
        <v>209</v>
      </c>
      <c r="J205" s="51">
        <f ca="1">OFFSET(Input!$A$1,M205+N205+2,O205+1)</f>
        <v>0</v>
      </c>
      <c r="L205" s="10" t="str">
        <f t="shared" si="25"/>
        <v>HeatTax</v>
      </c>
      <c r="M205" s="10">
        <f>VLOOKUP(L205,Input!$C$2:$D$6,2,FALSE)</f>
        <v>63</v>
      </c>
      <c r="N205" s="10">
        <f t="shared" si="26"/>
        <v>21</v>
      </c>
      <c r="O205" s="10">
        <f>MATCH(F205,Input!$C$15:$U$15,0)</f>
        <v>2</v>
      </c>
    </row>
    <row r="206" spans="2:15">
      <c r="C206" t="s">
        <v>11</v>
      </c>
      <c r="D206" s="18">
        <v>2030</v>
      </c>
      <c r="E206" t="str">
        <f t="shared" si="23"/>
        <v>INDG*</v>
      </c>
      <c r="F206" t="str">
        <f t="shared" si="24"/>
        <v>INDDSL</v>
      </c>
      <c r="G206" t="str">
        <f t="shared" si="24"/>
        <v>IGDRH</v>
      </c>
      <c r="H206" t="str">
        <f t="shared" si="24"/>
        <v>INDDSL</v>
      </c>
      <c r="I206" s="10" t="s">
        <v>209</v>
      </c>
      <c r="J206" s="51">
        <f ca="1">OFFSET(Input!$A$1,M206+N206+2,O206+1)</f>
        <v>154.26271326684906</v>
      </c>
      <c r="L206" s="10" t="str">
        <f t="shared" si="25"/>
        <v>HeatTax</v>
      </c>
      <c r="M206" s="10">
        <f>VLOOKUP(L206,Input!$C$2:$D$6,2,FALSE)</f>
        <v>63</v>
      </c>
      <c r="N206" s="10">
        <f t="shared" si="26"/>
        <v>21</v>
      </c>
      <c r="O206" s="10">
        <f>MATCH(F206,Input!$C$15:$U$15,0)</f>
        <v>3</v>
      </c>
    </row>
    <row r="207" spans="2:15">
      <c r="C207" t="s">
        <v>11</v>
      </c>
      <c r="D207" s="18">
        <v>2030</v>
      </c>
      <c r="E207" t="str">
        <f t="shared" si="23"/>
        <v>INDG*</v>
      </c>
      <c r="F207" t="str">
        <f t="shared" si="24"/>
        <v>INDDSB1</v>
      </c>
      <c r="G207" t="str">
        <f t="shared" si="24"/>
        <v>IGDRH</v>
      </c>
      <c r="H207" t="str">
        <f t="shared" si="24"/>
        <v>INDDSB1</v>
      </c>
      <c r="I207" s="10" t="s">
        <v>209</v>
      </c>
      <c r="J207" s="51">
        <f ca="1">OFFSET(Input!$A$1,M207+N207+2,O207+1)</f>
        <v>40.322872058088471</v>
      </c>
      <c r="L207" s="10" t="str">
        <f t="shared" si="25"/>
        <v>HeatTax</v>
      </c>
      <c r="M207" s="10">
        <f>VLOOKUP(L207,Input!$C$2:$D$6,2,FALSE)</f>
        <v>63</v>
      </c>
      <c r="N207" s="10">
        <f t="shared" si="26"/>
        <v>21</v>
      </c>
      <c r="O207" s="10">
        <f>MATCH(F207,Input!$C$15:$U$15,0)</f>
        <v>13</v>
      </c>
    </row>
    <row r="208" spans="2:15">
      <c r="C208" t="s">
        <v>11</v>
      </c>
      <c r="D208" s="18">
        <v>2030</v>
      </c>
      <c r="E208" t="str">
        <f t="shared" si="23"/>
        <v>INDG*</v>
      </c>
      <c r="F208" t="str">
        <f t="shared" si="24"/>
        <v>INDDSB2</v>
      </c>
      <c r="G208" t="str">
        <f t="shared" si="24"/>
        <v>IGDRH</v>
      </c>
      <c r="H208" t="str">
        <f t="shared" si="24"/>
        <v>INDDSB2</v>
      </c>
      <c r="I208" s="10" t="s">
        <v>209</v>
      </c>
      <c r="J208" s="51">
        <f ca="1">OFFSET(Input!$A$1,M208+N208+2,O208+1)</f>
        <v>121.84069514307899</v>
      </c>
      <c r="L208" s="10" t="str">
        <f t="shared" si="25"/>
        <v>HeatTax</v>
      </c>
      <c r="M208" s="10">
        <f>VLOOKUP(L208,Input!$C$2:$D$6,2,FALSE)</f>
        <v>63</v>
      </c>
      <c r="N208" s="10">
        <f t="shared" si="26"/>
        <v>21</v>
      </c>
      <c r="O208" s="10">
        <f>MATCH(F208,Input!$C$15:$U$15,0)</f>
        <v>14</v>
      </c>
    </row>
    <row r="209" spans="2:15">
      <c r="C209" t="s">
        <v>11</v>
      </c>
      <c r="D209" s="18">
        <v>2030</v>
      </c>
      <c r="E209" t="str">
        <f t="shared" si="23"/>
        <v>INDG*</v>
      </c>
      <c r="F209" t="str">
        <f t="shared" si="24"/>
        <v>INDWPE</v>
      </c>
      <c r="G209" t="str">
        <f t="shared" si="24"/>
        <v>IGDRH</v>
      </c>
      <c r="H209" t="str">
        <f t="shared" si="24"/>
        <v>INDWPE</v>
      </c>
      <c r="I209" s="10" t="s">
        <v>209</v>
      </c>
      <c r="J209" s="51">
        <f ca="1">OFFSET(Input!$A$1,M209+N209+2,O209+1)</f>
        <v>0</v>
      </c>
      <c r="L209" s="10" t="str">
        <f t="shared" si="25"/>
        <v>HeatTax</v>
      </c>
      <c r="M209" s="10">
        <f>VLOOKUP(L209,Input!$C$2:$D$6,2,FALSE)</f>
        <v>63</v>
      </c>
      <c r="N209" s="10">
        <f t="shared" si="26"/>
        <v>21</v>
      </c>
      <c r="O209" s="10">
        <f>MATCH(F209,Input!$C$15:$U$15,0)</f>
        <v>4</v>
      </c>
    </row>
    <row r="210" spans="2:15">
      <c r="C210" t="s">
        <v>11</v>
      </c>
      <c r="D210" s="18">
        <v>2030</v>
      </c>
      <c r="E210" t="str">
        <f t="shared" si="23"/>
        <v>INDG*</v>
      </c>
      <c r="F210" t="str">
        <f t="shared" ref="F210:H229" si="27">F166</f>
        <v>INDWCH</v>
      </c>
      <c r="G210" t="str">
        <f t="shared" si="27"/>
        <v>IGDRH</v>
      </c>
      <c r="H210" t="str">
        <f t="shared" si="27"/>
        <v>INDWCH</v>
      </c>
      <c r="I210" s="10" t="s">
        <v>209</v>
      </c>
      <c r="J210" s="51">
        <f ca="1">OFFSET(Input!$A$1,M210+N210+2,O210+1)</f>
        <v>0</v>
      </c>
      <c r="L210" s="10" t="str">
        <f t="shared" si="25"/>
        <v>HeatTax</v>
      </c>
      <c r="M210" s="10">
        <f>VLOOKUP(L210,Input!$C$2:$D$6,2,FALSE)</f>
        <v>63</v>
      </c>
      <c r="N210" s="10">
        <f t="shared" si="26"/>
        <v>21</v>
      </c>
      <c r="O210" s="10">
        <f>MATCH(F210,Input!$C$15:$U$15,0)</f>
        <v>5</v>
      </c>
    </row>
    <row r="211" spans="2:15">
      <c r="C211" t="s">
        <v>11</v>
      </c>
      <c r="D211" s="18">
        <v>2030</v>
      </c>
      <c r="E211" t="str">
        <f t="shared" si="23"/>
        <v>INDG*</v>
      </c>
      <c r="F211" t="str">
        <f t="shared" si="27"/>
        <v>INDBGA</v>
      </c>
      <c r="G211" t="str">
        <f t="shared" si="27"/>
        <v>IGDRH</v>
      </c>
      <c r="H211" t="str">
        <f t="shared" si="27"/>
        <v>INDBGA</v>
      </c>
      <c r="I211" s="10" t="s">
        <v>209</v>
      </c>
      <c r="J211" s="51">
        <f ca="1">OFFSET(Input!$A$1,M211+N211+2,O211+1)</f>
        <v>0</v>
      </c>
      <c r="L211" s="10" t="str">
        <f t="shared" si="25"/>
        <v>HeatTax</v>
      </c>
      <c r="M211" s="10">
        <f>VLOOKUP(L211,Input!$C$2:$D$6,2,FALSE)</f>
        <v>63</v>
      </c>
      <c r="N211" s="10">
        <f t="shared" si="26"/>
        <v>21</v>
      </c>
      <c r="O211" s="10">
        <f>MATCH(F211,Input!$C$15:$U$15,0)</f>
        <v>6</v>
      </c>
    </row>
    <row r="212" spans="2:15">
      <c r="C212" t="s">
        <v>11</v>
      </c>
      <c r="D212" s="18">
        <v>2030</v>
      </c>
      <c r="E212" t="str">
        <f t="shared" si="23"/>
        <v>INDG*</v>
      </c>
      <c r="F212" t="str">
        <f t="shared" si="27"/>
        <v>INDHFO</v>
      </c>
      <c r="G212" t="str">
        <f t="shared" si="27"/>
        <v>IGDRH</v>
      </c>
      <c r="H212" t="str">
        <f t="shared" si="27"/>
        <v>INDHFO</v>
      </c>
      <c r="I212" s="10" t="s">
        <v>209</v>
      </c>
      <c r="J212" s="51">
        <f ca="1">OFFSET(Input!$A$1,M212+N212+2,O212+1)</f>
        <v>70.840902704037745</v>
      </c>
      <c r="L212" s="10" t="str">
        <f t="shared" si="25"/>
        <v>HeatTax</v>
      </c>
      <c r="M212" s="10">
        <f>VLOOKUP(L212,Input!$C$2:$D$6,2,FALSE)</f>
        <v>63</v>
      </c>
      <c r="N212" s="10">
        <f t="shared" si="26"/>
        <v>21</v>
      </c>
      <c r="O212" s="10">
        <f>MATCH(F212,Input!$C$15:$U$15,0)</f>
        <v>7</v>
      </c>
    </row>
    <row r="213" spans="2:15">
      <c r="C213" t="s">
        <v>11</v>
      </c>
      <c r="D213" s="18">
        <v>2030</v>
      </c>
      <c r="E213" t="str">
        <f t="shared" si="23"/>
        <v>INDG*</v>
      </c>
      <c r="F213" t="str">
        <f t="shared" si="27"/>
        <v>INDLPG</v>
      </c>
      <c r="G213" t="str">
        <f t="shared" si="27"/>
        <v>IGDRH</v>
      </c>
      <c r="H213" t="str">
        <f t="shared" si="27"/>
        <v>INDLPG</v>
      </c>
      <c r="I213" s="10" t="s">
        <v>209</v>
      </c>
      <c r="J213" s="51">
        <f ca="1">OFFSET(Input!$A$1,M213+N213+2,O213+1)</f>
        <v>50.283318770351023</v>
      </c>
      <c r="L213" s="10" t="str">
        <f t="shared" si="25"/>
        <v>HeatTax</v>
      </c>
      <c r="M213" s="10">
        <f>VLOOKUP(L213,Input!$C$2:$D$6,2,FALSE)</f>
        <v>63</v>
      </c>
      <c r="N213" s="10">
        <f t="shared" si="26"/>
        <v>21</v>
      </c>
      <c r="O213" s="10">
        <f>MATCH(F213,Input!$C$15:$U$15,0)</f>
        <v>8</v>
      </c>
    </row>
    <row r="214" spans="2:15">
      <c r="C214" t="s">
        <v>11</v>
      </c>
      <c r="D214" s="18">
        <v>2030</v>
      </c>
      <c r="E214" t="str">
        <f t="shared" si="23"/>
        <v>INDG*</v>
      </c>
      <c r="F214" t="str">
        <f t="shared" si="27"/>
        <v>INDWST</v>
      </c>
      <c r="G214" t="str">
        <f t="shared" si="27"/>
        <v>IGDRH</v>
      </c>
      <c r="H214" t="str">
        <f t="shared" si="27"/>
        <v>INDWST</v>
      </c>
      <c r="I214" s="10" t="s">
        <v>209</v>
      </c>
      <c r="J214" s="51">
        <f ca="1">OFFSET(Input!$A$1,M214+N214+2,O214+1)</f>
        <v>0</v>
      </c>
      <c r="L214" s="10" t="str">
        <f t="shared" si="25"/>
        <v>HeatTax</v>
      </c>
      <c r="M214" s="10">
        <f>VLOOKUP(L214,Input!$C$2:$D$6,2,FALSE)</f>
        <v>63</v>
      </c>
      <c r="N214" s="10">
        <f t="shared" si="26"/>
        <v>21</v>
      </c>
      <c r="O214" s="10">
        <f>MATCH(F214,Input!$C$15:$U$15,0)</f>
        <v>9</v>
      </c>
    </row>
    <row r="215" spans="2:15">
      <c r="C215" t="s">
        <v>11</v>
      </c>
      <c r="D215" s="18">
        <v>2030</v>
      </c>
      <c r="E215" t="str">
        <f t="shared" si="23"/>
        <v>INDG*</v>
      </c>
      <c r="F215" t="str">
        <f t="shared" si="27"/>
        <v>INDHCE</v>
      </c>
      <c r="G215" t="str">
        <f t="shared" si="27"/>
        <v>IGDRH</v>
      </c>
      <c r="H215" t="str">
        <f t="shared" si="27"/>
        <v>INDHCE</v>
      </c>
      <c r="I215" s="10" t="s">
        <v>209</v>
      </c>
      <c r="J215" s="51">
        <f ca="1">OFFSET(Input!$A$1,M215+N215+2,O215+1)</f>
        <v>30.170076892571945</v>
      </c>
      <c r="L215" s="10" t="str">
        <f t="shared" si="25"/>
        <v>HeatTax</v>
      </c>
      <c r="M215" s="10">
        <f>VLOOKUP(L215,Input!$C$2:$D$6,2,FALSE)</f>
        <v>63</v>
      </c>
      <c r="N215" s="10">
        <f t="shared" si="26"/>
        <v>21</v>
      </c>
      <c r="O215" s="10">
        <f>MATCH(F215,Input!$C$15:$U$15,0)</f>
        <v>10</v>
      </c>
    </row>
    <row r="216" spans="2:15">
      <c r="C216" t="s">
        <v>11</v>
      </c>
      <c r="D216" s="18">
        <v>2030</v>
      </c>
      <c r="E216" t="str">
        <f t="shared" si="23"/>
        <v>INDG*</v>
      </c>
      <c r="F216" t="str">
        <f t="shared" si="27"/>
        <v>INDHDE</v>
      </c>
      <c r="G216" t="str">
        <f t="shared" si="27"/>
        <v>IGDRH</v>
      </c>
      <c r="H216" t="str">
        <f t="shared" si="27"/>
        <v>INDHDE</v>
      </c>
      <c r="I216" s="10" t="s">
        <v>209</v>
      </c>
      <c r="J216" s="51">
        <f ca="1">OFFSET(Input!$A$1,M216+N216+2,O216+1)</f>
        <v>30.170076892571945</v>
      </c>
      <c r="L216" s="10" t="str">
        <f t="shared" si="25"/>
        <v>HeatTax</v>
      </c>
      <c r="M216" s="10">
        <f>VLOOKUP(L216,Input!$C$2:$D$6,2,FALSE)</f>
        <v>63</v>
      </c>
      <c r="N216" s="10">
        <f t="shared" si="26"/>
        <v>21</v>
      </c>
      <c r="O216" s="10">
        <f>MATCH(F216,Input!$C$15:$U$15,0)</f>
        <v>11</v>
      </c>
    </row>
    <row r="217" spans="2:15" ht="15.75" thickBot="1">
      <c r="B217" s="80"/>
      <c r="C217" s="80" t="s">
        <v>11</v>
      </c>
      <c r="D217" s="81">
        <v>2030</v>
      </c>
      <c r="E217" s="80" t="str">
        <f t="shared" si="23"/>
        <v>INDG*</v>
      </c>
      <c r="F217" s="80" t="str">
        <f t="shared" si="27"/>
        <v>INDELC</v>
      </c>
      <c r="G217" s="80" t="str">
        <f t="shared" si="27"/>
        <v>IGDRH</v>
      </c>
      <c r="H217" s="80" t="str">
        <f t="shared" si="27"/>
        <v>INDELC</v>
      </c>
      <c r="I217" s="82" t="s">
        <v>209</v>
      </c>
      <c r="J217" s="83">
        <f ca="1">OFFSET(Input!$A$1,M217+N217+2,O217+1)</f>
        <v>40.322872058088471</v>
      </c>
      <c r="L217" s="13" t="str">
        <f t="shared" si="25"/>
        <v>HeatTax</v>
      </c>
      <c r="M217" s="13">
        <f>VLOOKUP(L217,Input!$C$2:$D$6,2,FALSE)</f>
        <v>63</v>
      </c>
      <c r="N217" s="13">
        <f t="shared" si="26"/>
        <v>21</v>
      </c>
      <c r="O217" s="13">
        <f>MATCH(F217,Input!$C$15:$U$15,0)</f>
        <v>12</v>
      </c>
    </row>
    <row r="218" spans="2:15">
      <c r="B218" s="9"/>
      <c r="C218" s="9" t="s">
        <v>11</v>
      </c>
      <c r="D218" s="12">
        <v>2030</v>
      </c>
      <c r="E218" s="9" t="str">
        <f t="shared" si="23"/>
        <v>INDG*</v>
      </c>
      <c r="F218" s="9" t="str">
        <f t="shared" si="27"/>
        <v>INDELC</v>
      </c>
      <c r="G218" s="9" t="str">
        <f t="shared" si="27"/>
        <v>IGDLA</v>
      </c>
      <c r="H218" s="9" t="str">
        <f t="shared" si="27"/>
        <v>INDELC</v>
      </c>
      <c r="I218" s="13" t="s">
        <v>209</v>
      </c>
      <c r="J218" s="52">
        <f ca="1">OFFSET(Input!$A$1,M218+N218+2,O218+1)</f>
        <v>40.322872058088471</v>
      </c>
      <c r="L218" s="28" t="str">
        <f t="shared" si="25"/>
        <v>FullTax</v>
      </c>
      <c r="M218" s="28">
        <f>VLOOKUP(L218,Input!$C$2:$D$6,2,FALSE)</f>
        <v>113</v>
      </c>
      <c r="N218" s="28">
        <f t="shared" si="26"/>
        <v>21</v>
      </c>
      <c r="O218" s="28">
        <f>MATCH(F218,Input!$C$15:$U$15,0)</f>
        <v>12</v>
      </c>
    </row>
    <row r="219" spans="2:15">
      <c r="B219" s="9"/>
      <c r="C219" s="9" t="s">
        <v>11</v>
      </c>
      <c r="D219" s="12">
        <v>2030</v>
      </c>
      <c r="E219" s="9" t="str">
        <f t="shared" si="23"/>
        <v>INDG*</v>
      </c>
      <c r="F219" s="9" t="str">
        <f t="shared" si="27"/>
        <v>INDELC</v>
      </c>
      <c r="G219" s="9" t="str">
        <f t="shared" si="27"/>
        <v>IGDEM</v>
      </c>
      <c r="H219" s="9" t="str">
        <f t="shared" si="27"/>
        <v>INDELC</v>
      </c>
      <c r="I219" s="13" t="s">
        <v>209</v>
      </c>
      <c r="J219" s="52">
        <f ca="1">OFFSET(Input!$A$1,M219+N219+2,O219+1)</f>
        <v>40.322872058088471</v>
      </c>
      <c r="L219" s="13" t="str">
        <f t="shared" si="25"/>
        <v>FullTax</v>
      </c>
      <c r="M219" s="13">
        <f>VLOOKUP(L219,Input!$C$2:$D$6,2,FALSE)</f>
        <v>113</v>
      </c>
      <c r="N219" s="13">
        <f t="shared" si="26"/>
        <v>21</v>
      </c>
      <c r="O219" s="13">
        <f>MATCH(F219,Input!$C$15:$U$15,0)</f>
        <v>12</v>
      </c>
    </row>
    <row r="220" spans="2:15">
      <c r="C220" t="s">
        <v>11</v>
      </c>
      <c r="D220" s="18">
        <v>2030</v>
      </c>
      <c r="E220" t="str">
        <f t="shared" si="23"/>
        <v>INDG*</v>
      </c>
      <c r="F220" t="str">
        <f t="shared" si="27"/>
        <v>INDDSB1</v>
      </c>
      <c r="G220" t="str">
        <f t="shared" si="27"/>
        <v>IGDTF</v>
      </c>
      <c r="H220" t="str">
        <f t="shared" si="27"/>
        <v>INDDSB1</v>
      </c>
      <c r="I220" s="10" t="s">
        <v>209</v>
      </c>
      <c r="J220" s="51">
        <f ca="1">OFFSET(Input!$A$1,M220+N220+2,O220+1)</f>
        <v>40.322872058088471</v>
      </c>
      <c r="L220" s="10" t="str">
        <f t="shared" si="25"/>
        <v>FullTax</v>
      </c>
      <c r="M220" s="10">
        <f>VLOOKUP(L220,Input!$C$2:$D$6,2,FALSE)</f>
        <v>113</v>
      </c>
      <c r="N220" s="10">
        <f t="shared" si="26"/>
        <v>21</v>
      </c>
      <c r="O220" s="10">
        <f>MATCH(F220,Input!$C$15:$U$15,0)</f>
        <v>13</v>
      </c>
    </row>
    <row r="221" spans="2:15">
      <c r="C221" t="s">
        <v>11</v>
      </c>
      <c r="D221" s="18">
        <v>2030</v>
      </c>
      <c r="E221" t="str">
        <f t="shared" si="23"/>
        <v>INDG*</v>
      </c>
      <c r="F221" t="str">
        <f t="shared" si="27"/>
        <v>INDDSB2</v>
      </c>
      <c r="G221" t="str">
        <f t="shared" si="27"/>
        <v>IGDTF</v>
      </c>
      <c r="H221" t="str">
        <f t="shared" si="27"/>
        <v>INDDSB2</v>
      </c>
      <c r="I221" s="10" t="s">
        <v>209</v>
      </c>
      <c r="J221" s="51">
        <f ca="1">OFFSET(Input!$A$1,M221+N221+2,O221+1)</f>
        <v>121.84069514307899</v>
      </c>
      <c r="L221" s="10" t="str">
        <f t="shared" si="25"/>
        <v>FullTax</v>
      </c>
      <c r="M221" s="10">
        <f>VLOOKUP(L221,Input!$C$2:$D$6,2,FALSE)</f>
        <v>113</v>
      </c>
      <c r="N221" s="10">
        <f t="shared" si="26"/>
        <v>21</v>
      </c>
      <c r="O221" s="10">
        <f>MATCH(F221,Input!$C$15:$U$15,0)</f>
        <v>14</v>
      </c>
    </row>
    <row r="222" spans="2:15">
      <c r="C222" t="s">
        <v>11</v>
      </c>
      <c r="D222" s="18">
        <v>2030</v>
      </c>
      <c r="E222" t="str">
        <f t="shared" si="23"/>
        <v>INDG*</v>
      </c>
      <c r="F222" t="str">
        <f t="shared" si="27"/>
        <v>INDDSL</v>
      </c>
      <c r="G222" t="str">
        <f t="shared" si="27"/>
        <v>IGDTF</v>
      </c>
      <c r="H222" t="str">
        <f t="shared" si="27"/>
        <v>INDDSL</v>
      </c>
      <c r="I222" s="10" t="s">
        <v>209</v>
      </c>
      <c r="J222" s="51">
        <f ca="1">OFFSET(Input!$A$1,M222+N222+2,O222+1)</f>
        <v>154.26271326684906</v>
      </c>
      <c r="L222" s="10" t="str">
        <f t="shared" si="25"/>
        <v>FullTax</v>
      </c>
      <c r="M222" s="10">
        <f>VLOOKUP(L222,Input!$C$2:$D$6,2,FALSE)</f>
        <v>113</v>
      </c>
      <c r="N222" s="10">
        <f t="shared" si="26"/>
        <v>21</v>
      </c>
      <c r="O222" s="10">
        <f>MATCH(F222,Input!$C$15:$U$15,0)</f>
        <v>3</v>
      </c>
    </row>
    <row r="223" spans="2:15">
      <c r="C223" t="s">
        <v>11</v>
      </c>
      <c r="D223" s="18">
        <v>2030</v>
      </c>
      <c r="E223" t="str">
        <f t="shared" si="23"/>
        <v>INDG*</v>
      </c>
      <c r="F223" t="str">
        <f t="shared" si="27"/>
        <v>INDLPG</v>
      </c>
      <c r="G223" t="str">
        <f t="shared" si="27"/>
        <v>IGDFL</v>
      </c>
      <c r="H223" t="str">
        <f t="shared" si="27"/>
        <v>INDLPG</v>
      </c>
      <c r="I223" s="10" t="s">
        <v>209</v>
      </c>
      <c r="J223" s="51">
        <f ca="1">OFFSET(Input!$A$1,M223+N223+2,O223+1)</f>
        <v>50.283318770351023</v>
      </c>
      <c r="L223" s="10" t="str">
        <f t="shared" si="25"/>
        <v>FullTax</v>
      </c>
      <c r="M223" s="10">
        <f>VLOOKUP(L223,Input!$C$2:$D$6,2,FALSE)</f>
        <v>113</v>
      </c>
      <c r="N223" s="10">
        <f t="shared" si="26"/>
        <v>21</v>
      </c>
      <c r="O223" s="10">
        <f>MATCH(F223,Input!$C$15:$U$15,0)</f>
        <v>8</v>
      </c>
    </row>
    <row r="224" spans="2:15">
      <c r="C224" t="s">
        <v>11</v>
      </c>
      <c r="D224" s="18">
        <v>2030</v>
      </c>
      <c r="E224" t="str">
        <f t="shared" si="23"/>
        <v>INDG*</v>
      </c>
      <c r="F224" t="str">
        <f t="shared" si="27"/>
        <v>INDSNG1</v>
      </c>
      <c r="G224" t="str">
        <f t="shared" si="27"/>
        <v>IGDFL</v>
      </c>
      <c r="H224" t="str">
        <f t="shared" si="27"/>
        <v>INDSNG1</v>
      </c>
      <c r="I224" s="10" t="s">
        <v>209</v>
      </c>
      <c r="J224" s="51">
        <f ca="1">OFFSET(Input!$A$1,M224+N224+2,O224+1)</f>
        <v>121.84069514307899</v>
      </c>
      <c r="L224" s="10" t="str">
        <f t="shared" si="25"/>
        <v>FullTax</v>
      </c>
      <c r="M224" s="10">
        <f>VLOOKUP(L224,Input!$C$2:$D$6,2,FALSE)</f>
        <v>113</v>
      </c>
      <c r="N224" s="10">
        <f t="shared" si="26"/>
        <v>21</v>
      </c>
      <c r="O224" s="10">
        <f>MATCH(F224,Input!$C$15:$U$15,0)</f>
        <v>15</v>
      </c>
    </row>
    <row r="225" spans="2:15" ht="15.75" thickBot="1">
      <c r="B225" s="9"/>
      <c r="C225" s="9" t="s">
        <v>11</v>
      </c>
      <c r="D225" s="12">
        <v>2030</v>
      </c>
      <c r="E225" s="9" t="str">
        <f t="shared" si="23"/>
        <v>INDG*</v>
      </c>
      <c r="F225" s="9" t="str">
        <f t="shared" si="27"/>
        <v>INDSNG2</v>
      </c>
      <c r="G225" s="9" t="str">
        <f t="shared" si="27"/>
        <v>IGDFL</v>
      </c>
      <c r="H225" s="9" t="str">
        <f t="shared" si="27"/>
        <v>INDSNG2</v>
      </c>
      <c r="I225" s="13" t="s">
        <v>209</v>
      </c>
      <c r="J225" s="52">
        <f ca="1">OFFSET(Input!$A$1,M225+N225+2,O225+1)</f>
        <v>0</v>
      </c>
      <c r="L225" s="13" t="str">
        <f t="shared" si="25"/>
        <v>FullTax</v>
      </c>
      <c r="M225" s="13">
        <f>VLOOKUP(L225,Input!$C$2:$D$6,2,FALSE)</f>
        <v>113</v>
      </c>
      <c r="N225" s="13">
        <f t="shared" si="26"/>
        <v>21</v>
      </c>
      <c r="O225" s="13">
        <f>MATCH(F225,Input!$C$15:$U$15,0)</f>
        <v>16</v>
      </c>
    </row>
    <row r="226" spans="2:15" ht="18" customHeight="1">
      <c r="B226" s="8"/>
      <c r="C226" s="8" t="s">
        <v>11</v>
      </c>
      <c r="D226" s="19">
        <v>2035</v>
      </c>
      <c r="E226" s="8" t="str">
        <f t="shared" si="23"/>
        <v>INDG*</v>
      </c>
      <c r="F226" s="8" t="str">
        <f t="shared" si="27"/>
        <v>INDNGA</v>
      </c>
      <c r="G226" s="8" t="str">
        <f t="shared" si="27"/>
        <v>IGDMT</v>
      </c>
      <c r="H226" s="8" t="str">
        <f t="shared" si="27"/>
        <v>INDNGA</v>
      </c>
      <c r="I226" s="20" t="s">
        <v>209</v>
      </c>
      <c r="J226" s="50">
        <f ca="1">OFFSET(Input!$A$1,M226+N226+2,O226+1)</f>
        <v>2.5015331882971479</v>
      </c>
      <c r="L226" s="20" t="str">
        <f t="shared" si="25"/>
        <v>ProcesTax</v>
      </c>
      <c r="M226" s="20">
        <f>VLOOKUP(L226,Input!$C$2:$D$6,2,FALSE)</f>
        <v>13</v>
      </c>
      <c r="N226" s="20">
        <f t="shared" si="26"/>
        <v>26</v>
      </c>
      <c r="O226" s="20">
        <f>MATCH(F226,Input!$C$15:$U$15,0)</f>
        <v>1</v>
      </c>
    </row>
    <row r="227" spans="2:15">
      <c r="C227" t="s">
        <v>11</v>
      </c>
      <c r="D227" s="18">
        <v>2035</v>
      </c>
      <c r="E227" t="str">
        <f t="shared" si="23"/>
        <v>INDG*</v>
      </c>
      <c r="F227" t="str">
        <f t="shared" si="27"/>
        <v>INDSNG1</v>
      </c>
      <c r="G227" t="str">
        <f t="shared" si="27"/>
        <v>IGDMT</v>
      </c>
      <c r="H227" t="str">
        <f t="shared" si="27"/>
        <v>INDSNG1</v>
      </c>
      <c r="I227" s="10" t="s">
        <v>209</v>
      </c>
      <c r="J227" s="51">
        <f ca="1">OFFSET(Input!$A$1,M227+N227+2,O227+1)</f>
        <v>0</v>
      </c>
      <c r="L227" s="10" t="str">
        <f t="shared" si="25"/>
        <v>ProcesTax</v>
      </c>
      <c r="M227" s="10">
        <f>VLOOKUP(L227,Input!$C$2:$D$6,2,FALSE)</f>
        <v>13</v>
      </c>
      <c r="N227" s="10">
        <f t="shared" si="26"/>
        <v>26</v>
      </c>
      <c r="O227" s="10">
        <f>MATCH(F227,Input!$C$15:$U$15,0)</f>
        <v>15</v>
      </c>
    </row>
    <row r="228" spans="2:15">
      <c r="C228" t="s">
        <v>11</v>
      </c>
      <c r="D228" s="18">
        <v>2035</v>
      </c>
      <c r="E228" t="str">
        <f t="shared" si="23"/>
        <v>INDG*</v>
      </c>
      <c r="F228" t="str">
        <f t="shared" si="27"/>
        <v>INDSNG2</v>
      </c>
      <c r="G228" t="str">
        <f t="shared" si="27"/>
        <v>IGDMT</v>
      </c>
      <c r="H228" t="str">
        <f t="shared" si="27"/>
        <v>INDSNG2</v>
      </c>
      <c r="I228" s="10" t="s">
        <v>209</v>
      </c>
      <c r="J228" s="51">
        <f ca="1">OFFSET(Input!$A$1,M228+N228+2,O228+1)</f>
        <v>0</v>
      </c>
      <c r="L228" s="10" t="str">
        <f t="shared" si="25"/>
        <v>ProcesTax</v>
      </c>
      <c r="M228" s="10">
        <f>VLOOKUP(L228,Input!$C$2:$D$6,2,FALSE)</f>
        <v>13</v>
      </c>
      <c r="N228" s="10">
        <f t="shared" si="26"/>
        <v>26</v>
      </c>
      <c r="O228" s="10">
        <f>MATCH(F228,Input!$C$15:$U$15,0)</f>
        <v>16</v>
      </c>
    </row>
    <row r="229" spans="2:15">
      <c r="C229" t="s">
        <v>11</v>
      </c>
      <c r="D229" s="18">
        <v>2035</v>
      </c>
      <c r="E229" t="str">
        <f t="shared" si="23"/>
        <v>INDG*</v>
      </c>
      <c r="F229" t="str">
        <f t="shared" si="27"/>
        <v>INDCOA</v>
      </c>
      <c r="G229" t="str">
        <f t="shared" si="27"/>
        <v>IGDMT</v>
      </c>
      <c r="H229" t="str">
        <f t="shared" si="27"/>
        <v>INDCOA</v>
      </c>
      <c r="I229" s="10" t="s">
        <v>209</v>
      </c>
      <c r="J229" s="51">
        <f ca="1">OFFSET(Input!$A$1,M229+N229+2,O229+1)</f>
        <v>0</v>
      </c>
      <c r="L229" s="10" t="str">
        <f t="shared" si="25"/>
        <v>ProcesTax</v>
      </c>
      <c r="M229" s="10">
        <f>VLOOKUP(L229,Input!$C$2:$D$6,2,FALSE)</f>
        <v>13</v>
      </c>
      <c r="N229" s="10">
        <f t="shared" si="26"/>
        <v>26</v>
      </c>
      <c r="O229" s="10">
        <f>MATCH(F229,Input!$C$15:$U$15,0)</f>
        <v>2</v>
      </c>
    </row>
    <row r="230" spans="2:15">
      <c r="C230" t="s">
        <v>11</v>
      </c>
      <c r="D230" s="18">
        <v>2035</v>
      </c>
      <c r="E230" t="str">
        <f t="shared" si="23"/>
        <v>INDG*</v>
      </c>
      <c r="F230" t="str">
        <f t="shared" ref="F230:H249" si="28">F186</f>
        <v>INDDSL</v>
      </c>
      <c r="G230" t="str">
        <f t="shared" si="28"/>
        <v>IGDMT</v>
      </c>
      <c r="H230" t="str">
        <f t="shared" si="28"/>
        <v>INDDSL</v>
      </c>
      <c r="I230" s="10" t="s">
        <v>209</v>
      </c>
      <c r="J230" s="51">
        <f ca="1">OFFSET(Input!$A$1,M230+N230+2,O230+1)</f>
        <v>154.26271326684906</v>
      </c>
      <c r="L230" s="10" t="str">
        <f t="shared" si="25"/>
        <v>ProcesTax</v>
      </c>
      <c r="M230" s="10">
        <f>VLOOKUP(L230,Input!$C$2:$D$6,2,FALSE)</f>
        <v>13</v>
      </c>
      <c r="N230" s="10">
        <f t="shared" si="26"/>
        <v>26</v>
      </c>
      <c r="O230" s="10">
        <f>MATCH(F230,Input!$C$15:$U$15,0)</f>
        <v>3</v>
      </c>
    </row>
    <row r="231" spans="2:15">
      <c r="C231" t="s">
        <v>11</v>
      </c>
      <c r="D231" s="18">
        <v>2035</v>
      </c>
      <c r="E231" t="str">
        <f t="shared" si="23"/>
        <v>INDG*</v>
      </c>
      <c r="F231" t="str">
        <f t="shared" si="28"/>
        <v>INDDSB1</v>
      </c>
      <c r="G231" t="str">
        <f t="shared" si="28"/>
        <v>IGDMT</v>
      </c>
      <c r="H231" t="str">
        <f t="shared" si="28"/>
        <v>INDDSB1</v>
      </c>
      <c r="I231" s="10" t="s">
        <v>209</v>
      </c>
      <c r="J231" s="51">
        <f ca="1">OFFSET(Input!$A$1,M231+N231+2,O231+1)</f>
        <v>121.84069514307899</v>
      </c>
      <c r="L231" s="10" t="str">
        <f t="shared" si="25"/>
        <v>ProcesTax</v>
      </c>
      <c r="M231" s="10">
        <f>VLOOKUP(L231,Input!$C$2:$D$6,2,FALSE)</f>
        <v>13</v>
      </c>
      <c r="N231" s="10">
        <f t="shared" si="26"/>
        <v>26</v>
      </c>
      <c r="O231" s="10">
        <f>MATCH(F231,Input!$C$15:$U$15,0)</f>
        <v>13</v>
      </c>
    </row>
    <row r="232" spans="2:15">
      <c r="C232" t="s">
        <v>11</v>
      </c>
      <c r="D232" s="18">
        <v>2035</v>
      </c>
      <c r="E232" t="str">
        <f t="shared" si="23"/>
        <v>INDG*</v>
      </c>
      <c r="F232" t="str">
        <f t="shared" si="28"/>
        <v>INDDSB2</v>
      </c>
      <c r="G232" t="str">
        <f t="shared" si="28"/>
        <v>IGDMT</v>
      </c>
      <c r="H232" t="str">
        <f t="shared" si="28"/>
        <v>INDDSB2</v>
      </c>
      <c r="I232" s="10" t="s">
        <v>209</v>
      </c>
      <c r="J232" s="51">
        <f ca="1">OFFSET(Input!$A$1,M232+N232+2,O232+1)</f>
        <v>121.84069514307899</v>
      </c>
      <c r="L232" s="10" t="str">
        <f t="shared" si="25"/>
        <v>ProcesTax</v>
      </c>
      <c r="M232" s="10">
        <f>VLOOKUP(L232,Input!$C$2:$D$6,2,FALSE)</f>
        <v>13</v>
      </c>
      <c r="N232" s="10">
        <f t="shared" si="26"/>
        <v>26</v>
      </c>
      <c r="O232" s="10">
        <f>MATCH(F232,Input!$C$15:$U$15,0)</f>
        <v>14</v>
      </c>
    </row>
    <row r="233" spans="2:15">
      <c r="C233" t="s">
        <v>11</v>
      </c>
      <c r="D233" s="18">
        <v>2035</v>
      </c>
      <c r="E233" t="str">
        <f t="shared" si="23"/>
        <v>INDG*</v>
      </c>
      <c r="F233" t="str">
        <f t="shared" si="28"/>
        <v>INDWPE</v>
      </c>
      <c r="G233" t="str">
        <f t="shared" si="28"/>
        <v>IGDMT</v>
      </c>
      <c r="H233" t="str">
        <f t="shared" si="28"/>
        <v>INDWPE</v>
      </c>
      <c r="I233" s="10" t="s">
        <v>209</v>
      </c>
      <c r="J233" s="51">
        <f ca="1">OFFSET(Input!$A$1,M233+N233+2,O233+1)</f>
        <v>0</v>
      </c>
      <c r="L233" s="10" t="str">
        <f t="shared" si="25"/>
        <v>ProcesTax</v>
      </c>
      <c r="M233" s="10">
        <f>VLOOKUP(L233,Input!$C$2:$D$6,2,FALSE)</f>
        <v>13</v>
      </c>
      <c r="N233" s="10">
        <f t="shared" si="26"/>
        <v>26</v>
      </c>
      <c r="O233" s="10">
        <f>MATCH(F233,Input!$C$15:$U$15,0)</f>
        <v>4</v>
      </c>
    </row>
    <row r="234" spans="2:15">
      <c r="C234" t="s">
        <v>11</v>
      </c>
      <c r="D234" s="18">
        <v>2035</v>
      </c>
      <c r="E234" t="str">
        <f t="shared" si="23"/>
        <v>INDG*</v>
      </c>
      <c r="F234" t="str">
        <f t="shared" si="28"/>
        <v>INDWCH</v>
      </c>
      <c r="G234" t="str">
        <f t="shared" si="28"/>
        <v>IGDMT</v>
      </c>
      <c r="H234" t="str">
        <f t="shared" si="28"/>
        <v>INDWCH</v>
      </c>
      <c r="I234" s="10" t="s">
        <v>209</v>
      </c>
      <c r="J234" s="51">
        <f ca="1">OFFSET(Input!$A$1,M234+N234+2,O234+1)</f>
        <v>0</v>
      </c>
      <c r="L234" s="10" t="str">
        <f t="shared" si="25"/>
        <v>ProcesTax</v>
      </c>
      <c r="M234" s="10">
        <f>VLOOKUP(L234,Input!$C$2:$D$6,2,FALSE)</f>
        <v>13</v>
      </c>
      <c r="N234" s="10">
        <f t="shared" si="26"/>
        <v>26</v>
      </c>
      <c r="O234" s="10">
        <f>MATCH(F234,Input!$C$15:$U$15,0)</f>
        <v>5</v>
      </c>
    </row>
    <row r="235" spans="2:15">
      <c r="C235" t="s">
        <v>11</v>
      </c>
      <c r="D235" s="18">
        <v>2035</v>
      </c>
      <c r="E235" t="str">
        <f t="shared" si="23"/>
        <v>INDG*</v>
      </c>
      <c r="F235" t="str">
        <f t="shared" si="28"/>
        <v>INDBGA</v>
      </c>
      <c r="G235" t="str">
        <f t="shared" si="28"/>
        <v>IGDMT</v>
      </c>
      <c r="H235" t="str">
        <f t="shared" si="28"/>
        <v>INDBGA</v>
      </c>
      <c r="I235" s="10" t="s">
        <v>209</v>
      </c>
      <c r="J235" s="51">
        <f ca="1">OFFSET(Input!$A$1,M235+N235+2,O235+1)</f>
        <v>0</v>
      </c>
      <c r="L235" s="10" t="str">
        <f t="shared" si="25"/>
        <v>ProcesTax</v>
      </c>
      <c r="M235" s="10">
        <f>VLOOKUP(L235,Input!$C$2:$D$6,2,FALSE)</f>
        <v>13</v>
      </c>
      <c r="N235" s="10">
        <f t="shared" si="26"/>
        <v>26</v>
      </c>
      <c r="O235" s="10">
        <f>MATCH(F235,Input!$C$15:$U$15,0)</f>
        <v>6</v>
      </c>
    </row>
    <row r="236" spans="2:15">
      <c r="C236" t="s">
        <v>11</v>
      </c>
      <c r="D236" s="18">
        <v>2035</v>
      </c>
      <c r="E236" t="str">
        <f t="shared" si="23"/>
        <v>INDG*</v>
      </c>
      <c r="F236" t="str">
        <f t="shared" si="28"/>
        <v>INDHFO</v>
      </c>
      <c r="G236" t="str">
        <f t="shared" si="28"/>
        <v>IGDMT</v>
      </c>
      <c r="H236" t="str">
        <f t="shared" si="28"/>
        <v>INDHFO</v>
      </c>
      <c r="I236" s="10" t="s">
        <v>209</v>
      </c>
      <c r="J236" s="51">
        <f ca="1">OFFSET(Input!$A$1,M236+N236+2,O236+1)</f>
        <v>49.119350191937215</v>
      </c>
      <c r="L236" s="10" t="str">
        <f t="shared" si="25"/>
        <v>ProcesTax</v>
      </c>
      <c r="M236" s="10">
        <f>VLOOKUP(L236,Input!$C$2:$D$6,2,FALSE)</f>
        <v>13</v>
      </c>
      <c r="N236" s="10">
        <f t="shared" si="26"/>
        <v>26</v>
      </c>
      <c r="O236" s="10">
        <f>MATCH(F236,Input!$C$15:$U$15,0)</f>
        <v>7</v>
      </c>
    </row>
    <row r="237" spans="2:15">
      <c r="C237" t="s">
        <v>11</v>
      </c>
      <c r="D237" s="18">
        <v>2035</v>
      </c>
      <c r="E237" t="str">
        <f t="shared" ref="E237:E269" si="29">$U$3&amp;"*"</f>
        <v>INDG*</v>
      </c>
      <c r="F237" t="str">
        <f t="shared" si="28"/>
        <v>INDLPG</v>
      </c>
      <c r="G237" t="str">
        <f t="shared" si="28"/>
        <v>IGDMT</v>
      </c>
      <c r="H237" t="str">
        <f t="shared" si="28"/>
        <v>INDLPG</v>
      </c>
      <c r="I237" s="10" t="s">
        <v>209</v>
      </c>
      <c r="J237" s="51">
        <f ca="1">OFFSET(Input!$A$1,M237+N237+2,O237+1)</f>
        <v>50.283318770351023</v>
      </c>
      <c r="L237" s="10" t="str">
        <f t="shared" si="25"/>
        <v>ProcesTax</v>
      </c>
      <c r="M237" s="10">
        <f>VLOOKUP(L237,Input!$C$2:$D$6,2,FALSE)</f>
        <v>13</v>
      </c>
      <c r="N237" s="10">
        <f t="shared" si="26"/>
        <v>26</v>
      </c>
      <c r="O237" s="10">
        <f>MATCH(F237,Input!$C$15:$U$15,0)</f>
        <v>8</v>
      </c>
    </row>
    <row r="238" spans="2:15">
      <c r="C238" t="s">
        <v>11</v>
      </c>
      <c r="D238" s="18">
        <v>2035</v>
      </c>
      <c r="E238" t="str">
        <f t="shared" si="29"/>
        <v>INDG*</v>
      </c>
      <c r="F238" t="str">
        <f t="shared" si="28"/>
        <v>INDWST</v>
      </c>
      <c r="G238" t="str">
        <f t="shared" si="28"/>
        <v>IGDMT</v>
      </c>
      <c r="H238" t="str">
        <f t="shared" si="28"/>
        <v>INDWST</v>
      </c>
      <c r="I238" s="10" t="s">
        <v>209</v>
      </c>
      <c r="J238" s="51">
        <f ca="1">OFFSET(Input!$A$1,M238+N238+2,O238+1)</f>
        <v>0</v>
      </c>
      <c r="L238" s="10" t="str">
        <f t="shared" si="25"/>
        <v>ProcesTax</v>
      </c>
      <c r="M238" s="10">
        <f>VLOOKUP(L238,Input!$C$2:$D$6,2,FALSE)</f>
        <v>13</v>
      </c>
      <c r="N238" s="10">
        <f t="shared" si="26"/>
        <v>26</v>
      </c>
      <c r="O238" s="10">
        <f>MATCH(F238,Input!$C$15:$U$15,0)</f>
        <v>9</v>
      </c>
    </row>
    <row r="239" spans="2:15">
      <c r="C239" t="s">
        <v>11</v>
      </c>
      <c r="D239" s="18">
        <v>2035</v>
      </c>
      <c r="E239" t="str">
        <f t="shared" si="29"/>
        <v>INDG*</v>
      </c>
      <c r="F239" t="str">
        <f t="shared" si="28"/>
        <v>INDHCE</v>
      </c>
      <c r="G239" t="str">
        <f t="shared" si="28"/>
        <v>IGDMT</v>
      </c>
      <c r="H239" t="str">
        <f t="shared" si="28"/>
        <v>INDHCE</v>
      </c>
      <c r="I239" s="10" t="s">
        <v>209</v>
      </c>
      <c r="J239" s="51">
        <f ca="1">OFFSET(Input!$A$1,M239+N239+2,O239+1)</f>
        <v>30.170076892571945</v>
      </c>
      <c r="L239" s="10" t="str">
        <f t="shared" si="25"/>
        <v>ProcesTax</v>
      </c>
      <c r="M239" s="10">
        <f>VLOOKUP(L239,Input!$C$2:$D$6,2,FALSE)</f>
        <v>13</v>
      </c>
      <c r="N239" s="10">
        <f t="shared" si="26"/>
        <v>26</v>
      </c>
      <c r="O239" s="10">
        <f>MATCH(F239,Input!$C$15:$U$15,0)</f>
        <v>10</v>
      </c>
    </row>
    <row r="240" spans="2:15">
      <c r="C240" t="s">
        <v>11</v>
      </c>
      <c r="D240" s="18">
        <v>2035</v>
      </c>
      <c r="E240" t="str">
        <f t="shared" si="29"/>
        <v>INDG*</v>
      </c>
      <c r="F240" t="str">
        <f t="shared" si="28"/>
        <v>INDHDE</v>
      </c>
      <c r="G240" t="str">
        <f t="shared" si="28"/>
        <v>IGDMT</v>
      </c>
      <c r="H240" t="str">
        <f t="shared" si="28"/>
        <v>INDHDE</v>
      </c>
      <c r="I240" s="10" t="s">
        <v>209</v>
      </c>
      <c r="J240" s="51">
        <f ca="1">OFFSET(Input!$A$1,M240+N240+2,O240+1)</f>
        <v>30.170076892571945</v>
      </c>
      <c r="L240" s="10" t="str">
        <f t="shared" si="25"/>
        <v>ProcesTax</v>
      </c>
      <c r="M240" s="10">
        <f>VLOOKUP(L240,Input!$C$2:$D$6,2,FALSE)</f>
        <v>13</v>
      </c>
      <c r="N240" s="10">
        <f t="shared" si="26"/>
        <v>26</v>
      </c>
      <c r="O240" s="10">
        <f>MATCH(F240,Input!$C$15:$U$15,0)</f>
        <v>11</v>
      </c>
    </row>
    <row r="241" spans="2:15">
      <c r="B241" s="9"/>
      <c r="C241" s="9" t="s">
        <v>11</v>
      </c>
      <c r="D241" s="12">
        <v>2035</v>
      </c>
      <c r="E241" s="9" t="str">
        <f t="shared" si="29"/>
        <v>INDG*</v>
      </c>
      <c r="F241" s="9" t="str">
        <f t="shared" si="28"/>
        <v>INDELC</v>
      </c>
      <c r="G241" s="9" t="str">
        <f t="shared" si="28"/>
        <v>IGDMT</v>
      </c>
      <c r="H241" s="9" t="str">
        <f t="shared" si="28"/>
        <v>INDELC</v>
      </c>
      <c r="I241" s="13" t="s">
        <v>209</v>
      </c>
      <c r="J241" s="52">
        <f ca="1">OFFSET(Input!$A$1,M241+N241+2,O241+1)</f>
        <v>1.2736219854102486</v>
      </c>
      <c r="L241" s="13" t="str">
        <f t="shared" si="25"/>
        <v>ProcesTax</v>
      </c>
      <c r="M241" s="13">
        <f>VLOOKUP(L241,Input!$C$2:$D$6,2,FALSE)</f>
        <v>13</v>
      </c>
      <c r="N241" s="13">
        <f t="shared" si="26"/>
        <v>26</v>
      </c>
      <c r="O241" s="13">
        <f>MATCH(F241,Input!$C$15:$U$15,0)</f>
        <v>12</v>
      </c>
    </row>
    <row r="242" spans="2:15">
      <c r="C242" t="s">
        <v>11</v>
      </c>
      <c r="D242" s="18">
        <v>2035</v>
      </c>
      <c r="E242" t="str">
        <f t="shared" si="29"/>
        <v>INDG*</v>
      </c>
      <c r="F242" t="str">
        <f t="shared" si="28"/>
        <v>INDNGA</v>
      </c>
      <c r="G242" t="str">
        <f t="shared" si="28"/>
        <v>IGDHT</v>
      </c>
      <c r="H242" t="str">
        <f t="shared" si="28"/>
        <v>INDNGA</v>
      </c>
      <c r="I242" s="10" t="s">
        <v>209</v>
      </c>
      <c r="J242" s="51">
        <f ca="1">OFFSET(Input!$A$1,M242+N242+2,O242+1)</f>
        <v>2.5015331882971479</v>
      </c>
      <c r="L242" s="10" t="str">
        <f t="shared" si="25"/>
        <v>ProcesTax</v>
      </c>
      <c r="M242" s="10">
        <f>VLOOKUP(L242,Input!$C$2:$D$6,2,FALSE)</f>
        <v>13</v>
      </c>
      <c r="N242" s="10">
        <f t="shared" si="26"/>
        <v>26</v>
      </c>
      <c r="O242" s="10">
        <f>MATCH(F242,Input!$C$15:$U$15,0)</f>
        <v>1</v>
      </c>
    </row>
    <row r="243" spans="2:15">
      <c r="C243" t="s">
        <v>11</v>
      </c>
      <c r="D243" s="18">
        <v>2035</v>
      </c>
      <c r="E243" t="str">
        <f t="shared" si="29"/>
        <v>INDG*</v>
      </c>
      <c r="F243" t="str">
        <f t="shared" si="28"/>
        <v>INDSNG2</v>
      </c>
      <c r="G243" t="str">
        <f t="shared" si="28"/>
        <v>IGDHT</v>
      </c>
      <c r="H243" t="str">
        <f t="shared" si="28"/>
        <v>INDSNG2</v>
      </c>
      <c r="I243" s="10" t="s">
        <v>209</v>
      </c>
      <c r="J243" s="51">
        <f ca="1">OFFSET(Input!$A$1,M243+N243+2,O243+1)</f>
        <v>0</v>
      </c>
      <c r="L243" s="10" t="str">
        <f t="shared" si="25"/>
        <v>ProcesTax</v>
      </c>
      <c r="M243" s="10">
        <f>VLOOKUP(L243,Input!$C$2:$D$6,2,FALSE)</f>
        <v>13</v>
      </c>
      <c r="N243" s="10">
        <f t="shared" si="26"/>
        <v>26</v>
      </c>
      <c r="O243" s="10">
        <f>MATCH(F243,Input!$C$15:$U$15,0)</f>
        <v>16</v>
      </c>
    </row>
    <row r="244" spans="2:15">
      <c r="C244" t="s">
        <v>11</v>
      </c>
      <c r="D244" s="18">
        <v>2035</v>
      </c>
      <c r="E244" t="str">
        <f t="shared" si="29"/>
        <v>INDG*</v>
      </c>
      <c r="F244" t="str">
        <f t="shared" si="28"/>
        <v>INDSNG1</v>
      </c>
      <c r="G244" t="str">
        <f t="shared" si="28"/>
        <v>IGDHT</v>
      </c>
      <c r="H244" t="str">
        <f t="shared" si="28"/>
        <v>INDSNG1</v>
      </c>
      <c r="I244" s="10" t="s">
        <v>209</v>
      </c>
      <c r="J244" s="51">
        <f ca="1">OFFSET(Input!$A$1,M244+N244+2,O244+1)</f>
        <v>0</v>
      </c>
      <c r="L244" s="10" t="str">
        <f t="shared" si="25"/>
        <v>ProcesTax</v>
      </c>
      <c r="M244" s="10">
        <f>VLOOKUP(L244,Input!$C$2:$D$6,2,FALSE)</f>
        <v>13</v>
      </c>
      <c r="N244" s="10">
        <f t="shared" si="26"/>
        <v>26</v>
      </c>
      <c r="O244" s="10">
        <f>MATCH(F244,Input!$C$15:$U$15,0)</f>
        <v>15</v>
      </c>
    </row>
    <row r="245" spans="2:15">
      <c r="B245" s="9"/>
      <c r="C245" s="9" t="s">
        <v>11</v>
      </c>
      <c r="D245" s="12">
        <v>2035</v>
      </c>
      <c r="E245" s="9" t="str">
        <f t="shared" si="29"/>
        <v>INDG*</v>
      </c>
      <c r="F245" s="9" t="str">
        <f t="shared" si="28"/>
        <v>INDLPG</v>
      </c>
      <c r="G245" s="9" t="str">
        <f t="shared" si="28"/>
        <v>IGDHT</v>
      </c>
      <c r="H245" s="9" t="str">
        <f t="shared" si="28"/>
        <v>INDLPG</v>
      </c>
      <c r="I245" s="13" t="s">
        <v>209</v>
      </c>
      <c r="J245" s="52">
        <f ca="1">OFFSET(Input!$A$1,M245+N245+2,O245+1)</f>
        <v>50.283318770351023</v>
      </c>
      <c r="L245" s="13" t="str">
        <f t="shared" si="25"/>
        <v>ProcesTax</v>
      </c>
      <c r="M245" s="13">
        <f>VLOOKUP(L245,Input!$C$2:$D$6,2,FALSE)</f>
        <v>13</v>
      </c>
      <c r="N245" s="13">
        <f t="shared" si="26"/>
        <v>26</v>
      </c>
      <c r="O245" s="13">
        <f>MATCH(F245,Input!$C$15:$U$15,0)</f>
        <v>8</v>
      </c>
    </row>
    <row r="246" spans="2:15">
      <c r="C246" t="s">
        <v>11</v>
      </c>
      <c r="D246" s="18">
        <v>2035</v>
      </c>
      <c r="E246" t="str">
        <f t="shared" si="29"/>
        <v>INDG*</v>
      </c>
      <c r="F246" t="str">
        <f t="shared" si="28"/>
        <v>INDNGA</v>
      </c>
      <c r="G246" t="str">
        <f t="shared" si="28"/>
        <v>IGDRH</v>
      </c>
      <c r="H246" t="str">
        <f t="shared" si="28"/>
        <v>INDNGA</v>
      </c>
      <c r="I246" s="10" t="s">
        <v>209</v>
      </c>
      <c r="J246" s="51">
        <f ca="1">OFFSET(Input!$A$1,M246+N246+2,O246+1)</f>
        <v>78.90688938861561</v>
      </c>
      <c r="L246" s="10" t="str">
        <f t="shared" si="25"/>
        <v>HeatTax</v>
      </c>
      <c r="M246" s="10">
        <f>VLOOKUP(L246,Input!$C$2:$D$6,2,FALSE)</f>
        <v>63</v>
      </c>
      <c r="N246" s="10">
        <f t="shared" si="26"/>
        <v>26</v>
      </c>
      <c r="O246" s="10">
        <f>MATCH(F246,Input!$C$15:$U$15,0)</f>
        <v>1</v>
      </c>
    </row>
    <row r="247" spans="2:15">
      <c r="C247" t="s">
        <v>11</v>
      </c>
      <c r="D247" s="18">
        <v>2035</v>
      </c>
      <c r="E247" t="str">
        <f t="shared" si="29"/>
        <v>INDG*</v>
      </c>
      <c r="F247" t="str">
        <f t="shared" si="28"/>
        <v>INDSNG2</v>
      </c>
      <c r="G247" t="str">
        <f t="shared" si="28"/>
        <v>IGDRH</v>
      </c>
      <c r="H247" t="str">
        <f t="shared" si="28"/>
        <v>INDSNG2</v>
      </c>
      <c r="I247" s="10" t="s">
        <v>209</v>
      </c>
      <c r="J247" s="51">
        <f ca="1">OFFSET(Input!$A$1,M247+N247+2,O247+1)</f>
        <v>0</v>
      </c>
      <c r="L247" s="10" t="str">
        <f t="shared" si="25"/>
        <v>HeatTax</v>
      </c>
      <c r="M247" s="10">
        <f>VLOOKUP(L247,Input!$C$2:$D$6,2,FALSE)</f>
        <v>63</v>
      </c>
      <c r="N247" s="10">
        <f t="shared" si="26"/>
        <v>26</v>
      </c>
      <c r="O247" s="10">
        <f>MATCH(F247,Input!$C$15:$U$15,0)</f>
        <v>16</v>
      </c>
    </row>
    <row r="248" spans="2:15">
      <c r="C248" t="s">
        <v>11</v>
      </c>
      <c r="D248" s="18">
        <v>2035</v>
      </c>
      <c r="E248" t="str">
        <f t="shared" si="29"/>
        <v>INDG*</v>
      </c>
      <c r="F248" t="str">
        <f t="shared" si="28"/>
        <v>INDSNG1</v>
      </c>
      <c r="G248" t="str">
        <f t="shared" si="28"/>
        <v>IGDRH</v>
      </c>
      <c r="H248" t="str">
        <f t="shared" si="28"/>
        <v>INDSNG1</v>
      </c>
      <c r="I248" s="10" t="s">
        <v>209</v>
      </c>
      <c r="J248" s="51">
        <f ca="1">OFFSET(Input!$A$1,M248+N248+2,O248+1)</f>
        <v>121.84069514307899</v>
      </c>
      <c r="L248" s="10" t="str">
        <f t="shared" si="25"/>
        <v>HeatTax</v>
      </c>
      <c r="M248" s="10">
        <f>VLOOKUP(L248,Input!$C$2:$D$6,2,FALSE)</f>
        <v>63</v>
      </c>
      <c r="N248" s="10">
        <f t="shared" si="26"/>
        <v>26</v>
      </c>
      <c r="O248" s="10">
        <f>MATCH(F248,Input!$C$15:$U$15,0)</f>
        <v>15</v>
      </c>
    </row>
    <row r="249" spans="2:15">
      <c r="C249" t="s">
        <v>11</v>
      </c>
      <c r="D249" s="18">
        <v>2035</v>
      </c>
      <c r="E249" t="str">
        <f t="shared" si="29"/>
        <v>INDG*</v>
      </c>
      <c r="F249" t="str">
        <f t="shared" si="28"/>
        <v>INDCOA</v>
      </c>
      <c r="G249" t="str">
        <f t="shared" si="28"/>
        <v>IGDRH</v>
      </c>
      <c r="H249" t="str">
        <f t="shared" si="28"/>
        <v>INDCOA</v>
      </c>
      <c r="I249" s="10" t="s">
        <v>209</v>
      </c>
      <c r="J249" s="51">
        <f ca="1">OFFSET(Input!$A$1,M249+N249+2,O249+1)</f>
        <v>0</v>
      </c>
      <c r="L249" s="10" t="str">
        <f t="shared" si="25"/>
        <v>HeatTax</v>
      </c>
      <c r="M249" s="10">
        <f>VLOOKUP(L249,Input!$C$2:$D$6,2,FALSE)</f>
        <v>63</v>
      </c>
      <c r="N249" s="10">
        <f t="shared" si="26"/>
        <v>26</v>
      </c>
      <c r="O249" s="10">
        <f>MATCH(F249,Input!$C$15:$U$15,0)</f>
        <v>2</v>
      </c>
    </row>
    <row r="250" spans="2:15">
      <c r="C250" t="s">
        <v>11</v>
      </c>
      <c r="D250" s="18">
        <v>2035</v>
      </c>
      <c r="E250" t="str">
        <f t="shared" si="29"/>
        <v>INDG*</v>
      </c>
      <c r="F250" t="str">
        <f t="shared" ref="F250:H269" si="30">F206</f>
        <v>INDDSL</v>
      </c>
      <c r="G250" t="str">
        <f t="shared" si="30"/>
        <v>IGDRH</v>
      </c>
      <c r="H250" t="str">
        <f t="shared" si="30"/>
        <v>INDDSL</v>
      </c>
      <c r="I250" s="10" t="s">
        <v>209</v>
      </c>
      <c r="J250" s="51">
        <f ca="1">OFFSET(Input!$A$1,M250+N250+2,O250+1)</f>
        <v>154.26271326684906</v>
      </c>
      <c r="L250" s="10" t="str">
        <f t="shared" si="25"/>
        <v>HeatTax</v>
      </c>
      <c r="M250" s="10">
        <f>VLOOKUP(L250,Input!$C$2:$D$6,2,FALSE)</f>
        <v>63</v>
      </c>
      <c r="N250" s="10">
        <f t="shared" si="26"/>
        <v>26</v>
      </c>
      <c r="O250" s="10">
        <f>MATCH(F250,Input!$C$15:$U$15,0)</f>
        <v>3</v>
      </c>
    </row>
    <row r="251" spans="2:15">
      <c r="C251" t="s">
        <v>11</v>
      </c>
      <c r="D251" s="18">
        <v>2035</v>
      </c>
      <c r="E251" t="str">
        <f t="shared" si="29"/>
        <v>INDG*</v>
      </c>
      <c r="F251" t="str">
        <f t="shared" si="30"/>
        <v>INDDSB1</v>
      </c>
      <c r="G251" t="str">
        <f t="shared" si="30"/>
        <v>IGDRH</v>
      </c>
      <c r="H251" t="str">
        <f t="shared" si="30"/>
        <v>INDDSB1</v>
      </c>
      <c r="I251" s="10" t="s">
        <v>209</v>
      </c>
      <c r="J251" s="51">
        <f ca="1">OFFSET(Input!$A$1,M251+N251+2,O251+1)</f>
        <v>40.322872058088471</v>
      </c>
      <c r="L251" s="10" t="str">
        <f t="shared" si="25"/>
        <v>HeatTax</v>
      </c>
      <c r="M251" s="10">
        <f>VLOOKUP(L251,Input!$C$2:$D$6,2,FALSE)</f>
        <v>63</v>
      </c>
      <c r="N251" s="10">
        <f t="shared" si="26"/>
        <v>26</v>
      </c>
      <c r="O251" s="10">
        <f>MATCH(F251,Input!$C$15:$U$15,0)</f>
        <v>13</v>
      </c>
    </row>
    <row r="252" spans="2:15">
      <c r="C252" t="s">
        <v>11</v>
      </c>
      <c r="D252" s="18">
        <v>2035</v>
      </c>
      <c r="E252" t="str">
        <f t="shared" si="29"/>
        <v>INDG*</v>
      </c>
      <c r="F252" t="str">
        <f t="shared" si="30"/>
        <v>INDDSB2</v>
      </c>
      <c r="G252" t="str">
        <f t="shared" si="30"/>
        <v>IGDRH</v>
      </c>
      <c r="H252" t="str">
        <f t="shared" si="30"/>
        <v>INDDSB2</v>
      </c>
      <c r="I252" s="10" t="s">
        <v>209</v>
      </c>
      <c r="J252" s="51">
        <f ca="1">OFFSET(Input!$A$1,M252+N252+2,O252+1)</f>
        <v>121.84069514307899</v>
      </c>
      <c r="L252" s="10" t="str">
        <f t="shared" si="25"/>
        <v>HeatTax</v>
      </c>
      <c r="M252" s="10">
        <f>VLOOKUP(L252,Input!$C$2:$D$6,2,FALSE)</f>
        <v>63</v>
      </c>
      <c r="N252" s="10">
        <f t="shared" si="26"/>
        <v>26</v>
      </c>
      <c r="O252" s="10">
        <f>MATCH(F252,Input!$C$15:$U$15,0)</f>
        <v>14</v>
      </c>
    </row>
    <row r="253" spans="2:15">
      <c r="C253" t="s">
        <v>11</v>
      </c>
      <c r="D253" s="18">
        <v>2035</v>
      </c>
      <c r="E253" t="str">
        <f t="shared" si="29"/>
        <v>INDG*</v>
      </c>
      <c r="F253" t="str">
        <f t="shared" si="30"/>
        <v>INDWPE</v>
      </c>
      <c r="G253" t="str">
        <f t="shared" si="30"/>
        <v>IGDRH</v>
      </c>
      <c r="H253" t="str">
        <f t="shared" si="30"/>
        <v>INDWPE</v>
      </c>
      <c r="I253" s="10" t="s">
        <v>209</v>
      </c>
      <c r="J253" s="51">
        <f ca="1">OFFSET(Input!$A$1,M253+N253+2,O253+1)</f>
        <v>0</v>
      </c>
      <c r="L253" s="10" t="str">
        <f t="shared" si="25"/>
        <v>HeatTax</v>
      </c>
      <c r="M253" s="10">
        <f>VLOOKUP(L253,Input!$C$2:$D$6,2,FALSE)</f>
        <v>63</v>
      </c>
      <c r="N253" s="10">
        <f t="shared" si="26"/>
        <v>26</v>
      </c>
      <c r="O253" s="10">
        <f>MATCH(F253,Input!$C$15:$U$15,0)</f>
        <v>4</v>
      </c>
    </row>
    <row r="254" spans="2:15">
      <c r="C254" t="s">
        <v>11</v>
      </c>
      <c r="D254" s="18">
        <v>2035</v>
      </c>
      <c r="E254" t="str">
        <f t="shared" si="29"/>
        <v>INDG*</v>
      </c>
      <c r="F254" t="str">
        <f t="shared" si="30"/>
        <v>INDWCH</v>
      </c>
      <c r="G254" t="str">
        <f t="shared" si="30"/>
        <v>IGDRH</v>
      </c>
      <c r="H254" t="str">
        <f t="shared" si="30"/>
        <v>INDWCH</v>
      </c>
      <c r="I254" s="10" t="s">
        <v>209</v>
      </c>
      <c r="J254" s="51">
        <f ca="1">OFFSET(Input!$A$1,M254+N254+2,O254+1)</f>
        <v>0</v>
      </c>
      <c r="L254" s="10" t="str">
        <f t="shared" si="25"/>
        <v>HeatTax</v>
      </c>
      <c r="M254" s="10">
        <f>VLOOKUP(L254,Input!$C$2:$D$6,2,FALSE)</f>
        <v>63</v>
      </c>
      <c r="N254" s="10">
        <f t="shared" si="26"/>
        <v>26</v>
      </c>
      <c r="O254" s="10">
        <f>MATCH(F254,Input!$C$15:$U$15,0)</f>
        <v>5</v>
      </c>
    </row>
    <row r="255" spans="2:15">
      <c r="C255" t="s">
        <v>11</v>
      </c>
      <c r="D255" s="18">
        <v>2035</v>
      </c>
      <c r="E255" t="str">
        <f t="shared" si="29"/>
        <v>INDG*</v>
      </c>
      <c r="F255" t="str">
        <f t="shared" si="30"/>
        <v>INDBGA</v>
      </c>
      <c r="G255" t="str">
        <f t="shared" si="30"/>
        <v>IGDRH</v>
      </c>
      <c r="H255" t="str">
        <f t="shared" si="30"/>
        <v>INDBGA</v>
      </c>
      <c r="I255" s="10" t="s">
        <v>209</v>
      </c>
      <c r="J255" s="51">
        <f ca="1">OFFSET(Input!$A$1,M255+N255+2,O255+1)</f>
        <v>0</v>
      </c>
      <c r="L255" s="10" t="str">
        <f t="shared" si="25"/>
        <v>HeatTax</v>
      </c>
      <c r="M255" s="10">
        <f>VLOOKUP(L255,Input!$C$2:$D$6,2,FALSE)</f>
        <v>63</v>
      </c>
      <c r="N255" s="10">
        <f t="shared" si="26"/>
        <v>26</v>
      </c>
      <c r="O255" s="10">
        <f>MATCH(F255,Input!$C$15:$U$15,0)</f>
        <v>6</v>
      </c>
    </row>
    <row r="256" spans="2:15">
      <c r="C256" t="s">
        <v>11</v>
      </c>
      <c r="D256" s="18">
        <v>2035</v>
      </c>
      <c r="E256" t="str">
        <f t="shared" si="29"/>
        <v>INDG*</v>
      </c>
      <c r="F256" t="str">
        <f t="shared" si="30"/>
        <v>INDHFO</v>
      </c>
      <c r="G256" t="str">
        <f t="shared" si="30"/>
        <v>IGDRH</v>
      </c>
      <c r="H256" t="str">
        <f t="shared" si="30"/>
        <v>INDHFO</v>
      </c>
      <c r="I256" s="10" t="s">
        <v>209</v>
      </c>
      <c r="J256" s="51">
        <f ca="1">OFFSET(Input!$A$1,M256+N256+2,O256+1)</f>
        <v>70.840902704037745</v>
      </c>
      <c r="L256" s="10" t="str">
        <f t="shared" si="25"/>
        <v>HeatTax</v>
      </c>
      <c r="M256" s="10">
        <f>VLOOKUP(L256,Input!$C$2:$D$6,2,FALSE)</f>
        <v>63</v>
      </c>
      <c r="N256" s="10">
        <f t="shared" si="26"/>
        <v>26</v>
      </c>
      <c r="O256" s="10">
        <f>MATCH(F256,Input!$C$15:$U$15,0)</f>
        <v>7</v>
      </c>
    </row>
    <row r="257" spans="2:15">
      <c r="C257" t="s">
        <v>11</v>
      </c>
      <c r="D257" s="18">
        <v>2035</v>
      </c>
      <c r="E257" t="str">
        <f t="shared" si="29"/>
        <v>INDG*</v>
      </c>
      <c r="F257" t="str">
        <f t="shared" si="30"/>
        <v>INDLPG</v>
      </c>
      <c r="G257" t="str">
        <f t="shared" si="30"/>
        <v>IGDRH</v>
      </c>
      <c r="H257" t="str">
        <f t="shared" si="30"/>
        <v>INDLPG</v>
      </c>
      <c r="I257" s="10" t="s">
        <v>209</v>
      </c>
      <c r="J257" s="51">
        <f ca="1">OFFSET(Input!$A$1,M257+N257+2,O257+1)</f>
        <v>50.283318770351023</v>
      </c>
      <c r="L257" s="10" t="str">
        <f t="shared" si="25"/>
        <v>HeatTax</v>
      </c>
      <c r="M257" s="10">
        <f>VLOOKUP(L257,Input!$C$2:$D$6,2,FALSE)</f>
        <v>63</v>
      </c>
      <c r="N257" s="10">
        <f t="shared" si="26"/>
        <v>26</v>
      </c>
      <c r="O257" s="10">
        <f>MATCH(F257,Input!$C$15:$U$15,0)</f>
        <v>8</v>
      </c>
    </row>
    <row r="258" spans="2:15">
      <c r="C258" t="s">
        <v>11</v>
      </c>
      <c r="D258" s="18">
        <v>2035</v>
      </c>
      <c r="E258" t="str">
        <f t="shared" si="29"/>
        <v>INDG*</v>
      </c>
      <c r="F258" t="str">
        <f t="shared" si="30"/>
        <v>INDWST</v>
      </c>
      <c r="G258" t="str">
        <f t="shared" si="30"/>
        <v>IGDRH</v>
      </c>
      <c r="H258" t="str">
        <f t="shared" si="30"/>
        <v>INDWST</v>
      </c>
      <c r="I258" s="10" t="s">
        <v>209</v>
      </c>
      <c r="J258" s="51">
        <f ca="1">OFFSET(Input!$A$1,M258+N258+2,O258+1)</f>
        <v>0</v>
      </c>
      <c r="L258" s="10" t="str">
        <f t="shared" si="25"/>
        <v>HeatTax</v>
      </c>
      <c r="M258" s="10">
        <f>VLOOKUP(L258,Input!$C$2:$D$6,2,FALSE)</f>
        <v>63</v>
      </c>
      <c r="N258" s="10">
        <f t="shared" si="26"/>
        <v>26</v>
      </c>
      <c r="O258" s="10">
        <f>MATCH(F258,Input!$C$15:$U$15,0)</f>
        <v>9</v>
      </c>
    </row>
    <row r="259" spans="2:15">
      <c r="C259" t="s">
        <v>11</v>
      </c>
      <c r="D259" s="18">
        <v>2035</v>
      </c>
      <c r="E259" t="str">
        <f t="shared" si="29"/>
        <v>INDG*</v>
      </c>
      <c r="F259" t="str">
        <f t="shared" si="30"/>
        <v>INDHCE</v>
      </c>
      <c r="G259" t="str">
        <f t="shared" si="30"/>
        <v>IGDRH</v>
      </c>
      <c r="H259" t="str">
        <f t="shared" si="30"/>
        <v>INDHCE</v>
      </c>
      <c r="I259" s="10" t="s">
        <v>209</v>
      </c>
      <c r="J259" s="51">
        <f ca="1">OFFSET(Input!$A$1,M259+N259+2,O259+1)</f>
        <v>30.170076892571945</v>
      </c>
      <c r="L259" s="10" t="str">
        <f t="shared" si="25"/>
        <v>HeatTax</v>
      </c>
      <c r="M259" s="10">
        <f>VLOOKUP(L259,Input!$C$2:$D$6,2,FALSE)</f>
        <v>63</v>
      </c>
      <c r="N259" s="10">
        <f t="shared" si="26"/>
        <v>26</v>
      </c>
      <c r="O259" s="10">
        <f>MATCH(F259,Input!$C$15:$U$15,0)</f>
        <v>10</v>
      </c>
    </row>
    <row r="260" spans="2:15">
      <c r="C260" t="s">
        <v>11</v>
      </c>
      <c r="D260" s="18">
        <v>2035</v>
      </c>
      <c r="E260" t="str">
        <f t="shared" si="29"/>
        <v>INDG*</v>
      </c>
      <c r="F260" t="str">
        <f t="shared" si="30"/>
        <v>INDHDE</v>
      </c>
      <c r="G260" t="str">
        <f t="shared" si="30"/>
        <v>IGDRH</v>
      </c>
      <c r="H260" t="str">
        <f t="shared" si="30"/>
        <v>INDHDE</v>
      </c>
      <c r="I260" s="10" t="s">
        <v>209</v>
      </c>
      <c r="J260" s="51">
        <f ca="1">OFFSET(Input!$A$1,M260+N260+2,O260+1)</f>
        <v>30.170076892571945</v>
      </c>
      <c r="L260" s="10" t="str">
        <f t="shared" si="25"/>
        <v>HeatTax</v>
      </c>
      <c r="M260" s="10">
        <f>VLOOKUP(L260,Input!$C$2:$D$6,2,FALSE)</f>
        <v>63</v>
      </c>
      <c r="N260" s="10">
        <f t="shared" si="26"/>
        <v>26</v>
      </c>
      <c r="O260" s="10">
        <f>MATCH(F260,Input!$C$15:$U$15,0)</f>
        <v>11</v>
      </c>
    </row>
    <row r="261" spans="2:15">
      <c r="B261" s="9"/>
      <c r="C261" s="9" t="s">
        <v>11</v>
      </c>
      <c r="D261" s="12">
        <v>2035</v>
      </c>
      <c r="E261" s="9" t="str">
        <f t="shared" si="29"/>
        <v>INDG*</v>
      </c>
      <c r="F261" s="9" t="str">
        <f t="shared" si="30"/>
        <v>INDELC</v>
      </c>
      <c r="G261" s="9" t="str">
        <f t="shared" si="30"/>
        <v>IGDRH</v>
      </c>
      <c r="H261" s="9" t="str">
        <f t="shared" si="30"/>
        <v>INDELC</v>
      </c>
      <c r="I261" s="13" t="s">
        <v>209</v>
      </c>
      <c r="J261" s="52">
        <f ca="1">OFFSET(Input!$A$1,M261+N261+2,O261+1)</f>
        <v>40.322872058088471</v>
      </c>
      <c r="L261" s="13" t="str">
        <f t="shared" si="25"/>
        <v>HeatTax</v>
      </c>
      <c r="M261" s="13">
        <f>VLOOKUP(L261,Input!$C$2:$D$6,2,FALSE)</f>
        <v>63</v>
      </c>
      <c r="N261" s="13">
        <f t="shared" si="26"/>
        <v>26</v>
      </c>
      <c r="O261" s="13">
        <f>MATCH(F261,Input!$C$15:$U$15,0)</f>
        <v>12</v>
      </c>
    </row>
    <row r="262" spans="2:15">
      <c r="B262" s="26"/>
      <c r="C262" s="26" t="s">
        <v>11</v>
      </c>
      <c r="D262" s="27">
        <v>2035</v>
      </c>
      <c r="E262" s="26" t="str">
        <f t="shared" si="29"/>
        <v>INDG*</v>
      </c>
      <c r="F262" s="26" t="str">
        <f t="shared" si="30"/>
        <v>INDELC</v>
      </c>
      <c r="G262" s="26" t="str">
        <f t="shared" si="30"/>
        <v>IGDLA</v>
      </c>
      <c r="H262" s="26" t="str">
        <f t="shared" si="30"/>
        <v>INDELC</v>
      </c>
      <c r="I262" s="28" t="s">
        <v>209</v>
      </c>
      <c r="J262" s="53">
        <f ca="1">OFFSET(Input!$A$1,M262+N262+2,O262+1)</f>
        <v>40.322872058088471</v>
      </c>
      <c r="L262" s="28" t="str">
        <f t="shared" si="25"/>
        <v>FullTax</v>
      </c>
      <c r="M262" s="28">
        <f>VLOOKUP(L262,Input!$C$2:$D$6,2,FALSE)</f>
        <v>113</v>
      </c>
      <c r="N262" s="28">
        <f t="shared" si="26"/>
        <v>26</v>
      </c>
      <c r="O262" s="28">
        <f>MATCH(F262,Input!$C$15:$U$15,0)</f>
        <v>12</v>
      </c>
    </row>
    <row r="263" spans="2:15">
      <c r="B263" s="9"/>
      <c r="C263" s="9" t="s">
        <v>11</v>
      </c>
      <c r="D263" s="12">
        <v>2035</v>
      </c>
      <c r="E263" s="9" t="str">
        <f t="shared" si="29"/>
        <v>INDG*</v>
      </c>
      <c r="F263" s="9" t="str">
        <f t="shared" si="30"/>
        <v>INDELC</v>
      </c>
      <c r="G263" s="9" t="str">
        <f t="shared" si="30"/>
        <v>IGDEM</v>
      </c>
      <c r="H263" s="9" t="str">
        <f t="shared" si="30"/>
        <v>INDELC</v>
      </c>
      <c r="I263" s="13" t="s">
        <v>209</v>
      </c>
      <c r="J263" s="52">
        <f ca="1">OFFSET(Input!$A$1,M263+N263+2,O263+1)</f>
        <v>40.322872058088471</v>
      </c>
      <c r="L263" s="13" t="str">
        <f t="shared" ref="L263:L323" si="31">VLOOKUP(RIGHT(G263,3),$T$6:$V$12,3,FALSE)</f>
        <v>FullTax</v>
      </c>
      <c r="M263" s="13">
        <f>VLOOKUP(L263,Input!$C$2:$D$6,2,FALSE)</f>
        <v>113</v>
      </c>
      <c r="N263" s="13">
        <f t="shared" ref="N263:N323" si="32">D263-2009</f>
        <v>26</v>
      </c>
      <c r="O263" s="13">
        <f>MATCH(F263,Input!$C$15:$U$15,0)</f>
        <v>12</v>
      </c>
    </row>
    <row r="264" spans="2:15">
      <c r="C264" t="s">
        <v>11</v>
      </c>
      <c r="D264" s="18">
        <v>2035</v>
      </c>
      <c r="E264" t="str">
        <f t="shared" si="29"/>
        <v>INDG*</v>
      </c>
      <c r="F264" t="str">
        <f t="shared" si="30"/>
        <v>INDDSB1</v>
      </c>
      <c r="G264" t="str">
        <f t="shared" si="30"/>
        <v>IGDTF</v>
      </c>
      <c r="H264" t="str">
        <f t="shared" si="30"/>
        <v>INDDSB1</v>
      </c>
      <c r="I264" s="10" t="s">
        <v>209</v>
      </c>
      <c r="J264" s="51">
        <f ca="1">OFFSET(Input!$A$1,M264+N264+2,O264+1)</f>
        <v>40.322872058088471</v>
      </c>
      <c r="L264" s="10" t="str">
        <f t="shared" si="31"/>
        <v>FullTax</v>
      </c>
      <c r="M264" s="10">
        <f>VLOOKUP(L264,Input!$C$2:$D$6,2,FALSE)</f>
        <v>113</v>
      </c>
      <c r="N264" s="10">
        <f t="shared" si="32"/>
        <v>26</v>
      </c>
      <c r="O264" s="10">
        <f>MATCH(F264,Input!$C$15:$U$15,0)</f>
        <v>13</v>
      </c>
    </row>
    <row r="265" spans="2:15">
      <c r="C265" t="s">
        <v>11</v>
      </c>
      <c r="D265" s="18">
        <v>2035</v>
      </c>
      <c r="E265" t="str">
        <f t="shared" si="29"/>
        <v>INDG*</v>
      </c>
      <c r="F265" t="str">
        <f t="shared" si="30"/>
        <v>INDDSB2</v>
      </c>
      <c r="G265" t="str">
        <f t="shared" si="30"/>
        <v>IGDTF</v>
      </c>
      <c r="H265" t="str">
        <f t="shared" si="30"/>
        <v>INDDSB2</v>
      </c>
      <c r="I265" s="10" t="s">
        <v>209</v>
      </c>
      <c r="J265" s="51">
        <f ca="1">OFFSET(Input!$A$1,M265+N265+2,O265+1)</f>
        <v>121.84069514307899</v>
      </c>
      <c r="L265" s="10" t="str">
        <f t="shared" si="31"/>
        <v>FullTax</v>
      </c>
      <c r="M265" s="10">
        <f>VLOOKUP(L265,Input!$C$2:$D$6,2,FALSE)</f>
        <v>113</v>
      </c>
      <c r="N265" s="10">
        <f t="shared" si="32"/>
        <v>26</v>
      </c>
      <c r="O265" s="10">
        <f>MATCH(F265,Input!$C$15:$U$15,0)</f>
        <v>14</v>
      </c>
    </row>
    <row r="266" spans="2:15">
      <c r="C266" t="s">
        <v>11</v>
      </c>
      <c r="D266" s="18">
        <v>2035</v>
      </c>
      <c r="E266" t="str">
        <f t="shared" si="29"/>
        <v>INDG*</v>
      </c>
      <c r="F266" t="str">
        <f t="shared" si="30"/>
        <v>INDDSL</v>
      </c>
      <c r="G266" t="str">
        <f t="shared" si="30"/>
        <v>IGDTF</v>
      </c>
      <c r="H266" t="str">
        <f t="shared" si="30"/>
        <v>INDDSL</v>
      </c>
      <c r="I266" s="10" t="s">
        <v>209</v>
      </c>
      <c r="J266" s="51">
        <f ca="1">OFFSET(Input!$A$1,M266+N266+2,O266+1)</f>
        <v>154.26271326684906</v>
      </c>
      <c r="L266" s="10" t="str">
        <f t="shared" si="31"/>
        <v>FullTax</v>
      </c>
      <c r="M266" s="10">
        <f>VLOOKUP(L266,Input!$C$2:$D$6,2,FALSE)</f>
        <v>113</v>
      </c>
      <c r="N266" s="10">
        <f t="shared" si="32"/>
        <v>26</v>
      </c>
      <c r="O266" s="10">
        <f>MATCH(F266,Input!$C$15:$U$15,0)</f>
        <v>3</v>
      </c>
    </row>
    <row r="267" spans="2:15">
      <c r="C267" t="s">
        <v>11</v>
      </c>
      <c r="D267" s="18">
        <v>2035</v>
      </c>
      <c r="E267" t="str">
        <f t="shared" si="29"/>
        <v>INDG*</v>
      </c>
      <c r="F267" t="str">
        <f t="shared" si="30"/>
        <v>INDLPG</v>
      </c>
      <c r="G267" t="str">
        <f t="shared" si="30"/>
        <v>IGDFL</v>
      </c>
      <c r="H267" t="str">
        <f t="shared" si="30"/>
        <v>INDLPG</v>
      </c>
      <c r="I267" s="10" t="s">
        <v>209</v>
      </c>
      <c r="J267" s="51">
        <f ca="1">OFFSET(Input!$A$1,M267+N267+2,O267+1)</f>
        <v>50.283318770351023</v>
      </c>
      <c r="L267" s="10" t="str">
        <f t="shared" si="31"/>
        <v>FullTax</v>
      </c>
      <c r="M267" s="10">
        <f>VLOOKUP(L267,Input!$C$2:$D$6,2,FALSE)</f>
        <v>113</v>
      </c>
      <c r="N267" s="10">
        <f t="shared" si="32"/>
        <v>26</v>
      </c>
      <c r="O267" s="10">
        <f>MATCH(F267,Input!$C$15:$U$15,0)</f>
        <v>8</v>
      </c>
    </row>
    <row r="268" spans="2:15">
      <c r="C268" t="s">
        <v>11</v>
      </c>
      <c r="D268" s="18">
        <v>2035</v>
      </c>
      <c r="E268" t="str">
        <f t="shared" si="29"/>
        <v>INDG*</v>
      </c>
      <c r="F268" t="str">
        <f t="shared" si="30"/>
        <v>INDSNG1</v>
      </c>
      <c r="G268" t="str">
        <f t="shared" si="30"/>
        <v>IGDFL</v>
      </c>
      <c r="H268" t="str">
        <f t="shared" si="30"/>
        <v>INDSNG1</v>
      </c>
      <c r="I268" s="10" t="s">
        <v>209</v>
      </c>
      <c r="J268" s="51">
        <f ca="1">OFFSET(Input!$A$1,M268+N268+2,O268+1)</f>
        <v>121.84069514307899</v>
      </c>
      <c r="L268" s="10" t="str">
        <f t="shared" si="31"/>
        <v>FullTax</v>
      </c>
      <c r="M268" s="10">
        <f>VLOOKUP(L268,Input!$C$2:$D$6,2,FALSE)</f>
        <v>113</v>
      </c>
      <c r="N268" s="10">
        <f t="shared" si="32"/>
        <v>26</v>
      </c>
      <c r="O268" s="10">
        <f>MATCH(F268,Input!$C$15:$U$15,0)</f>
        <v>15</v>
      </c>
    </row>
    <row r="269" spans="2:15">
      <c r="B269" s="9"/>
      <c r="C269" s="9" t="s">
        <v>11</v>
      </c>
      <c r="D269" s="12">
        <v>2035</v>
      </c>
      <c r="E269" s="9" t="str">
        <f t="shared" si="29"/>
        <v>INDG*</v>
      </c>
      <c r="F269" s="9" t="str">
        <f t="shared" si="30"/>
        <v>INDSNG2</v>
      </c>
      <c r="G269" s="9" t="str">
        <f t="shared" si="30"/>
        <v>IGDFL</v>
      </c>
      <c r="H269" s="9" t="str">
        <f t="shared" si="30"/>
        <v>INDSNG2</v>
      </c>
      <c r="I269" s="13" t="s">
        <v>209</v>
      </c>
      <c r="J269" s="52">
        <f ca="1">OFFSET(Input!$A$1,M269+N269+2,O269+1)</f>
        <v>0</v>
      </c>
      <c r="L269" s="13" t="str">
        <f t="shared" si="31"/>
        <v>FullTax</v>
      </c>
      <c r="M269" s="13">
        <f>VLOOKUP(L269,Input!$C$2:$D$6,2,FALSE)</f>
        <v>113</v>
      </c>
      <c r="N269" s="13">
        <f t="shared" si="32"/>
        <v>26</v>
      </c>
      <c r="O269" s="13">
        <f>MATCH(F269,Input!$C$15:$U$15,0)</f>
        <v>16</v>
      </c>
    </row>
    <row r="270" spans="2:15" ht="15.75" thickBot="1">
      <c r="B270" s="80"/>
      <c r="C270" s="80"/>
      <c r="D270" s="80"/>
      <c r="E270" s="80"/>
      <c r="F270" s="80"/>
      <c r="G270" s="80"/>
      <c r="H270" s="80"/>
      <c r="I270" s="80"/>
      <c r="J270" s="80" t="e">
        <f ca="1">OFFSET(Input!$A$1,M270+N270+2,O270+1)</f>
        <v>#N/A</v>
      </c>
      <c r="L270" t="e">
        <f t="shared" si="31"/>
        <v>#N/A</v>
      </c>
      <c r="M270" t="e">
        <f>VLOOKUP(L270,Input!$C$2:$D$6,2,FALSE)</f>
        <v>#N/A</v>
      </c>
      <c r="N270">
        <f t="shared" si="32"/>
        <v>-2009</v>
      </c>
      <c r="O270" t="e">
        <f>MATCH(F270,Input!$C$15:$U$15,0)</f>
        <v>#N/A</v>
      </c>
    </row>
    <row r="271" spans="2:15">
      <c r="J271" t="e">
        <f ca="1">OFFSET(Input!$A$1,M271+N271+2,O271+1)</f>
        <v>#N/A</v>
      </c>
      <c r="L271" t="e">
        <f t="shared" si="31"/>
        <v>#N/A</v>
      </c>
      <c r="M271" t="e">
        <f>VLOOKUP(L271,Input!$C$2:$D$6,2,FALSE)</f>
        <v>#N/A</v>
      </c>
      <c r="N271">
        <f t="shared" si="32"/>
        <v>-2009</v>
      </c>
      <c r="O271" t="e">
        <f>MATCH(F271,Input!$C$15:$U$15,0)</f>
        <v>#N/A</v>
      </c>
    </row>
    <row r="272" spans="2:15">
      <c r="J272" t="e">
        <f ca="1">OFFSET(Input!$A$1,M272+N272+2,O272+1)</f>
        <v>#N/A</v>
      </c>
      <c r="L272" t="e">
        <f t="shared" si="31"/>
        <v>#N/A</v>
      </c>
      <c r="M272" t="e">
        <f>VLOOKUP(L272,Input!$C$2:$D$6,2,FALSE)</f>
        <v>#N/A</v>
      </c>
      <c r="N272">
        <f t="shared" si="32"/>
        <v>-2009</v>
      </c>
      <c r="O272" t="e">
        <f>MATCH(F272,Input!$C$15:$U$15,0)</f>
        <v>#N/A</v>
      </c>
    </row>
    <row r="273" spans="10:15">
      <c r="J273" t="e">
        <f ca="1">OFFSET(Input!$A$1,M273+N273+2,O273+1)</f>
        <v>#N/A</v>
      </c>
      <c r="L273" t="e">
        <f t="shared" si="31"/>
        <v>#N/A</v>
      </c>
      <c r="M273" t="e">
        <f>VLOOKUP(L273,Input!$C$2:$D$6,2,FALSE)</f>
        <v>#N/A</v>
      </c>
      <c r="N273">
        <f t="shared" si="32"/>
        <v>-2009</v>
      </c>
      <c r="O273" t="e">
        <f>MATCH(F273,Input!$C$15:$U$15,0)</f>
        <v>#N/A</v>
      </c>
    </row>
    <row r="274" spans="10:15">
      <c r="J274" t="e">
        <f ca="1">OFFSET(Input!$A$1,M274+N274+2,O274+1)</f>
        <v>#N/A</v>
      </c>
      <c r="L274" t="e">
        <f t="shared" si="31"/>
        <v>#N/A</v>
      </c>
      <c r="M274" t="e">
        <f>VLOOKUP(L274,Input!$C$2:$D$6,2,FALSE)</f>
        <v>#N/A</v>
      </c>
      <c r="N274">
        <f t="shared" si="32"/>
        <v>-2009</v>
      </c>
      <c r="O274" t="e">
        <f>MATCH(F274,Input!$C$15:$U$15,0)</f>
        <v>#N/A</v>
      </c>
    </row>
    <row r="275" spans="10:15">
      <c r="J275" t="e">
        <f ca="1">OFFSET(Input!$A$1,M275+N275+2,O275+1)</f>
        <v>#N/A</v>
      </c>
      <c r="L275" t="e">
        <f t="shared" si="31"/>
        <v>#N/A</v>
      </c>
      <c r="M275" t="e">
        <f>VLOOKUP(L275,Input!$C$2:$D$6,2,FALSE)</f>
        <v>#N/A</v>
      </c>
      <c r="N275">
        <f t="shared" si="32"/>
        <v>-2009</v>
      </c>
      <c r="O275" t="e">
        <f>MATCH(F275,Input!$C$15:$U$15,0)</f>
        <v>#N/A</v>
      </c>
    </row>
    <row r="276" spans="10:15">
      <c r="J276" t="e">
        <f ca="1">OFFSET(Input!$A$1,M276+N276+2,O276+1)</f>
        <v>#N/A</v>
      </c>
      <c r="L276" t="e">
        <f t="shared" si="31"/>
        <v>#N/A</v>
      </c>
      <c r="M276" t="e">
        <f>VLOOKUP(L276,Input!$C$2:$D$6,2,FALSE)</f>
        <v>#N/A</v>
      </c>
      <c r="N276">
        <f t="shared" si="32"/>
        <v>-2009</v>
      </c>
      <c r="O276" t="e">
        <f>MATCH(F276,Input!$C$15:$U$15,0)</f>
        <v>#N/A</v>
      </c>
    </row>
    <row r="277" spans="10:15">
      <c r="J277" t="e">
        <f ca="1">OFFSET(Input!$A$1,M277+N277+2,O277+1)</f>
        <v>#N/A</v>
      </c>
      <c r="L277" t="e">
        <f t="shared" si="31"/>
        <v>#N/A</v>
      </c>
      <c r="M277" t="e">
        <f>VLOOKUP(L277,Input!$C$2:$D$6,2,FALSE)</f>
        <v>#N/A</v>
      </c>
      <c r="N277">
        <f t="shared" si="32"/>
        <v>-2009</v>
      </c>
      <c r="O277" t="e">
        <f>MATCH(F277,Input!$C$15:$U$15,0)</f>
        <v>#N/A</v>
      </c>
    </row>
    <row r="278" spans="10:15">
      <c r="J278" t="e">
        <f ca="1">OFFSET(Input!$A$1,M278+N278+2,O278+1)</f>
        <v>#N/A</v>
      </c>
      <c r="L278" t="e">
        <f t="shared" si="31"/>
        <v>#N/A</v>
      </c>
      <c r="M278" t="e">
        <f>VLOOKUP(L278,Input!$C$2:$D$6,2,FALSE)</f>
        <v>#N/A</v>
      </c>
      <c r="N278">
        <f t="shared" si="32"/>
        <v>-2009</v>
      </c>
      <c r="O278" t="e">
        <f>MATCH(F278,Input!$C$15:$U$15,0)</f>
        <v>#N/A</v>
      </c>
    </row>
    <row r="279" spans="10:15">
      <c r="J279" t="e">
        <f ca="1">OFFSET(Input!$A$1,M279+N279+2,O279+1)</f>
        <v>#N/A</v>
      </c>
      <c r="L279" t="e">
        <f t="shared" si="31"/>
        <v>#N/A</v>
      </c>
      <c r="M279" t="e">
        <f>VLOOKUP(L279,Input!$C$2:$D$6,2,FALSE)</f>
        <v>#N/A</v>
      </c>
      <c r="N279">
        <f t="shared" si="32"/>
        <v>-2009</v>
      </c>
      <c r="O279" t="e">
        <f>MATCH(F279,Input!$C$15:$U$15,0)</f>
        <v>#N/A</v>
      </c>
    </row>
    <row r="280" spans="10:15">
      <c r="J280" t="e">
        <f ca="1">OFFSET(Input!$A$1,M280+N280+2,O280+1)</f>
        <v>#N/A</v>
      </c>
      <c r="L280" t="e">
        <f t="shared" si="31"/>
        <v>#N/A</v>
      </c>
      <c r="M280" t="e">
        <f>VLOOKUP(L280,Input!$C$2:$D$6,2,FALSE)</f>
        <v>#N/A</v>
      </c>
      <c r="N280">
        <f t="shared" si="32"/>
        <v>-2009</v>
      </c>
      <c r="O280" t="e">
        <f>MATCH(F280,Input!$C$15:$U$15,0)</f>
        <v>#N/A</v>
      </c>
    </row>
    <row r="281" spans="10:15">
      <c r="J281" t="e">
        <f ca="1">OFFSET(Input!$A$1,M281+N281+2,O281+1)</f>
        <v>#N/A</v>
      </c>
      <c r="L281" t="e">
        <f t="shared" si="31"/>
        <v>#N/A</v>
      </c>
      <c r="M281" t="e">
        <f>VLOOKUP(L281,Input!$C$2:$D$6,2,FALSE)</f>
        <v>#N/A</v>
      </c>
      <c r="N281">
        <f t="shared" si="32"/>
        <v>-2009</v>
      </c>
      <c r="O281" t="e">
        <f>MATCH(F281,Input!$C$15:$U$15,0)</f>
        <v>#N/A</v>
      </c>
    </row>
    <row r="282" spans="10:15">
      <c r="J282" t="e">
        <f ca="1">OFFSET(Input!$A$1,M282+N282+2,O282+1)</f>
        <v>#N/A</v>
      </c>
      <c r="L282" t="e">
        <f t="shared" si="31"/>
        <v>#N/A</v>
      </c>
      <c r="M282" t="e">
        <f>VLOOKUP(L282,Input!$C$2:$D$6,2,FALSE)</f>
        <v>#N/A</v>
      </c>
      <c r="N282">
        <f t="shared" si="32"/>
        <v>-2009</v>
      </c>
      <c r="O282" t="e">
        <f>MATCH(F282,Input!$C$15:$U$15,0)</f>
        <v>#N/A</v>
      </c>
    </row>
    <row r="283" spans="10:15">
      <c r="J283" t="e">
        <f ca="1">OFFSET(Input!$A$1,M283+N283+2,O283+1)</f>
        <v>#N/A</v>
      </c>
      <c r="L283" t="e">
        <f t="shared" si="31"/>
        <v>#N/A</v>
      </c>
      <c r="M283" t="e">
        <f>VLOOKUP(L283,Input!$C$2:$D$6,2,FALSE)</f>
        <v>#N/A</v>
      </c>
      <c r="N283">
        <f t="shared" si="32"/>
        <v>-2009</v>
      </c>
      <c r="O283" t="e">
        <f>MATCH(F283,Input!$C$15:$U$15,0)</f>
        <v>#N/A</v>
      </c>
    </row>
    <row r="284" spans="10:15">
      <c r="J284" t="e">
        <f ca="1">OFFSET(Input!$A$1,M284+N284+2,O284+1)</f>
        <v>#N/A</v>
      </c>
      <c r="L284" t="e">
        <f t="shared" si="31"/>
        <v>#N/A</v>
      </c>
      <c r="M284" t="e">
        <f>VLOOKUP(L284,Input!$C$2:$D$6,2,FALSE)</f>
        <v>#N/A</v>
      </c>
      <c r="N284">
        <f t="shared" si="32"/>
        <v>-2009</v>
      </c>
      <c r="O284" t="e">
        <f>MATCH(F284,Input!$C$15:$U$15,0)</f>
        <v>#N/A</v>
      </c>
    </row>
    <row r="285" spans="10:15">
      <c r="J285" t="e">
        <f ca="1">OFFSET(Input!$A$1,M285+N285+2,O285+1)</f>
        <v>#N/A</v>
      </c>
      <c r="L285" t="e">
        <f t="shared" si="31"/>
        <v>#N/A</v>
      </c>
      <c r="M285" t="e">
        <f>VLOOKUP(L285,Input!$C$2:$D$6,2,FALSE)</f>
        <v>#N/A</v>
      </c>
      <c r="N285">
        <f t="shared" si="32"/>
        <v>-2009</v>
      </c>
      <c r="O285" t="e">
        <f>MATCH(F285,Input!$C$15:$U$15,0)</f>
        <v>#N/A</v>
      </c>
    </row>
    <row r="286" spans="10:15">
      <c r="J286" t="e">
        <f ca="1">OFFSET(Input!$A$1,M286+N286+2,O286+1)</f>
        <v>#N/A</v>
      </c>
      <c r="L286" t="e">
        <f t="shared" si="31"/>
        <v>#N/A</v>
      </c>
      <c r="M286" t="e">
        <f>VLOOKUP(L286,Input!$C$2:$D$6,2,FALSE)</f>
        <v>#N/A</v>
      </c>
      <c r="N286">
        <f t="shared" si="32"/>
        <v>-2009</v>
      </c>
      <c r="O286" t="e">
        <f>MATCH(F286,Input!$C$15:$U$15,0)</f>
        <v>#N/A</v>
      </c>
    </row>
    <row r="287" spans="10:15">
      <c r="J287" t="e">
        <f ca="1">OFFSET(Input!$A$1,M287+N287+2,O287+1)</f>
        <v>#N/A</v>
      </c>
      <c r="L287" t="e">
        <f t="shared" si="31"/>
        <v>#N/A</v>
      </c>
      <c r="M287" t="e">
        <f>VLOOKUP(L287,Input!$C$2:$D$6,2,FALSE)</f>
        <v>#N/A</v>
      </c>
      <c r="N287">
        <f t="shared" si="32"/>
        <v>-2009</v>
      </c>
      <c r="O287" t="e">
        <f>MATCH(F287,Input!$C$15:$U$15,0)</f>
        <v>#N/A</v>
      </c>
    </row>
    <row r="288" spans="10:15">
      <c r="J288" t="e">
        <f ca="1">OFFSET(Input!$A$1,M288+N288+2,O288+1)</f>
        <v>#N/A</v>
      </c>
      <c r="L288" t="e">
        <f t="shared" si="31"/>
        <v>#N/A</v>
      </c>
      <c r="M288" t="e">
        <f>VLOOKUP(L288,Input!$C$2:$D$6,2,FALSE)</f>
        <v>#N/A</v>
      </c>
      <c r="N288">
        <f t="shared" si="32"/>
        <v>-2009</v>
      </c>
      <c r="O288" t="e">
        <f>MATCH(F288,Input!$C$15:$U$15,0)</f>
        <v>#N/A</v>
      </c>
    </row>
    <row r="289" spans="10:15">
      <c r="J289" t="e">
        <f ca="1">OFFSET(Input!$A$1,M289+N289+2,O289+1)</f>
        <v>#N/A</v>
      </c>
      <c r="L289" t="e">
        <f t="shared" si="31"/>
        <v>#N/A</v>
      </c>
      <c r="M289" t="e">
        <f>VLOOKUP(L289,Input!$C$2:$D$6,2,FALSE)</f>
        <v>#N/A</v>
      </c>
      <c r="N289">
        <f t="shared" si="32"/>
        <v>-2009</v>
      </c>
      <c r="O289" t="e">
        <f>MATCH(F289,Input!$C$15:$U$15,0)</f>
        <v>#N/A</v>
      </c>
    </row>
    <row r="290" spans="10:15">
      <c r="J290" t="e">
        <f ca="1">OFFSET(Input!$A$1,M290+N290+2,O290+1)</f>
        <v>#N/A</v>
      </c>
      <c r="L290" t="e">
        <f t="shared" si="31"/>
        <v>#N/A</v>
      </c>
      <c r="M290" t="e">
        <f>VLOOKUP(L290,Input!$C$2:$D$6,2,FALSE)</f>
        <v>#N/A</v>
      </c>
      <c r="N290">
        <f t="shared" si="32"/>
        <v>-2009</v>
      </c>
      <c r="O290" t="e">
        <f>MATCH(F290,Input!$C$15:$U$15,0)</f>
        <v>#N/A</v>
      </c>
    </row>
    <row r="291" spans="10:15">
      <c r="J291" t="e">
        <f ca="1">OFFSET(Input!$A$1,M291+N291+2,O291+1)</f>
        <v>#N/A</v>
      </c>
      <c r="L291" t="e">
        <f t="shared" si="31"/>
        <v>#N/A</v>
      </c>
      <c r="M291" t="e">
        <f>VLOOKUP(L291,Input!$C$2:$D$6,2,FALSE)</f>
        <v>#N/A</v>
      </c>
      <c r="N291">
        <f t="shared" si="32"/>
        <v>-2009</v>
      </c>
      <c r="O291" t="e">
        <f>MATCH(F291,Input!$C$15:$U$15,0)</f>
        <v>#N/A</v>
      </c>
    </row>
    <row r="292" spans="10:15">
      <c r="J292" t="e">
        <f ca="1">OFFSET(Input!$A$1,M292+N292+2,O292+1)</f>
        <v>#N/A</v>
      </c>
      <c r="L292" t="e">
        <f t="shared" si="31"/>
        <v>#N/A</v>
      </c>
      <c r="M292" t="e">
        <f>VLOOKUP(L292,Input!$C$2:$D$6,2,FALSE)</f>
        <v>#N/A</v>
      </c>
      <c r="N292">
        <f t="shared" si="32"/>
        <v>-2009</v>
      </c>
      <c r="O292" t="e">
        <f>MATCH(F292,Input!$C$15:$U$15,0)</f>
        <v>#N/A</v>
      </c>
    </row>
    <row r="293" spans="10:15">
      <c r="J293" t="e">
        <f ca="1">OFFSET(Input!$A$1,M293+N293+2,O293+1)</f>
        <v>#N/A</v>
      </c>
      <c r="L293" t="e">
        <f t="shared" si="31"/>
        <v>#N/A</v>
      </c>
      <c r="M293" t="e">
        <f>VLOOKUP(L293,Input!$C$2:$D$6,2,FALSE)</f>
        <v>#N/A</v>
      </c>
      <c r="N293">
        <f t="shared" si="32"/>
        <v>-2009</v>
      </c>
      <c r="O293" t="e">
        <f>MATCH(F293,Input!$C$15:$U$15,0)</f>
        <v>#N/A</v>
      </c>
    </row>
    <row r="294" spans="10:15">
      <c r="J294" t="e">
        <f ca="1">OFFSET(Input!$A$1,M294+N294+2,O294+1)</f>
        <v>#N/A</v>
      </c>
      <c r="L294" t="e">
        <f t="shared" si="31"/>
        <v>#N/A</v>
      </c>
      <c r="M294" t="e">
        <f>VLOOKUP(L294,Input!$C$2:$D$6,2,FALSE)</f>
        <v>#N/A</v>
      </c>
      <c r="N294">
        <f t="shared" si="32"/>
        <v>-2009</v>
      </c>
      <c r="O294" t="e">
        <f>MATCH(F294,Input!$C$15:$U$15,0)</f>
        <v>#N/A</v>
      </c>
    </row>
    <row r="295" spans="10:15">
      <c r="J295" t="e">
        <f ca="1">OFFSET(Input!$A$1,M295+N295+2,O295+1)</f>
        <v>#N/A</v>
      </c>
      <c r="L295" t="e">
        <f t="shared" si="31"/>
        <v>#N/A</v>
      </c>
      <c r="M295" t="e">
        <f>VLOOKUP(L295,Input!$C$2:$D$6,2,FALSE)</f>
        <v>#N/A</v>
      </c>
      <c r="N295">
        <f t="shared" si="32"/>
        <v>-2009</v>
      </c>
      <c r="O295" t="e">
        <f>MATCH(F295,Input!$C$15:$U$15,0)</f>
        <v>#N/A</v>
      </c>
    </row>
    <row r="296" spans="10:15">
      <c r="J296" t="e">
        <f ca="1">OFFSET(Input!$A$1,M296+N296+2,O296+1)</f>
        <v>#N/A</v>
      </c>
      <c r="L296" t="e">
        <f t="shared" si="31"/>
        <v>#N/A</v>
      </c>
      <c r="M296" t="e">
        <f>VLOOKUP(L296,Input!$C$2:$D$6,2,FALSE)</f>
        <v>#N/A</v>
      </c>
      <c r="N296">
        <f t="shared" si="32"/>
        <v>-2009</v>
      </c>
      <c r="O296" t="e">
        <f>MATCH(F296,Input!$C$15:$U$15,0)</f>
        <v>#N/A</v>
      </c>
    </row>
    <row r="297" spans="10:15">
      <c r="J297" t="e">
        <f ca="1">OFFSET(Input!$A$1,M297+N297+2,O297+1)</f>
        <v>#N/A</v>
      </c>
      <c r="L297" t="e">
        <f t="shared" si="31"/>
        <v>#N/A</v>
      </c>
      <c r="M297" t="e">
        <f>VLOOKUP(L297,Input!$C$2:$D$6,2,FALSE)</f>
        <v>#N/A</v>
      </c>
      <c r="N297">
        <f t="shared" si="32"/>
        <v>-2009</v>
      </c>
      <c r="O297" t="e">
        <f>MATCH(F297,Input!$C$15:$U$15,0)</f>
        <v>#N/A</v>
      </c>
    </row>
    <row r="298" spans="10:15">
      <c r="J298" t="e">
        <f ca="1">OFFSET(Input!$A$1,M298+N298+2,O298+1)</f>
        <v>#N/A</v>
      </c>
      <c r="L298" t="e">
        <f t="shared" si="31"/>
        <v>#N/A</v>
      </c>
      <c r="M298" t="e">
        <f>VLOOKUP(L298,Input!$C$2:$D$6,2,FALSE)</f>
        <v>#N/A</v>
      </c>
      <c r="N298">
        <f t="shared" si="32"/>
        <v>-2009</v>
      </c>
      <c r="O298" t="e">
        <f>MATCH(F298,Input!$C$15:$U$15,0)</f>
        <v>#N/A</v>
      </c>
    </row>
    <row r="299" spans="10:15">
      <c r="J299" t="e">
        <f ca="1">OFFSET(Input!$A$1,M299+N299+2,O299+1)</f>
        <v>#N/A</v>
      </c>
      <c r="L299" t="e">
        <f t="shared" si="31"/>
        <v>#N/A</v>
      </c>
      <c r="M299" t="e">
        <f>VLOOKUP(L299,Input!$C$2:$D$6,2,FALSE)</f>
        <v>#N/A</v>
      </c>
      <c r="N299">
        <f t="shared" si="32"/>
        <v>-2009</v>
      </c>
      <c r="O299" t="e">
        <f>MATCH(F299,Input!$C$15:$U$15,0)</f>
        <v>#N/A</v>
      </c>
    </row>
    <row r="300" spans="10:15">
      <c r="J300" t="e">
        <f ca="1">OFFSET(Input!$A$1,M300+N300+2,O300+1)</f>
        <v>#N/A</v>
      </c>
      <c r="L300" t="e">
        <f t="shared" si="31"/>
        <v>#N/A</v>
      </c>
      <c r="M300" t="e">
        <f>VLOOKUP(L300,Input!$C$2:$D$6,2,FALSE)</f>
        <v>#N/A</v>
      </c>
      <c r="N300">
        <f t="shared" si="32"/>
        <v>-2009</v>
      </c>
      <c r="O300" t="e">
        <f>MATCH(F300,Input!$C$15:$U$15,0)</f>
        <v>#N/A</v>
      </c>
    </row>
    <row r="301" spans="10:15">
      <c r="J301" t="e">
        <f ca="1">OFFSET(Input!$A$1,M301+N301+2,O301+1)</f>
        <v>#N/A</v>
      </c>
      <c r="L301" t="e">
        <f t="shared" si="31"/>
        <v>#N/A</v>
      </c>
      <c r="M301" t="e">
        <f>VLOOKUP(L301,Input!$C$2:$D$6,2,FALSE)</f>
        <v>#N/A</v>
      </c>
      <c r="N301">
        <f t="shared" si="32"/>
        <v>-2009</v>
      </c>
      <c r="O301" t="e">
        <f>MATCH(F301,Input!$C$15:$U$15,0)</f>
        <v>#N/A</v>
      </c>
    </row>
    <row r="302" spans="10:15">
      <c r="J302" t="e">
        <f ca="1">OFFSET(Input!$A$1,M302+N302+2,O302+1)</f>
        <v>#N/A</v>
      </c>
      <c r="L302" t="e">
        <f t="shared" si="31"/>
        <v>#N/A</v>
      </c>
      <c r="M302" t="e">
        <f>VLOOKUP(L302,Input!$C$2:$D$6,2,FALSE)</f>
        <v>#N/A</v>
      </c>
      <c r="N302">
        <f t="shared" si="32"/>
        <v>-2009</v>
      </c>
      <c r="O302" t="e">
        <f>MATCH(F302,Input!$C$15:$U$15,0)</f>
        <v>#N/A</v>
      </c>
    </row>
    <row r="303" spans="10:15">
      <c r="J303" t="e">
        <f ca="1">OFFSET(Input!$A$1,M303+N303+2,O303+1)</f>
        <v>#N/A</v>
      </c>
      <c r="L303" t="e">
        <f t="shared" si="31"/>
        <v>#N/A</v>
      </c>
      <c r="M303" t="e">
        <f>VLOOKUP(L303,Input!$C$2:$D$6,2,FALSE)</f>
        <v>#N/A</v>
      </c>
      <c r="N303">
        <f t="shared" si="32"/>
        <v>-2009</v>
      </c>
      <c r="O303" t="e">
        <f>MATCH(F303,Input!$C$15:$U$15,0)</f>
        <v>#N/A</v>
      </c>
    </row>
    <row r="304" spans="10:15">
      <c r="J304" t="e">
        <f ca="1">OFFSET(Input!$A$1,M304+N304+2,O304+1)</f>
        <v>#N/A</v>
      </c>
      <c r="L304" t="e">
        <f t="shared" si="31"/>
        <v>#N/A</v>
      </c>
      <c r="M304" t="e">
        <f>VLOOKUP(L304,Input!$C$2:$D$6,2,FALSE)</f>
        <v>#N/A</v>
      </c>
      <c r="N304">
        <f t="shared" si="32"/>
        <v>-2009</v>
      </c>
      <c r="O304" t="e">
        <f>MATCH(F304,Input!$C$15:$U$15,0)</f>
        <v>#N/A</v>
      </c>
    </row>
    <row r="305" spans="10:15">
      <c r="J305" t="e">
        <f ca="1">OFFSET(Input!$A$1,M305+N305+2,O305+1)</f>
        <v>#N/A</v>
      </c>
      <c r="L305" t="e">
        <f t="shared" si="31"/>
        <v>#N/A</v>
      </c>
      <c r="M305" t="e">
        <f>VLOOKUP(L305,Input!$C$2:$D$6,2,FALSE)</f>
        <v>#N/A</v>
      </c>
      <c r="N305">
        <f t="shared" si="32"/>
        <v>-2009</v>
      </c>
      <c r="O305" t="e">
        <f>MATCH(F305,Input!$C$15:$U$15,0)</f>
        <v>#N/A</v>
      </c>
    </row>
    <row r="306" spans="10:15">
      <c r="J306" t="e">
        <f ca="1">OFFSET(Input!$A$1,M306+N306+2,O306+1)</f>
        <v>#N/A</v>
      </c>
      <c r="L306" t="e">
        <f t="shared" si="31"/>
        <v>#N/A</v>
      </c>
      <c r="M306" t="e">
        <f>VLOOKUP(L306,Input!$C$2:$D$6,2,FALSE)</f>
        <v>#N/A</v>
      </c>
      <c r="N306">
        <f t="shared" si="32"/>
        <v>-2009</v>
      </c>
      <c r="O306" t="e">
        <f>MATCH(F306,Input!$C$15:$U$15,0)</f>
        <v>#N/A</v>
      </c>
    </row>
    <row r="307" spans="10:15">
      <c r="J307" t="e">
        <f ca="1">OFFSET(Input!$A$1,M307+N307+2,O307+1)</f>
        <v>#N/A</v>
      </c>
      <c r="L307" t="e">
        <f t="shared" si="31"/>
        <v>#N/A</v>
      </c>
      <c r="M307" t="e">
        <f>VLOOKUP(L307,Input!$C$2:$D$6,2,FALSE)</f>
        <v>#N/A</v>
      </c>
      <c r="N307">
        <f t="shared" si="32"/>
        <v>-2009</v>
      </c>
      <c r="O307" t="e">
        <f>MATCH(F307,Input!$C$15:$U$15,0)</f>
        <v>#N/A</v>
      </c>
    </row>
    <row r="308" spans="10:15">
      <c r="J308" t="e">
        <f ca="1">OFFSET(Input!$A$1,M308+N308+2,O308+1)</f>
        <v>#N/A</v>
      </c>
      <c r="L308" t="e">
        <f t="shared" si="31"/>
        <v>#N/A</v>
      </c>
      <c r="M308" t="e">
        <f>VLOOKUP(L308,Input!$C$2:$D$6,2,FALSE)</f>
        <v>#N/A</v>
      </c>
      <c r="N308">
        <f t="shared" si="32"/>
        <v>-2009</v>
      </c>
      <c r="O308" t="e">
        <f>MATCH(F308,Input!$C$15:$U$15,0)</f>
        <v>#N/A</v>
      </c>
    </row>
    <row r="309" spans="10:15">
      <c r="J309" t="e">
        <f ca="1">OFFSET(Input!$A$1,M309+N309+2,O309+1)</f>
        <v>#N/A</v>
      </c>
      <c r="L309" t="e">
        <f t="shared" si="31"/>
        <v>#N/A</v>
      </c>
      <c r="M309" t="e">
        <f>VLOOKUP(L309,Input!$C$2:$D$6,2,FALSE)</f>
        <v>#N/A</v>
      </c>
      <c r="N309">
        <f t="shared" si="32"/>
        <v>-2009</v>
      </c>
      <c r="O309" t="e">
        <f>MATCH(F309,Input!$C$15:$U$15,0)</f>
        <v>#N/A</v>
      </c>
    </row>
    <row r="310" spans="10:15">
      <c r="J310" t="e">
        <f ca="1">OFFSET(Input!$A$1,M310+N310+2,O310+1)</f>
        <v>#N/A</v>
      </c>
      <c r="L310" t="e">
        <f t="shared" si="31"/>
        <v>#N/A</v>
      </c>
      <c r="M310" t="e">
        <f>VLOOKUP(L310,Input!$C$2:$D$6,2,FALSE)</f>
        <v>#N/A</v>
      </c>
      <c r="N310">
        <f t="shared" si="32"/>
        <v>-2009</v>
      </c>
      <c r="O310" t="e">
        <f>MATCH(F310,Input!$C$15:$U$15,0)</f>
        <v>#N/A</v>
      </c>
    </row>
    <row r="311" spans="10:15">
      <c r="J311" t="e">
        <f ca="1">OFFSET(Input!$A$1,M311+N311+2,O311+1)</f>
        <v>#N/A</v>
      </c>
      <c r="L311" t="e">
        <f t="shared" si="31"/>
        <v>#N/A</v>
      </c>
      <c r="M311" t="e">
        <f>VLOOKUP(L311,Input!$C$2:$D$6,2,FALSE)</f>
        <v>#N/A</v>
      </c>
      <c r="N311">
        <f t="shared" si="32"/>
        <v>-2009</v>
      </c>
      <c r="O311" t="e">
        <f>MATCH(F311,Input!$C$15:$U$15,0)</f>
        <v>#N/A</v>
      </c>
    </row>
    <row r="312" spans="10:15">
      <c r="J312" t="e">
        <f ca="1">OFFSET(Input!$A$1,M312+N312+2,O312+1)</f>
        <v>#N/A</v>
      </c>
      <c r="L312" t="e">
        <f t="shared" si="31"/>
        <v>#N/A</v>
      </c>
      <c r="M312" t="e">
        <f>VLOOKUP(L312,Input!$C$2:$D$6,2,FALSE)</f>
        <v>#N/A</v>
      </c>
      <c r="N312">
        <f t="shared" si="32"/>
        <v>-2009</v>
      </c>
      <c r="O312" t="e">
        <f>MATCH(F312,Input!$C$15:$U$15,0)</f>
        <v>#N/A</v>
      </c>
    </row>
    <row r="313" spans="10:15">
      <c r="J313" t="e">
        <f ca="1">OFFSET(Input!$A$1,M313+N313+2,O313+1)</f>
        <v>#N/A</v>
      </c>
      <c r="L313" t="e">
        <f t="shared" si="31"/>
        <v>#N/A</v>
      </c>
      <c r="M313" t="e">
        <f>VLOOKUP(L313,Input!$C$2:$D$6,2,FALSE)</f>
        <v>#N/A</v>
      </c>
      <c r="N313">
        <f t="shared" si="32"/>
        <v>-2009</v>
      </c>
      <c r="O313" t="e">
        <f>MATCH(F313,Input!$C$15:$U$15,0)</f>
        <v>#N/A</v>
      </c>
    </row>
    <row r="314" spans="10:15">
      <c r="J314" t="e">
        <f ca="1">OFFSET(Input!$A$1,M314+N314+2,O314+1)</f>
        <v>#N/A</v>
      </c>
      <c r="L314" t="e">
        <f t="shared" si="31"/>
        <v>#N/A</v>
      </c>
      <c r="M314" t="e">
        <f>VLOOKUP(L314,Input!$C$2:$D$6,2,FALSE)</f>
        <v>#N/A</v>
      </c>
      <c r="N314">
        <f t="shared" si="32"/>
        <v>-2009</v>
      </c>
      <c r="O314" t="e">
        <f>MATCH(F314,Input!$C$15:$U$15,0)</f>
        <v>#N/A</v>
      </c>
    </row>
    <row r="315" spans="10:15">
      <c r="J315" t="e">
        <f ca="1">OFFSET(Input!$A$1,M315+N315+2,O315+1)</f>
        <v>#N/A</v>
      </c>
      <c r="L315" t="e">
        <f t="shared" si="31"/>
        <v>#N/A</v>
      </c>
      <c r="M315" t="e">
        <f>VLOOKUP(L315,Input!$C$2:$D$6,2,FALSE)</f>
        <v>#N/A</v>
      </c>
      <c r="N315">
        <f t="shared" si="32"/>
        <v>-2009</v>
      </c>
      <c r="O315" t="e">
        <f>MATCH(F315,Input!$C$15:$U$15,0)</f>
        <v>#N/A</v>
      </c>
    </row>
    <row r="316" spans="10:15">
      <c r="J316" t="e">
        <f ca="1">OFFSET(Input!$A$1,M316+N316+2,O316+1)</f>
        <v>#N/A</v>
      </c>
      <c r="L316" t="e">
        <f t="shared" si="31"/>
        <v>#N/A</v>
      </c>
      <c r="M316" t="e">
        <f>VLOOKUP(L316,Input!$C$2:$D$6,2,FALSE)</f>
        <v>#N/A</v>
      </c>
      <c r="N316">
        <f t="shared" si="32"/>
        <v>-2009</v>
      </c>
      <c r="O316" t="e">
        <f>MATCH(F316,Input!$C$15:$U$15,0)</f>
        <v>#N/A</v>
      </c>
    </row>
    <row r="317" spans="10:15">
      <c r="J317" t="e">
        <f ca="1">OFFSET(Input!$A$1,M317+N317+2,O317+1)</f>
        <v>#N/A</v>
      </c>
      <c r="L317" t="e">
        <f t="shared" si="31"/>
        <v>#N/A</v>
      </c>
      <c r="M317" t="e">
        <f>VLOOKUP(L317,Input!$C$2:$D$6,2,FALSE)</f>
        <v>#N/A</v>
      </c>
      <c r="N317">
        <f t="shared" si="32"/>
        <v>-2009</v>
      </c>
      <c r="O317" t="e">
        <f>MATCH(F317,Input!$C$15:$U$15,0)</f>
        <v>#N/A</v>
      </c>
    </row>
    <row r="318" spans="10:15">
      <c r="J318" t="e">
        <f ca="1">OFFSET(Input!$A$1,M318+N318+2,O318+1)</f>
        <v>#N/A</v>
      </c>
      <c r="L318" t="e">
        <f t="shared" si="31"/>
        <v>#N/A</v>
      </c>
      <c r="M318" t="e">
        <f>VLOOKUP(L318,Input!$C$2:$D$6,2,FALSE)</f>
        <v>#N/A</v>
      </c>
      <c r="N318">
        <f t="shared" si="32"/>
        <v>-2009</v>
      </c>
      <c r="O318" t="e">
        <f>MATCH(F318,Input!$C$15:$U$15,0)</f>
        <v>#N/A</v>
      </c>
    </row>
    <row r="319" spans="10:15">
      <c r="J319" t="e">
        <f ca="1">OFFSET(Input!$A$1,M319+N319+2,O319+1)</f>
        <v>#N/A</v>
      </c>
      <c r="L319" t="e">
        <f t="shared" si="31"/>
        <v>#N/A</v>
      </c>
      <c r="M319" t="e">
        <f>VLOOKUP(L319,Input!$C$2:$D$6,2,FALSE)</f>
        <v>#N/A</v>
      </c>
      <c r="N319">
        <f t="shared" si="32"/>
        <v>-2009</v>
      </c>
      <c r="O319" t="e">
        <f>MATCH(F319,Input!$C$15:$U$15,0)</f>
        <v>#N/A</v>
      </c>
    </row>
    <row r="320" spans="10:15">
      <c r="J320" t="e">
        <f ca="1">OFFSET(Input!$A$1,M320+N320+2,O320+1)</f>
        <v>#N/A</v>
      </c>
      <c r="L320" t="e">
        <f t="shared" si="31"/>
        <v>#N/A</v>
      </c>
      <c r="M320" t="e">
        <f>VLOOKUP(L320,Input!$C$2:$D$6,2,FALSE)</f>
        <v>#N/A</v>
      </c>
      <c r="N320">
        <f t="shared" si="32"/>
        <v>-2009</v>
      </c>
      <c r="O320" t="e">
        <f>MATCH(F320,Input!$C$15:$U$15,0)</f>
        <v>#N/A</v>
      </c>
    </row>
    <row r="321" spans="2:15">
      <c r="J321" t="e">
        <f ca="1">OFFSET(Input!$A$1,M321+N321+2,O321+1)</f>
        <v>#N/A</v>
      </c>
      <c r="L321" t="e">
        <f t="shared" si="31"/>
        <v>#N/A</v>
      </c>
      <c r="M321" t="e">
        <f>VLOOKUP(L321,Input!$C$2:$D$6,2,FALSE)</f>
        <v>#N/A</v>
      </c>
      <c r="N321">
        <f t="shared" si="32"/>
        <v>-2009</v>
      </c>
      <c r="O321" t="e">
        <f>MATCH(F321,Input!$C$15:$U$15,0)</f>
        <v>#N/A</v>
      </c>
    </row>
    <row r="322" spans="2:15">
      <c r="J322" t="e">
        <f ca="1">OFFSET(Input!$A$1,M322+N322+2,O322+1)</f>
        <v>#N/A</v>
      </c>
      <c r="L322" t="e">
        <f t="shared" si="31"/>
        <v>#N/A</v>
      </c>
      <c r="M322" t="e">
        <f>VLOOKUP(L322,Input!$C$2:$D$6,2,FALSE)</f>
        <v>#N/A</v>
      </c>
      <c r="N322">
        <f t="shared" si="32"/>
        <v>-2009</v>
      </c>
      <c r="O322" t="e">
        <f>MATCH(F322,Input!$C$15:$U$15,0)</f>
        <v>#N/A</v>
      </c>
    </row>
    <row r="323" spans="2:15" ht="15.75" thickBot="1">
      <c r="B323" s="80"/>
      <c r="C323" s="80"/>
      <c r="D323" s="80"/>
      <c r="E323" s="80"/>
      <c r="F323" s="80"/>
      <c r="G323" s="80"/>
      <c r="H323" s="80"/>
      <c r="I323" s="80"/>
      <c r="J323" s="80" t="e">
        <f ca="1">OFFSET(Input!$A$1,M323+N323+2,O323+1)</f>
        <v>#N/A</v>
      </c>
      <c r="L323" s="80" t="e">
        <f t="shared" si="31"/>
        <v>#N/A</v>
      </c>
      <c r="M323" s="80" t="e">
        <f>VLOOKUP(L323,Input!$C$2:$D$6,2,FALSE)</f>
        <v>#N/A</v>
      </c>
      <c r="N323" s="80">
        <f t="shared" si="32"/>
        <v>-2009</v>
      </c>
      <c r="O323" s="80" t="e">
        <f>MATCH(F323,Input!$C$15:$U$15,0)</f>
        <v>#N/A</v>
      </c>
    </row>
  </sheetData>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4B5EC5F424DF0438C02C794499518FB" ma:contentTypeVersion="0" ma:contentTypeDescription="Create a new document." ma:contentTypeScope="" ma:versionID="5ab65c60870f55e49362d4efb7fd413f">
  <xsd:schema xmlns:xsd="http://www.w3.org/2001/XMLSchema" xmlns:xs="http://www.w3.org/2001/XMLSchema" xmlns:p="http://schemas.microsoft.com/office/2006/metadata/properties" targetNamespace="http://schemas.microsoft.com/office/2006/metadata/properties" ma:root="true" ma:fieldsID="62ea347ee6c5493b9e14b1c149bab3d1">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3749A35-2DCC-4C48-AEFF-74DBAF281A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5404965E-915F-4A62-815C-3C1F6321D016}">
  <ds:schemaRefs>
    <ds:schemaRef ds:uri="http://schemas.microsoft.com/sharepoint/v3/contenttype/forms"/>
  </ds:schemaRefs>
</ds:datastoreItem>
</file>

<file path=customXml/itemProps3.xml><?xml version="1.0" encoding="utf-8"?>
<ds:datastoreItem xmlns:ds="http://schemas.openxmlformats.org/officeDocument/2006/customXml" ds:itemID="{B17AA754-42CD-4430-B24E-179A5E0E6BD1}">
  <ds:schemaRefs>
    <ds:schemaRef ds:uri="http://purl.org/dc/elements/1.1/"/>
    <ds:schemaRef ds:uri="http://schemas.microsoft.com/office/2006/metadata/properties"/>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4</vt:i4>
      </vt:variant>
    </vt:vector>
  </HeadingPairs>
  <TitlesOfParts>
    <vt:vector size="19" baseType="lpstr">
      <vt:lpstr>LOG</vt:lpstr>
      <vt:lpstr>Intro</vt:lpstr>
      <vt:lpstr>Input</vt:lpstr>
      <vt:lpstr>Tax_Apply_Matrix</vt:lpstr>
      <vt:lpstr>Tax_not_Agriculture</vt:lpstr>
      <vt:lpstr>Tax_Agriculture</vt:lpstr>
      <vt:lpstr>Tax_Food</vt:lpstr>
      <vt:lpstr>Tax_Chemical</vt:lpstr>
      <vt:lpstr>Tax_Glass&amp;Concrete</vt:lpstr>
      <vt:lpstr>Tax_Metal</vt:lpstr>
      <vt:lpstr>Tax_Other</vt:lpstr>
      <vt:lpstr>Tax_Motor vehicles</vt:lpstr>
      <vt:lpstr>Tax_Sales</vt:lpstr>
      <vt:lpstr>Tax_PrivateService</vt:lpstr>
      <vt:lpstr>Tax_PublicService</vt:lpstr>
      <vt:lpstr>FullTax</vt:lpstr>
      <vt:lpstr>HeatTax</vt:lpstr>
      <vt:lpstr>NoTax</vt:lpstr>
      <vt:lpstr>ProcesTax</vt:lpstr>
    </vt:vector>
  </TitlesOfParts>
  <Company>Statens 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Kristoffer Steen Andersen</dc:creator>
  <cp:lastModifiedBy>Simon Brøndum Andersen</cp:lastModifiedBy>
  <dcterms:created xsi:type="dcterms:W3CDTF">2014-07-04T11:56:18Z</dcterms:created>
  <dcterms:modified xsi:type="dcterms:W3CDTF">2019-03-04T14:16:15Z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0x010100C4B5EC5F424DF0438C02C794499518FB</vt:lpwstr>
  </property>
  <property fmtid="{D5CDD505-2E9C-101B-9397-08002B2CF9AE}" pid="3" name="SaveCode">
    <vt:r8>669760406017303</vt:r8>
  </property>
</Properties>
</file>