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530"/>
  <workbookPr defaultThemeVersion="124226"/>
  <mc:AlternateContent xmlns:mc="http://schemas.openxmlformats.org/markup-compatibility/2006">
    <mc:Choice Requires="x15">
      <x15ac:absPath xmlns:x15ac="http://schemas.microsoft.com/office/spreadsheetml/2010/11/ac" url="C:\TIMES models\TIMES-Nordic\SuppXLS\"/>
    </mc:Choice>
  </mc:AlternateContent>
  <xr:revisionPtr revIDLastSave="0" documentId="13_ncr:1_{C2141F45-286A-4590-B68B-F58B6C46DDBD}" xr6:coauthVersionLast="46" xr6:coauthVersionMax="46" xr10:uidLastSave="{00000000-0000-0000-0000-000000000000}"/>
  <bookViews>
    <workbookView xWindow="-108" yWindow="-108" windowWidth="41496" windowHeight="16896" activeTab="3" xr2:uid="{00000000-000D-0000-FFFF-FFFF00000000}"/>
  </bookViews>
  <sheets>
    <sheet name="LOG" sheetId="18" r:id="rId1"/>
    <sheet name="Intro" sheetId="16" r:id="rId2"/>
    <sheet name="ETS_Emi_Coeff" sheetId="9" r:id="rId3"/>
    <sheet name="NETS_Emi_Coeff" sheetId="19" r:id="rId4"/>
    <sheet name="NETS_Emi_Coeff_X" sheetId="17" r:id="rId5"/>
  </sheets>
  <definedNames>
    <definedName name="Kriterieområde1NR117_E_mat_Energi" comment="Brændselsaggregering">#REF!</definedName>
    <definedName name="Kriterieområde1NR117_Kvoteomf_Energi" comment="Brændselsaggregering">#REF!</definedName>
    <definedName name="Kriterieområde2NR117_E_mat_Energi">#REF!</definedName>
    <definedName name="Kriterieområde2NR117_Kvoteomf_Energi" comment="Sektoraggregering">#REF!</definedName>
    <definedName name="SumområdeNR117_Anv_E_mat" comment="Anvendelse energimatricer (GJ)">#REF!</definedName>
    <definedName name="SumområdeNR117_Kvoteomf_Energi" comment="Kvote omfattet energiforbrug">#REF!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5" i="19" l="1"/>
  <c r="P6" i="19"/>
  <c r="G6" i="19" s="1"/>
  <c r="H6" i="19" s="1"/>
  <c r="P7" i="19"/>
  <c r="P8" i="19"/>
  <c r="G8" i="19" s="1"/>
  <c r="J8" i="19" s="1"/>
  <c r="P9" i="19"/>
  <c r="P10" i="19"/>
  <c r="P11" i="19"/>
  <c r="G11" i="19" s="1"/>
  <c r="P12" i="19"/>
  <c r="G12" i="19" s="1"/>
  <c r="J12" i="19" s="1"/>
  <c r="P13" i="19"/>
  <c r="G13" i="19" s="1"/>
  <c r="J13" i="19" s="1"/>
  <c r="P14" i="19"/>
  <c r="P15" i="19"/>
  <c r="G15" i="19" s="1"/>
  <c r="J15" i="19" s="1"/>
  <c r="P16" i="19"/>
  <c r="G16" i="19" s="1"/>
  <c r="J16" i="19" s="1"/>
  <c r="P17" i="19"/>
  <c r="G17" i="19" s="1"/>
  <c r="J17" i="19" s="1"/>
  <c r="P18" i="19"/>
  <c r="G18" i="19" s="1"/>
  <c r="J18" i="19" s="1"/>
  <c r="P19" i="19"/>
  <c r="P20" i="19"/>
  <c r="G20" i="19" s="1"/>
  <c r="J20" i="19" s="1"/>
  <c r="P21" i="19"/>
  <c r="G21" i="19" s="1"/>
  <c r="J21" i="19" s="1"/>
  <c r="P22" i="19"/>
  <c r="G22" i="19" s="1"/>
  <c r="J22" i="19" s="1"/>
  <c r="P23" i="19"/>
  <c r="G23" i="19" s="1"/>
  <c r="J23" i="19" s="1"/>
  <c r="P24" i="19"/>
  <c r="G24" i="19" s="1"/>
  <c r="P25" i="19"/>
  <c r="P26" i="19"/>
  <c r="P27" i="19"/>
  <c r="P28" i="19"/>
  <c r="P29" i="19"/>
  <c r="P30" i="19"/>
  <c r="G30" i="19" s="1"/>
  <c r="P31" i="19"/>
  <c r="G31" i="19" s="1"/>
  <c r="H31" i="19" s="1"/>
  <c r="P32" i="19"/>
  <c r="G32" i="19" s="1"/>
  <c r="P33" i="19"/>
  <c r="P34" i="19"/>
  <c r="G34" i="19" s="1"/>
  <c r="P35" i="19"/>
  <c r="G35" i="19" s="1"/>
  <c r="H35" i="19" s="1"/>
  <c r="P36" i="19"/>
  <c r="G36" i="19" s="1"/>
  <c r="P37" i="19"/>
  <c r="G37" i="19" s="1"/>
  <c r="H37" i="19" s="1"/>
  <c r="P38" i="19"/>
  <c r="G38" i="19" s="1"/>
  <c r="P39" i="19"/>
  <c r="G39" i="19" s="1"/>
  <c r="H39" i="19" s="1"/>
  <c r="P40" i="19"/>
  <c r="P41" i="19"/>
  <c r="G41" i="19" s="1"/>
  <c r="H41" i="19" s="1"/>
  <c r="P42" i="19"/>
  <c r="P43" i="19"/>
  <c r="P44" i="19"/>
  <c r="G44" i="19" s="1"/>
  <c r="P45" i="19"/>
  <c r="G45" i="19" s="1"/>
  <c r="H45" i="19" s="1"/>
  <c r="P46" i="19"/>
  <c r="P47" i="19"/>
  <c r="G47" i="19" s="1"/>
  <c r="P48" i="19"/>
  <c r="G48" i="19" s="1"/>
  <c r="P49" i="19"/>
  <c r="G49" i="19" s="1"/>
  <c r="P50" i="19"/>
  <c r="G50" i="19" s="1"/>
  <c r="P51" i="19"/>
  <c r="G51" i="19" s="1"/>
  <c r="P52" i="19"/>
  <c r="G52" i="19" s="1"/>
  <c r="P53" i="19"/>
  <c r="P54" i="19"/>
  <c r="P55" i="19"/>
  <c r="G55" i="19" s="1"/>
  <c r="J55" i="19" s="1"/>
  <c r="P56" i="19"/>
  <c r="P57" i="19"/>
  <c r="P58" i="19"/>
  <c r="P59" i="19"/>
  <c r="G59" i="19" s="1"/>
  <c r="J59" i="19" s="1"/>
  <c r="P60" i="19"/>
  <c r="G60" i="19" s="1"/>
  <c r="P61" i="19"/>
  <c r="P62" i="19"/>
  <c r="G62" i="19" s="1"/>
  <c r="P63" i="19"/>
  <c r="G63" i="19" s="1"/>
  <c r="P64" i="19"/>
  <c r="G64" i="19" s="1"/>
  <c r="P65" i="19"/>
  <c r="G65" i="19" s="1"/>
  <c r="P66" i="19"/>
  <c r="G66" i="19" s="1"/>
  <c r="P67" i="19"/>
  <c r="G67" i="19" s="1"/>
  <c r="P68" i="19"/>
  <c r="G68" i="19" s="1"/>
  <c r="P69" i="19"/>
  <c r="G69" i="19" s="1"/>
  <c r="P70" i="19"/>
  <c r="P71" i="19"/>
  <c r="G71" i="19" s="1"/>
  <c r="J71" i="19" s="1"/>
  <c r="P72" i="19"/>
  <c r="G72" i="19" s="1"/>
  <c r="J72" i="19" s="1"/>
  <c r="P73" i="19"/>
  <c r="G73" i="19" s="1"/>
  <c r="P74" i="19"/>
  <c r="G74" i="19" s="1"/>
  <c r="P75" i="19"/>
  <c r="G75" i="19" s="1"/>
  <c r="J75" i="19" s="1"/>
  <c r="P76" i="19"/>
  <c r="G76" i="19" s="1"/>
  <c r="P77" i="19"/>
  <c r="G77" i="19" s="1"/>
  <c r="P78" i="19"/>
  <c r="G78" i="19" s="1"/>
  <c r="P79" i="19"/>
  <c r="G79" i="19" s="1"/>
  <c r="P80" i="19"/>
  <c r="G80" i="19" s="1"/>
  <c r="P81" i="19"/>
  <c r="G81" i="19" s="1"/>
  <c r="P82" i="19"/>
  <c r="P83" i="19"/>
  <c r="G83" i="19" s="1"/>
  <c r="P84" i="19"/>
  <c r="G84" i="19" s="1"/>
  <c r="P85" i="19"/>
  <c r="G85" i="19" s="1"/>
  <c r="P86" i="19"/>
  <c r="G86" i="19" s="1"/>
  <c r="P87" i="19"/>
  <c r="G87" i="19" s="1"/>
  <c r="J87" i="19" s="1"/>
  <c r="P88" i="19"/>
  <c r="G88" i="19" s="1"/>
  <c r="J88" i="19" s="1"/>
  <c r="P89" i="19"/>
  <c r="P90" i="19"/>
  <c r="P91" i="19"/>
  <c r="G91" i="19" s="1"/>
  <c r="J91" i="19" s="1"/>
  <c r="P92" i="19"/>
  <c r="G92" i="19" s="1"/>
  <c r="P93" i="19"/>
  <c r="P94" i="19"/>
  <c r="G94" i="19" s="1"/>
  <c r="P95" i="19"/>
  <c r="G95" i="19" s="1"/>
  <c r="P96" i="19"/>
  <c r="G96" i="19" s="1"/>
  <c r="P97" i="19"/>
  <c r="G97" i="19" s="1"/>
  <c r="P98" i="19"/>
  <c r="P99" i="19"/>
  <c r="G99" i="19" s="1"/>
  <c r="P100" i="19"/>
  <c r="G100" i="19" s="1"/>
  <c r="P101" i="19"/>
  <c r="G101" i="19" s="1"/>
  <c r="P102" i="19"/>
  <c r="P103" i="19"/>
  <c r="G103" i="19" s="1"/>
  <c r="J103" i="19" s="1"/>
  <c r="P104" i="19"/>
  <c r="G104" i="19" s="1"/>
  <c r="J104" i="19" s="1"/>
  <c r="P105" i="19"/>
  <c r="G105" i="19" s="1"/>
  <c r="P106" i="19"/>
  <c r="G106" i="19" s="1"/>
  <c r="P107" i="19"/>
  <c r="G107" i="19" s="1"/>
  <c r="J107" i="19" s="1"/>
  <c r="P108" i="19"/>
  <c r="G108" i="19" s="1"/>
  <c r="P109" i="19"/>
  <c r="G109" i="19" s="1"/>
  <c r="P110" i="19"/>
  <c r="P111" i="19"/>
  <c r="G111" i="19" s="1"/>
  <c r="P112" i="19"/>
  <c r="G112" i="19" s="1"/>
  <c r="P113" i="19"/>
  <c r="P114" i="19"/>
  <c r="G114" i="19" s="1"/>
  <c r="P115" i="19"/>
  <c r="G115" i="19" s="1"/>
  <c r="P116" i="19"/>
  <c r="G116" i="19" s="1"/>
  <c r="P117" i="19"/>
  <c r="G117" i="19" s="1"/>
  <c r="P118" i="19"/>
  <c r="G118" i="19" s="1"/>
  <c r="P119" i="19"/>
  <c r="G119" i="19" s="1"/>
  <c r="J119" i="19" s="1"/>
  <c r="P120" i="19"/>
  <c r="G120" i="19" s="1"/>
  <c r="J120" i="19" s="1"/>
  <c r="P121" i="19"/>
  <c r="G121" i="19" s="1"/>
  <c r="P122" i="19"/>
  <c r="G122" i="19" s="1"/>
  <c r="P123" i="19"/>
  <c r="G123" i="19" s="1"/>
  <c r="J123" i="19" s="1"/>
  <c r="P124" i="19"/>
  <c r="G124" i="19" s="1"/>
  <c r="P125" i="19"/>
  <c r="G125" i="19" s="1"/>
  <c r="J125" i="19" s="1"/>
  <c r="P126" i="19"/>
  <c r="P127" i="19"/>
  <c r="G127" i="19" s="1"/>
  <c r="J127" i="19" s="1"/>
  <c r="P128" i="19"/>
  <c r="G128" i="19" s="1"/>
  <c r="P129" i="19"/>
  <c r="G129" i="19" s="1"/>
  <c r="J129" i="19" s="1"/>
  <c r="P130" i="19"/>
  <c r="G130" i="19" s="1"/>
  <c r="J130" i="19" s="1"/>
  <c r="G7" i="19"/>
  <c r="G40" i="19"/>
  <c r="P4" i="19"/>
  <c r="G4" i="19" s="1"/>
  <c r="P24" i="17"/>
  <c r="G126" i="19"/>
  <c r="J126" i="19" s="1"/>
  <c r="G113" i="19"/>
  <c r="G110" i="19"/>
  <c r="G102" i="19"/>
  <c r="G98" i="19"/>
  <c r="G93" i="19"/>
  <c r="G90" i="19"/>
  <c r="G89" i="19"/>
  <c r="G82" i="19"/>
  <c r="G70" i="19"/>
  <c r="G61" i="19"/>
  <c r="G58" i="19"/>
  <c r="G57" i="19"/>
  <c r="G56" i="19"/>
  <c r="J56" i="19" s="1"/>
  <c r="G54" i="19"/>
  <c r="G53" i="19"/>
  <c r="G46" i="19"/>
  <c r="G43" i="19"/>
  <c r="H43" i="19" s="1"/>
  <c r="G42" i="19"/>
  <c r="G33" i="19"/>
  <c r="H33" i="19" s="1"/>
  <c r="G29" i="19"/>
  <c r="H29" i="19" s="1"/>
  <c r="G26" i="19"/>
  <c r="G25" i="19"/>
  <c r="H25" i="19" s="1"/>
  <c r="G14" i="19"/>
  <c r="J14" i="19" s="1"/>
  <c r="G9" i="19"/>
  <c r="J9" i="19" s="1"/>
  <c r="AH6" i="19"/>
  <c r="AG6" i="19"/>
  <c r="G5" i="19"/>
  <c r="H5" i="19" s="1"/>
  <c r="H4" i="19" l="1"/>
  <c r="J4" i="19"/>
  <c r="I4" i="19"/>
  <c r="G28" i="19"/>
  <c r="H28" i="19" s="1"/>
  <c r="I125" i="19"/>
  <c r="I129" i="19"/>
  <c r="G27" i="19"/>
  <c r="I27" i="19" s="1"/>
  <c r="H14" i="19"/>
  <c r="H22" i="19"/>
  <c r="I14" i="19"/>
  <c r="I22" i="19"/>
  <c r="J124" i="19"/>
  <c r="I124" i="19"/>
  <c r="H124" i="19"/>
  <c r="J112" i="19"/>
  <c r="I112" i="19"/>
  <c r="J108" i="19"/>
  <c r="I108" i="19"/>
  <c r="J96" i="19"/>
  <c r="I96" i="19"/>
  <c r="J84" i="19"/>
  <c r="I84" i="19"/>
  <c r="J80" i="19"/>
  <c r="I80" i="19"/>
  <c r="J68" i="19"/>
  <c r="I68" i="19"/>
  <c r="J60" i="19"/>
  <c r="I60" i="19"/>
  <c r="J48" i="19"/>
  <c r="I48" i="19"/>
  <c r="J115" i="19"/>
  <c r="H115" i="19"/>
  <c r="I115" i="19"/>
  <c r="J111" i="19"/>
  <c r="I111" i="19"/>
  <c r="H111" i="19"/>
  <c r="J95" i="19"/>
  <c r="H95" i="19"/>
  <c r="I95" i="19"/>
  <c r="J79" i="19"/>
  <c r="I79" i="19"/>
  <c r="H79" i="19"/>
  <c r="J63" i="19"/>
  <c r="I63" i="19"/>
  <c r="H63" i="19"/>
  <c r="J51" i="19"/>
  <c r="H51" i="19"/>
  <c r="I51" i="19"/>
  <c r="J47" i="19"/>
  <c r="I47" i="19"/>
  <c r="H47" i="19"/>
  <c r="J11" i="19"/>
  <c r="I11" i="19"/>
  <c r="J7" i="19"/>
  <c r="I7" i="19"/>
  <c r="J128" i="19"/>
  <c r="I128" i="19"/>
  <c r="H128" i="19"/>
  <c r="J116" i="19"/>
  <c r="I116" i="19"/>
  <c r="J100" i="19"/>
  <c r="I100" i="19"/>
  <c r="J92" i="19"/>
  <c r="I92" i="19"/>
  <c r="J76" i="19"/>
  <c r="I76" i="19"/>
  <c r="J64" i="19"/>
  <c r="I64" i="19"/>
  <c r="J52" i="19"/>
  <c r="I52" i="19"/>
  <c r="J99" i="19"/>
  <c r="H99" i="19"/>
  <c r="I99" i="19"/>
  <c r="J83" i="19"/>
  <c r="H83" i="19"/>
  <c r="I83" i="19"/>
  <c r="J67" i="19"/>
  <c r="H67" i="19"/>
  <c r="I67" i="19"/>
  <c r="H127" i="19"/>
  <c r="J5" i="19"/>
  <c r="I15" i="19"/>
  <c r="H18" i="19"/>
  <c r="I23" i="19"/>
  <c r="H55" i="19"/>
  <c r="I59" i="19"/>
  <c r="H71" i="19"/>
  <c r="I75" i="19"/>
  <c r="H87" i="19"/>
  <c r="I91" i="19"/>
  <c r="H103" i="19"/>
  <c r="I107" i="19"/>
  <c r="H119" i="19"/>
  <c r="I123" i="19"/>
  <c r="H126" i="19"/>
  <c r="I127" i="19"/>
  <c r="H130" i="19"/>
  <c r="I56" i="19"/>
  <c r="H59" i="19"/>
  <c r="I72" i="19"/>
  <c r="H75" i="19"/>
  <c r="I88" i="19"/>
  <c r="H91" i="19"/>
  <c r="I104" i="19"/>
  <c r="H107" i="19"/>
  <c r="I120" i="19"/>
  <c r="H123" i="19"/>
  <c r="I18" i="19"/>
  <c r="I55" i="19"/>
  <c r="I71" i="19"/>
  <c r="I87" i="19"/>
  <c r="I103" i="19"/>
  <c r="I119" i="19"/>
  <c r="H125" i="19"/>
  <c r="I126" i="19"/>
  <c r="H129" i="19"/>
  <c r="I130" i="19"/>
  <c r="J49" i="19"/>
  <c r="H49" i="19"/>
  <c r="I49" i="19"/>
  <c r="J53" i="19"/>
  <c r="H53" i="19"/>
  <c r="I53" i="19"/>
  <c r="J61" i="19"/>
  <c r="H61" i="19"/>
  <c r="I61" i="19"/>
  <c r="J69" i="19"/>
  <c r="H69" i="19"/>
  <c r="I69" i="19"/>
  <c r="J73" i="19"/>
  <c r="H73" i="19"/>
  <c r="I73" i="19"/>
  <c r="J81" i="19"/>
  <c r="H81" i="19"/>
  <c r="I81" i="19"/>
  <c r="J89" i="19"/>
  <c r="H89" i="19"/>
  <c r="I89" i="19"/>
  <c r="J97" i="19"/>
  <c r="H97" i="19"/>
  <c r="I97" i="19"/>
  <c r="J105" i="19"/>
  <c r="H105" i="19"/>
  <c r="I105" i="19"/>
  <c r="J109" i="19"/>
  <c r="H109" i="19"/>
  <c r="I109" i="19"/>
  <c r="J117" i="19"/>
  <c r="H117" i="19"/>
  <c r="I117" i="19"/>
  <c r="H9" i="19"/>
  <c r="H13" i="19"/>
  <c r="H17" i="19"/>
  <c r="J24" i="19"/>
  <c r="I24" i="19"/>
  <c r="J26" i="19"/>
  <c r="I26" i="19"/>
  <c r="J30" i="19"/>
  <c r="I30" i="19"/>
  <c r="I36" i="19"/>
  <c r="J36" i="19"/>
  <c r="I38" i="19"/>
  <c r="J38" i="19"/>
  <c r="I44" i="19"/>
  <c r="J44" i="19"/>
  <c r="J50" i="19"/>
  <c r="I50" i="19"/>
  <c r="J58" i="19"/>
  <c r="I58" i="19"/>
  <c r="J70" i="19"/>
  <c r="I70" i="19"/>
  <c r="J74" i="19"/>
  <c r="I74" i="19"/>
  <c r="J82" i="19"/>
  <c r="I82" i="19"/>
  <c r="J90" i="19"/>
  <c r="I90" i="19"/>
  <c r="J98" i="19"/>
  <c r="I98" i="19"/>
  <c r="J102" i="19"/>
  <c r="I102" i="19"/>
  <c r="J110" i="19"/>
  <c r="I110" i="19"/>
  <c r="J118" i="19"/>
  <c r="I118" i="19"/>
  <c r="I6" i="19"/>
  <c r="H12" i="19"/>
  <c r="I13" i="19"/>
  <c r="G19" i="19"/>
  <c r="H20" i="19"/>
  <c r="I21" i="19"/>
  <c r="I5" i="19"/>
  <c r="J6" i="19"/>
  <c r="H7" i="19"/>
  <c r="I8" i="19"/>
  <c r="G10" i="19"/>
  <c r="H11" i="19"/>
  <c r="I12" i="19"/>
  <c r="H15" i="19"/>
  <c r="I16" i="19"/>
  <c r="I20" i="19"/>
  <c r="H23" i="19"/>
  <c r="I25" i="19"/>
  <c r="J25" i="19"/>
  <c r="I29" i="19"/>
  <c r="J29" i="19"/>
  <c r="I31" i="19"/>
  <c r="J31" i="19"/>
  <c r="I33" i="19"/>
  <c r="J33" i="19"/>
  <c r="I35" i="19"/>
  <c r="J35" i="19"/>
  <c r="I37" i="19"/>
  <c r="J37" i="19"/>
  <c r="I39" i="19"/>
  <c r="J39" i="19"/>
  <c r="I41" i="19"/>
  <c r="J41" i="19"/>
  <c r="I43" i="19"/>
  <c r="J43" i="19"/>
  <c r="I45" i="19"/>
  <c r="J45" i="19"/>
  <c r="J57" i="19"/>
  <c r="H57" i="19"/>
  <c r="I57" i="19"/>
  <c r="J65" i="19"/>
  <c r="H65" i="19"/>
  <c r="I65" i="19"/>
  <c r="J77" i="19"/>
  <c r="H77" i="19"/>
  <c r="I77" i="19"/>
  <c r="J85" i="19"/>
  <c r="H85" i="19"/>
  <c r="I85" i="19"/>
  <c r="J93" i="19"/>
  <c r="H93" i="19"/>
  <c r="I93" i="19"/>
  <c r="J101" i="19"/>
  <c r="H101" i="19"/>
  <c r="I101" i="19"/>
  <c r="J113" i="19"/>
  <c r="H113" i="19"/>
  <c r="I113" i="19"/>
  <c r="J121" i="19"/>
  <c r="H121" i="19"/>
  <c r="I121" i="19"/>
  <c r="H21" i="19"/>
  <c r="J28" i="19"/>
  <c r="I28" i="19"/>
  <c r="I32" i="19"/>
  <c r="J32" i="19"/>
  <c r="I34" i="19"/>
  <c r="J34" i="19"/>
  <c r="J40" i="19"/>
  <c r="I40" i="19"/>
  <c r="I42" i="19"/>
  <c r="J42" i="19"/>
  <c r="J46" i="19"/>
  <c r="I46" i="19"/>
  <c r="J54" i="19"/>
  <c r="I54" i="19"/>
  <c r="J62" i="19"/>
  <c r="I62" i="19"/>
  <c r="J66" i="19"/>
  <c r="I66" i="19"/>
  <c r="J78" i="19"/>
  <c r="I78" i="19"/>
  <c r="J86" i="19"/>
  <c r="I86" i="19"/>
  <c r="J94" i="19"/>
  <c r="I94" i="19"/>
  <c r="J106" i="19"/>
  <c r="I106" i="19"/>
  <c r="J114" i="19"/>
  <c r="I114" i="19"/>
  <c r="J122" i="19"/>
  <c r="I122" i="19"/>
  <c r="H8" i="19"/>
  <c r="I9" i="19"/>
  <c r="H16" i="19"/>
  <c r="I17" i="19"/>
  <c r="H24" i="19"/>
  <c r="H26" i="19"/>
  <c r="H30" i="19"/>
  <c r="H32" i="19"/>
  <c r="H34" i="19"/>
  <c r="H36" i="19"/>
  <c r="H38" i="19"/>
  <c r="H40" i="19"/>
  <c r="H42" i="19"/>
  <c r="H44" i="19"/>
  <c r="H46" i="19"/>
  <c r="H50" i="19"/>
  <c r="H54" i="19"/>
  <c r="H58" i="19"/>
  <c r="H62" i="19"/>
  <c r="H66" i="19"/>
  <c r="H70" i="19"/>
  <c r="H74" i="19"/>
  <c r="H78" i="19"/>
  <c r="H82" i="19"/>
  <c r="H86" i="19"/>
  <c r="H90" i="19"/>
  <c r="H94" i="19"/>
  <c r="H98" i="19"/>
  <c r="H102" i="19"/>
  <c r="H106" i="19"/>
  <c r="H110" i="19"/>
  <c r="H114" i="19"/>
  <c r="H118" i="19"/>
  <c r="H122" i="19"/>
  <c r="H48" i="19"/>
  <c r="H52" i="19"/>
  <c r="H56" i="19"/>
  <c r="H60" i="19"/>
  <c r="H64" i="19"/>
  <c r="H68" i="19"/>
  <c r="H72" i="19"/>
  <c r="H76" i="19"/>
  <c r="H80" i="19"/>
  <c r="H84" i="19"/>
  <c r="H88" i="19"/>
  <c r="H92" i="19"/>
  <c r="H96" i="19"/>
  <c r="H100" i="19"/>
  <c r="H104" i="19"/>
  <c r="H108" i="19"/>
  <c r="H112" i="19"/>
  <c r="H116" i="19"/>
  <c r="H120" i="19"/>
  <c r="G5" i="9"/>
  <c r="G6" i="9"/>
  <c r="G7" i="9"/>
  <c r="G8" i="9"/>
  <c r="G9" i="9"/>
  <c r="G16" i="9"/>
  <c r="G17" i="9"/>
  <c r="G24" i="9"/>
  <c r="G25" i="9"/>
  <c r="G30" i="9"/>
  <c r="G36" i="9"/>
  <c r="G37" i="9"/>
  <c r="G43" i="9"/>
  <c r="G44" i="9"/>
  <c r="G50" i="9"/>
  <c r="G51" i="9"/>
  <c r="G57" i="9"/>
  <c r="G58" i="9"/>
  <c r="G64" i="9"/>
  <c r="G65" i="9"/>
  <c r="G71" i="9"/>
  <c r="G72" i="9"/>
  <c r="G78" i="9"/>
  <c r="G79" i="9"/>
  <c r="G85" i="9"/>
  <c r="G86" i="9"/>
  <c r="G92" i="9"/>
  <c r="G93" i="9"/>
  <c r="G99" i="9"/>
  <c r="G100" i="9"/>
  <c r="G106" i="9"/>
  <c r="G107" i="9"/>
  <c r="G113" i="9"/>
  <c r="G114" i="9"/>
  <c r="G120" i="9"/>
  <c r="G121" i="9"/>
  <c r="G122" i="9"/>
  <c r="G123" i="9"/>
  <c r="G124" i="9"/>
  <c r="G125" i="9"/>
  <c r="H125" i="9" s="1"/>
  <c r="G126" i="9"/>
  <c r="H126" i="9" s="1"/>
  <c r="G127" i="9"/>
  <c r="H127" i="9" s="1"/>
  <c r="G128" i="9"/>
  <c r="H128" i="9" s="1"/>
  <c r="G129" i="9"/>
  <c r="G130" i="9"/>
  <c r="G4" i="9"/>
  <c r="H27" i="19" l="1"/>
  <c r="J27" i="19"/>
  <c r="J19" i="19"/>
  <c r="H19" i="19"/>
  <c r="I19" i="19"/>
  <c r="J10" i="19"/>
  <c r="I10" i="19"/>
  <c r="H10" i="19"/>
  <c r="J128" i="9"/>
  <c r="I128" i="9"/>
  <c r="J127" i="9"/>
  <c r="I127" i="9"/>
  <c r="J126" i="9"/>
  <c r="I126" i="9"/>
  <c r="J125" i="9"/>
  <c r="I125" i="9"/>
  <c r="J121" i="9" l="1"/>
  <c r="J120" i="9"/>
  <c r="H114" i="9"/>
  <c r="J114" i="9"/>
  <c r="J113" i="9"/>
  <c r="J107" i="9"/>
  <c r="J106" i="9"/>
  <c r="J100" i="9"/>
  <c r="J99" i="9"/>
  <c r="J93" i="9"/>
  <c r="J92" i="9"/>
  <c r="J86" i="9"/>
  <c r="J85" i="9"/>
  <c r="J79" i="9"/>
  <c r="J78" i="9"/>
  <c r="J72" i="9"/>
  <c r="J71" i="9"/>
  <c r="J65" i="9"/>
  <c r="J64" i="9"/>
  <c r="J58" i="9"/>
  <c r="J57" i="9"/>
  <c r="I51" i="9"/>
  <c r="H51" i="9"/>
  <c r="J51" i="9"/>
  <c r="J50" i="9"/>
  <c r="G66" i="9"/>
  <c r="J44" i="9"/>
  <c r="J43" i="9"/>
  <c r="I37" i="9"/>
  <c r="H36" i="9"/>
  <c r="I71" i="9" l="1"/>
  <c r="H72" i="9"/>
  <c r="H71" i="9"/>
  <c r="I72" i="9"/>
  <c r="H120" i="9"/>
  <c r="H121" i="9"/>
  <c r="I120" i="9"/>
  <c r="I121" i="9"/>
  <c r="H113" i="9"/>
  <c r="I113" i="9"/>
  <c r="I114" i="9"/>
  <c r="H106" i="9"/>
  <c r="H107" i="9"/>
  <c r="I106" i="9"/>
  <c r="I107" i="9"/>
  <c r="H99" i="9"/>
  <c r="H100" i="9"/>
  <c r="I99" i="9"/>
  <c r="I100" i="9"/>
  <c r="H92" i="9"/>
  <c r="H93" i="9"/>
  <c r="I92" i="9"/>
  <c r="I93" i="9"/>
  <c r="H85" i="9"/>
  <c r="H86" i="9"/>
  <c r="I85" i="9"/>
  <c r="I86" i="9"/>
  <c r="H78" i="9"/>
  <c r="H79" i="9"/>
  <c r="I78" i="9"/>
  <c r="I79" i="9"/>
  <c r="H64" i="9"/>
  <c r="H65" i="9"/>
  <c r="I64" i="9"/>
  <c r="I65" i="9"/>
  <c r="H57" i="9"/>
  <c r="H58" i="9"/>
  <c r="I57" i="9"/>
  <c r="I58" i="9"/>
  <c r="H50" i="9"/>
  <c r="I50" i="9"/>
  <c r="H43" i="9"/>
  <c r="H44" i="9"/>
  <c r="I43" i="9"/>
  <c r="I44" i="9"/>
  <c r="J36" i="9"/>
  <c r="J37" i="9"/>
  <c r="I36" i="9"/>
  <c r="H37" i="9"/>
  <c r="H30" i="9" l="1"/>
  <c r="I30" i="9"/>
  <c r="J30" i="9"/>
  <c r="AH6" i="9" l="1"/>
  <c r="AG6" i="9"/>
  <c r="G10" i="9" l="1"/>
  <c r="H10" i="9" s="1"/>
  <c r="G19" i="9"/>
  <c r="G27" i="9"/>
  <c r="G20" i="9"/>
  <c r="G11" i="9"/>
  <c r="I11" i="9" s="1"/>
  <c r="G28" i="9"/>
  <c r="J10" i="9" l="1"/>
  <c r="H11" i="9"/>
  <c r="I10" i="9"/>
  <c r="J11" i="9"/>
  <c r="I28" i="9"/>
  <c r="J28" i="9"/>
  <c r="H28" i="9"/>
  <c r="H27" i="9"/>
  <c r="I27" i="9"/>
  <c r="J27" i="9"/>
  <c r="J19" i="9"/>
  <c r="H19" i="9"/>
  <c r="I19" i="9"/>
  <c r="H20" i="9"/>
  <c r="I20" i="9"/>
  <c r="J20" i="9"/>
  <c r="G33" i="9"/>
  <c r="L25" i="17" l="1"/>
  <c r="L26" i="17"/>
  <c r="L27" i="17"/>
  <c r="L28" i="17"/>
  <c r="L29" i="17"/>
  <c r="L30" i="17"/>
  <c r="L31" i="17"/>
  <c r="L32" i="17"/>
  <c r="L33" i="17"/>
  <c r="L34" i="17"/>
  <c r="L35" i="17"/>
  <c r="L36" i="17"/>
  <c r="L37" i="17"/>
  <c r="L38" i="17"/>
  <c r="L39" i="17"/>
  <c r="L40" i="17"/>
  <c r="L41" i="17"/>
  <c r="L42" i="17"/>
  <c r="L43" i="17"/>
  <c r="L44" i="17"/>
  <c r="L45" i="17"/>
  <c r="L46" i="17"/>
  <c r="L47" i="17"/>
  <c r="L48" i="17"/>
  <c r="L49" i="17"/>
  <c r="L50" i="17"/>
  <c r="L51" i="17"/>
  <c r="L52" i="17"/>
  <c r="L53" i="17"/>
  <c r="L54" i="17"/>
  <c r="L55" i="17"/>
  <c r="L56" i="17"/>
  <c r="L57" i="17"/>
  <c r="L58" i="17"/>
  <c r="L59" i="17"/>
  <c r="L60" i="17"/>
  <c r="L61" i="17"/>
  <c r="L62" i="17"/>
  <c r="L63" i="17"/>
  <c r="L64" i="17"/>
  <c r="L65" i="17"/>
  <c r="L66" i="17"/>
  <c r="L67" i="17"/>
  <c r="L68" i="17"/>
  <c r="L69" i="17"/>
  <c r="L70" i="17"/>
  <c r="L71" i="17"/>
  <c r="L72" i="17"/>
  <c r="L73" i="17"/>
  <c r="L74" i="17"/>
  <c r="L75" i="17"/>
  <c r="L76" i="17"/>
  <c r="L77" i="17"/>
  <c r="L78" i="17"/>
  <c r="L79" i="17"/>
  <c r="L80" i="17"/>
  <c r="L81" i="17"/>
  <c r="L82" i="17"/>
  <c r="L83" i="17"/>
  <c r="L84" i="17"/>
  <c r="L85" i="17"/>
  <c r="L86" i="17"/>
  <c r="L87" i="17"/>
  <c r="L88" i="17"/>
  <c r="L24" i="17"/>
  <c r="G115" i="9" l="1"/>
  <c r="H115" i="9" s="1"/>
  <c r="G119" i="9"/>
  <c r="J119" i="9" s="1"/>
  <c r="G116" i="9"/>
  <c r="I116" i="9" s="1"/>
  <c r="G117" i="9"/>
  <c r="I117" i="9" s="1"/>
  <c r="G118" i="9"/>
  <c r="H118" i="9" s="1"/>
  <c r="P87" i="17"/>
  <c r="G87" i="17" s="1"/>
  <c r="J87" i="17" s="1"/>
  <c r="P86" i="17"/>
  <c r="G86" i="17" s="1"/>
  <c r="J86" i="17" s="1"/>
  <c r="P85" i="17"/>
  <c r="G85" i="17" s="1"/>
  <c r="J85" i="17" s="1"/>
  <c r="P88" i="17"/>
  <c r="G88" i="17" s="1"/>
  <c r="J88" i="17" s="1"/>
  <c r="P84" i="17"/>
  <c r="G84" i="17" s="1"/>
  <c r="J84" i="17" s="1"/>
  <c r="J115" i="9" l="1"/>
  <c r="I118" i="9"/>
  <c r="J118" i="9"/>
  <c r="J116" i="9"/>
  <c r="H116" i="9"/>
  <c r="J117" i="9"/>
  <c r="H119" i="9"/>
  <c r="I119" i="9"/>
  <c r="I115" i="9"/>
  <c r="H117" i="9"/>
  <c r="I87" i="17"/>
  <c r="H85" i="17"/>
  <c r="I85" i="17"/>
  <c r="H88" i="17"/>
  <c r="H87" i="17"/>
  <c r="I86" i="17"/>
  <c r="H86" i="17"/>
  <c r="I88" i="17"/>
  <c r="I84" i="17"/>
  <c r="H84" i="17"/>
  <c r="H5" i="9" l="1"/>
  <c r="I5" i="9"/>
  <c r="J5" i="9"/>
  <c r="H6" i="9"/>
  <c r="I6" i="9"/>
  <c r="J6" i="9"/>
  <c r="H7" i="9"/>
  <c r="I7" i="9"/>
  <c r="J7" i="9"/>
  <c r="H8" i="9"/>
  <c r="I8" i="9"/>
  <c r="J8" i="9"/>
  <c r="H24" i="9"/>
  <c r="I24" i="9"/>
  <c r="J24" i="9"/>
  <c r="H25" i="9"/>
  <c r="I25" i="9"/>
  <c r="J25" i="9"/>
  <c r="J4" i="9"/>
  <c r="I4" i="9"/>
  <c r="H4" i="9"/>
  <c r="G101" i="9" l="1"/>
  <c r="G102" i="9"/>
  <c r="G103" i="9"/>
  <c r="G104" i="9"/>
  <c r="G105" i="9"/>
  <c r="G108" i="9"/>
  <c r="G109" i="9"/>
  <c r="G110" i="9"/>
  <c r="G111" i="9"/>
  <c r="G112" i="9"/>
  <c r="I109" i="9" l="1"/>
  <c r="H109" i="9"/>
  <c r="J109" i="9"/>
  <c r="H103" i="9"/>
  <c r="I103" i="9"/>
  <c r="J103" i="9"/>
  <c r="J108" i="9"/>
  <c r="H108" i="9"/>
  <c r="I108" i="9"/>
  <c r="I111" i="9"/>
  <c r="J111" i="9"/>
  <c r="H111" i="9"/>
  <c r="I105" i="9"/>
  <c r="J105" i="9"/>
  <c r="H105" i="9"/>
  <c r="H110" i="9"/>
  <c r="I110" i="9"/>
  <c r="J110" i="9"/>
  <c r="H104" i="9"/>
  <c r="J104" i="9"/>
  <c r="I104" i="9"/>
  <c r="J112" i="9"/>
  <c r="H112" i="9"/>
  <c r="I112" i="9"/>
  <c r="J102" i="9"/>
  <c r="H102" i="9"/>
  <c r="I102" i="9"/>
  <c r="I101" i="9"/>
  <c r="J101" i="9"/>
  <c r="H101" i="9"/>
  <c r="P80" i="17"/>
  <c r="G80" i="17" s="1"/>
  <c r="P76" i="17"/>
  <c r="G76" i="17" s="1"/>
  <c r="P81" i="17"/>
  <c r="G81" i="17" s="1"/>
  <c r="P77" i="17"/>
  <c r="G77" i="17" s="1"/>
  <c r="P83" i="17"/>
  <c r="G83" i="17" s="1"/>
  <c r="P79" i="17"/>
  <c r="G79" i="17" s="1"/>
  <c r="P75" i="17"/>
  <c r="G75" i="17" s="1"/>
  <c r="P82" i="17"/>
  <c r="G82" i="17" s="1"/>
  <c r="P78" i="17"/>
  <c r="G78" i="17" s="1"/>
  <c r="P74" i="17"/>
  <c r="G74" i="17" s="1"/>
  <c r="I79" i="17" l="1"/>
  <c r="J79" i="17"/>
  <c r="H79" i="17"/>
  <c r="H76" i="17"/>
  <c r="J76" i="17"/>
  <c r="I76" i="17"/>
  <c r="I78" i="17"/>
  <c r="H78" i="17"/>
  <c r="J78" i="17"/>
  <c r="I83" i="17"/>
  <c r="J83" i="17"/>
  <c r="H83" i="17"/>
  <c r="H80" i="17"/>
  <c r="J80" i="17"/>
  <c r="I80" i="17"/>
  <c r="I82" i="17"/>
  <c r="J82" i="17"/>
  <c r="H82" i="17"/>
  <c r="H77" i="17"/>
  <c r="I77" i="17"/>
  <c r="J77" i="17"/>
  <c r="H74" i="17"/>
  <c r="I74" i="17"/>
  <c r="J74" i="17"/>
  <c r="I75" i="17"/>
  <c r="J75" i="17"/>
  <c r="H75" i="17"/>
  <c r="H81" i="17"/>
  <c r="I81" i="17"/>
  <c r="J81" i="17"/>
  <c r="D10" i="18"/>
  <c r="D11" i="18"/>
  <c r="D12" i="18" l="1"/>
  <c r="P16" i="17" l="1"/>
  <c r="P15" i="17"/>
  <c r="P14" i="17"/>
  <c r="P13" i="17"/>
  <c r="P12" i="17"/>
  <c r="P11" i="17"/>
  <c r="G23" i="17" l="1"/>
  <c r="G22" i="17"/>
  <c r="G21" i="17"/>
  <c r="G20" i="17"/>
  <c r="G19" i="17"/>
  <c r="G18" i="17"/>
  <c r="G17" i="17"/>
  <c r="G16" i="17"/>
  <c r="G15" i="17"/>
  <c r="G14" i="17"/>
  <c r="G13" i="17"/>
  <c r="G12" i="17"/>
  <c r="G11" i="17"/>
  <c r="G10" i="17"/>
  <c r="G9" i="17"/>
  <c r="G8" i="17"/>
  <c r="G7" i="17"/>
  <c r="G6" i="17"/>
  <c r="G5" i="17"/>
  <c r="G4" i="17"/>
  <c r="P93" i="17"/>
  <c r="G93" i="17" s="1"/>
  <c r="P92" i="17"/>
  <c r="G92" i="17" s="1"/>
  <c r="P91" i="17"/>
  <c r="G91" i="17" s="1"/>
  <c r="P90" i="17"/>
  <c r="G90" i="17" s="1"/>
  <c r="P89" i="17"/>
  <c r="G89" i="17" s="1"/>
  <c r="H6" i="17" l="1"/>
  <c r="I6" i="17"/>
  <c r="J6" i="17"/>
  <c r="I8" i="17"/>
  <c r="H8" i="17"/>
  <c r="J8" i="17"/>
  <c r="J11" i="17"/>
  <c r="I11" i="17"/>
  <c r="H11" i="17"/>
  <c r="I12" i="17"/>
  <c r="J12" i="17"/>
  <c r="H12" i="17"/>
  <c r="H13" i="17"/>
  <c r="J13" i="17"/>
  <c r="I13" i="17"/>
  <c r="J14" i="17"/>
  <c r="I14" i="17"/>
  <c r="H14" i="17"/>
  <c r="H15" i="17"/>
  <c r="I15" i="17"/>
  <c r="J15" i="17"/>
  <c r="J4" i="17"/>
  <c r="I4" i="17"/>
  <c r="H4" i="17"/>
  <c r="H5" i="17"/>
  <c r="I5" i="17"/>
  <c r="J5" i="17"/>
  <c r="J9" i="17"/>
  <c r="H9" i="17"/>
  <c r="I9" i="17"/>
  <c r="J10" i="17"/>
  <c r="I10" i="17"/>
  <c r="H10" i="17"/>
  <c r="H7" i="17"/>
  <c r="I7" i="17"/>
  <c r="J7" i="17"/>
  <c r="H16" i="17"/>
  <c r="I16" i="17"/>
  <c r="J16" i="17"/>
  <c r="H17" i="17"/>
  <c r="I17" i="17"/>
  <c r="J17" i="17"/>
  <c r="H21" i="17"/>
  <c r="I21" i="17"/>
  <c r="J21" i="17"/>
  <c r="I18" i="17"/>
  <c r="J18" i="17"/>
  <c r="H18" i="17"/>
  <c r="I22" i="17"/>
  <c r="J22" i="17"/>
  <c r="H22" i="17"/>
  <c r="J19" i="17"/>
  <c r="H19" i="17"/>
  <c r="I19" i="17"/>
  <c r="H20" i="17"/>
  <c r="I20" i="17"/>
  <c r="J20" i="17"/>
  <c r="J23" i="17"/>
  <c r="H23" i="17"/>
  <c r="I23" i="17"/>
  <c r="J17" i="9"/>
  <c r="H17" i="9"/>
  <c r="I17" i="9"/>
  <c r="J16" i="9"/>
  <c r="H16" i="9"/>
  <c r="I16" i="9"/>
  <c r="I9" i="9"/>
  <c r="H9" i="9"/>
  <c r="J9" i="9"/>
  <c r="J92" i="17"/>
  <c r="H92" i="17"/>
  <c r="I92" i="17"/>
  <c r="H89" i="17"/>
  <c r="I89" i="17"/>
  <c r="J89" i="17"/>
  <c r="H93" i="17"/>
  <c r="I93" i="17"/>
  <c r="J93" i="17"/>
  <c r="H90" i="17"/>
  <c r="I90" i="17"/>
  <c r="J90" i="17"/>
  <c r="I91" i="17"/>
  <c r="J91" i="17"/>
  <c r="H91" i="17"/>
  <c r="J124" i="9" l="1"/>
  <c r="H124" i="9"/>
  <c r="I124" i="9"/>
  <c r="I123" i="9"/>
  <c r="J123" i="9"/>
  <c r="H123" i="9"/>
  <c r="J129" i="9"/>
  <c r="H129" i="9"/>
  <c r="I129" i="9"/>
  <c r="H122" i="9"/>
  <c r="I122" i="9"/>
  <c r="J122" i="9"/>
  <c r="H130" i="9"/>
  <c r="I130" i="9"/>
  <c r="J130" i="9"/>
  <c r="G90" i="9" l="1"/>
  <c r="G94" i="9"/>
  <c r="G80" i="9"/>
  <c r="G97" i="9"/>
  <c r="G83" i="9"/>
  <c r="G73" i="9"/>
  <c r="G76" i="9"/>
  <c r="G34" i="9"/>
  <c r="G59" i="9"/>
  <c r="G87" i="9"/>
  <c r="P64" i="17" l="1"/>
  <c r="P49" i="17"/>
  <c r="P59" i="17"/>
  <c r="P44" i="17"/>
  <c r="P54" i="17"/>
  <c r="P69" i="17"/>
  <c r="P27" i="17"/>
  <c r="P62" i="17"/>
  <c r="P67" i="17"/>
  <c r="P57" i="17"/>
  <c r="P72" i="17"/>
  <c r="P30" i="17" l="1"/>
  <c r="G30" i="17" s="1"/>
  <c r="G39" i="9"/>
  <c r="P29" i="17"/>
  <c r="G29" i="17" s="1"/>
  <c r="G38" i="9"/>
  <c r="I83" i="9"/>
  <c r="J83" i="9"/>
  <c r="H83" i="9"/>
  <c r="H59" i="9"/>
  <c r="I59" i="9"/>
  <c r="J59" i="9"/>
  <c r="I97" i="9"/>
  <c r="H97" i="9"/>
  <c r="J97" i="9"/>
  <c r="J90" i="9"/>
  <c r="H90" i="9"/>
  <c r="I90" i="9"/>
  <c r="J34" i="9"/>
  <c r="I34" i="9"/>
  <c r="H34" i="9"/>
  <c r="I73" i="9"/>
  <c r="J73" i="9"/>
  <c r="H73" i="9"/>
  <c r="I87" i="9"/>
  <c r="H87" i="9"/>
  <c r="J87" i="9"/>
  <c r="H76" i="9"/>
  <c r="I76" i="9"/>
  <c r="J76" i="9"/>
  <c r="H94" i="9"/>
  <c r="J94" i="9"/>
  <c r="I94" i="9"/>
  <c r="H66" i="9"/>
  <c r="I66" i="9"/>
  <c r="J66" i="9"/>
  <c r="J80" i="9"/>
  <c r="H80" i="9"/>
  <c r="I80" i="9"/>
  <c r="G72" i="17"/>
  <c r="G67" i="17"/>
  <c r="G27" i="17"/>
  <c r="G54" i="17"/>
  <c r="G64" i="17"/>
  <c r="G57" i="17"/>
  <c r="G62" i="17"/>
  <c r="G69" i="17"/>
  <c r="G44" i="17"/>
  <c r="G49" i="17"/>
  <c r="G59" i="17"/>
  <c r="G82" i="9"/>
  <c r="G54" i="9"/>
  <c r="G60" i="9"/>
  <c r="G77" i="9"/>
  <c r="G49" i="9"/>
  <c r="G48" i="9"/>
  <c r="G62" i="9"/>
  <c r="G75" i="9"/>
  <c r="G47" i="9"/>
  <c r="G35" i="9"/>
  <c r="G91" i="9"/>
  <c r="G88" i="9"/>
  <c r="G81" i="9"/>
  <c r="G40" i="9"/>
  <c r="G96" i="9"/>
  <c r="G32" i="9"/>
  <c r="G69" i="9"/>
  <c r="G89" i="9"/>
  <c r="G98" i="9"/>
  <c r="G45" i="9"/>
  <c r="G42" i="9"/>
  <c r="G74" i="9"/>
  <c r="G46" i="9"/>
  <c r="G63" i="9"/>
  <c r="G70" i="9"/>
  <c r="G55" i="9"/>
  <c r="G31" i="9"/>
  <c r="G61" i="9"/>
  <c r="G68" i="9"/>
  <c r="G41" i="9"/>
  <c r="G95" i="9"/>
  <c r="G84" i="9"/>
  <c r="G56" i="9"/>
  <c r="H72" i="17" l="1"/>
  <c r="J72" i="17"/>
  <c r="I72" i="17"/>
  <c r="I69" i="17"/>
  <c r="H69" i="17"/>
  <c r="J69" i="17"/>
  <c r="I30" i="17"/>
  <c r="H30" i="17"/>
  <c r="J30" i="17"/>
  <c r="J59" i="17"/>
  <c r="I59" i="17"/>
  <c r="H59" i="17"/>
  <c r="J62" i="17"/>
  <c r="H62" i="17"/>
  <c r="I62" i="17"/>
  <c r="H49" i="17"/>
  <c r="I49" i="17"/>
  <c r="J49" i="17"/>
  <c r="H57" i="17"/>
  <c r="I57" i="17"/>
  <c r="J57" i="17"/>
  <c r="I67" i="17"/>
  <c r="J67" i="17"/>
  <c r="H67" i="17"/>
  <c r="H44" i="17"/>
  <c r="J44" i="17"/>
  <c r="I44" i="17"/>
  <c r="J64" i="17"/>
  <c r="H64" i="17"/>
  <c r="I64" i="17"/>
  <c r="H29" i="17"/>
  <c r="I29" i="17"/>
  <c r="J29" i="17"/>
  <c r="I54" i="17"/>
  <c r="J54" i="17"/>
  <c r="H54" i="17"/>
  <c r="J27" i="17"/>
  <c r="I27" i="17"/>
  <c r="H27" i="17"/>
  <c r="I39" i="9"/>
  <c r="J39" i="9"/>
  <c r="H39" i="9"/>
  <c r="H38" i="9"/>
  <c r="J38" i="9"/>
  <c r="I38" i="9"/>
  <c r="G12" i="9"/>
  <c r="G18" i="9"/>
  <c r="G26" i="9"/>
  <c r="G13" i="9"/>
  <c r="G21" i="9"/>
  <c r="G29" i="9"/>
  <c r="G15" i="9"/>
  <c r="G23" i="9"/>
  <c r="G14" i="9"/>
  <c r="G22" i="9"/>
  <c r="P70" i="17"/>
  <c r="P48" i="17"/>
  <c r="P34" i="17"/>
  <c r="P25" i="17"/>
  <c r="P65" i="17"/>
  <c r="P56" i="17"/>
  <c r="P58" i="17"/>
  <c r="P32" i="17"/>
  <c r="P42" i="17"/>
  <c r="P35" i="17"/>
  <c r="P73" i="17"/>
  <c r="P71" i="17"/>
  <c r="P68" i="17"/>
  <c r="P47" i="17"/>
  <c r="P45" i="17"/>
  <c r="P43" i="17"/>
  <c r="P51" i="17"/>
  <c r="P26" i="17"/>
  <c r="P55" i="17"/>
  <c r="P66" i="17"/>
  <c r="P31" i="17"/>
  <c r="P28" i="17"/>
  <c r="P37" i="17"/>
  <c r="P41" i="17"/>
  <c r="P63" i="17"/>
  <c r="P46" i="17"/>
  <c r="P53" i="17"/>
  <c r="P33" i="17"/>
  <c r="P52" i="17"/>
  <c r="P60" i="17"/>
  <c r="P36" i="17"/>
  <c r="P38" i="17"/>
  <c r="P61" i="17"/>
  <c r="G67" i="9"/>
  <c r="G53" i="9"/>
  <c r="G52" i="9"/>
  <c r="H69" i="9" l="1"/>
  <c r="I69" i="9"/>
  <c r="J69" i="9"/>
  <c r="J84" i="9"/>
  <c r="H84" i="9"/>
  <c r="I84" i="9"/>
  <c r="J40" i="9"/>
  <c r="H40" i="9"/>
  <c r="I40" i="9"/>
  <c r="J68" i="9"/>
  <c r="H68" i="9"/>
  <c r="I68" i="9"/>
  <c r="H60" i="9"/>
  <c r="J60" i="9"/>
  <c r="I60" i="9"/>
  <c r="H98" i="9"/>
  <c r="I98" i="9"/>
  <c r="J98" i="9"/>
  <c r="I77" i="9"/>
  <c r="J77" i="9"/>
  <c r="H77" i="9"/>
  <c r="I45" i="9"/>
  <c r="J45" i="9"/>
  <c r="H45" i="9"/>
  <c r="I49" i="9"/>
  <c r="J49" i="9"/>
  <c r="H49" i="9"/>
  <c r="H81" i="9"/>
  <c r="I81" i="9"/>
  <c r="J81" i="9"/>
  <c r="I61" i="9"/>
  <c r="J61" i="9"/>
  <c r="H61" i="9"/>
  <c r="I35" i="9"/>
  <c r="H35" i="9"/>
  <c r="J35" i="9"/>
  <c r="I33" i="9"/>
  <c r="J33" i="9"/>
  <c r="H33" i="9"/>
  <c r="J56" i="9"/>
  <c r="H56" i="9"/>
  <c r="I56" i="9"/>
  <c r="J96" i="9"/>
  <c r="H96" i="9"/>
  <c r="I96" i="9"/>
  <c r="J46" i="9"/>
  <c r="H46" i="9"/>
  <c r="I46" i="9"/>
  <c r="I41" i="9"/>
  <c r="H41" i="9"/>
  <c r="J41" i="9"/>
  <c r="I75" i="9"/>
  <c r="H75" i="9"/>
  <c r="J75" i="9"/>
  <c r="H32" i="9"/>
  <c r="J32" i="9"/>
  <c r="I32" i="9"/>
  <c r="I95" i="9"/>
  <c r="J95" i="9"/>
  <c r="H95" i="9"/>
  <c r="H82" i="9"/>
  <c r="J82" i="9"/>
  <c r="I82" i="9"/>
  <c r="H47" i="9"/>
  <c r="I47" i="9"/>
  <c r="J47" i="9"/>
  <c r="H70" i="9"/>
  <c r="J70" i="9"/>
  <c r="I70" i="9"/>
  <c r="H48" i="9"/>
  <c r="J48" i="9"/>
  <c r="I48" i="9"/>
  <c r="J74" i="9"/>
  <c r="H74" i="9"/>
  <c r="I74" i="9"/>
  <c r="H91" i="9"/>
  <c r="I91" i="9"/>
  <c r="J91" i="9"/>
  <c r="I55" i="9"/>
  <c r="J55" i="9"/>
  <c r="H55" i="9"/>
  <c r="H88" i="9"/>
  <c r="I88" i="9"/>
  <c r="J88" i="9"/>
  <c r="J31" i="9"/>
  <c r="H31" i="9"/>
  <c r="I31" i="9"/>
  <c r="H42" i="9"/>
  <c r="I42" i="9"/>
  <c r="J42" i="9"/>
  <c r="H54" i="9"/>
  <c r="I54" i="9"/>
  <c r="J54" i="9"/>
  <c r="I89" i="9"/>
  <c r="J89" i="9"/>
  <c r="H89" i="9"/>
  <c r="J62" i="9"/>
  <c r="H62" i="9"/>
  <c r="I62" i="9"/>
  <c r="I63" i="9"/>
  <c r="H63" i="9"/>
  <c r="J63" i="9"/>
  <c r="G61" i="17"/>
  <c r="G36" i="17"/>
  <c r="G52" i="17"/>
  <c r="G53" i="17"/>
  <c r="G63" i="17"/>
  <c r="G37" i="17"/>
  <c r="G31" i="17"/>
  <c r="G55" i="17"/>
  <c r="G51" i="17"/>
  <c r="G45" i="17"/>
  <c r="G68" i="17"/>
  <c r="G73" i="17"/>
  <c r="G42" i="17"/>
  <c r="G58" i="17"/>
  <c r="G65" i="17"/>
  <c r="G34" i="17"/>
  <c r="G24" i="17"/>
  <c r="G38" i="17"/>
  <c r="G60" i="17"/>
  <c r="G33" i="17"/>
  <c r="G46" i="17"/>
  <c r="G41" i="17"/>
  <c r="G28" i="17"/>
  <c r="G66" i="17"/>
  <c r="G26" i="17"/>
  <c r="G43" i="17"/>
  <c r="G47" i="17"/>
  <c r="G71" i="17"/>
  <c r="G35" i="17"/>
  <c r="G32" i="17"/>
  <c r="G56" i="17"/>
  <c r="G25" i="17"/>
  <c r="G48" i="17"/>
  <c r="G70" i="17"/>
  <c r="P40" i="17"/>
  <c r="P50" i="17"/>
  <c r="P39" i="17"/>
  <c r="J35" i="17" l="1"/>
  <c r="I35" i="17"/>
  <c r="H35" i="17"/>
  <c r="I46" i="17"/>
  <c r="J46" i="17"/>
  <c r="H46" i="17"/>
  <c r="I42" i="17"/>
  <c r="H42" i="17"/>
  <c r="J42" i="17"/>
  <c r="I63" i="17"/>
  <c r="J63" i="17"/>
  <c r="H63" i="17"/>
  <c r="I71" i="17"/>
  <c r="J71" i="17"/>
  <c r="H71" i="17"/>
  <c r="J66" i="17"/>
  <c r="H66" i="17"/>
  <c r="I66" i="17"/>
  <c r="H73" i="17"/>
  <c r="I73" i="17"/>
  <c r="J73" i="17"/>
  <c r="J55" i="17"/>
  <c r="I55" i="17"/>
  <c r="H55" i="17"/>
  <c r="J56" i="17"/>
  <c r="H56" i="17"/>
  <c r="I56" i="17"/>
  <c r="J28" i="17"/>
  <c r="H28" i="17"/>
  <c r="I28" i="17"/>
  <c r="H70" i="17"/>
  <c r="I70" i="17"/>
  <c r="J70" i="17"/>
  <c r="J32" i="17"/>
  <c r="H32" i="17"/>
  <c r="I32" i="17"/>
  <c r="J43" i="17"/>
  <c r="I43" i="17"/>
  <c r="H43" i="17"/>
  <c r="H41" i="17"/>
  <c r="I41" i="17"/>
  <c r="J41" i="17"/>
  <c r="I38" i="17"/>
  <c r="J38" i="17"/>
  <c r="H38" i="17"/>
  <c r="H58" i="17"/>
  <c r="I58" i="17"/>
  <c r="J58" i="17"/>
  <c r="H45" i="17"/>
  <c r="I45" i="17"/>
  <c r="J45" i="17"/>
  <c r="H37" i="17"/>
  <c r="I37" i="17"/>
  <c r="J37" i="17"/>
  <c r="H36" i="17"/>
  <c r="J36" i="17"/>
  <c r="I36" i="17"/>
  <c r="J48" i="17"/>
  <c r="H48" i="17"/>
  <c r="I48" i="17"/>
  <c r="I26" i="17"/>
  <c r="H26" i="17"/>
  <c r="J26" i="17"/>
  <c r="J24" i="17"/>
  <c r="H24" i="17"/>
  <c r="I24" i="17"/>
  <c r="J51" i="17"/>
  <c r="I51" i="17"/>
  <c r="H51" i="17"/>
  <c r="H61" i="17"/>
  <c r="I61" i="17"/>
  <c r="J61" i="17"/>
  <c r="H25" i="17"/>
  <c r="I25" i="17"/>
  <c r="J25" i="17"/>
  <c r="H33" i="17"/>
  <c r="I33" i="17"/>
  <c r="J33" i="17"/>
  <c r="I34" i="17"/>
  <c r="H34" i="17"/>
  <c r="J34" i="17"/>
  <c r="H53" i="17"/>
  <c r="I53" i="17"/>
  <c r="J53" i="17"/>
  <c r="J47" i="17"/>
  <c r="I47" i="17"/>
  <c r="H47" i="17"/>
  <c r="H60" i="17"/>
  <c r="J60" i="17"/>
  <c r="I60" i="17"/>
  <c r="H65" i="17"/>
  <c r="I65" i="17"/>
  <c r="J65" i="17"/>
  <c r="J68" i="17"/>
  <c r="H68" i="17"/>
  <c r="I68" i="17"/>
  <c r="J31" i="17"/>
  <c r="I31" i="17"/>
  <c r="H31" i="17"/>
  <c r="H52" i="17"/>
  <c r="J52" i="17"/>
  <c r="I52" i="17"/>
  <c r="I26" i="9"/>
  <c r="J26" i="9"/>
  <c r="H26" i="9"/>
  <c r="I53" i="9"/>
  <c r="H53" i="9"/>
  <c r="J53" i="9"/>
  <c r="I22" i="9"/>
  <c r="H22" i="9"/>
  <c r="J22" i="9"/>
  <c r="H21" i="9"/>
  <c r="I21" i="9"/>
  <c r="J21" i="9"/>
  <c r="H15" i="9"/>
  <c r="J15" i="9"/>
  <c r="I15" i="9"/>
  <c r="I12" i="9"/>
  <c r="H12" i="9"/>
  <c r="J12" i="9"/>
  <c r="J13" i="9"/>
  <c r="H13" i="9"/>
  <c r="I13" i="9"/>
  <c r="J29" i="9"/>
  <c r="H29" i="9"/>
  <c r="I29" i="9"/>
  <c r="J52" i="9"/>
  <c r="H52" i="9"/>
  <c r="I52" i="9"/>
  <c r="I18" i="9"/>
  <c r="H18" i="9"/>
  <c r="J18" i="9"/>
  <c r="J23" i="9"/>
  <c r="H23" i="9"/>
  <c r="I23" i="9"/>
  <c r="I67" i="9"/>
  <c r="J67" i="9"/>
  <c r="H67" i="9"/>
  <c r="J14" i="9"/>
  <c r="H14" i="9"/>
  <c r="I14" i="9"/>
  <c r="G40" i="17"/>
  <c r="G50" i="17"/>
  <c r="G39" i="17"/>
  <c r="I50" i="17" l="1"/>
  <c r="H50" i="17"/>
  <c r="J50" i="17"/>
  <c r="J40" i="17"/>
  <c r="H40" i="17"/>
  <c r="I40" i="17"/>
  <c r="J39" i="17"/>
  <c r="I39" i="17"/>
  <c r="H39" i="17"/>
</calcChain>
</file>

<file path=xl/sharedStrings.xml><?xml version="1.0" encoding="utf-8"?>
<sst xmlns="http://schemas.openxmlformats.org/spreadsheetml/2006/main" count="2675" uniqueCount="251">
  <si>
    <t>Other utilities</t>
  </si>
  <si>
    <t>Construction</t>
  </si>
  <si>
    <t>LPG</t>
  </si>
  <si>
    <t>LVN</t>
  </si>
  <si>
    <t>Other_Indexes</t>
  </si>
  <si>
    <t>Pset_Set</t>
  </si>
  <si>
    <t>Pset_PN</t>
  </si>
  <si>
    <t>Pset_CI</t>
  </si>
  <si>
    <t>Cset_CN</t>
  </si>
  <si>
    <t>ETS / NETS Split</t>
  </si>
  <si>
    <t>ELCCOA</t>
  </si>
  <si>
    <t>ELE</t>
  </si>
  <si>
    <t>ETSCO2</t>
  </si>
  <si>
    <t>ELCHFO</t>
  </si>
  <si>
    <t>ELCDSL</t>
  </si>
  <si>
    <t>ELCWST</t>
  </si>
  <si>
    <t>ELCNGA</t>
  </si>
  <si>
    <t>NGA</t>
  </si>
  <si>
    <t>FT-ELCGAS</t>
  </si>
  <si>
    <t>CHP</t>
  </si>
  <si>
    <t>HPL</t>
  </si>
  <si>
    <t>XBOELCSTM</t>
  </si>
  <si>
    <t>INDCOA</t>
  </si>
  <si>
    <t>INDA*</t>
  </si>
  <si>
    <t>INDHFO</t>
  </si>
  <si>
    <t>INDDSL</t>
  </si>
  <si>
    <t>INDWST</t>
  </si>
  <si>
    <t>INDNGA</t>
  </si>
  <si>
    <t>INDF*</t>
  </si>
  <si>
    <t>INDC*</t>
  </si>
  <si>
    <t>INDG*</t>
  </si>
  <si>
    <t>INDM*</t>
  </si>
  <si>
    <t>INDO*</t>
  </si>
  <si>
    <t>Sector</t>
  </si>
  <si>
    <t>INDU*</t>
  </si>
  <si>
    <t>TRADSL</t>
  </si>
  <si>
    <t>TRAGSL</t>
  </si>
  <si>
    <t>TRANGA</t>
  </si>
  <si>
    <t>CommName</t>
  </si>
  <si>
    <t>*Units</t>
  </si>
  <si>
    <t>kg/GJ</t>
  </si>
  <si>
    <t>CO2</t>
  </si>
  <si>
    <t>COA</t>
  </si>
  <si>
    <t>HFO</t>
  </si>
  <si>
    <t>DSL</t>
  </si>
  <si>
    <t>WST</t>
  </si>
  <si>
    <t>GSL</t>
  </si>
  <si>
    <t xml:space="preserve">Source: </t>
  </si>
  <si>
    <t>Link:</t>
  </si>
  <si>
    <t>http://www.ens.dk/sites/ens.dk/files/info/tal-kort/statistik-noegletal/aarlig-energistatistik/energistatistik2013.pdf</t>
  </si>
  <si>
    <t>Energy Statistics 2013</t>
  </si>
  <si>
    <t>*JP4/*JP1</t>
  </si>
  <si>
    <t>CO2-content of different fuels</t>
  </si>
  <si>
    <t>RESNGA</t>
  </si>
  <si>
    <t>RESDSL</t>
  </si>
  <si>
    <t>~TFM_INS</t>
  </si>
  <si>
    <t>TimeSlice</t>
  </si>
  <si>
    <t>LimType</t>
  </si>
  <si>
    <t>Attribute</t>
  </si>
  <si>
    <t>Year</t>
  </si>
  <si>
    <t>FLO_EMIS</t>
  </si>
  <si>
    <t>Notes</t>
  </si>
  <si>
    <t>Trans - Insert</t>
  </si>
  <si>
    <t>NETSCO2</t>
  </si>
  <si>
    <t>Description of different sheets</t>
  </si>
  <si>
    <t>Description</t>
  </si>
  <si>
    <t>Purpose:</t>
  </si>
  <si>
    <t>Date</t>
  </si>
  <si>
    <t>Name</t>
  </si>
  <si>
    <t>Sheet Name</t>
  </si>
  <si>
    <t>Cells</t>
  </si>
  <si>
    <t>Comments</t>
  </si>
  <si>
    <t>Kristoffer Steen Andersen</t>
  </si>
  <si>
    <t>Introduction</t>
  </si>
  <si>
    <t>The purpose of this workbook is to calculate shares of ETS- and NETS for different sectors of the energy system</t>
  </si>
  <si>
    <t>This is done by means of data from the Danish Energy Agency on the CO2-qoutas-covered energy consumption on a sectoral level</t>
  </si>
  <si>
    <t>Mapping:</t>
  </si>
  <si>
    <t>Contains mapping related to the national accounts and fuels related to TIMES-DK and the CGE model</t>
  </si>
  <si>
    <t>CO2-qoute-data-2012</t>
  </si>
  <si>
    <t>Data on CO2-qoutas-covered energy consumption on a sectoral level for 2012</t>
  </si>
  <si>
    <t>E-mat-AnvGJ2012:</t>
  </si>
  <si>
    <t>Total energy usage by fuel on a sectoral level from Statistics Denmark, 2012</t>
  </si>
  <si>
    <t>NA117_CO2_GJ</t>
  </si>
  <si>
    <t>Transforming "CO2-qoute-data" into a 2-dim matrix with sectors and fuels</t>
  </si>
  <si>
    <t>CO2-qoute-share:</t>
  </si>
  <si>
    <t>Calculating CO2-qoute-shares on a sectoral and fuel based level, based on NA117_CO2_GJ and E-mat-AnvGJ2012:</t>
  </si>
  <si>
    <t>ETS_Emi_Coeff:</t>
  </si>
  <si>
    <t>Input coefficient ETS on a sectoral level for TIMES (based on CO2-qoute-share)</t>
  </si>
  <si>
    <t>NETS_Emi_Coeff:</t>
  </si>
  <si>
    <t>Input coefficient NETS on a sectoral level for TIMES (based on CO2-qoute-share)</t>
  </si>
  <si>
    <t>Note:</t>
  </si>
  <si>
    <t>That that there are some problem associated with the suggested method: To give an example the approach suggest that for a number of fuels and sectors ETS covered fuel use is larger than the actual fuel use.</t>
  </si>
  <si>
    <t>Waste became part of ETS system in 2013</t>
  </si>
  <si>
    <t>!Note no such technology in TIMES-DK</t>
  </si>
  <si>
    <t>\I:</t>
  </si>
  <si>
    <t>ETS_Emi_Coeff</t>
  </si>
  <si>
    <t>Removed emissions coefficients for technologies that are not present in TIMES-DK</t>
  </si>
  <si>
    <t>NETS_Emi_Coeff</t>
  </si>
  <si>
    <t>Lars B. Termansen</t>
  </si>
  <si>
    <t>intro</t>
  </si>
  <si>
    <t>Updated sheet and adjusted tab colors</t>
  </si>
  <si>
    <t>INDG*,-INDG*CCS*</t>
  </si>
  <si>
    <t>MH: MOVED FROM COLUMN B</t>
  </si>
  <si>
    <t>Martin Hagberg</t>
  </si>
  <si>
    <t>ETS_Emi_Coeff, NETS_Emi_Coeff</t>
  </si>
  <si>
    <t>Added removed coefficients (for use in swedish model).</t>
  </si>
  <si>
    <t>Index</t>
  </si>
  <si>
    <t>Code</t>
  </si>
  <si>
    <t>Text</t>
  </si>
  <si>
    <t>IA</t>
  </si>
  <si>
    <t>IAG</t>
  </si>
  <si>
    <t>INDA</t>
  </si>
  <si>
    <t>Agriculture</t>
  </si>
  <si>
    <t>01 Agriculture, forestry, fishing, gravel &amp; stone</t>
  </si>
  <si>
    <t>IF</t>
  </si>
  <si>
    <t>IFD</t>
  </si>
  <si>
    <t>INDF</t>
  </si>
  <si>
    <t>Food industry</t>
  </si>
  <si>
    <t>02 Food, beverages, tobacco industry</t>
  </si>
  <si>
    <t>IC</t>
  </si>
  <si>
    <t>ICH</t>
  </si>
  <si>
    <t>INDC</t>
  </si>
  <si>
    <t>Chemical industry</t>
  </si>
  <si>
    <t>04 Chemical industry (excl manufacture of basic metals)</t>
  </si>
  <si>
    <t>IG</t>
  </si>
  <si>
    <t>IGL</t>
  </si>
  <si>
    <t>INDG</t>
  </si>
  <si>
    <t>Glass &amp; Concrete industry</t>
  </si>
  <si>
    <t>05 Concrete and bricks, glass and ceramics</t>
  </si>
  <si>
    <t>IM</t>
  </si>
  <si>
    <t>IME</t>
  </si>
  <si>
    <t>INDM</t>
  </si>
  <si>
    <t>Metal industry</t>
  </si>
  <si>
    <t>06 Metals, machinery and transport equipment industry</t>
  </si>
  <si>
    <t>IO</t>
  </si>
  <si>
    <t>IOT</t>
  </si>
  <si>
    <t>INDO</t>
  </si>
  <si>
    <t>Other comm</t>
  </si>
  <si>
    <t>07 Other commodity production</t>
  </si>
  <si>
    <t>IR</t>
  </si>
  <si>
    <t>IPR</t>
  </si>
  <si>
    <t>INDR</t>
  </si>
  <si>
    <t>Pulp and paper industry</t>
  </si>
  <si>
    <t>08 Pulp and paper</t>
  </si>
  <si>
    <t>IS</t>
  </si>
  <si>
    <t>ISM</t>
  </si>
  <si>
    <t>INDS</t>
  </si>
  <si>
    <t>Steel and metals</t>
  </si>
  <si>
    <t>09 Steel and metals</t>
  </si>
  <si>
    <t>IP</t>
  </si>
  <si>
    <t>INDP</t>
  </si>
  <si>
    <t>Private service</t>
  </si>
  <si>
    <t>10 Private service industries (incl support for transportation and postal activities)</t>
  </si>
  <si>
    <t>IU</t>
  </si>
  <si>
    <t>IPU</t>
  </si>
  <si>
    <t>INDU</t>
  </si>
  <si>
    <t>Public service</t>
  </si>
  <si>
    <t>11 Public service industries</t>
  </si>
  <si>
    <t>IN</t>
  </si>
  <si>
    <t>ICO</t>
  </si>
  <si>
    <t>INDN</t>
  </si>
  <si>
    <t>12 Construction industries</t>
  </si>
  <si>
    <t>IW</t>
  </si>
  <si>
    <t>IWP</t>
  </si>
  <si>
    <t>INDW</t>
  </si>
  <si>
    <t>Wood products industry</t>
  </si>
  <si>
    <t>13 Wood products</t>
  </si>
  <si>
    <t>Not this =&gt;</t>
  </si>
  <si>
    <t>03 Oil refinery &amp; manufacture of basic chemicals</t>
  </si>
  <si>
    <t>ORIGINAL FROM VT_DK:</t>
  </si>
  <si>
    <t>IV</t>
  </si>
  <si>
    <t>IMV</t>
  </si>
  <si>
    <t>INDV</t>
  </si>
  <si>
    <t>Motor vehicles</t>
  </si>
  <si>
    <t>08 Motor vehicles - purchase and repair</t>
  </si>
  <si>
    <t>IT</t>
  </si>
  <si>
    <t>ITR</t>
  </si>
  <si>
    <t>INDT</t>
  </si>
  <si>
    <t>Wholesale and retail</t>
  </si>
  <si>
    <t>09 Wholesale and retail trade</t>
  </si>
  <si>
    <t>IL</t>
  </si>
  <si>
    <t>IOU</t>
  </si>
  <si>
    <t>INDL</t>
  </si>
  <si>
    <t>13 Other utilities</t>
  </si>
  <si>
    <t>INDN*</t>
  </si>
  <si>
    <t>INDW*</t>
  </si>
  <si>
    <t>INDR*</t>
  </si>
  <si>
    <t>INDS*</t>
  </si>
  <si>
    <t>Förbränningsanläggningar som ingår</t>
  </si>
  <si>
    <t>Förbränningsanläggningar med en installerad kapacitet över 20MW</t>
  </si>
  <si>
    <t>Mindre förbränningsanläggningar anslutna till fjärrvärmenät med en total kapacitet över 20 MW</t>
  </si>
  <si>
    <t>Definitionen av en förbränningspanna som ingår i handelssystemet inkluderar även:</t>
  </si>
  <si>
    <t>Förbränningsenheter som hör till en industrianläggning</t>
  </si>
  <si>
    <t>Samförbränningsanläggningar</t>
  </si>
  <si>
    <t>Rena biobränsleanläggningar om de är anslutna till fjärrvärmenät med total kapacitet över 20 MW</t>
  </si>
  <si>
    <t>Undantagna förbränningsanläggningar</t>
  </si>
  <si>
    <r>
      <t xml:space="preserve">Enheter för destruering av farligt avfall eller hushållsavfall ingår </t>
    </r>
    <r>
      <rPr>
        <b/>
        <sz val="13.35"/>
        <color rgb="FF333333"/>
        <rFont val="Arial"/>
        <family val="2"/>
      </rPr>
      <t>inte</t>
    </r>
    <r>
      <rPr>
        <sz val="13.35"/>
        <color rgb="FF333333"/>
        <rFont val="Arial"/>
        <family val="2"/>
      </rPr>
      <t xml:space="preserve"> i EU ETS såvida de inte klassas som samförbränningsanläggningar. Inte heller pannor som drivs med el ingår i systemet.</t>
    </r>
  </si>
  <si>
    <t>Andra anläggningar som ingår</t>
  </si>
  <si>
    <t>Förutom förbränningsanläggningar ingår en lång rad andra anläggningar i handelssystemet. Som exempel kan nämnas mineraloljeraffinaderier, koksverk, järn- och stålindustri, mineralindustri (cement, kalk, glas, keramik), pappers och massaindustri och viss kemisk industri. I de flesta fall gäller att en kapacitetströskel som relaterar till produktionsvolym ska överskridas för att anläggningen ska komma med i systemet. Även utsläpp från avskiljning och geologisk lagring av koldioxid omfattas från och med 2013 av handelssystemet.</t>
  </si>
  <si>
    <t>Du hittar en lista över samtliga verksamheter som ingår i bilaga 2 till förordningen (2004:1205) om handel med utsläppsrätter. Länk till förordningen finns under fliken Lagstiftning.</t>
  </si>
  <si>
    <t>Flygverksamhet som ingår</t>
  </si>
  <si>
    <t>EU:s utsläppshandel omfattar i grunden flygningar inom EES samt flygningar med avgång i EES-land och ankomst i länder utanför EES eller omvänt. Nyligen har dock ändringar i förordningen trätt i kraft som undantar de flygningar som går till och från länder utanför EES under åren 2013-2016. Läs mer om regeländringarna:</t>
  </si>
  <si>
    <t>Det finns också undantagsregler som till exempel avgörs av syftet med flygningen eller utsläppsmängd, se mer nedan. Vilken typ av organisation som utför flygningen har mindre betydelse – det kan t.ex. vara ett kommersiellt flygbolag, ett tjänsteföretag som utför flygningar åt en tredje part eller en ideell organisation. Den som utför och har kontroll över flygningen klassas som flygoperatör enligt lagen (2004:1199) om handel med utsläppsrätter.</t>
  </si>
  <si>
    <t>Changed to Swedish Industry sectors</t>
  </si>
  <si>
    <t>Added missing industry sectors (construction etc)</t>
  </si>
  <si>
    <t>Maritn Hagberg</t>
  </si>
  <si>
    <t>SE1</t>
  </si>
  <si>
    <t>SE2</t>
  </si>
  <si>
    <t>SE4</t>
  </si>
  <si>
    <t>SE3</t>
  </si>
  <si>
    <t>INDI*</t>
  </si>
  <si>
    <t>INDX*</t>
  </si>
  <si>
    <t>ELCPEA</t>
  </si>
  <si>
    <t>PEA</t>
  </si>
  <si>
    <t>ELCBFG</t>
  </si>
  <si>
    <t>BFG</t>
  </si>
  <si>
    <t>PREL</t>
  </si>
  <si>
    <t>INDLPG</t>
  </si>
  <si>
    <t>INDGSL</t>
  </si>
  <si>
    <t>AGRICULTURE</t>
  </si>
  <si>
    <t>FOOD</t>
  </si>
  <si>
    <t>CHEMICAL</t>
  </si>
  <si>
    <t>GLASS &amp; CONCRETE / NON METALLCI MINERALS</t>
  </si>
  <si>
    <t xml:space="preserve">ALUMINIUM / NON_FERROUS METAL </t>
  </si>
  <si>
    <t>OTHER COMMODITY PRODUCTION</t>
  </si>
  <si>
    <t>PAPER AND PULP</t>
  </si>
  <si>
    <t>IRON AND STEEL</t>
  </si>
  <si>
    <t>MACHINERY</t>
  </si>
  <si>
    <t>SERVICE</t>
  </si>
  <si>
    <t>CONSTRUCTION</t>
  </si>
  <si>
    <t>WOOD PRODUCTS</t>
  </si>
  <si>
    <t>MINING</t>
  </si>
  <si>
    <t>TRALPG</t>
  </si>
  <si>
    <t>TRAAGSL</t>
  </si>
  <si>
    <t>TRAKER</t>
  </si>
  <si>
    <t>KER</t>
  </si>
  <si>
    <t>AVIATION</t>
  </si>
  <si>
    <t>NAVI</t>
  </si>
  <si>
    <t>MANUFACTURING INDUSTRY</t>
  </si>
  <si>
    <t>ELECTRICITY AND HEAT</t>
  </si>
  <si>
    <t>TRANSPORT</t>
  </si>
  <si>
    <t>RESIDENTIAL</t>
  </si>
  <si>
    <t>DEACTIVATED~TFM_INS</t>
  </si>
  <si>
    <t>Updates</t>
  </si>
  <si>
    <t>Changed to AllRegions to SE1, SE2, SE3, SE4</t>
  </si>
  <si>
    <t>Energistatistik 2016</t>
  </si>
  <si>
    <t>!Note no such technology in TIMES-SE</t>
  </si>
  <si>
    <t>INFORMATION OM ETS</t>
  </si>
  <si>
    <t>FON</t>
  </si>
  <si>
    <t>HFON</t>
  </si>
  <si>
    <t>TRAHFON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</si>
</sst>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41" formatCode="_-* #,##0_-;\-* #,##0_-;_-* &quot;-&quot;_-;_-@_-"/>
    <numFmt numFmtId="43" formatCode="_-* #,##0.00_-;\-* #,##0.00_-;_-* &quot;-&quot;??_-;_-@_-"/>
    <numFmt numFmtId="164" formatCode="_-* #,##0.00\ _k_r_-;\-* #,##0.00\ _k_r_-;_-* &quot;-&quot;??\ _k_r_-;_-@_-"/>
    <numFmt numFmtId="165" formatCode="_ * #,##0.00_ ;_ * \-#,##0.00_ ;_ * &quot;-&quot;??_ ;_ @_ "/>
    <numFmt numFmtId="166" formatCode="0.0;\-0.0;0"/>
    <numFmt numFmtId="167" formatCode="0.0"/>
    <numFmt numFmtId="168" formatCode="_-&quot;€&quot;\ * #,##0.00_-;\-&quot;€&quot;\ * #,##0.00_-;_-&quot;€&quot;\ * &quot;-&quot;??_-;_-@_-"/>
    <numFmt numFmtId="169" formatCode="#,##0;\-\ #,##0;_-\ &quot;- &quot;"/>
    <numFmt numFmtId="170" formatCode="_-[$€-2]\ * #,##0.00_-;\-[$€-2]\ * #,##0.00_-;_-[$€-2]\ * &quot;-&quot;??_-"/>
    <numFmt numFmtId="171" formatCode="_([$€]* #,##0.00_);_([$€]* \(#,##0.00\);_([$€]* &quot;-&quot;??_);_(@_)"/>
    <numFmt numFmtId="172" formatCode="#,##0.0000"/>
    <numFmt numFmtId="173" formatCode="???,???.00"/>
    <numFmt numFmtId="174" formatCode="_-[$€-2]* #,##0.00_-;\-[$€-2]* #,##0.00_-;_-[$€-2]* &quot;-&quot;??_-"/>
    <numFmt numFmtId="175" formatCode="0_ ;\-0\ "/>
  </numFmts>
  <fonts count="72">
    <font>
      <sz val="11"/>
      <color theme="1"/>
      <name val="Calibri"/>
      <family val="2"/>
      <scheme val="minor"/>
    </font>
    <font>
      <b/>
      <sz val="11"/>
      <color theme="1"/>
      <name val="Calibri"/>
      <family val="2"/>
      <scheme val="minor"/>
    </font>
    <font>
      <b/>
      <sz val="11"/>
      <color indexed="8"/>
      <name val="Calibri"/>
      <family val="2"/>
    </font>
    <font>
      <b/>
      <sz val="11"/>
      <name val="Calibri"/>
      <family val="2"/>
    </font>
    <font>
      <sz val="11"/>
      <color theme="1"/>
      <name val="Calibri"/>
      <family val="2"/>
      <scheme val="minor"/>
    </font>
    <font>
      <sz val="11"/>
      <color rgb="FFFF0000"/>
      <name val="Calibri"/>
      <family val="2"/>
      <scheme val="minor"/>
    </font>
    <font>
      <b/>
      <sz val="12"/>
      <color theme="0"/>
      <name val="Calibri"/>
      <family val="2"/>
      <scheme val="minor"/>
    </font>
    <font>
      <sz val="10"/>
      <name val="Calibri"/>
      <family val="2"/>
      <scheme val="minor"/>
    </font>
    <font>
      <b/>
      <sz val="10"/>
      <name val="Arial"/>
      <family val="2"/>
    </font>
    <font>
      <sz val="10"/>
      <name val="Arial"/>
      <family val="2"/>
    </font>
    <font>
      <b/>
      <sz val="11"/>
      <color theme="0"/>
      <name val="Calibri"/>
      <family val="2"/>
      <scheme val="minor"/>
    </font>
    <font>
      <sz val="10"/>
      <color theme="1"/>
      <name val="Calibri"/>
      <family val="2"/>
    </font>
    <font>
      <b/>
      <sz val="16"/>
      <color theme="0"/>
      <name val="Calibri"/>
      <family val="2"/>
    </font>
    <font>
      <b/>
      <sz val="16"/>
      <color theme="0"/>
      <name val="Calibri"/>
      <family val="2"/>
      <scheme val="minor"/>
    </font>
    <font>
      <sz val="10"/>
      <color rgb="FF0000FF"/>
      <name val="Calibri"/>
      <family val="2"/>
    </font>
    <font>
      <sz val="10"/>
      <color rgb="FF5F6D6B"/>
      <name val="Arial"/>
      <family val="2"/>
    </font>
    <font>
      <sz val="9"/>
      <name val="Calibri"/>
      <family val="2"/>
    </font>
    <font>
      <sz val="10"/>
      <name val="Calibri"/>
      <family val="2"/>
    </font>
    <font>
      <sz val="10"/>
      <color rgb="FFFF33CC"/>
      <name val="Calibri"/>
      <family val="2"/>
    </font>
    <font>
      <b/>
      <sz val="13"/>
      <color theme="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indexed="8"/>
      <name val="Calibri"/>
      <family val="2"/>
    </font>
    <font>
      <sz val="11"/>
      <color indexed="9"/>
      <name val="Calibri"/>
      <family val="2"/>
    </font>
    <font>
      <b/>
      <sz val="11"/>
      <color indexed="52"/>
      <name val="Calibri"/>
      <family val="2"/>
    </font>
    <font>
      <sz val="11"/>
      <color indexed="52"/>
      <name val="Calibri"/>
      <family val="2"/>
    </font>
    <font>
      <b/>
      <sz val="11"/>
      <color indexed="9"/>
      <name val="Calibri"/>
      <family val="2"/>
    </font>
    <font>
      <sz val="11"/>
      <color indexed="62"/>
      <name val="Calibri"/>
      <family val="2"/>
    </font>
    <font>
      <sz val="10"/>
      <name val="MS Sans Serif"/>
      <family val="2"/>
    </font>
    <font>
      <sz val="11"/>
      <color indexed="60"/>
      <name val="Calibri"/>
      <family val="2"/>
    </font>
    <font>
      <b/>
      <sz val="11"/>
      <color indexed="63"/>
      <name val="Calibri"/>
      <family val="2"/>
    </font>
    <font>
      <sz val="11"/>
      <color indexed="10"/>
      <name val="Calibri"/>
      <family val="2"/>
    </font>
    <font>
      <i/>
      <sz val="11"/>
      <color indexed="23"/>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20"/>
      <name val="Calibri"/>
      <family val="2"/>
    </font>
    <font>
      <sz val="11"/>
      <color indexed="17"/>
      <name val="Calibri"/>
      <family val="2"/>
    </font>
    <font>
      <sz val="10"/>
      <name val="Arial"/>
      <family val="2"/>
      <charset val="204"/>
    </font>
    <font>
      <sz val="10"/>
      <name val="Courier"/>
      <family val="3"/>
    </font>
    <font>
      <sz val="9"/>
      <color indexed="8"/>
      <name val="Times New Roman"/>
      <family val="1"/>
    </font>
    <font>
      <sz val="9"/>
      <name val="Times New Roman"/>
      <family val="1"/>
    </font>
    <font>
      <b/>
      <sz val="9"/>
      <name val="Times New Roman"/>
      <family val="1"/>
    </font>
    <font>
      <sz val="10"/>
      <name val="Helv"/>
    </font>
    <font>
      <sz val="10"/>
      <color rgb="FF9C0006"/>
      <name val="Calibri"/>
      <family val="2"/>
    </font>
    <font>
      <sz val="11"/>
      <color theme="1"/>
      <name val="Calibri"/>
      <family val="2"/>
    </font>
    <font>
      <sz val="8"/>
      <name val="Arial"/>
      <family val="2"/>
    </font>
    <font>
      <sz val="9"/>
      <name val="Arial"/>
      <family val="2"/>
    </font>
    <font>
      <b/>
      <sz val="12"/>
      <color indexed="10"/>
      <name val="Arial"/>
      <family val="2"/>
    </font>
    <font>
      <sz val="8"/>
      <name val="Arial"/>
      <family val="2"/>
      <charset val="161"/>
    </font>
    <font>
      <b/>
      <sz val="12"/>
      <name val="Times New Roman"/>
      <family val="1"/>
    </font>
    <font>
      <sz val="8"/>
      <name val="Helvetica"/>
      <family val="2"/>
    </font>
    <font>
      <sz val="10"/>
      <name val="Arial"/>
      <family val="2"/>
      <charset val="161"/>
    </font>
    <font>
      <u/>
      <sz val="11"/>
      <color theme="10"/>
      <name val="Calibri"/>
      <family val="2"/>
      <scheme val="minor"/>
    </font>
    <font>
      <sz val="10"/>
      <name val="Arial"/>
      <family val="2"/>
    </font>
    <font>
      <sz val="9"/>
      <name val="Geneva"/>
      <family val="2"/>
    </font>
    <font>
      <i/>
      <sz val="10"/>
      <name val="Calibri"/>
      <family val="2"/>
    </font>
    <font>
      <u/>
      <sz val="8"/>
      <color indexed="12"/>
      <name val="Arial"/>
      <family val="2"/>
    </font>
    <font>
      <sz val="10"/>
      <color rgb="FF00B050"/>
      <name val="Calibri"/>
      <family val="2"/>
    </font>
    <font>
      <sz val="10"/>
      <color rgb="FFFF0000"/>
      <name val="Calibri"/>
      <family val="2"/>
    </font>
    <font>
      <b/>
      <sz val="10"/>
      <color indexed="12"/>
      <name val="Arial"/>
      <family val="2"/>
    </font>
    <font>
      <sz val="10"/>
      <color rgb="FFFF0000"/>
      <name val="Calibri"/>
      <family val="2"/>
      <scheme val="minor"/>
    </font>
    <font>
      <sz val="10"/>
      <name val="Arial"/>
      <family val="2"/>
    </font>
    <font>
      <sz val="9"/>
      <name val="Geneva"/>
      <family val="2"/>
    </font>
    <font>
      <b/>
      <sz val="14"/>
      <color rgb="FFFF0000"/>
      <name val="Calibri"/>
      <family val="2"/>
      <scheme val="minor"/>
    </font>
    <font>
      <b/>
      <sz val="11"/>
      <color rgb="FFFF0000"/>
      <name val="Calibri"/>
      <family val="2"/>
      <scheme val="minor"/>
    </font>
    <font>
      <b/>
      <sz val="10"/>
      <color rgb="FFFF0000"/>
      <name val="Calibri"/>
      <family val="2"/>
      <scheme val="minor"/>
    </font>
    <font>
      <sz val="12"/>
      <color rgb="FF333333"/>
      <name val="Arial"/>
      <family val="2"/>
    </font>
    <font>
      <b/>
      <sz val="13.35"/>
      <color rgb="FF333333"/>
      <name val="Arial"/>
      <family val="2"/>
    </font>
    <font>
      <sz val="13.35"/>
      <color rgb="FF333333"/>
      <name val="Arial"/>
      <family val="2"/>
    </font>
  </fonts>
  <fills count="58">
    <fill>
      <patternFill patternType="none"/>
    </fill>
    <fill>
      <patternFill patternType="gray125"/>
    </fill>
    <fill>
      <patternFill patternType="solid">
        <fgColor theme="0" tint="-0.34998626667073579"/>
        <bgColor indexed="64"/>
      </patternFill>
    </fill>
    <fill>
      <patternFill patternType="solid">
        <fgColor rgb="FFFF0000"/>
        <bgColor indexed="64"/>
      </patternFill>
    </fill>
    <fill>
      <patternFill patternType="solid">
        <fgColor theme="6" tint="0.59999389629810485"/>
        <bgColor indexed="64"/>
      </patternFill>
    </fill>
    <fill>
      <patternFill patternType="solid">
        <fgColor rgb="FFFFFF00"/>
        <bgColor indexed="64"/>
      </patternFill>
    </fill>
    <fill>
      <patternFill patternType="solid">
        <fgColor indexed="43"/>
        <bgColor indexed="64"/>
      </patternFill>
    </fill>
    <fill>
      <patternFill patternType="solid">
        <fgColor theme="4" tint="0.59999389629810485"/>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rgb="FF92D050"/>
        <bgColor indexed="64"/>
      </patternFill>
    </fill>
    <fill>
      <patternFill patternType="solid">
        <fgColor rgb="FFFFC000"/>
        <bgColor indexed="64"/>
      </patternFill>
    </fill>
    <fill>
      <patternFill patternType="solid">
        <fgColor theme="0"/>
        <bgColor indexed="64"/>
      </patternFill>
    </fill>
    <fill>
      <patternFill patternType="solid">
        <fgColor rgb="FFE2E3E4"/>
        <bgColor indexed="64"/>
      </patternFill>
    </fill>
    <fill>
      <patternFill patternType="solid">
        <fgColor theme="3" tint="0.79998168889431442"/>
        <bgColor indexed="64"/>
      </patternFill>
    </fill>
    <fill>
      <patternFill patternType="solid">
        <fgColor theme="6" tint="0.39994506668294322"/>
        <bgColor indexed="64"/>
      </patternFill>
    </fill>
    <fill>
      <patternFill patternType="solid">
        <fgColor theme="1" tint="0.499984740745262"/>
        <bgColor indexed="64"/>
      </patternFill>
    </fill>
    <fill>
      <patternFill patternType="solid">
        <fgColor rgb="FFFFC7CE"/>
      </patternFill>
    </fill>
    <fill>
      <patternFill patternType="solid">
        <fgColor rgb="FFFFCC99"/>
      </patternFill>
    </fill>
    <fill>
      <patternFill patternType="solid">
        <fgColor rgb="FFF2F2F2"/>
      </patternFill>
    </fill>
    <fill>
      <patternFill patternType="solid">
        <fgColor indexed="9"/>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47"/>
        <bgColor indexed="64"/>
      </patternFill>
    </fill>
    <fill>
      <patternFill patternType="solid">
        <fgColor indexed="22"/>
      </patternFill>
    </fill>
    <fill>
      <patternFill patternType="solid">
        <fgColor indexed="55"/>
      </patternFill>
    </fill>
    <fill>
      <patternFill patternType="solid">
        <fgColor indexed="43"/>
      </patternFill>
    </fill>
    <fill>
      <patternFill patternType="solid">
        <fgColor indexed="55"/>
        <bgColor indexed="64"/>
      </patternFill>
    </fill>
    <fill>
      <patternFill patternType="solid">
        <fgColor indexed="26"/>
      </patternFill>
    </fill>
    <fill>
      <patternFill patternType="solid">
        <fgColor indexed="22"/>
        <bgColor indexed="64"/>
      </patternFill>
    </fill>
    <fill>
      <patternFill patternType="darkTrellis"/>
    </fill>
    <fill>
      <patternFill patternType="solid">
        <fgColor indexed="42"/>
        <bgColor indexed="64"/>
      </patternFill>
    </fill>
    <fill>
      <patternFill patternType="solid">
        <fgColor theme="8" tint="0.39997558519241921"/>
        <bgColor indexed="64"/>
      </patternFill>
    </fill>
    <fill>
      <patternFill patternType="solid">
        <fgColor rgb="FFBED6EE"/>
        <bgColor indexed="64"/>
      </patternFill>
    </fill>
    <fill>
      <patternFill patternType="solid">
        <fgColor theme="6" tint="0.59996337778862885"/>
        <bgColor indexed="64"/>
      </patternFill>
    </fill>
    <fill>
      <patternFill patternType="solid">
        <fgColor theme="0" tint="-0.24994659260841701"/>
        <bgColor indexed="64"/>
      </patternFill>
    </fill>
    <fill>
      <patternFill patternType="solid">
        <fgColor rgb="FF00B0F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8" tint="0.59999389629810485"/>
        <bgColor indexed="64"/>
      </patternFill>
    </fill>
    <fill>
      <patternFill patternType="solid">
        <fgColor theme="0" tint="-0.14999847407452621"/>
        <bgColor indexed="64"/>
      </patternFill>
    </fill>
    <fill>
      <patternFill patternType="solid">
        <fgColor theme="8" tint="0.79998168889431442"/>
        <bgColor indexed="64"/>
      </patternFill>
    </fill>
  </fills>
  <borders count="34">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top style="thin">
        <color indexed="64"/>
      </top>
      <bottom style="thin">
        <color indexed="64"/>
      </bottom>
      <diagonal/>
    </border>
    <border>
      <left/>
      <right/>
      <top/>
      <bottom style="medium">
        <color indexed="64"/>
      </bottom>
      <diagonal/>
    </border>
    <border>
      <left/>
      <right/>
      <top style="medium">
        <color indexed="64"/>
      </top>
      <bottom/>
      <diagonal/>
    </border>
    <border>
      <left/>
      <right/>
      <top/>
      <bottom style="thick">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thin">
        <color indexed="64"/>
      </left>
      <right style="thin">
        <color indexed="64"/>
      </right>
      <top/>
      <bottom style="thin">
        <color indexed="64"/>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style="medium">
        <color indexed="64"/>
      </left>
      <right/>
      <top style="thin">
        <color indexed="64"/>
      </top>
      <bottom style="thin">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medium">
        <color indexed="64"/>
      </left>
      <right style="thin">
        <color indexed="64"/>
      </right>
      <top style="thin">
        <color indexed="64"/>
      </top>
      <bottom style="thin">
        <color indexed="64"/>
      </bottom>
      <diagonal/>
    </border>
    <border>
      <left style="double">
        <color indexed="64"/>
      </left>
      <right/>
      <top style="double">
        <color indexed="64"/>
      </top>
      <bottom style="double">
        <color indexed="64"/>
      </bottom>
      <diagonal/>
    </border>
    <border>
      <left style="thin">
        <color indexed="64"/>
      </left>
      <right/>
      <top style="thin">
        <color indexed="64"/>
      </top>
      <bottom style="thin">
        <color indexed="64"/>
      </bottom>
      <diagonal/>
    </border>
    <border>
      <left/>
      <right/>
      <top style="thin">
        <color indexed="64"/>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s>
  <cellStyleXfs count="3844">
    <xf numFmtId="0" fontId="0" fillId="0" borderId="0"/>
    <xf numFmtId="0" fontId="9" fillId="0" borderId="0"/>
    <xf numFmtId="3" fontId="11" fillId="12" borderId="0" applyBorder="0" applyAlignment="0" applyProtection="0"/>
    <xf numFmtId="0" fontId="12" fillId="11" borderId="0" applyNumberFormat="0" applyAlignment="0" applyProtection="0"/>
    <xf numFmtId="3" fontId="14" fillId="14" borderId="7" applyBorder="0" applyAlignment="0" applyProtection="0"/>
    <xf numFmtId="3" fontId="9" fillId="12" borderId="7" applyFont="0" applyFill="0" applyBorder="0" applyAlignment="0" applyProtection="0">
      <alignment horizontal="center" vertical="center"/>
    </xf>
    <xf numFmtId="3" fontId="15" fillId="15" borderId="0" applyNumberFormat="0" applyFont="0" applyBorder="0" applyAlignment="0" applyProtection="0">
      <alignment horizontal="center" vertical="center"/>
    </xf>
    <xf numFmtId="0" fontId="16" fillId="13" borderId="7" applyBorder="0" applyAlignment="0" applyProtection="0"/>
    <xf numFmtId="0" fontId="17" fillId="13" borderId="7" applyBorder="0" applyAlignment="0" applyProtection="0"/>
    <xf numFmtId="3" fontId="18" fillId="12" borderId="7" applyBorder="0" applyAlignment="0" applyProtection="0">
      <alignment horizontal="center" vertical="center"/>
    </xf>
    <xf numFmtId="0" fontId="19" fillId="16" borderId="6" applyNumberFormat="0" applyBorder="0" applyAlignment="0" applyProtection="0"/>
    <xf numFmtId="9" fontId="11" fillId="0" borderId="0" applyFont="0" applyFill="0" applyBorder="0" applyAlignment="0" applyProtection="0"/>
    <xf numFmtId="0" fontId="4" fillId="0" borderId="0"/>
    <xf numFmtId="0" fontId="9" fillId="0" borderId="0"/>
    <xf numFmtId="43" fontId="4" fillId="0" borderId="0" applyFont="0" applyFill="0" applyBorder="0" applyAlignment="0" applyProtection="0"/>
    <xf numFmtId="43" fontId="4" fillId="0" borderId="0" applyFont="0" applyFill="0" applyBorder="0" applyAlignment="0" applyProtection="0"/>
    <xf numFmtId="165" fontId="4" fillId="0" borderId="0" applyFont="0" applyFill="0" applyBorder="0" applyAlignment="0" applyProtection="0"/>
    <xf numFmtId="0" fontId="23" fillId="21" borderId="0" applyNumberFormat="0" applyBorder="0" applyAlignment="0" applyProtection="0"/>
    <xf numFmtId="0" fontId="23" fillId="22" borderId="0" applyNumberFormat="0" applyBorder="0" applyAlignment="0" applyProtection="0"/>
    <xf numFmtId="0" fontId="23" fillId="23" borderId="0" applyNumberFormat="0" applyBorder="0" applyAlignment="0" applyProtection="0"/>
    <xf numFmtId="0" fontId="23" fillId="24" borderId="0" applyNumberFormat="0" applyBorder="0" applyAlignment="0" applyProtection="0"/>
    <xf numFmtId="0" fontId="23" fillId="25" borderId="0" applyNumberFormat="0" applyBorder="0" applyAlignment="0" applyProtection="0"/>
    <xf numFmtId="0" fontId="23" fillId="26" borderId="0" applyNumberFormat="0" applyBorder="0" applyAlignment="0" applyProtection="0"/>
    <xf numFmtId="0" fontId="23" fillId="27" borderId="0" applyNumberFormat="0" applyBorder="0" applyAlignment="0" applyProtection="0"/>
    <xf numFmtId="0" fontId="23" fillId="28" borderId="0" applyNumberFormat="0" applyBorder="0" applyAlignment="0" applyProtection="0"/>
    <xf numFmtId="0" fontId="23" fillId="29" borderId="0" applyNumberFormat="0" applyBorder="0" applyAlignment="0" applyProtection="0"/>
    <xf numFmtId="0" fontId="23" fillId="24" borderId="0" applyNumberFormat="0" applyBorder="0" applyAlignment="0" applyProtection="0"/>
    <xf numFmtId="0" fontId="23" fillId="27" borderId="0" applyNumberFormat="0" applyBorder="0" applyAlignment="0" applyProtection="0"/>
    <xf numFmtId="0" fontId="23" fillId="30" borderId="0" applyNumberFormat="0" applyBorder="0" applyAlignment="0" applyProtection="0"/>
    <xf numFmtId="0" fontId="9" fillId="0" borderId="0" applyNumberFormat="0" applyFont="0" applyFill="0" applyBorder="0" applyProtection="0">
      <alignment horizontal="left" vertical="center" indent="5"/>
    </xf>
    <xf numFmtId="0" fontId="24" fillId="31" borderId="0" applyNumberFormat="0" applyBorder="0" applyAlignment="0" applyProtection="0"/>
    <xf numFmtId="0" fontId="24" fillId="28" borderId="0" applyNumberFormat="0" applyBorder="0" applyAlignment="0" applyProtection="0"/>
    <xf numFmtId="0" fontId="24" fillId="29" borderId="0" applyNumberFormat="0" applyBorder="0" applyAlignment="0" applyProtection="0"/>
    <xf numFmtId="0" fontId="24" fillId="32" borderId="0" applyNumberFormat="0" applyBorder="0" applyAlignment="0" applyProtection="0"/>
    <xf numFmtId="0" fontId="24" fillId="33" borderId="0" applyNumberFormat="0" applyBorder="0" applyAlignment="0" applyProtection="0"/>
    <xf numFmtId="0" fontId="24" fillId="34" borderId="0" applyNumberFormat="0" applyBorder="0" applyAlignment="0" applyProtection="0"/>
    <xf numFmtId="4" fontId="42" fillId="39" borderId="1">
      <alignment horizontal="right" vertical="center"/>
    </xf>
    <xf numFmtId="4" fontId="42" fillId="39" borderId="1">
      <alignment horizontal="right" vertical="center"/>
    </xf>
    <xf numFmtId="0" fontId="46" fillId="17" borderId="0" applyNumberFormat="0" applyBorder="0" applyAlignment="0" applyProtection="0"/>
    <xf numFmtId="0" fontId="25" fillId="40" borderId="10" applyNumberFormat="0" applyAlignment="0" applyProtection="0"/>
    <xf numFmtId="0" fontId="26" fillId="0" borderId="11" applyNumberFormat="0" applyFill="0" applyAlignment="0" applyProtection="0"/>
    <xf numFmtId="0" fontId="27" fillId="41" borderId="12" applyNumberFormat="0" applyAlignment="0" applyProtection="0"/>
    <xf numFmtId="0" fontId="24" fillId="35" borderId="0" applyNumberFormat="0" applyBorder="0" applyAlignment="0" applyProtection="0"/>
    <xf numFmtId="0" fontId="24" fillId="36" borderId="0" applyNumberFormat="0" applyBorder="0" applyAlignment="0" applyProtection="0"/>
    <xf numFmtId="0" fontId="24" fillId="37" borderId="0" applyNumberFormat="0" applyBorder="0" applyAlignment="0" applyProtection="0"/>
    <xf numFmtId="0" fontId="24" fillId="32" borderId="0" applyNumberFormat="0" applyBorder="0" applyAlignment="0" applyProtection="0"/>
    <xf numFmtId="0" fontId="24" fillId="33" borderId="0" applyNumberFormat="0" applyBorder="0" applyAlignment="0" applyProtection="0"/>
    <xf numFmtId="0" fontId="24" fillId="38" borderId="0" applyNumberFormat="0" applyBorder="0" applyAlignment="0" applyProtection="0"/>
    <xf numFmtId="165" fontId="9" fillId="0" borderId="0" applyFont="0" applyFill="0" applyBorder="0" applyAlignment="0" applyProtection="0"/>
    <xf numFmtId="165" fontId="40" fillId="0" borderId="0" applyFont="0" applyFill="0" applyBorder="0" applyAlignment="0" applyProtection="0"/>
    <xf numFmtId="165" fontId="40" fillId="0" borderId="0" applyFont="0" applyFill="0" applyBorder="0" applyAlignment="0" applyProtection="0"/>
    <xf numFmtId="165" fontId="9" fillId="0" borderId="0" applyFont="0" applyFill="0" applyBorder="0" applyAlignment="0" applyProtection="0"/>
    <xf numFmtId="165" fontId="40" fillId="0" borderId="0" applyFont="0" applyFill="0" applyBorder="0" applyAlignment="0" applyProtection="0"/>
    <xf numFmtId="165" fontId="40"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0" fontId="45" fillId="0" borderId="0"/>
    <xf numFmtId="0" fontId="43" fillId="0" borderId="13">
      <alignment horizontal="left" vertical="center" wrapText="1" indent="2"/>
    </xf>
    <xf numFmtId="170"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40" fillId="0" borderId="0" applyFont="0" applyFill="0" applyBorder="0" applyAlignment="0" applyProtection="0"/>
    <xf numFmtId="168" fontId="9" fillId="0" borderId="0" applyFont="0" applyFill="0" applyBorder="0" applyAlignment="0" applyProtection="0"/>
    <xf numFmtId="168" fontId="40"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40" fillId="0" borderId="0" applyFont="0" applyFill="0" applyBorder="0" applyAlignment="0" applyProtection="0"/>
    <xf numFmtId="168" fontId="9" fillId="0" borderId="0" applyFont="0" applyFill="0" applyBorder="0" applyAlignment="0" applyProtection="0"/>
    <xf numFmtId="168" fontId="40"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40" fillId="0" borderId="0" applyFont="0" applyFill="0" applyBorder="0" applyAlignment="0" applyProtection="0"/>
    <xf numFmtId="168" fontId="9" fillId="0" borderId="0" applyFont="0" applyFill="0" applyBorder="0" applyAlignment="0" applyProtection="0"/>
    <xf numFmtId="168" fontId="40"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40" fillId="0" borderId="0" applyFont="0" applyFill="0" applyBorder="0" applyAlignment="0" applyProtection="0"/>
    <xf numFmtId="168" fontId="9" fillId="0" borderId="0" applyFont="0" applyFill="0" applyBorder="0" applyAlignment="0" applyProtection="0"/>
    <xf numFmtId="168" fontId="40"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40" fillId="0" borderId="0" applyFont="0" applyFill="0" applyBorder="0" applyAlignment="0" applyProtection="0"/>
    <xf numFmtId="168" fontId="9" fillId="0" borderId="0" applyFont="0" applyFill="0" applyBorder="0" applyAlignment="0" applyProtection="0"/>
    <xf numFmtId="168" fontId="40"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40" fillId="0" borderId="0" applyFont="0" applyFill="0" applyBorder="0" applyAlignment="0" applyProtection="0"/>
    <xf numFmtId="168" fontId="9" fillId="0" borderId="0" applyFont="0" applyFill="0" applyBorder="0" applyAlignment="0" applyProtection="0"/>
    <xf numFmtId="168" fontId="40"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40" fillId="0" borderId="0" applyFont="0" applyFill="0" applyBorder="0" applyAlignment="0" applyProtection="0"/>
    <xf numFmtId="168" fontId="9" fillId="0" borderId="0" applyFont="0" applyFill="0" applyBorder="0" applyAlignment="0" applyProtection="0"/>
    <xf numFmtId="168" fontId="40"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40" fillId="0" borderId="0" applyFont="0" applyFill="0" applyBorder="0" applyAlignment="0" applyProtection="0"/>
    <xf numFmtId="168" fontId="9" fillId="0" borderId="0" applyFont="0" applyFill="0" applyBorder="0" applyAlignment="0" applyProtection="0"/>
    <xf numFmtId="168" fontId="40"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40" fillId="0" borderId="0" applyFont="0" applyFill="0" applyBorder="0" applyAlignment="0" applyProtection="0"/>
    <xf numFmtId="168" fontId="9" fillId="0" borderId="0" applyFont="0" applyFill="0" applyBorder="0" applyAlignment="0" applyProtection="0"/>
    <xf numFmtId="168" fontId="40"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40" fillId="0" borderId="0" applyFont="0" applyFill="0" applyBorder="0" applyAlignment="0" applyProtection="0"/>
    <xf numFmtId="168" fontId="9" fillId="0" borderId="0" applyFont="0" applyFill="0" applyBorder="0" applyAlignment="0" applyProtection="0"/>
    <xf numFmtId="168" fontId="40"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40" fillId="0" borderId="0" applyFont="0" applyFill="0" applyBorder="0" applyAlignment="0" applyProtection="0"/>
    <xf numFmtId="168" fontId="9" fillId="0" borderId="0" applyFont="0" applyFill="0" applyBorder="0" applyAlignment="0" applyProtection="0"/>
    <xf numFmtId="168" fontId="40"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40" fillId="0" borderId="0" applyFont="0" applyFill="0" applyBorder="0" applyAlignment="0" applyProtection="0"/>
    <xf numFmtId="168" fontId="9" fillId="0" borderId="0" applyFont="0" applyFill="0" applyBorder="0" applyAlignment="0" applyProtection="0"/>
    <xf numFmtId="168" fontId="40"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40" fillId="0" borderId="0" applyFont="0" applyFill="0" applyBorder="0" applyAlignment="0" applyProtection="0"/>
    <xf numFmtId="168" fontId="9" fillId="0" borderId="0" applyFont="0" applyFill="0" applyBorder="0" applyAlignment="0" applyProtection="0"/>
    <xf numFmtId="168" fontId="40"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40" fillId="0" borderId="0" applyFont="0" applyFill="0" applyBorder="0" applyAlignment="0" applyProtection="0"/>
    <xf numFmtId="168" fontId="9" fillId="0" borderId="0" applyFont="0" applyFill="0" applyBorder="0" applyAlignment="0" applyProtection="0"/>
    <xf numFmtId="168" fontId="40"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40" fillId="0" borderId="0" applyFont="0" applyFill="0" applyBorder="0" applyAlignment="0" applyProtection="0"/>
    <xf numFmtId="168" fontId="9" fillId="0" borderId="0" applyFont="0" applyFill="0" applyBorder="0" applyAlignment="0" applyProtection="0"/>
    <xf numFmtId="168" fontId="40"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40" fillId="0" borderId="0" applyFont="0" applyFill="0" applyBorder="0" applyAlignment="0" applyProtection="0"/>
    <xf numFmtId="168" fontId="9" fillId="0" borderId="0" applyFont="0" applyFill="0" applyBorder="0" applyAlignment="0" applyProtection="0"/>
    <xf numFmtId="168" fontId="40"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40" fillId="0" borderId="0" applyFont="0" applyFill="0" applyBorder="0" applyAlignment="0" applyProtection="0"/>
    <xf numFmtId="168" fontId="9" fillId="0" borderId="0" applyFont="0" applyFill="0" applyBorder="0" applyAlignment="0" applyProtection="0"/>
    <xf numFmtId="168" fontId="40"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40" fillId="0" borderId="0" applyFont="0" applyFill="0" applyBorder="0" applyAlignment="0" applyProtection="0"/>
    <xf numFmtId="168" fontId="9" fillId="0" borderId="0" applyFont="0" applyFill="0" applyBorder="0" applyAlignment="0" applyProtection="0"/>
    <xf numFmtId="168" fontId="40"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40" fillId="0" borderId="0" applyFont="0" applyFill="0" applyBorder="0" applyAlignment="0" applyProtection="0"/>
    <xf numFmtId="168" fontId="9" fillId="0" borderId="0" applyFont="0" applyFill="0" applyBorder="0" applyAlignment="0" applyProtection="0"/>
    <xf numFmtId="168" fontId="40"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40" fillId="0" borderId="0" applyFont="0" applyFill="0" applyBorder="0" applyAlignment="0" applyProtection="0"/>
    <xf numFmtId="168" fontId="9" fillId="0" borderId="0" applyFont="0" applyFill="0" applyBorder="0" applyAlignment="0" applyProtection="0"/>
    <xf numFmtId="168" fontId="40"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40" fillId="0" borderId="0" applyFont="0" applyFill="0" applyBorder="0" applyAlignment="0" applyProtection="0"/>
    <xf numFmtId="168" fontId="9" fillId="0" borderId="0" applyFont="0" applyFill="0" applyBorder="0" applyAlignment="0" applyProtection="0"/>
    <xf numFmtId="168" fontId="40"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40" fillId="0" borderId="0" applyFont="0" applyFill="0" applyBorder="0" applyAlignment="0" applyProtection="0"/>
    <xf numFmtId="168" fontId="9" fillId="0" borderId="0" applyFont="0" applyFill="0" applyBorder="0" applyAlignment="0" applyProtection="0"/>
    <xf numFmtId="168" fontId="40"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40" fillId="0" borderId="0" applyFont="0" applyFill="0" applyBorder="0" applyAlignment="0" applyProtection="0"/>
    <xf numFmtId="168" fontId="9" fillId="0" borderId="0" applyFont="0" applyFill="0" applyBorder="0" applyAlignment="0" applyProtection="0"/>
    <xf numFmtId="168" fontId="40"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40" fillId="0" borderId="0" applyFont="0" applyFill="0" applyBorder="0" applyAlignment="0" applyProtection="0"/>
    <xf numFmtId="168" fontId="9" fillId="0" borderId="0" applyFont="0" applyFill="0" applyBorder="0" applyAlignment="0" applyProtection="0"/>
    <xf numFmtId="168" fontId="40"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40" fillId="0" borderId="0" applyFont="0" applyFill="0" applyBorder="0" applyAlignment="0" applyProtection="0"/>
    <xf numFmtId="168" fontId="9" fillId="0" borderId="0" applyFont="0" applyFill="0" applyBorder="0" applyAlignment="0" applyProtection="0"/>
    <xf numFmtId="168" fontId="40"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40" fillId="0" borderId="0" applyFont="0" applyFill="0" applyBorder="0" applyAlignment="0" applyProtection="0"/>
    <xf numFmtId="168" fontId="9" fillId="0" borderId="0" applyFont="0" applyFill="0" applyBorder="0" applyAlignment="0" applyProtection="0"/>
    <xf numFmtId="168" fontId="40"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40" fillId="0" borderId="0" applyFont="0" applyFill="0" applyBorder="0" applyAlignment="0" applyProtection="0"/>
    <xf numFmtId="168" fontId="9" fillId="0" borderId="0" applyFont="0" applyFill="0" applyBorder="0" applyAlignment="0" applyProtection="0"/>
    <xf numFmtId="168" fontId="40"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40" fillId="0" borderId="0" applyFont="0" applyFill="0" applyBorder="0" applyAlignment="0" applyProtection="0"/>
    <xf numFmtId="168" fontId="9" fillId="0" borderId="0" applyFont="0" applyFill="0" applyBorder="0" applyAlignment="0" applyProtection="0"/>
    <xf numFmtId="168" fontId="40"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40" fillId="0" borderId="0" applyFont="0" applyFill="0" applyBorder="0" applyAlignment="0" applyProtection="0"/>
    <xf numFmtId="168" fontId="9" fillId="0" borderId="0" applyFont="0" applyFill="0" applyBorder="0" applyAlignment="0" applyProtection="0"/>
    <xf numFmtId="168" fontId="40"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40" fillId="0" borderId="0" applyFont="0" applyFill="0" applyBorder="0" applyAlignment="0" applyProtection="0"/>
    <xf numFmtId="168" fontId="9" fillId="0" borderId="0" applyFont="0" applyFill="0" applyBorder="0" applyAlignment="0" applyProtection="0"/>
    <xf numFmtId="168" fontId="40"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40" fillId="0" borderId="0" applyFont="0" applyFill="0" applyBorder="0" applyAlignment="0" applyProtection="0"/>
    <xf numFmtId="168" fontId="9" fillId="0" borderId="0" applyFont="0" applyFill="0" applyBorder="0" applyAlignment="0" applyProtection="0"/>
    <xf numFmtId="168" fontId="40"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40" fillId="0" borderId="0" applyFont="0" applyFill="0" applyBorder="0" applyAlignment="0" applyProtection="0"/>
    <xf numFmtId="168" fontId="9" fillId="0" borderId="0" applyFont="0" applyFill="0" applyBorder="0" applyAlignment="0" applyProtection="0"/>
    <xf numFmtId="168" fontId="40"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40" fillId="0" borderId="0" applyFont="0" applyFill="0" applyBorder="0" applyAlignment="0" applyProtection="0"/>
    <xf numFmtId="168" fontId="9" fillId="0" borderId="0" applyFont="0" applyFill="0" applyBorder="0" applyAlignment="0" applyProtection="0"/>
    <xf numFmtId="168" fontId="40"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40" fillId="0" borderId="0" applyFont="0" applyFill="0" applyBorder="0" applyAlignment="0" applyProtection="0"/>
    <xf numFmtId="168" fontId="9" fillId="0" borderId="0" applyFont="0" applyFill="0" applyBorder="0" applyAlignment="0" applyProtection="0"/>
    <xf numFmtId="168" fontId="40"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40" fillId="0" borderId="0" applyFont="0" applyFill="0" applyBorder="0" applyAlignment="0" applyProtection="0"/>
    <xf numFmtId="168" fontId="9" fillId="0" borderId="0" applyFont="0" applyFill="0" applyBorder="0" applyAlignment="0" applyProtection="0"/>
    <xf numFmtId="168" fontId="40"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40" fillId="0" borderId="0" applyFont="0" applyFill="0" applyBorder="0" applyAlignment="0" applyProtection="0"/>
    <xf numFmtId="168" fontId="9" fillId="0" borderId="0" applyFont="0" applyFill="0" applyBorder="0" applyAlignment="0" applyProtection="0"/>
    <xf numFmtId="168" fontId="40"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40" fillId="0" borderId="0" applyFont="0" applyFill="0" applyBorder="0" applyAlignment="0" applyProtection="0"/>
    <xf numFmtId="168" fontId="9" fillId="0" borderId="0" applyFont="0" applyFill="0" applyBorder="0" applyAlignment="0" applyProtection="0"/>
    <xf numFmtId="168" fontId="40"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40" fillId="0" borderId="0" applyFont="0" applyFill="0" applyBorder="0" applyAlignment="0" applyProtection="0"/>
    <xf numFmtId="168" fontId="9" fillId="0" borderId="0" applyFont="0" applyFill="0" applyBorder="0" applyAlignment="0" applyProtection="0"/>
    <xf numFmtId="168" fontId="40" fillId="0" borderId="0" applyFont="0" applyFill="0" applyBorder="0" applyAlignment="0" applyProtection="0"/>
    <xf numFmtId="171" fontId="9" fillId="0" borderId="0" applyFont="0" applyFill="0" applyBorder="0" applyAlignment="0" applyProtection="0"/>
    <xf numFmtId="170" fontId="9" fillId="0" borderId="0" applyFont="0" applyFill="0" applyBorder="0" applyAlignment="0" applyProtection="0"/>
    <xf numFmtId="170" fontId="9" fillId="0" borderId="0" applyFont="0" applyFill="0" applyBorder="0" applyAlignment="0" applyProtection="0"/>
    <xf numFmtId="170" fontId="40" fillId="0" borderId="0" applyFont="0" applyFill="0" applyBorder="0" applyAlignment="0" applyProtection="0"/>
    <xf numFmtId="0" fontId="9" fillId="0" borderId="0" applyFont="0" applyFill="0" applyBorder="0" applyAlignment="0" applyProtection="0"/>
    <xf numFmtId="170"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40" fillId="0" borderId="0" applyFont="0" applyFill="0" applyBorder="0" applyAlignment="0" applyProtection="0"/>
    <xf numFmtId="168" fontId="9" fillId="0" borderId="0" applyFont="0" applyFill="0" applyBorder="0" applyAlignment="0" applyProtection="0"/>
    <xf numFmtId="168" fontId="40" fillId="0" borderId="0" applyFont="0" applyFill="0" applyBorder="0" applyAlignment="0" applyProtection="0"/>
    <xf numFmtId="170" fontId="40"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40" fillId="0" borderId="0" applyFont="0" applyFill="0" applyBorder="0" applyAlignment="0" applyProtection="0"/>
    <xf numFmtId="168" fontId="9" fillId="0" borderId="0" applyFont="0" applyFill="0" applyBorder="0" applyAlignment="0" applyProtection="0"/>
    <xf numFmtId="168" fontId="40"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40" fillId="0" borderId="0" applyFont="0" applyFill="0" applyBorder="0" applyAlignment="0" applyProtection="0"/>
    <xf numFmtId="168" fontId="9" fillId="0" borderId="0" applyFont="0" applyFill="0" applyBorder="0" applyAlignment="0" applyProtection="0"/>
    <xf numFmtId="168" fontId="40"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40" fillId="0" borderId="0" applyFont="0" applyFill="0" applyBorder="0" applyAlignment="0" applyProtection="0"/>
    <xf numFmtId="168" fontId="9" fillId="0" borderId="0" applyFont="0" applyFill="0" applyBorder="0" applyAlignment="0" applyProtection="0"/>
    <xf numFmtId="168" fontId="40"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40" fillId="0" borderId="0" applyFont="0" applyFill="0" applyBorder="0" applyAlignment="0" applyProtection="0"/>
    <xf numFmtId="168" fontId="9" fillId="0" borderId="0" applyFont="0" applyFill="0" applyBorder="0" applyAlignment="0" applyProtection="0"/>
    <xf numFmtId="168" fontId="40" fillId="0" borderId="0" applyFont="0" applyFill="0" applyBorder="0" applyAlignment="0" applyProtection="0"/>
    <xf numFmtId="0" fontId="45" fillId="0" borderId="0"/>
    <xf numFmtId="0" fontId="28" fillId="26" borderId="10" applyNumberFormat="0" applyAlignment="0" applyProtection="0"/>
    <xf numFmtId="0" fontId="28" fillId="26" borderId="10" applyNumberFormat="0" applyAlignment="0" applyProtection="0"/>
    <xf numFmtId="4" fontId="43" fillId="0" borderId="0" applyBorder="0">
      <alignment horizontal="right" vertical="center"/>
    </xf>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40" fillId="0" borderId="0" applyFont="0" applyFill="0" applyBorder="0" applyAlignment="0" applyProtection="0"/>
    <xf numFmtId="43" fontId="9" fillId="0" borderId="0" applyFont="0" applyFill="0" applyBorder="0" applyAlignment="0" applyProtection="0"/>
    <xf numFmtId="43" fontId="40"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40" fillId="0" borderId="0" applyFont="0" applyFill="0" applyBorder="0" applyAlignment="0" applyProtection="0"/>
    <xf numFmtId="43" fontId="9" fillId="0" borderId="0" applyFont="0" applyFill="0" applyBorder="0" applyAlignment="0" applyProtection="0"/>
    <xf numFmtId="43" fontId="40"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40" fillId="0" borderId="0" applyFont="0" applyFill="0" applyBorder="0" applyAlignment="0" applyProtection="0"/>
    <xf numFmtId="43" fontId="9" fillId="0" borderId="0" applyFont="0" applyFill="0" applyBorder="0" applyAlignment="0" applyProtection="0"/>
    <xf numFmtId="43" fontId="40"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40" fillId="0" borderId="0" applyFont="0" applyFill="0" applyBorder="0" applyAlignment="0" applyProtection="0"/>
    <xf numFmtId="43" fontId="9" fillId="0" borderId="0" applyFont="0" applyFill="0" applyBorder="0" applyAlignment="0" applyProtection="0"/>
    <xf numFmtId="43" fontId="40"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40" fillId="0" borderId="0" applyFont="0" applyFill="0" applyBorder="0" applyAlignment="0" applyProtection="0"/>
    <xf numFmtId="43" fontId="9" fillId="0" borderId="0" applyFont="0" applyFill="0" applyBorder="0" applyAlignment="0" applyProtection="0"/>
    <xf numFmtId="43" fontId="40"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40" fillId="0" borderId="0" applyFont="0" applyFill="0" applyBorder="0" applyAlignment="0" applyProtection="0"/>
    <xf numFmtId="43" fontId="9" fillId="0" borderId="0" applyFont="0" applyFill="0" applyBorder="0" applyAlignment="0" applyProtection="0"/>
    <xf numFmtId="43" fontId="40"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40" fillId="0" borderId="0" applyFont="0" applyFill="0" applyBorder="0" applyAlignment="0" applyProtection="0"/>
    <xf numFmtId="43" fontId="9" fillId="0" borderId="0" applyFont="0" applyFill="0" applyBorder="0" applyAlignment="0" applyProtection="0"/>
    <xf numFmtId="43" fontId="40"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40" fillId="0" borderId="0" applyFont="0" applyFill="0" applyBorder="0" applyAlignment="0" applyProtection="0"/>
    <xf numFmtId="43" fontId="9" fillId="0" borderId="0" applyFont="0" applyFill="0" applyBorder="0" applyAlignment="0" applyProtection="0"/>
    <xf numFmtId="43" fontId="40"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40" fillId="0" borderId="0" applyFont="0" applyFill="0" applyBorder="0" applyAlignment="0" applyProtection="0"/>
    <xf numFmtId="43" fontId="9" fillId="0" borderId="0" applyFont="0" applyFill="0" applyBorder="0" applyAlignment="0" applyProtection="0"/>
    <xf numFmtId="43" fontId="40"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40" fillId="0" borderId="0" applyFont="0" applyFill="0" applyBorder="0" applyAlignment="0" applyProtection="0"/>
    <xf numFmtId="43" fontId="9" fillId="0" borderId="0" applyFont="0" applyFill="0" applyBorder="0" applyAlignment="0" applyProtection="0"/>
    <xf numFmtId="43" fontId="40"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40" fillId="0" borderId="0" applyFont="0" applyFill="0" applyBorder="0" applyAlignment="0" applyProtection="0"/>
    <xf numFmtId="43" fontId="9" fillId="0" borderId="0" applyFont="0" applyFill="0" applyBorder="0" applyAlignment="0" applyProtection="0"/>
    <xf numFmtId="43" fontId="40" fillId="0" borderId="0" applyFont="0" applyFill="0" applyBorder="0" applyAlignment="0" applyProtection="0"/>
    <xf numFmtId="165"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40" fillId="0" borderId="0" applyFont="0" applyFill="0" applyBorder="0" applyAlignment="0" applyProtection="0"/>
    <xf numFmtId="43" fontId="9" fillId="0" borderId="0" applyFont="0" applyFill="0" applyBorder="0" applyAlignment="0" applyProtection="0"/>
    <xf numFmtId="43" fontId="40"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40" fillId="0" borderId="0" applyFont="0" applyFill="0" applyBorder="0" applyAlignment="0" applyProtection="0"/>
    <xf numFmtId="43" fontId="9" fillId="0" borderId="0" applyFont="0" applyFill="0" applyBorder="0" applyAlignment="0" applyProtection="0"/>
    <xf numFmtId="43" fontId="40"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40" fillId="0" borderId="0" applyFont="0" applyFill="0" applyBorder="0" applyAlignment="0" applyProtection="0"/>
    <xf numFmtId="43" fontId="9" fillId="0" borderId="0" applyFont="0" applyFill="0" applyBorder="0" applyAlignment="0" applyProtection="0"/>
    <xf numFmtId="43" fontId="40"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40" fillId="0" borderId="0" applyFont="0" applyFill="0" applyBorder="0" applyAlignment="0" applyProtection="0"/>
    <xf numFmtId="43" fontId="9" fillId="0" borderId="0" applyFont="0" applyFill="0" applyBorder="0" applyAlignment="0" applyProtection="0"/>
    <xf numFmtId="43" fontId="40"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40" fillId="0" borderId="0" applyFont="0" applyFill="0" applyBorder="0" applyAlignment="0" applyProtection="0"/>
    <xf numFmtId="43" fontId="9" fillId="0" borderId="0" applyFont="0" applyFill="0" applyBorder="0" applyAlignment="0" applyProtection="0"/>
    <xf numFmtId="43" fontId="40"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40" fillId="0" borderId="0" applyFont="0" applyFill="0" applyBorder="0" applyAlignment="0" applyProtection="0"/>
    <xf numFmtId="43" fontId="9" fillId="0" borderId="0" applyFont="0" applyFill="0" applyBorder="0" applyAlignment="0" applyProtection="0"/>
    <xf numFmtId="43" fontId="40"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40" fillId="0" borderId="0" applyFont="0" applyFill="0" applyBorder="0" applyAlignment="0" applyProtection="0"/>
    <xf numFmtId="43" fontId="9" fillId="0" borderId="0" applyFont="0" applyFill="0" applyBorder="0" applyAlignment="0" applyProtection="0"/>
    <xf numFmtId="43" fontId="40"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40" fillId="0" borderId="0" applyFont="0" applyFill="0" applyBorder="0" applyAlignment="0" applyProtection="0"/>
    <xf numFmtId="43" fontId="9" fillId="0" borderId="0" applyFont="0" applyFill="0" applyBorder="0" applyAlignment="0" applyProtection="0"/>
    <xf numFmtId="43" fontId="40"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40" fillId="0" borderId="0" applyFont="0" applyFill="0" applyBorder="0" applyAlignment="0" applyProtection="0"/>
    <xf numFmtId="43" fontId="9" fillId="0" borderId="0" applyFont="0" applyFill="0" applyBorder="0" applyAlignment="0" applyProtection="0"/>
    <xf numFmtId="43" fontId="40"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40" fillId="0" borderId="0" applyFont="0" applyFill="0" applyBorder="0" applyAlignment="0" applyProtection="0"/>
    <xf numFmtId="43" fontId="9" fillId="0" borderId="0" applyFont="0" applyFill="0" applyBorder="0" applyAlignment="0" applyProtection="0"/>
    <xf numFmtId="43" fontId="40"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40" fillId="0" borderId="0" applyFont="0" applyFill="0" applyBorder="0" applyAlignment="0" applyProtection="0"/>
    <xf numFmtId="43" fontId="9" fillId="0" borderId="0" applyFont="0" applyFill="0" applyBorder="0" applyAlignment="0" applyProtection="0"/>
    <xf numFmtId="43" fontId="40"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40" fillId="0" borderId="0" applyFont="0" applyFill="0" applyBorder="0" applyAlignment="0" applyProtection="0"/>
    <xf numFmtId="43" fontId="9" fillId="0" borderId="0" applyFont="0" applyFill="0" applyBorder="0" applyAlignment="0" applyProtection="0"/>
    <xf numFmtId="43" fontId="40"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40" fillId="0" borderId="0" applyFont="0" applyFill="0" applyBorder="0" applyAlignment="0" applyProtection="0"/>
    <xf numFmtId="43" fontId="9" fillId="0" borderId="0" applyFont="0" applyFill="0" applyBorder="0" applyAlignment="0" applyProtection="0"/>
    <xf numFmtId="43" fontId="40"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40" fillId="0" borderId="0" applyFont="0" applyFill="0" applyBorder="0" applyAlignment="0" applyProtection="0"/>
    <xf numFmtId="43" fontId="9" fillId="0" borderId="0" applyFont="0" applyFill="0" applyBorder="0" applyAlignment="0" applyProtection="0"/>
    <xf numFmtId="43" fontId="40"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40" fillId="0" borderId="0" applyFont="0" applyFill="0" applyBorder="0" applyAlignment="0" applyProtection="0"/>
    <xf numFmtId="43" fontId="9" fillId="0" borderId="0" applyFont="0" applyFill="0" applyBorder="0" applyAlignment="0" applyProtection="0"/>
    <xf numFmtId="43" fontId="40"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40" fillId="0" borderId="0" applyFont="0" applyFill="0" applyBorder="0" applyAlignment="0" applyProtection="0"/>
    <xf numFmtId="43" fontId="9" fillId="0" borderId="0" applyFont="0" applyFill="0" applyBorder="0" applyAlignment="0" applyProtection="0"/>
    <xf numFmtId="43" fontId="40"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40" fillId="0" borderId="0" applyFont="0" applyFill="0" applyBorder="0" applyAlignment="0" applyProtection="0"/>
    <xf numFmtId="43" fontId="9" fillId="0" borderId="0" applyFont="0" applyFill="0" applyBorder="0" applyAlignment="0" applyProtection="0"/>
    <xf numFmtId="43" fontId="40"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40" fillId="0" borderId="0" applyFont="0" applyFill="0" applyBorder="0" applyAlignment="0" applyProtection="0"/>
    <xf numFmtId="43" fontId="9" fillId="0" borderId="0" applyFont="0" applyFill="0" applyBorder="0" applyAlignment="0" applyProtection="0"/>
    <xf numFmtId="43" fontId="40"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40" fillId="0" borderId="0" applyFont="0" applyFill="0" applyBorder="0" applyAlignment="0" applyProtection="0"/>
    <xf numFmtId="43" fontId="9" fillId="0" borderId="0" applyFont="0" applyFill="0" applyBorder="0" applyAlignment="0" applyProtection="0"/>
    <xf numFmtId="43" fontId="40"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40" fillId="0" borderId="0" applyFont="0" applyFill="0" applyBorder="0" applyAlignment="0" applyProtection="0"/>
    <xf numFmtId="43" fontId="9" fillId="0" borderId="0" applyFont="0" applyFill="0" applyBorder="0" applyAlignment="0" applyProtection="0"/>
    <xf numFmtId="43" fontId="40"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40" fillId="0" borderId="0" applyFont="0" applyFill="0" applyBorder="0" applyAlignment="0" applyProtection="0"/>
    <xf numFmtId="43" fontId="9" fillId="0" borderId="0" applyFont="0" applyFill="0" applyBorder="0" applyAlignment="0" applyProtection="0"/>
    <xf numFmtId="43" fontId="40"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40" fillId="0" borderId="0" applyFont="0" applyFill="0" applyBorder="0" applyAlignment="0" applyProtection="0"/>
    <xf numFmtId="43" fontId="9" fillId="0" borderId="0" applyFont="0" applyFill="0" applyBorder="0" applyAlignment="0" applyProtection="0"/>
    <xf numFmtId="43" fontId="40"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40" fillId="0" borderId="0" applyFont="0" applyFill="0" applyBorder="0" applyAlignment="0" applyProtection="0"/>
    <xf numFmtId="43" fontId="9" fillId="0" borderId="0" applyFont="0" applyFill="0" applyBorder="0" applyAlignment="0" applyProtection="0"/>
    <xf numFmtId="43" fontId="40"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40" fillId="0" borderId="0" applyFont="0" applyFill="0" applyBorder="0" applyAlignment="0" applyProtection="0"/>
    <xf numFmtId="43" fontId="9" fillId="0" borderId="0" applyFont="0" applyFill="0" applyBorder="0" applyAlignment="0" applyProtection="0"/>
    <xf numFmtId="43" fontId="40"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40" fillId="0" borderId="0" applyFont="0" applyFill="0" applyBorder="0" applyAlignment="0" applyProtection="0"/>
    <xf numFmtId="43" fontId="9" fillId="0" borderId="0" applyFont="0" applyFill="0" applyBorder="0" applyAlignment="0" applyProtection="0"/>
    <xf numFmtId="43" fontId="40"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40" fillId="0" borderId="0" applyFont="0" applyFill="0" applyBorder="0" applyAlignment="0" applyProtection="0"/>
    <xf numFmtId="43" fontId="9" fillId="0" borderId="0" applyFont="0" applyFill="0" applyBorder="0" applyAlignment="0" applyProtection="0"/>
    <xf numFmtId="43" fontId="40"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40" fillId="0" borderId="0" applyFont="0" applyFill="0" applyBorder="0" applyAlignment="0" applyProtection="0"/>
    <xf numFmtId="43" fontId="9" fillId="0" borderId="0" applyFont="0" applyFill="0" applyBorder="0" applyAlignment="0" applyProtection="0"/>
    <xf numFmtId="43" fontId="40"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40" fillId="0" borderId="0" applyFont="0" applyFill="0" applyBorder="0" applyAlignment="0" applyProtection="0"/>
    <xf numFmtId="43" fontId="9" fillId="0" borderId="0" applyFont="0" applyFill="0" applyBorder="0" applyAlignment="0" applyProtection="0"/>
    <xf numFmtId="43" fontId="40"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40" fillId="0" borderId="0" applyFont="0" applyFill="0" applyBorder="0" applyAlignment="0" applyProtection="0"/>
    <xf numFmtId="43" fontId="9" fillId="0" borderId="0" applyFont="0" applyFill="0" applyBorder="0" applyAlignment="0" applyProtection="0"/>
    <xf numFmtId="43" fontId="40"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40" fillId="0" borderId="0" applyFont="0" applyFill="0" applyBorder="0" applyAlignment="0" applyProtection="0"/>
    <xf numFmtId="43" fontId="9" fillId="0" borderId="0" applyFont="0" applyFill="0" applyBorder="0" applyAlignment="0" applyProtection="0"/>
    <xf numFmtId="43" fontId="40"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40" fillId="0" borderId="0" applyFont="0" applyFill="0" applyBorder="0" applyAlignment="0" applyProtection="0"/>
    <xf numFmtId="43" fontId="9" fillId="0" borderId="0" applyFont="0" applyFill="0" applyBorder="0" applyAlignment="0" applyProtection="0"/>
    <xf numFmtId="43" fontId="40"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40" fillId="0" borderId="0" applyFont="0" applyFill="0" applyBorder="0" applyAlignment="0" applyProtection="0"/>
    <xf numFmtId="43" fontId="9" fillId="0" borderId="0" applyFont="0" applyFill="0" applyBorder="0" applyAlignment="0" applyProtection="0"/>
    <xf numFmtId="43" fontId="40"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40" fillId="0" borderId="0" applyFont="0" applyFill="0" applyBorder="0" applyAlignment="0" applyProtection="0"/>
    <xf numFmtId="43" fontId="9" fillId="0" borderId="0" applyFont="0" applyFill="0" applyBorder="0" applyAlignment="0" applyProtection="0"/>
    <xf numFmtId="43" fontId="40"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40" fillId="0" borderId="0" applyFont="0" applyFill="0" applyBorder="0" applyAlignment="0" applyProtection="0"/>
    <xf numFmtId="43" fontId="9" fillId="0" borderId="0" applyFont="0" applyFill="0" applyBorder="0" applyAlignment="0" applyProtection="0"/>
    <xf numFmtId="43" fontId="40"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40" fillId="0" borderId="0" applyFont="0" applyFill="0" applyBorder="0" applyAlignment="0" applyProtection="0"/>
    <xf numFmtId="43" fontId="9" fillId="0" borderId="0" applyFont="0" applyFill="0" applyBorder="0" applyAlignment="0" applyProtection="0"/>
    <xf numFmtId="43" fontId="40"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40" fillId="0" borderId="0" applyFont="0" applyFill="0" applyBorder="0" applyAlignment="0" applyProtection="0"/>
    <xf numFmtId="43" fontId="9" fillId="0" borderId="0" applyFont="0" applyFill="0" applyBorder="0" applyAlignment="0" applyProtection="0"/>
    <xf numFmtId="43" fontId="40"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40" fillId="0" borderId="0" applyFont="0" applyFill="0" applyBorder="0" applyAlignment="0" applyProtection="0"/>
    <xf numFmtId="43" fontId="9" fillId="0" borderId="0" applyFont="0" applyFill="0" applyBorder="0" applyAlignment="0" applyProtection="0"/>
    <xf numFmtId="43" fontId="40"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40" fillId="0" borderId="0" applyFont="0" applyFill="0" applyBorder="0" applyAlignment="0" applyProtection="0"/>
    <xf numFmtId="43" fontId="9" fillId="0" borderId="0" applyFont="0" applyFill="0" applyBorder="0" applyAlignment="0" applyProtection="0"/>
    <xf numFmtId="43" fontId="40"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40" fillId="0" borderId="0" applyFont="0" applyFill="0" applyBorder="0" applyAlignment="0" applyProtection="0"/>
    <xf numFmtId="43" fontId="9" fillId="0" borderId="0" applyFont="0" applyFill="0" applyBorder="0" applyAlignment="0" applyProtection="0"/>
    <xf numFmtId="43" fontId="40"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40" fillId="0" borderId="0" applyFont="0" applyFill="0" applyBorder="0" applyAlignment="0" applyProtection="0"/>
    <xf numFmtId="43" fontId="9" fillId="0" borderId="0" applyFont="0" applyFill="0" applyBorder="0" applyAlignment="0" applyProtection="0"/>
    <xf numFmtId="43" fontId="40"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40" fillId="0" borderId="0" applyFont="0" applyFill="0" applyBorder="0" applyAlignment="0" applyProtection="0"/>
    <xf numFmtId="43" fontId="9" fillId="0" borderId="0" applyFont="0" applyFill="0" applyBorder="0" applyAlignment="0" applyProtection="0"/>
    <xf numFmtId="43" fontId="40"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40" fillId="0" borderId="0" applyFont="0" applyFill="0" applyBorder="0" applyAlignment="0" applyProtection="0"/>
    <xf numFmtId="43" fontId="9" fillId="0" borderId="0" applyFont="0" applyFill="0" applyBorder="0" applyAlignment="0" applyProtection="0"/>
    <xf numFmtId="43" fontId="40"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40" fillId="0" borderId="0" applyFont="0" applyFill="0" applyBorder="0" applyAlignment="0" applyProtection="0"/>
    <xf numFmtId="43" fontId="9" fillId="0" borderId="0" applyFont="0" applyFill="0" applyBorder="0" applyAlignment="0" applyProtection="0"/>
    <xf numFmtId="43" fontId="40"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40" fillId="0" borderId="0" applyFont="0" applyFill="0" applyBorder="0" applyAlignment="0" applyProtection="0"/>
    <xf numFmtId="43" fontId="9" fillId="0" borderId="0" applyFont="0" applyFill="0" applyBorder="0" applyAlignment="0" applyProtection="0"/>
    <xf numFmtId="43" fontId="40"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40" fillId="0" borderId="0" applyFont="0" applyFill="0" applyBorder="0" applyAlignment="0" applyProtection="0"/>
    <xf numFmtId="43" fontId="9" fillId="0" borderId="0" applyFont="0" applyFill="0" applyBorder="0" applyAlignment="0" applyProtection="0"/>
    <xf numFmtId="43" fontId="40"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40" fillId="0" borderId="0" applyFont="0" applyFill="0" applyBorder="0" applyAlignment="0" applyProtection="0"/>
    <xf numFmtId="43" fontId="9" fillId="0" borderId="0" applyFont="0" applyFill="0" applyBorder="0" applyAlignment="0" applyProtection="0"/>
    <xf numFmtId="43" fontId="40"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40" fillId="0" borderId="0" applyFont="0" applyFill="0" applyBorder="0" applyAlignment="0" applyProtection="0"/>
    <xf numFmtId="43" fontId="9" fillId="0" borderId="0" applyFont="0" applyFill="0" applyBorder="0" applyAlignment="0" applyProtection="0"/>
    <xf numFmtId="43" fontId="40"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40" fillId="0" borderId="0" applyFont="0" applyFill="0" applyBorder="0" applyAlignment="0" applyProtection="0"/>
    <xf numFmtId="43" fontId="9" fillId="0" borderId="0" applyFont="0" applyFill="0" applyBorder="0" applyAlignment="0" applyProtection="0"/>
    <xf numFmtId="43" fontId="40"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40" fillId="0" borderId="0" applyFont="0" applyFill="0" applyBorder="0" applyAlignment="0" applyProtection="0"/>
    <xf numFmtId="43" fontId="9" fillId="0" borderId="0" applyFont="0" applyFill="0" applyBorder="0" applyAlignment="0" applyProtection="0"/>
    <xf numFmtId="43" fontId="40" fillId="0" borderId="0" applyFont="0" applyFill="0" applyBorder="0" applyAlignment="0" applyProtection="0"/>
    <xf numFmtId="0" fontId="30" fillId="42" borderId="0" applyNumberFormat="0" applyBorder="0" applyAlignment="0" applyProtection="0"/>
    <xf numFmtId="0" fontId="9" fillId="0" borderId="0"/>
    <xf numFmtId="0" fontId="9" fillId="0" borderId="0"/>
    <xf numFmtId="0" fontId="45" fillId="0" borderId="0"/>
    <xf numFmtId="0" fontId="4" fillId="0" borderId="0"/>
    <xf numFmtId="0" fontId="4" fillId="0" borderId="0"/>
    <xf numFmtId="0" fontId="4" fillId="0" borderId="0"/>
    <xf numFmtId="0" fontId="47" fillId="0" borderId="0"/>
    <xf numFmtId="0" fontId="11" fillId="0" borderId="0"/>
    <xf numFmtId="0" fontId="4" fillId="0" borderId="0"/>
    <xf numFmtId="0" fontId="11" fillId="0" borderId="0"/>
    <xf numFmtId="0" fontId="40" fillId="0" borderId="0"/>
    <xf numFmtId="4" fontId="43" fillId="0" borderId="1" applyFill="0" applyBorder="0" applyProtection="0">
      <alignment horizontal="right" vertical="center"/>
    </xf>
    <xf numFmtId="0" fontId="44" fillId="0" borderId="0" applyNumberFormat="0" applyFill="0" applyBorder="0" applyProtection="0">
      <alignment horizontal="left" vertical="center"/>
    </xf>
    <xf numFmtId="0" fontId="9" fillId="43" borderId="0" applyNumberFormat="0" applyFont="0" applyBorder="0" applyAlignment="0" applyProtection="0"/>
    <xf numFmtId="0" fontId="9" fillId="0" borderId="0"/>
    <xf numFmtId="0" fontId="9" fillId="0" borderId="0"/>
    <xf numFmtId="0" fontId="9" fillId="0" borderId="0"/>
    <xf numFmtId="0" fontId="29" fillId="0" borderId="0"/>
    <xf numFmtId="0" fontId="9" fillId="0" borderId="0"/>
    <xf numFmtId="0" fontId="9" fillId="0" borderId="0"/>
    <xf numFmtId="0" fontId="9" fillId="0" borderId="0"/>
    <xf numFmtId="0" fontId="29" fillId="0" borderId="0"/>
    <xf numFmtId="0" fontId="9" fillId="0" borderId="0"/>
    <xf numFmtId="0" fontId="9" fillId="0" borderId="0"/>
    <xf numFmtId="0" fontId="9" fillId="0" borderId="0"/>
    <xf numFmtId="0" fontId="29" fillId="0" borderId="0"/>
    <xf numFmtId="0" fontId="9" fillId="0" borderId="0"/>
    <xf numFmtId="0" fontId="9" fillId="0" borderId="0"/>
    <xf numFmtId="0" fontId="9" fillId="0" borderId="0"/>
    <xf numFmtId="0" fontId="29" fillId="0" borderId="0"/>
    <xf numFmtId="0" fontId="9" fillId="0" borderId="0"/>
    <xf numFmtId="0" fontId="9" fillId="0" borderId="0"/>
    <xf numFmtId="0" fontId="9" fillId="0" borderId="0"/>
    <xf numFmtId="0" fontId="29" fillId="0" borderId="0"/>
    <xf numFmtId="0" fontId="9" fillId="0" borderId="0"/>
    <xf numFmtId="0" fontId="9" fillId="0" borderId="0"/>
    <xf numFmtId="0" fontId="9" fillId="0" borderId="0"/>
    <xf numFmtId="0" fontId="29" fillId="0" borderId="0"/>
    <xf numFmtId="0" fontId="9" fillId="0" borderId="0"/>
    <xf numFmtId="0" fontId="9" fillId="0" borderId="0"/>
    <xf numFmtId="0" fontId="23" fillId="0" borderId="0"/>
    <xf numFmtId="0" fontId="23" fillId="0" borderId="0"/>
    <xf numFmtId="0" fontId="9" fillId="0" borderId="0"/>
    <xf numFmtId="0" fontId="9" fillId="0" borderId="0"/>
    <xf numFmtId="0" fontId="2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2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2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2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2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29" fillId="0" borderId="0"/>
    <xf numFmtId="0" fontId="9" fillId="0" borderId="0"/>
    <xf numFmtId="0" fontId="9" fillId="0" borderId="0"/>
    <xf numFmtId="0" fontId="9" fillId="0" borderId="0"/>
    <xf numFmtId="0" fontId="29" fillId="0" borderId="0"/>
    <xf numFmtId="0" fontId="9" fillId="0" borderId="0"/>
    <xf numFmtId="0" fontId="9" fillId="0" borderId="0"/>
    <xf numFmtId="0" fontId="9" fillId="0" borderId="0"/>
    <xf numFmtId="0" fontId="29" fillId="0" borderId="0"/>
    <xf numFmtId="0" fontId="41" fillId="0" borderId="0"/>
    <xf numFmtId="0" fontId="9" fillId="44" borderId="17" applyNumberFormat="0" applyFont="0" applyAlignment="0" applyProtection="0"/>
    <xf numFmtId="0" fontId="9" fillId="44" borderId="17" applyNumberFormat="0" applyFont="0" applyAlignment="0" applyProtection="0"/>
    <xf numFmtId="0" fontId="9" fillId="44" borderId="17" applyNumberFormat="0" applyFont="0" applyAlignment="0" applyProtection="0"/>
    <xf numFmtId="0" fontId="40" fillId="44" borderId="17" applyNumberFormat="0" applyFont="0" applyAlignment="0" applyProtection="0"/>
    <xf numFmtId="0" fontId="9" fillId="44" borderId="17" applyNumberFormat="0" applyFont="0" applyAlignment="0" applyProtection="0"/>
    <xf numFmtId="0" fontId="40" fillId="44" borderId="17" applyNumberFormat="0" applyFont="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40" fillId="0" borderId="0" applyFont="0" applyFill="0" applyBorder="0" applyAlignment="0" applyProtection="0"/>
    <xf numFmtId="169" fontId="9" fillId="0" borderId="0" applyFont="0" applyFill="0" applyBorder="0" applyAlignment="0" applyProtection="0"/>
    <xf numFmtId="169" fontId="40"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40" fillId="0" borderId="0" applyFont="0" applyFill="0" applyBorder="0" applyAlignment="0" applyProtection="0"/>
    <xf numFmtId="169" fontId="9" fillId="0" borderId="0" applyFont="0" applyFill="0" applyBorder="0" applyAlignment="0" applyProtection="0"/>
    <xf numFmtId="169" fontId="40"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40" fillId="0" borderId="0" applyFont="0" applyFill="0" applyBorder="0" applyAlignment="0" applyProtection="0"/>
    <xf numFmtId="169" fontId="9" fillId="0" borderId="0" applyFont="0" applyFill="0" applyBorder="0" applyAlignment="0" applyProtection="0"/>
    <xf numFmtId="169" fontId="40"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40" fillId="0" borderId="0" applyFont="0" applyFill="0" applyBorder="0" applyAlignment="0" applyProtection="0"/>
    <xf numFmtId="169" fontId="9" fillId="0" borderId="0" applyFont="0" applyFill="0" applyBorder="0" applyAlignment="0" applyProtection="0"/>
    <xf numFmtId="169" fontId="40"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40" fillId="0" borderId="0" applyFont="0" applyFill="0" applyBorder="0" applyAlignment="0" applyProtection="0"/>
    <xf numFmtId="169" fontId="9" fillId="0" borderId="0" applyFont="0" applyFill="0" applyBorder="0" applyAlignment="0" applyProtection="0"/>
    <xf numFmtId="169" fontId="40"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40" fillId="0" borderId="0" applyFont="0" applyFill="0" applyBorder="0" applyAlignment="0" applyProtection="0"/>
    <xf numFmtId="169" fontId="9" fillId="0" borderId="0" applyFont="0" applyFill="0" applyBorder="0" applyAlignment="0" applyProtection="0"/>
    <xf numFmtId="169" fontId="40"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40" fillId="0" borderId="0" applyFont="0" applyFill="0" applyBorder="0" applyAlignment="0" applyProtection="0"/>
    <xf numFmtId="169" fontId="9" fillId="0" borderId="0" applyFont="0" applyFill="0" applyBorder="0" applyAlignment="0" applyProtection="0"/>
    <xf numFmtId="169" fontId="40"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40" fillId="0" borderId="0" applyFont="0" applyFill="0" applyBorder="0" applyAlignment="0" applyProtection="0"/>
    <xf numFmtId="169" fontId="9" fillId="0" borderId="0" applyFont="0" applyFill="0" applyBorder="0" applyAlignment="0" applyProtection="0"/>
    <xf numFmtId="169" fontId="40"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40" fillId="0" borderId="0" applyFont="0" applyFill="0" applyBorder="0" applyAlignment="0" applyProtection="0"/>
    <xf numFmtId="169" fontId="9" fillId="0" borderId="0" applyFont="0" applyFill="0" applyBorder="0" applyAlignment="0" applyProtection="0"/>
    <xf numFmtId="169" fontId="40"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40" fillId="0" borderId="0" applyFont="0" applyFill="0" applyBorder="0" applyAlignment="0" applyProtection="0"/>
    <xf numFmtId="169" fontId="9" fillId="0" borderId="0" applyFont="0" applyFill="0" applyBorder="0" applyAlignment="0" applyProtection="0"/>
    <xf numFmtId="169" fontId="40"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40" fillId="0" borderId="0" applyFont="0" applyFill="0" applyBorder="0" applyAlignment="0" applyProtection="0"/>
    <xf numFmtId="169" fontId="9" fillId="0" borderId="0" applyFont="0" applyFill="0" applyBorder="0" applyAlignment="0" applyProtection="0"/>
    <xf numFmtId="169" fontId="40"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40" fillId="0" borderId="0" applyFont="0" applyFill="0" applyBorder="0" applyAlignment="0" applyProtection="0"/>
    <xf numFmtId="169" fontId="9" fillId="0" borderId="0" applyFont="0" applyFill="0" applyBorder="0" applyAlignment="0" applyProtection="0"/>
    <xf numFmtId="169" fontId="40"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40" fillId="0" borderId="0" applyFont="0" applyFill="0" applyBorder="0" applyAlignment="0" applyProtection="0"/>
    <xf numFmtId="169" fontId="9" fillId="0" borderId="0" applyFont="0" applyFill="0" applyBorder="0" applyAlignment="0" applyProtection="0"/>
    <xf numFmtId="169" fontId="40"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40" fillId="0" borderId="0" applyFont="0" applyFill="0" applyBorder="0" applyAlignment="0" applyProtection="0"/>
    <xf numFmtId="169" fontId="9" fillId="0" borderId="0" applyFont="0" applyFill="0" applyBorder="0" applyAlignment="0" applyProtection="0"/>
    <xf numFmtId="169" fontId="40"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40" fillId="0" borderId="0" applyFont="0" applyFill="0" applyBorder="0" applyAlignment="0" applyProtection="0"/>
    <xf numFmtId="169" fontId="9" fillId="0" borderId="0" applyFont="0" applyFill="0" applyBorder="0" applyAlignment="0" applyProtection="0"/>
    <xf numFmtId="169" fontId="40"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40" fillId="0" borderId="0" applyFont="0" applyFill="0" applyBorder="0" applyAlignment="0" applyProtection="0"/>
    <xf numFmtId="169" fontId="9" fillId="0" borderId="0" applyFont="0" applyFill="0" applyBorder="0" applyAlignment="0" applyProtection="0"/>
    <xf numFmtId="169" fontId="40"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40" fillId="0" borderId="0" applyFont="0" applyFill="0" applyBorder="0" applyAlignment="0" applyProtection="0"/>
    <xf numFmtId="169" fontId="9" fillId="0" borderId="0" applyFont="0" applyFill="0" applyBorder="0" applyAlignment="0" applyProtection="0"/>
    <xf numFmtId="169" fontId="40"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40" fillId="0" borderId="0" applyFont="0" applyFill="0" applyBorder="0" applyAlignment="0" applyProtection="0"/>
    <xf numFmtId="169" fontId="9" fillId="0" borderId="0" applyFont="0" applyFill="0" applyBorder="0" applyAlignment="0" applyProtection="0"/>
    <xf numFmtId="169" fontId="40"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40" fillId="0" borderId="0" applyFont="0" applyFill="0" applyBorder="0" applyAlignment="0" applyProtection="0"/>
    <xf numFmtId="169" fontId="9" fillId="0" borderId="0" applyFont="0" applyFill="0" applyBorder="0" applyAlignment="0" applyProtection="0"/>
    <xf numFmtId="169" fontId="40"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40" fillId="0" borderId="0" applyFont="0" applyFill="0" applyBorder="0" applyAlignment="0" applyProtection="0"/>
    <xf numFmtId="169" fontId="9" fillId="0" borderId="0" applyFont="0" applyFill="0" applyBorder="0" applyAlignment="0" applyProtection="0"/>
    <xf numFmtId="169" fontId="40"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40" fillId="0" borderId="0" applyFont="0" applyFill="0" applyBorder="0" applyAlignment="0" applyProtection="0"/>
    <xf numFmtId="169" fontId="9" fillId="0" borderId="0" applyFont="0" applyFill="0" applyBorder="0" applyAlignment="0" applyProtection="0"/>
    <xf numFmtId="169" fontId="40"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40" fillId="0" borderId="0" applyFont="0" applyFill="0" applyBorder="0" applyAlignment="0" applyProtection="0"/>
    <xf numFmtId="169" fontId="9" fillId="0" borderId="0" applyFont="0" applyFill="0" applyBorder="0" applyAlignment="0" applyProtection="0"/>
    <xf numFmtId="169" fontId="40"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40" fillId="0" borderId="0" applyFont="0" applyFill="0" applyBorder="0" applyAlignment="0" applyProtection="0"/>
    <xf numFmtId="169" fontId="9" fillId="0" borderId="0" applyFont="0" applyFill="0" applyBorder="0" applyAlignment="0" applyProtection="0"/>
    <xf numFmtId="169" fontId="40"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40" fillId="0" borderId="0" applyFont="0" applyFill="0" applyBorder="0" applyAlignment="0" applyProtection="0"/>
    <xf numFmtId="169" fontId="9" fillId="0" borderId="0" applyFont="0" applyFill="0" applyBorder="0" applyAlignment="0" applyProtection="0"/>
    <xf numFmtId="169" fontId="40"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40" fillId="0" borderId="0" applyFont="0" applyFill="0" applyBorder="0" applyAlignment="0" applyProtection="0"/>
    <xf numFmtId="169" fontId="9" fillId="0" borderId="0" applyFont="0" applyFill="0" applyBorder="0" applyAlignment="0" applyProtection="0"/>
    <xf numFmtId="169" fontId="40"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40" fillId="0" borderId="0" applyFont="0" applyFill="0" applyBorder="0" applyAlignment="0" applyProtection="0"/>
    <xf numFmtId="169" fontId="9" fillId="0" borderId="0" applyFont="0" applyFill="0" applyBorder="0" applyAlignment="0" applyProtection="0"/>
    <xf numFmtId="169" fontId="40"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40" fillId="0" borderId="0" applyFont="0" applyFill="0" applyBorder="0" applyAlignment="0" applyProtection="0"/>
    <xf numFmtId="169" fontId="9" fillId="0" borderId="0" applyFont="0" applyFill="0" applyBorder="0" applyAlignment="0" applyProtection="0"/>
    <xf numFmtId="169" fontId="40"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40" fillId="0" borderId="0" applyFont="0" applyFill="0" applyBorder="0" applyAlignment="0" applyProtection="0"/>
    <xf numFmtId="169" fontId="9" fillId="0" borderId="0" applyFont="0" applyFill="0" applyBorder="0" applyAlignment="0" applyProtection="0"/>
    <xf numFmtId="169" fontId="40"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40" fillId="0" borderId="0" applyFont="0" applyFill="0" applyBorder="0" applyAlignment="0" applyProtection="0"/>
    <xf numFmtId="169" fontId="9" fillId="0" borderId="0" applyFont="0" applyFill="0" applyBorder="0" applyAlignment="0" applyProtection="0"/>
    <xf numFmtId="169" fontId="40"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40" fillId="0" borderId="0" applyFont="0" applyFill="0" applyBorder="0" applyAlignment="0" applyProtection="0"/>
    <xf numFmtId="169" fontId="9" fillId="0" borderId="0" applyFont="0" applyFill="0" applyBorder="0" applyAlignment="0" applyProtection="0"/>
    <xf numFmtId="169" fontId="40"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40" fillId="0" borderId="0" applyFont="0" applyFill="0" applyBorder="0" applyAlignment="0" applyProtection="0"/>
    <xf numFmtId="169" fontId="9" fillId="0" borderId="0" applyFont="0" applyFill="0" applyBorder="0" applyAlignment="0" applyProtection="0"/>
    <xf numFmtId="169" fontId="40"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40" fillId="0" borderId="0" applyFont="0" applyFill="0" applyBorder="0" applyAlignment="0" applyProtection="0"/>
    <xf numFmtId="169" fontId="9" fillId="0" borderId="0" applyFont="0" applyFill="0" applyBorder="0" applyAlignment="0" applyProtection="0"/>
    <xf numFmtId="169" fontId="40"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40" fillId="0" borderId="0" applyFont="0" applyFill="0" applyBorder="0" applyAlignment="0" applyProtection="0"/>
    <xf numFmtId="169" fontId="9" fillId="0" borderId="0" applyFont="0" applyFill="0" applyBorder="0" applyAlignment="0" applyProtection="0"/>
    <xf numFmtId="169" fontId="40"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40" fillId="0" borderId="0" applyFont="0" applyFill="0" applyBorder="0" applyAlignment="0" applyProtection="0"/>
    <xf numFmtId="169" fontId="9" fillId="0" borderId="0" applyFont="0" applyFill="0" applyBorder="0" applyAlignment="0" applyProtection="0"/>
    <xf numFmtId="169" fontId="40"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40" fillId="0" borderId="0" applyFont="0" applyFill="0" applyBorder="0" applyAlignment="0" applyProtection="0"/>
    <xf numFmtId="169" fontId="9" fillId="0" borderId="0" applyFont="0" applyFill="0" applyBorder="0" applyAlignment="0" applyProtection="0"/>
    <xf numFmtId="169" fontId="40"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40" fillId="0" borderId="0" applyFont="0" applyFill="0" applyBorder="0" applyAlignment="0" applyProtection="0"/>
    <xf numFmtId="169" fontId="9" fillId="0" borderId="0" applyFont="0" applyFill="0" applyBorder="0" applyAlignment="0" applyProtection="0"/>
    <xf numFmtId="169" fontId="40"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40" fillId="0" borderId="0" applyFont="0" applyFill="0" applyBorder="0" applyAlignment="0" applyProtection="0"/>
    <xf numFmtId="169" fontId="9" fillId="0" borderId="0" applyFont="0" applyFill="0" applyBorder="0" applyAlignment="0" applyProtection="0"/>
    <xf numFmtId="169" fontId="40"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40" fillId="0" borderId="0" applyFont="0" applyFill="0" applyBorder="0" applyAlignment="0" applyProtection="0"/>
    <xf numFmtId="169" fontId="9" fillId="0" borderId="0" applyFont="0" applyFill="0" applyBorder="0" applyAlignment="0" applyProtection="0"/>
    <xf numFmtId="169" fontId="40"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40" fillId="0" borderId="0" applyFont="0" applyFill="0" applyBorder="0" applyAlignment="0" applyProtection="0"/>
    <xf numFmtId="169" fontId="9" fillId="0" borderId="0" applyFont="0" applyFill="0" applyBorder="0" applyAlignment="0" applyProtection="0"/>
    <xf numFmtId="169" fontId="40"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40" fillId="0" borderId="0" applyFont="0" applyFill="0" applyBorder="0" applyAlignment="0" applyProtection="0"/>
    <xf numFmtId="169" fontId="9" fillId="0" borderId="0" applyFont="0" applyFill="0" applyBorder="0" applyAlignment="0" applyProtection="0"/>
    <xf numFmtId="169" fontId="40"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40" fillId="0" borderId="0" applyFont="0" applyFill="0" applyBorder="0" applyAlignment="0" applyProtection="0"/>
    <xf numFmtId="169" fontId="9" fillId="0" borderId="0" applyFont="0" applyFill="0" applyBorder="0" applyAlignment="0" applyProtection="0"/>
    <xf numFmtId="169" fontId="40"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40" fillId="0" borderId="0" applyFont="0" applyFill="0" applyBorder="0" applyAlignment="0" applyProtection="0"/>
    <xf numFmtId="169" fontId="9" fillId="0" borderId="0" applyFont="0" applyFill="0" applyBorder="0" applyAlignment="0" applyProtection="0"/>
    <xf numFmtId="169" fontId="40"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40" fillId="0" borderId="0" applyFont="0" applyFill="0" applyBorder="0" applyAlignment="0" applyProtection="0"/>
    <xf numFmtId="169" fontId="9" fillId="0" borderId="0" applyFont="0" applyFill="0" applyBorder="0" applyAlignment="0" applyProtection="0"/>
    <xf numFmtId="169" fontId="40"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40" fillId="0" borderId="0" applyFont="0" applyFill="0" applyBorder="0" applyAlignment="0" applyProtection="0"/>
    <xf numFmtId="169" fontId="9" fillId="0" borderId="0" applyFont="0" applyFill="0" applyBorder="0" applyAlignment="0" applyProtection="0"/>
    <xf numFmtId="169" fontId="40" fillId="0" borderId="0" applyFont="0" applyFill="0" applyBorder="0" applyAlignment="0" applyProtection="0"/>
    <xf numFmtId="0" fontId="31" fillId="40" borderId="18" applyNumberFormat="0" applyAlignment="0" applyProtection="0"/>
    <xf numFmtId="0" fontId="31" fillId="40" borderId="18" applyNumberFormat="0" applyAlignment="0" applyProtection="0"/>
    <xf numFmtId="0" fontId="45" fillId="0" borderId="0"/>
    <xf numFmtId="9" fontId="9" fillId="0" borderId="0" applyFont="0" applyFill="0" applyBorder="0" applyAlignment="0" applyProtection="0"/>
    <xf numFmtId="9" fontId="40" fillId="0" borderId="0" applyFont="0" applyFill="0" applyBorder="0" applyAlignment="0" applyProtection="0"/>
    <xf numFmtId="9" fontId="40" fillId="0" borderId="0" applyFont="0" applyFill="0" applyBorder="0" applyAlignment="0" applyProtection="0"/>
    <xf numFmtId="9" fontId="9" fillId="0" borderId="0" applyFont="0" applyFill="0" applyBorder="0" applyAlignment="0" applyProtection="0"/>
    <xf numFmtId="9" fontId="40" fillId="0" borderId="0" applyFont="0" applyFill="0" applyBorder="0" applyAlignment="0" applyProtection="0"/>
    <xf numFmtId="9" fontId="40" fillId="0" borderId="0" applyFont="0" applyFill="0" applyBorder="0" applyAlignment="0" applyProtection="0"/>
    <xf numFmtId="9" fontId="9" fillId="0" borderId="0" applyFont="0" applyFill="0" applyBorder="0" applyAlignment="0" applyProtection="0"/>
    <xf numFmtId="9" fontId="40"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40" fillId="0" borderId="0" applyFont="0" applyFill="0" applyBorder="0" applyAlignment="0" applyProtection="0"/>
    <xf numFmtId="9" fontId="9" fillId="0" borderId="0" applyFont="0" applyFill="0" applyBorder="0" applyAlignment="0" applyProtection="0"/>
    <xf numFmtId="9" fontId="40"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40" fillId="0" borderId="0" applyFont="0" applyFill="0" applyBorder="0" applyAlignment="0" applyProtection="0"/>
    <xf numFmtId="9" fontId="9" fillId="0" borderId="0" applyFont="0" applyFill="0" applyBorder="0" applyAlignment="0" applyProtection="0"/>
    <xf numFmtId="9" fontId="40"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40" fillId="0" borderId="0" applyFont="0" applyFill="0" applyBorder="0" applyAlignment="0" applyProtection="0"/>
    <xf numFmtId="9" fontId="9" fillId="0" borderId="0" applyFont="0" applyFill="0" applyBorder="0" applyAlignment="0" applyProtection="0"/>
    <xf numFmtId="9" fontId="40"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40" fillId="0" borderId="0" applyFont="0" applyFill="0" applyBorder="0" applyAlignment="0" applyProtection="0"/>
    <xf numFmtId="9" fontId="9" fillId="0" borderId="0" applyFont="0" applyFill="0" applyBorder="0" applyAlignment="0" applyProtection="0"/>
    <xf numFmtId="9" fontId="40"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40" fillId="0" borderId="0" applyFont="0" applyFill="0" applyBorder="0" applyAlignment="0" applyProtection="0"/>
    <xf numFmtId="9" fontId="9" fillId="0" borderId="0" applyFont="0" applyFill="0" applyBorder="0" applyAlignment="0" applyProtection="0"/>
    <xf numFmtId="9" fontId="40"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40" fillId="0" borderId="0" applyFont="0" applyFill="0" applyBorder="0" applyAlignment="0" applyProtection="0"/>
    <xf numFmtId="9" fontId="9" fillId="0" borderId="0" applyFont="0" applyFill="0" applyBorder="0" applyAlignment="0" applyProtection="0"/>
    <xf numFmtId="9" fontId="40"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40" fillId="0" borderId="0" applyFont="0" applyFill="0" applyBorder="0" applyAlignment="0" applyProtection="0"/>
    <xf numFmtId="9" fontId="9" fillId="0" borderId="0" applyFont="0" applyFill="0" applyBorder="0" applyAlignment="0" applyProtection="0"/>
    <xf numFmtId="9" fontId="40"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40" fillId="0" borderId="0" applyFont="0" applyFill="0" applyBorder="0" applyAlignment="0" applyProtection="0"/>
    <xf numFmtId="9" fontId="9" fillId="0" borderId="0" applyFont="0" applyFill="0" applyBorder="0" applyAlignment="0" applyProtection="0"/>
    <xf numFmtId="9" fontId="40"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40" fillId="0" borderId="0" applyFont="0" applyFill="0" applyBorder="0" applyAlignment="0" applyProtection="0"/>
    <xf numFmtId="9" fontId="9" fillId="0" borderId="0" applyFont="0" applyFill="0" applyBorder="0" applyAlignment="0" applyProtection="0"/>
    <xf numFmtId="9" fontId="40"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40" fillId="0" borderId="0" applyFont="0" applyFill="0" applyBorder="0" applyAlignment="0" applyProtection="0"/>
    <xf numFmtId="9" fontId="9" fillId="0" borderId="0" applyFont="0" applyFill="0" applyBorder="0" applyAlignment="0" applyProtection="0"/>
    <xf numFmtId="9" fontId="40"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40" fillId="0" borderId="0" applyFont="0" applyFill="0" applyBorder="0" applyAlignment="0" applyProtection="0"/>
    <xf numFmtId="9" fontId="9" fillId="0" borderId="0" applyFont="0" applyFill="0" applyBorder="0" applyAlignment="0" applyProtection="0"/>
    <xf numFmtId="9" fontId="40"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40" fillId="0" borderId="0" applyFont="0" applyFill="0" applyBorder="0" applyAlignment="0" applyProtection="0"/>
    <xf numFmtId="9" fontId="9" fillId="0" borderId="0" applyFont="0" applyFill="0" applyBorder="0" applyAlignment="0" applyProtection="0"/>
    <xf numFmtId="9" fontId="40"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40" fillId="0" borderId="0" applyFont="0" applyFill="0" applyBorder="0" applyAlignment="0" applyProtection="0"/>
    <xf numFmtId="9" fontId="9" fillId="0" borderId="0" applyFont="0" applyFill="0" applyBorder="0" applyAlignment="0" applyProtection="0"/>
    <xf numFmtId="9" fontId="40"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40" fillId="0" borderId="0" applyFont="0" applyFill="0" applyBorder="0" applyAlignment="0" applyProtection="0"/>
    <xf numFmtId="9" fontId="9" fillId="0" borderId="0" applyFont="0" applyFill="0" applyBorder="0" applyAlignment="0" applyProtection="0"/>
    <xf numFmtId="9" fontId="40"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40" fillId="0" borderId="0" applyFont="0" applyFill="0" applyBorder="0" applyAlignment="0" applyProtection="0"/>
    <xf numFmtId="9" fontId="9" fillId="0" borderId="0" applyFont="0" applyFill="0" applyBorder="0" applyAlignment="0" applyProtection="0"/>
    <xf numFmtId="9" fontId="40"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40" fillId="0" borderId="0" applyFont="0" applyFill="0" applyBorder="0" applyAlignment="0" applyProtection="0"/>
    <xf numFmtId="9" fontId="9" fillId="0" borderId="0" applyFont="0" applyFill="0" applyBorder="0" applyAlignment="0" applyProtection="0"/>
    <xf numFmtId="9" fontId="40"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40" fillId="0" borderId="0" applyFont="0" applyFill="0" applyBorder="0" applyAlignment="0" applyProtection="0"/>
    <xf numFmtId="9" fontId="9" fillId="0" borderId="0" applyFont="0" applyFill="0" applyBorder="0" applyAlignment="0" applyProtection="0"/>
    <xf numFmtId="9" fontId="40"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40" fillId="0" borderId="0" applyFont="0" applyFill="0" applyBorder="0" applyAlignment="0" applyProtection="0"/>
    <xf numFmtId="9" fontId="9" fillId="0" borderId="0" applyFont="0" applyFill="0" applyBorder="0" applyAlignment="0" applyProtection="0"/>
    <xf numFmtId="9" fontId="40"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40" fillId="0" borderId="0" applyFont="0" applyFill="0" applyBorder="0" applyAlignment="0" applyProtection="0"/>
    <xf numFmtId="9" fontId="9" fillId="0" borderId="0" applyFont="0" applyFill="0" applyBorder="0" applyAlignment="0" applyProtection="0"/>
    <xf numFmtId="9" fontId="40"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40" fillId="0" borderId="0" applyFont="0" applyFill="0" applyBorder="0" applyAlignment="0" applyProtection="0"/>
    <xf numFmtId="9" fontId="9" fillId="0" borderId="0" applyFont="0" applyFill="0" applyBorder="0" applyAlignment="0" applyProtection="0"/>
    <xf numFmtId="9" fontId="40"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40" fillId="0" borderId="0" applyFont="0" applyFill="0" applyBorder="0" applyAlignment="0" applyProtection="0"/>
    <xf numFmtId="9" fontId="9" fillId="0" borderId="0" applyFont="0" applyFill="0" applyBorder="0" applyAlignment="0" applyProtection="0"/>
    <xf numFmtId="9" fontId="40"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40" fillId="0" borderId="0" applyFont="0" applyFill="0" applyBorder="0" applyAlignment="0" applyProtection="0"/>
    <xf numFmtId="9" fontId="9" fillId="0" borderId="0" applyFont="0" applyFill="0" applyBorder="0" applyAlignment="0" applyProtection="0"/>
    <xf numFmtId="9" fontId="40"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40" fillId="0" borderId="0" applyFont="0" applyFill="0" applyBorder="0" applyAlignment="0" applyProtection="0"/>
    <xf numFmtId="9" fontId="9" fillId="0" borderId="0" applyFont="0" applyFill="0" applyBorder="0" applyAlignment="0" applyProtection="0"/>
    <xf numFmtId="9" fontId="40"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40" fillId="0" borderId="0" applyFont="0" applyFill="0" applyBorder="0" applyAlignment="0" applyProtection="0"/>
    <xf numFmtId="9" fontId="9" fillId="0" borderId="0" applyFont="0" applyFill="0" applyBorder="0" applyAlignment="0" applyProtection="0"/>
    <xf numFmtId="9" fontId="40"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40" fillId="0" borderId="0" applyFont="0" applyFill="0" applyBorder="0" applyAlignment="0" applyProtection="0"/>
    <xf numFmtId="9" fontId="9" fillId="0" borderId="0" applyFont="0" applyFill="0" applyBorder="0" applyAlignment="0" applyProtection="0"/>
    <xf numFmtId="9" fontId="40"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40" fillId="0" borderId="0" applyFont="0" applyFill="0" applyBorder="0" applyAlignment="0" applyProtection="0"/>
    <xf numFmtId="9" fontId="9" fillId="0" borderId="0" applyFont="0" applyFill="0" applyBorder="0" applyAlignment="0" applyProtection="0"/>
    <xf numFmtId="9" fontId="40"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40" fillId="0" borderId="0" applyFont="0" applyFill="0" applyBorder="0" applyAlignment="0" applyProtection="0"/>
    <xf numFmtId="9" fontId="9" fillId="0" borderId="0" applyFont="0" applyFill="0" applyBorder="0" applyAlignment="0" applyProtection="0"/>
    <xf numFmtId="9" fontId="40"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40" fillId="0" borderId="0" applyFont="0" applyFill="0" applyBorder="0" applyAlignment="0" applyProtection="0"/>
    <xf numFmtId="9" fontId="9" fillId="0" borderId="0" applyFont="0" applyFill="0" applyBorder="0" applyAlignment="0" applyProtection="0"/>
    <xf numFmtId="9" fontId="40"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40" fillId="0" borderId="0" applyFont="0" applyFill="0" applyBorder="0" applyAlignment="0" applyProtection="0"/>
    <xf numFmtId="9" fontId="9" fillId="0" borderId="0" applyFont="0" applyFill="0" applyBorder="0" applyAlignment="0" applyProtection="0"/>
    <xf numFmtId="9" fontId="40"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40" fillId="0" borderId="0" applyFont="0" applyFill="0" applyBorder="0" applyAlignment="0" applyProtection="0"/>
    <xf numFmtId="9" fontId="9" fillId="0" borderId="0" applyFont="0" applyFill="0" applyBorder="0" applyAlignment="0" applyProtection="0"/>
    <xf numFmtId="9" fontId="40"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40" fillId="0" borderId="0" applyFont="0" applyFill="0" applyBorder="0" applyAlignment="0" applyProtection="0"/>
    <xf numFmtId="9" fontId="9" fillId="0" borderId="0" applyFont="0" applyFill="0" applyBorder="0" applyAlignment="0" applyProtection="0"/>
    <xf numFmtId="9" fontId="40"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40" fillId="0" borderId="0" applyFont="0" applyFill="0" applyBorder="0" applyAlignment="0" applyProtection="0"/>
    <xf numFmtId="9" fontId="9" fillId="0" borderId="0" applyFont="0" applyFill="0" applyBorder="0" applyAlignment="0" applyProtection="0"/>
    <xf numFmtId="9" fontId="40"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40" fillId="0" borderId="0" applyFont="0" applyFill="0" applyBorder="0" applyAlignment="0" applyProtection="0"/>
    <xf numFmtId="9" fontId="9" fillId="0" borderId="0" applyFont="0" applyFill="0" applyBorder="0" applyAlignment="0" applyProtection="0"/>
    <xf numFmtId="9" fontId="40"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40" fillId="0" borderId="0" applyFont="0" applyFill="0" applyBorder="0" applyAlignment="0" applyProtection="0"/>
    <xf numFmtId="9" fontId="9" fillId="0" borderId="0" applyFont="0" applyFill="0" applyBorder="0" applyAlignment="0" applyProtection="0"/>
    <xf numFmtId="9" fontId="40"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40" fillId="0" borderId="0" applyFont="0" applyFill="0" applyBorder="0" applyAlignment="0" applyProtection="0"/>
    <xf numFmtId="9" fontId="9" fillId="0" borderId="0" applyFont="0" applyFill="0" applyBorder="0" applyAlignment="0" applyProtection="0"/>
    <xf numFmtId="9" fontId="40"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40" fillId="0" borderId="0" applyFont="0" applyFill="0" applyBorder="0" applyAlignment="0" applyProtection="0"/>
    <xf numFmtId="9" fontId="9" fillId="0" borderId="0" applyFont="0" applyFill="0" applyBorder="0" applyAlignment="0" applyProtection="0"/>
    <xf numFmtId="9" fontId="40"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40" fillId="0" borderId="0" applyFont="0" applyFill="0" applyBorder="0" applyAlignment="0" applyProtection="0"/>
    <xf numFmtId="9" fontId="9" fillId="0" borderId="0" applyFont="0" applyFill="0" applyBorder="0" applyAlignment="0" applyProtection="0"/>
    <xf numFmtId="9" fontId="40"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40" fillId="0" borderId="0" applyFont="0" applyFill="0" applyBorder="0" applyAlignment="0" applyProtection="0"/>
    <xf numFmtId="9" fontId="9" fillId="0" borderId="0" applyFont="0" applyFill="0" applyBorder="0" applyAlignment="0" applyProtection="0"/>
    <xf numFmtId="9" fontId="40"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40" fillId="0" borderId="0" applyFont="0" applyFill="0" applyBorder="0" applyAlignment="0" applyProtection="0"/>
    <xf numFmtId="9" fontId="9" fillId="0" borderId="0" applyFont="0" applyFill="0" applyBorder="0" applyAlignment="0" applyProtection="0"/>
    <xf numFmtId="9" fontId="40"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40" fillId="0" borderId="0" applyFont="0" applyFill="0" applyBorder="0" applyAlignment="0" applyProtection="0"/>
    <xf numFmtId="9" fontId="9" fillId="0" borderId="0" applyFont="0" applyFill="0" applyBorder="0" applyAlignment="0" applyProtection="0"/>
    <xf numFmtId="9" fontId="40"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40" fillId="0" borderId="0" applyFont="0" applyFill="0" applyBorder="0" applyAlignment="0" applyProtection="0"/>
    <xf numFmtId="9" fontId="9" fillId="0" borderId="0" applyFont="0" applyFill="0" applyBorder="0" applyAlignment="0" applyProtection="0"/>
    <xf numFmtId="9" fontId="40"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40" fillId="0" borderId="0" applyFont="0" applyFill="0" applyBorder="0" applyAlignment="0" applyProtection="0"/>
    <xf numFmtId="9" fontId="9" fillId="0" borderId="0" applyFont="0" applyFill="0" applyBorder="0" applyAlignment="0" applyProtection="0"/>
    <xf numFmtId="9" fontId="40"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40" fillId="0" borderId="0" applyFont="0" applyFill="0" applyBorder="0" applyAlignment="0" applyProtection="0"/>
    <xf numFmtId="9" fontId="9" fillId="0" borderId="0" applyFont="0" applyFill="0" applyBorder="0" applyAlignment="0" applyProtection="0"/>
    <xf numFmtId="9" fontId="40"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40" fillId="0" borderId="0" applyFont="0" applyFill="0" applyBorder="0" applyAlignment="0" applyProtection="0"/>
    <xf numFmtId="9" fontId="9" fillId="0" borderId="0" applyFont="0" applyFill="0" applyBorder="0" applyAlignment="0" applyProtection="0"/>
    <xf numFmtId="9" fontId="40"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40" fillId="0" borderId="0" applyFont="0" applyFill="0" applyBorder="0" applyAlignment="0" applyProtection="0"/>
    <xf numFmtId="9" fontId="9" fillId="0" borderId="0" applyFont="0" applyFill="0" applyBorder="0" applyAlignment="0" applyProtection="0"/>
    <xf numFmtId="9" fontId="40"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40" fillId="0" borderId="0" applyFont="0" applyFill="0" applyBorder="0" applyAlignment="0" applyProtection="0"/>
    <xf numFmtId="9" fontId="9" fillId="0" borderId="0" applyFont="0" applyFill="0" applyBorder="0" applyAlignment="0" applyProtection="0"/>
    <xf numFmtId="9" fontId="40"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40" fillId="0" borderId="0" applyFont="0" applyFill="0" applyBorder="0" applyAlignment="0" applyProtection="0"/>
    <xf numFmtId="9" fontId="9" fillId="0" borderId="0" applyFont="0" applyFill="0" applyBorder="0" applyAlignment="0" applyProtection="0"/>
    <xf numFmtId="9" fontId="40"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40" fillId="0" borderId="0" applyFont="0" applyFill="0" applyBorder="0" applyAlignment="0" applyProtection="0"/>
    <xf numFmtId="9" fontId="9" fillId="0" borderId="0" applyFont="0" applyFill="0" applyBorder="0" applyAlignment="0" applyProtection="0"/>
    <xf numFmtId="9" fontId="40"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40" fillId="0" borderId="0" applyFont="0" applyFill="0" applyBorder="0" applyAlignment="0" applyProtection="0"/>
    <xf numFmtId="9" fontId="9" fillId="0" borderId="0" applyFont="0" applyFill="0" applyBorder="0" applyAlignment="0" applyProtection="0"/>
    <xf numFmtId="9" fontId="40"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40" fillId="0" borderId="0" applyFont="0" applyFill="0" applyBorder="0" applyAlignment="0" applyProtection="0"/>
    <xf numFmtId="9" fontId="9" fillId="0" borderId="0" applyFont="0" applyFill="0" applyBorder="0" applyAlignment="0" applyProtection="0"/>
    <xf numFmtId="9" fontId="40"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40" fillId="0" borderId="0" applyFont="0" applyFill="0" applyBorder="0" applyAlignment="0" applyProtection="0"/>
    <xf numFmtId="9" fontId="9" fillId="0" borderId="0" applyFont="0" applyFill="0" applyBorder="0" applyAlignment="0" applyProtection="0"/>
    <xf numFmtId="9" fontId="40"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40" fillId="0" borderId="0" applyFont="0" applyFill="0" applyBorder="0" applyAlignment="0" applyProtection="0"/>
    <xf numFmtId="9" fontId="9" fillId="0" borderId="0" applyFont="0" applyFill="0" applyBorder="0" applyAlignment="0" applyProtection="0"/>
    <xf numFmtId="9" fontId="40"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40" fillId="0" borderId="0" applyFont="0" applyFill="0" applyBorder="0" applyAlignment="0" applyProtection="0"/>
    <xf numFmtId="9" fontId="9" fillId="0" borderId="0" applyFont="0" applyFill="0" applyBorder="0" applyAlignment="0" applyProtection="0"/>
    <xf numFmtId="9" fontId="40"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40" fillId="0" borderId="0" applyFont="0" applyFill="0" applyBorder="0" applyAlignment="0" applyProtection="0"/>
    <xf numFmtId="9" fontId="9" fillId="0" borderId="0" applyFont="0" applyFill="0" applyBorder="0" applyAlignment="0" applyProtection="0"/>
    <xf numFmtId="9" fontId="40"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40" fillId="0" borderId="0" applyFont="0" applyFill="0" applyBorder="0" applyAlignment="0" applyProtection="0"/>
    <xf numFmtId="9" fontId="9" fillId="0" borderId="0" applyFont="0" applyFill="0" applyBorder="0" applyAlignment="0" applyProtection="0"/>
    <xf numFmtId="9" fontId="40"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40" fillId="0" borderId="0" applyFont="0" applyFill="0" applyBorder="0" applyAlignment="0" applyProtection="0"/>
    <xf numFmtId="9" fontId="9" fillId="0" borderId="0" applyFont="0" applyFill="0" applyBorder="0" applyAlignment="0" applyProtection="0"/>
    <xf numFmtId="9" fontId="40"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40" fillId="0" borderId="0" applyFont="0" applyFill="0" applyBorder="0" applyAlignment="0" applyProtection="0"/>
    <xf numFmtId="9" fontId="9" fillId="0" borderId="0" applyFont="0" applyFill="0" applyBorder="0" applyAlignment="0" applyProtection="0"/>
    <xf numFmtId="9" fontId="40"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40" fillId="0" borderId="0" applyFont="0" applyFill="0" applyBorder="0" applyAlignment="0" applyProtection="0"/>
    <xf numFmtId="9" fontId="9" fillId="0" borderId="0" applyFont="0" applyFill="0" applyBorder="0" applyAlignment="0" applyProtection="0"/>
    <xf numFmtId="9" fontId="40"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40" fillId="0" borderId="0" applyFont="0" applyFill="0" applyBorder="0" applyAlignment="0" applyProtection="0"/>
    <xf numFmtId="9" fontId="9" fillId="0" borderId="0" applyFont="0" applyFill="0" applyBorder="0" applyAlignment="0" applyProtection="0"/>
    <xf numFmtId="9" fontId="40"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40" fillId="0" borderId="0" applyFont="0" applyFill="0" applyBorder="0" applyAlignment="0" applyProtection="0"/>
    <xf numFmtId="9" fontId="9" fillId="0" borderId="0" applyFont="0" applyFill="0" applyBorder="0" applyAlignment="0" applyProtection="0"/>
    <xf numFmtId="9" fontId="40"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40" fillId="0" borderId="0" applyFont="0" applyFill="0" applyBorder="0" applyAlignment="0" applyProtection="0"/>
    <xf numFmtId="9" fontId="9" fillId="0" borderId="0" applyFont="0" applyFill="0" applyBorder="0" applyAlignment="0" applyProtection="0"/>
    <xf numFmtId="9" fontId="40"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40" fillId="0" borderId="0" applyFont="0" applyFill="0" applyBorder="0" applyAlignment="0" applyProtection="0"/>
    <xf numFmtId="9" fontId="9" fillId="0" borderId="0" applyFont="0" applyFill="0" applyBorder="0" applyAlignment="0" applyProtection="0"/>
    <xf numFmtId="9" fontId="40" fillId="0" borderId="0" applyFont="0" applyFill="0" applyBorder="0" applyAlignment="0" applyProtection="0"/>
    <xf numFmtId="9" fontId="9" fillId="0" borderId="0" applyFon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5" fillId="0" borderId="14" applyNumberFormat="0" applyFill="0" applyAlignment="0" applyProtection="0"/>
    <xf numFmtId="0" fontId="36" fillId="0" borderId="15" applyNumberFormat="0" applyFill="0" applyAlignment="0" applyProtection="0"/>
    <xf numFmtId="0" fontId="37" fillId="0" borderId="16" applyNumberFormat="0" applyFill="0" applyAlignment="0" applyProtection="0"/>
    <xf numFmtId="0" fontId="37" fillId="0" borderId="0" applyNumberFormat="0" applyFill="0" applyBorder="0" applyAlignment="0" applyProtection="0"/>
    <xf numFmtId="0" fontId="2" fillId="0" borderId="19" applyNumberFormat="0" applyFill="0" applyAlignment="0" applyProtection="0"/>
    <xf numFmtId="0" fontId="38" fillId="22" borderId="0" applyNumberFormat="0" applyBorder="0" applyAlignment="0" applyProtection="0"/>
    <xf numFmtId="0" fontId="39" fillId="23" borderId="0" applyNumberFormat="0" applyBorder="0" applyAlignment="0" applyProtection="0"/>
    <xf numFmtId="4" fontId="43" fillId="0" borderId="0"/>
    <xf numFmtId="165" fontId="4" fillId="0" borderId="0" applyFont="0" applyFill="0" applyBorder="0" applyAlignment="0" applyProtection="0"/>
    <xf numFmtId="0" fontId="11" fillId="0" borderId="0"/>
    <xf numFmtId="0" fontId="46" fillId="17" borderId="0" applyNumberFormat="0" applyBorder="0" applyAlignment="0" applyProtection="0"/>
    <xf numFmtId="0" fontId="22" fillId="19" borderId="7" applyNumberFormat="0" applyAlignment="0" applyProtection="0"/>
    <xf numFmtId="0"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0" fontId="4" fillId="0" borderId="0"/>
    <xf numFmtId="0" fontId="9" fillId="0" borderId="0"/>
    <xf numFmtId="0" fontId="11" fillId="0" borderId="0"/>
    <xf numFmtId="0" fontId="11" fillId="0" borderId="0"/>
    <xf numFmtId="0" fontId="11" fillId="0" borderId="0"/>
    <xf numFmtId="0" fontId="11" fillId="0" borderId="0"/>
    <xf numFmtId="0" fontId="9" fillId="0" borderId="0"/>
    <xf numFmtId="0" fontId="11"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0" fontId="4" fillId="0" borderId="0"/>
    <xf numFmtId="0" fontId="4" fillId="0" borderId="0"/>
    <xf numFmtId="0" fontId="4" fillId="0" borderId="0"/>
    <xf numFmtId="0" fontId="9" fillId="0" borderId="0" applyNumberFormat="0" applyFont="0" applyFill="0" applyBorder="0" applyProtection="0">
      <alignment horizontal="left" vertical="center" indent="5"/>
    </xf>
    <xf numFmtId="0" fontId="46" fillId="17" borderId="0" applyNumberFormat="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9"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72" fontId="43" fillId="46" borderId="1" applyNumberFormat="0" applyFont="0" applyBorder="0" applyAlignment="0" applyProtection="0">
      <alignment horizontal="right" vertical="center"/>
    </xf>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9" fontId="4" fillId="0" borderId="0" applyFont="0" applyFill="0" applyBorder="0" applyAlignment="0" applyProtection="0"/>
    <xf numFmtId="168" fontId="9" fillId="0" borderId="0" applyFont="0" applyFill="0" applyBorder="0" applyAlignment="0" applyProtection="0"/>
    <xf numFmtId="9" fontId="48"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70" fontId="9" fillId="0" borderId="0" applyFont="0" applyFill="0" applyBorder="0" applyAlignment="0" applyProtection="0"/>
    <xf numFmtId="171" fontId="9" fillId="0" borderId="0" applyFont="0" applyFill="0" applyBorder="0" applyAlignment="0" applyProtection="0"/>
    <xf numFmtId="170" fontId="9" fillId="0" borderId="0" applyFont="0" applyFill="0" applyBorder="0" applyAlignment="0" applyProtection="0"/>
    <xf numFmtId="0" fontId="9" fillId="0" borderId="0" applyFont="0" applyFill="0" applyBorder="0" applyAlignment="0" applyProtection="0"/>
    <xf numFmtId="170"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70"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0" fontId="43" fillId="0" borderId="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0" fontId="50" fillId="0" borderId="21">
      <alignment horizontal="center"/>
      <protection hidden="1"/>
    </xf>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0" fontId="30" fillId="42" borderId="0" applyNumberFormat="0" applyBorder="0" applyAlignment="0" applyProtection="0"/>
    <xf numFmtId="0" fontId="9" fillId="0" borderId="0"/>
    <xf numFmtId="0" fontId="9" fillId="0" borderId="0"/>
    <xf numFmtId="0" fontId="11" fillId="0" borderId="0"/>
    <xf numFmtId="0" fontId="4" fillId="0" borderId="0"/>
    <xf numFmtId="0" fontId="45" fillId="0" borderId="0"/>
    <xf numFmtId="0" fontId="9" fillId="0" borderId="0"/>
    <xf numFmtId="0" fontId="9" fillId="0" borderId="0"/>
    <xf numFmtId="0" fontId="9" fillId="0" borderId="0"/>
    <xf numFmtId="0" fontId="9" fillId="43" borderId="0" applyNumberFormat="0" applyFont="0" applyBorder="0" applyAlignment="0" applyProtection="0"/>
    <xf numFmtId="0" fontId="9" fillId="44" borderId="17" applyNumberFormat="0" applyFont="0" applyAlignment="0" applyProtection="0"/>
    <xf numFmtId="0" fontId="9" fillId="44" borderId="17" applyNumberFormat="0" applyFont="0" applyAlignment="0" applyProtection="0"/>
    <xf numFmtId="0" fontId="9" fillId="44" borderId="17" applyNumberFormat="0" applyFont="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9" fontId="9" fillId="0" borderId="0" applyFont="0" applyFill="0" applyBorder="0" applyAlignment="0" applyProtection="0"/>
    <xf numFmtId="9" fontId="4"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4" fillId="0" borderId="0" applyFont="0" applyFill="0" applyBorder="0" applyAlignment="0" applyProtection="0"/>
    <xf numFmtId="0" fontId="2" fillId="0" borderId="19" applyNumberFormat="0" applyFill="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43" fontId="4" fillId="0" borderId="0" applyFont="0" applyFill="0" applyBorder="0" applyAlignment="0" applyProtection="0"/>
    <xf numFmtId="165"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53" fillId="45" borderId="0" applyNumberFormat="0" applyFont="0" applyBorder="0" applyAlignment="0" applyProtection="0"/>
    <xf numFmtId="0" fontId="43" fillId="0" borderId="1" applyNumberFormat="0" applyFill="0" applyAlignment="0" applyProtection="0"/>
    <xf numFmtId="0" fontId="48" fillId="0" borderId="0"/>
    <xf numFmtId="0" fontId="54" fillId="0" borderId="0"/>
    <xf numFmtId="0" fontId="51" fillId="0" borderId="0"/>
    <xf numFmtId="173" fontId="49" fillId="0" borderId="0" applyNumberFormat="0" applyProtection="0">
      <alignment horizontal="center" vertical="center"/>
    </xf>
    <xf numFmtId="0" fontId="4" fillId="0" borderId="0"/>
    <xf numFmtId="0" fontId="48" fillId="0" borderId="0"/>
    <xf numFmtId="0" fontId="52" fillId="0" borderId="0" applyNumberFormat="0" applyFill="0" applyBorder="0" applyAlignment="0" applyProtection="0"/>
    <xf numFmtId="164" fontId="9" fillId="0" borderId="0" applyFont="0" applyFill="0" applyBorder="0" applyAlignment="0" applyProtection="0"/>
    <xf numFmtId="43" fontId="4" fillId="0" borderId="0" applyFont="0" applyFill="0" applyBorder="0" applyAlignment="0" applyProtection="0"/>
    <xf numFmtId="43" fontId="9" fillId="0" borderId="0" applyFont="0" applyFill="0" applyBorder="0" applyAlignment="0" applyProtection="0"/>
    <xf numFmtId="4" fontId="44" fillId="0" borderId="9" applyFill="0" applyBorder="0" applyProtection="0">
      <alignment horizontal="right" vertical="center"/>
    </xf>
    <xf numFmtId="0" fontId="9" fillId="0" borderId="0"/>
    <xf numFmtId="49" fontId="43" fillId="0" borderId="20" applyNumberFormat="0" applyFont="0" applyFill="0" applyBorder="0" applyProtection="0">
      <alignment horizontal="left" vertical="center" indent="5"/>
    </xf>
    <xf numFmtId="169" fontId="9" fillId="0" borderId="0" applyFont="0" applyFill="0" applyBorder="0" applyAlignment="0" applyProtection="0"/>
    <xf numFmtId="169" fontId="9" fillId="0" borderId="0" applyFont="0" applyFill="0" applyBorder="0" applyAlignment="0" applyProtection="0"/>
    <xf numFmtId="3" fontId="9" fillId="12" borderId="7" applyFont="0" applyFill="0" applyBorder="0" applyAlignment="0" applyProtection="0"/>
    <xf numFmtId="0" fontId="2" fillId="0" borderId="19" applyNumberFormat="0" applyFill="0" applyAlignment="0" applyProtection="0"/>
    <xf numFmtId="0" fontId="2" fillId="0" borderId="19" applyNumberFormat="0" applyFill="0" applyAlignment="0" applyProtection="0"/>
    <xf numFmtId="0" fontId="2" fillId="0" borderId="19" applyNumberFormat="0" applyFill="0" applyAlignment="0" applyProtection="0"/>
    <xf numFmtId="0" fontId="2" fillId="0" borderId="19" applyNumberFormat="0" applyFill="0" applyAlignment="0" applyProtection="0"/>
    <xf numFmtId="3" fontId="14" fillId="49" borderId="7" applyNumberFormat="0" applyBorder="0" applyAlignment="0" applyProtection="0"/>
    <xf numFmtId="9" fontId="9" fillId="0" borderId="0" applyFont="0" applyFill="0" applyBorder="0" applyAlignment="0" applyProtection="0"/>
    <xf numFmtId="0" fontId="17" fillId="12" borderId="7" applyNumberFormat="0" applyBorder="0" applyAlignment="0" applyProtection="0"/>
    <xf numFmtId="9" fontId="9" fillId="0" borderId="0" applyFont="0" applyFill="0" applyBorder="0" applyAlignment="0" applyProtection="0"/>
    <xf numFmtId="9" fontId="9" fillId="0" borderId="0" applyFont="0" applyFill="0" applyBorder="0" applyAlignment="0" applyProtection="0"/>
    <xf numFmtId="165" fontId="57"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165" fontId="23" fillId="0" borderId="0" applyFont="0" applyFill="0" applyBorder="0" applyAlignment="0" applyProtection="0"/>
    <xf numFmtId="9" fontId="9" fillId="0" borderId="0" applyFont="0" applyFill="0" applyBorder="0" applyAlignment="0" applyProtection="0"/>
    <xf numFmtId="165" fontId="23" fillId="0" borderId="0" applyFont="0" applyFill="0" applyBorder="0" applyAlignment="0" applyProtection="0"/>
    <xf numFmtId="165" fontId="4" fillId="0" borderId="0" applyFont="0" applyFill="0" applyBorder="0" applyAlignment="0" applyProtection="0"/>
    <xf numFmtId="165"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170"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174" fontId="9" fillId="0" borderId="0" applyFont="0" applyFill="0" applyBorder="0" applyAlignment="0" applyProtection="0"/>
    <xf numFmtId="9" fontId="9" fillId="0" borderId="0" applyFont="0" applyFill="0" applyBorder="0" applyAlignment="0" applyProtection="0"/>
    <xf numFmtId="0" fontId="31" fillId="40" borderId="18" applyNumberFormat="0" applyAlignment="0" applyProtection="0"/>
    <xf numFmtId="0" fontId="31" fillId="40" borderId="18" applyNumberFormat="0" applyAlignment="0" applyProtection="0"/>
    <xf numFmtId="0" fontId="31" fillId="40" borderId="18" applyNumberFormat="0" applyAlignment="0" applyProtection="0"/>
    <xf numFmtId="0" fontId="31" fillId="40" borderId="18" applyNumberFormat="0" applyAlignment="0" applyProtection="0"/>
    <xf numFmtId="0" fontId="31" fillId="40" borderId="18" applyNumberFormat="0" applyAlignment="0" applyProtection="0"/>
    <xf numFmtId="0" fontId="31" fillId="40" borderId="18" applyNumberFormat="0" applyAlignment="0" applyProtection="0"/>
    <xf numFmtId="169" fontId="9" fillId="0" borderId="0" applyFont="0" applyFill="0" applyBorder="0" applyAlignment="0" applyProtection="0"/>
    <xf numFmtId="174" fontId="59" fillId="0" borderId="0" applyNumberFormat="0" applyFill="0" applyBorder="0" applyAlignment="0" applyProtection="0">
      <alignment vertical="top"/>
      <protection locked="0"/>
    </xf>
    <xf numFmtId="0" fontId="20" fillId="18" borderId="7" applyNumberFormat="0" applyAlignment="0" applyProtection="0"/>
    <xf numFmtId="165" fontId="23" fillId="0" borderId="0" applyFont="0" applyFill="0" applyBorder="0" applyAlignment="0" applyProtection="0"/>
    <xf numFmtId="165"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0" fontId="55" fillId="0" borderId="0" applyNumberFormat="0" applyFill="0" applyBorder="0" applyAlignment="0" applyProtection="0"/>
    <xf numFmtId="175" fontId="60" fillId="50" borderId="0" applyNumberFormat="0" applyBorder="0" applyAlignment="0" applyProtection="0">
      <alignment horizontal="center" vertical="top" wrapText="1"/>
    </xf>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0" fontId="9" fillId="44" borderId="17" applyNumberFormat="0" applyFont="0" applyAlignment="0" applyProtection="0"/>
    <xf numFmtId="0" fontId="9" fillId="44" borderId="17" applyNumberFormat="0" applyFont="0" applyAlignment="0" applyProtection="0"/>
    <xf numFmtId="0" fontId="40" fillId="44" borderId="17" applyNumberFormat="0" applyFont="0" applyAlignment="0" applyProtection="0"/>
    <xf numFmtId="0" fontId="40" fillId="44" borderId="17" applyNumberFormat="0" applyFont="0" applyAlignment="0" applyProtection="0"/>
    <xf numFmtId="0" fontId="40" fillId="44" borderId="17" applyNumberFormat="0" applyFont="0" applyAlignment="0" applyProtection="0"/>
    <xf numFmtId="0" fontId="9" fillId="44" borderId="17" applyNumberFormat="0" applyFont="0" applyAlignment="0" applyProtection="0"/>
    <xf numFmtId="0" fontId="9" fillId="44" borderId="17" applyNumberFormat="0" applyFont="0" applyAlignment="0" applyProtection="0"/>
    <xf numFmtId="0" fontId="9" fillId="44" borderId="17" applyNumberFormat="0" applyFont="0" applyAlignment="0" applyProtection="0"/>
    <xf numFmtId="0" fontId="9" fillId="44" borderId="17" applyNumberFormat="0" applyFont="0" applyAlignment="0" applyProtection="0"/>
    <xf numFmtId="0" fontId="9" fillId="44" borderId="17" applyNumberFormat="0" applyFont="0" applyAlignment="0" applyProtection="0"/>
    <xf numFmtId="0" fontId="40" fillId="44" borderId="17" applyNumberFormat="0" applyFont="0" applyAlignment="0" applyProtection="0"/>
    <xf numFmtId="0" fontId="40" fillId="44" borderId="17" applyNumberFormat="0" applyFont="0" applyAlignment="0" applyProtection="0"/>
    <xf numFmtId="0" fontId="40" fillId="44" borderId="17" applyNumberFormat="0" applyFont="0" applyAlignment="0" applyProtection="0"/>
    <xf numFmtId="0" fontId="9" fillId="44" borderId="17" applyNumberFormat="0" applyFont="0" applyAlignment="0" applyProtection="0"/>
    <xf numFmtId="0" fontId="9" fillId="44" borderId="17" applyNumberFormat="0" applyFont="0" applyAlignment="0" applyProtection="0"/>
    <xf numFmtId="4" fontId="43" fillId="0" borderId="1" applyFill="0" applyBorder="0" applyProtection="0">
      <alignment horizontal="right" vertical="center"/>
    </xf>
    <xf numFmtId="0" fontId="9" fillId="0" borderId="0"/>
    <xf numFmtId="0" fontId="4" fillId="0" borderId="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0" fontId="28" fillId="26" borderId="10" applyNumberFormat="0" applyAlignment="0" applyProtection="0"/>
    <xf numFmtId="0" fontId="28" fillId="26" borderId="10" applyNumberFormat="0" applyAlignment="0" applyProtection="0"/>
    <xf numFmtId="0" fontId="28" fillId="26" borderId="10" applyNumberFormat="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0" fontId="25" fillId="40" borderId="10" applyNumberFormat="0" applyAlignment="0" applyProtection="0"/>
    <xf numFmtId="0" fontId="25" fillId="40" borderId="10" applyNumberFormat="0" applyAlignment="0" applyProtection="0"/>
    <xf numFmtId="0" fontId="25" fillId="40" borderId="10" applyNumberFormat="0" applyAlignment="0" applyProtection="0"/>
    <xf numFmtId="0" fontId="25" fillId="40" borderId="10" applyNumberFormat="0" applyAlignment="0" applyProtection="0"/>
    <xf numFmtId="165" fontId="9" fillId="0" borderId="0" applyFont="0" applyFill="0" applyBorder="0" applyAlignment="0" applyProtection="0"/>
    <xf numFmtId="164" fontId="9" fillId="0" borderId="0" applyFont="0" applyFill="0" applyBorder="0" applyAlignment="0" applyProtection="0"/>
    <xf numFmtId="0" fontId="43" fillId="0" borderId="13">
      <alignment horizontal="left" vertical="center" wrapText="1" indent="2"/>
    </xf>
    <xf numFmtId="0" fontId="43" fillId="0" borderId="13">
      <alignment horizontal="left" vertical="center" wrapText="1" indent="2"/>
    </xf>
    <xf numFmtId="0" fontId="43" fillId="0" borderId="13">
      <alignment horizontal="left" vertical="center" wrapText="1" indent="2"/>
    </xf>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75" fontId="3" fillId="20" borderId="0" applyNumberFormat="0" applyFill="0" applyBorder="0" applyAlignment="0">
      <alignment horizontal="center"/>
    </xf>
    <xf numFmtId="0" fontId="19" fillId="2" borderId="0" applyNumberFormat="0" applyAlignment="0" applyProtection="0"/>
    <xf numFmtId="0" fontId="21" fillId="19" borderId="8" applyNumberFormat="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0" fontId="28" fillId="26" borderId="10" applyNumberFormat="0" applyAlignment="0" applyProtection="0"/>
    <xf numFmtId="0" fontId="28" fillId="26" borderId="10" applyNumberFormat="0" applyAlignment="0" applyProtection="0"/>
    <xf numFmtId="0" fontId="28" fillId="26" borderId="10" applyNumberFormat="0" applyAlignment="0" applyProtection="0"/>
    <xf numFmtId="0" fontId="28" fillId="26" borderId="10" applyNumberFormat="0" applyAlignment="0" applyProtection="0"/>
    <xf numFmtId="0" fontId="28" fillId="26" borderId="10" applyNumberFormat="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0" fontId="4" fillId="0" borderId="0"/>
    <xf numFmtId="0" fontId="40" fillId="0" borderId="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45"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0" fontId="9" fillId="44" borderId="17" applyNumberFormat="0" applyFont="0" applyAlignment="0" applyProtection="0"/>
    <xf numFmtId="0" fontId="40" fillId="44" borderId="17" applyNumberFormat="0" applyFont="0" applyAlignment="0" applyProtection="0"/>
    <xf numFmtId="0" fontId="40" fillId="44" borderId="17" applyNumberFormat="0" applyFont="0" applyAlignment="0" applyProtection="0"/>
    <xf numFmtId="0" fontId="9" fillId="44" borderId="17" applyNumberFormat="0" applyFont="0" applyAlignment="0" applyProtection="0"/>
    <xf numFmtId="0" fontId="9" fillId="44" borderId="17" applyNumberFormat="0" applyFont="0" applyAlignment="0" applyProtection="0"/>
    <xf numFmtId="0" fontId="40" fillId="44" borderId="17" applyNumberFormat="0" applyFont="0" applyAlignment="0" applyProtection="0"/>
    <xf numFmtId="0" fontId="9" fillId="44" borderId="17" applyNumberFormat="0" applyFont="0" applyAlignment="0" applyProtection="0"/>
    <xf numFmtId="0" fontId="9" fillId="44" borderId="17" applyNumberFormat="0" applyFont="0" applyAlignment="0" applyProtection="0"/>
    <xf numFmtId="0" fontId="40" fillId="44" borderId="17" applyNumberFormat="0" applyFont="0" applyAlignment="0" applyProtection="0"/>
    <xf numFmtId="0" fontId="9" fillId="44" borderId="17" applyNumberFormat="0" applyFont="0" applyAlignment="0" applyProtection="0"/>
    <xf numFmtId="0" fontId="9" fillId="44" borderId="17" applyNumberFormat="0" applyFont="0" applyAlignment="0" applyProtection="0"/>
    <xf numFmtId="0" fontId="9" fillId="44" borderId="17" applyNumberFormat="0" applyFont="0" applyAlignment="0" applyProtection="0"/>
    <xf numFmtId="43" fontId="9" fillId="0" borderId="0" applyFont="0" applyFill="0" applyBorder="0" applyAlignment="0" applyProtection="0"/>
    <xf numFmtId="0" fontId="56" fillId="0" borderId="0"/>
    <xf numFmtId="0" fontId="2" fillId="0" borderId="19" applyNumberFormat="0" applyFill="0" applyAlignment="0" applyProtection="0"/>
    <xf numFmtId="0" fontId="37" fillId="0" borderId="16" applyNumberFormat="0" applyFill="0" applyAlignment="0" applyProtection="0"/>
    <xf numFmtId="9" fontId="9" fillId="0" borderId="0" applyFont="0" applyFill="0" applyBorder="0" applyAlignment="0" applyProtection="0"/>
    <xf numFmtId="165" fontId="9" fillId="0" borderId="0" applyFont="0" applyFill="0" applyBorder="0" applyAlignment="0" applyProtection="0"/>
    <xf numFmtId="165" fontId="23" fillId="0" borderId="0" applyFont="0" applyFill="0" applyBorder="0" applyAlignment="0" applyProtection="0"/>
    <xf numFmtId="165" fontId="23"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43"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23" fillId="0" borderId="0" applyFont="0" applyFill="0" applyBorder="0" applyAlignment="0" applyProtection="0"/>
    <xf numFmtId="9" fontId="9" fillId="0" borderId="0" applyFont="0" applyFill="0" applyBorder="0" applyAlignment="0" applyProtection="0"/>
    <xf numFmtId="0" fontId="31" fillId="40" borderId="18" applyNumberFormat="0" applyAlignment="0" applyProtection="0"/>
    <xf numFmtId="0" fontId="31" fillId="40" borderId="18" applyNumberFormat="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5" fontId="4"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0" fontId="28" fillId="26" borderId="10" applyNumberFormat="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0" fontId="25" fillId="40" borderId="10" applyNumberFormat="0" applyAlignment="0" applyProtection="0"/>
    <xf numFmtId="0" fontId="25" fillId="40" borderId="10" applyNumberFormat="0" applyAlignment="0" applyProtection="0"/>
    <xf numFmtId="165" fontId="9" fillId="0" borderId="0" applyFont="0" applyFill="0" applyBorder="0" applyAlignment="0" applyProtection="0"/>
    <xf numFmtId="0" fontId="43" fillId="0" borderId="13">
      <alignment horizontal="left" vertical="center" wrapText="1" indent="2"/>
    </xf>
    <xf numFmtId="0" fontId="43" fillId="0" borderId="13">
      <alignment horizontal="left" vertical="center" wrapText="1" indent="2"/>
    </xf>
    <xf numFmtId="9" fontId="9" fillId="0" borderId="0" applyFont="0" applyFill="0" applyBorder="0" applyAlignment="0" applyProtection="0"/>
    <xf numFmtId="0" fontId="6" fillId="51" borderId="0" applyNumberFormat="0" applyAlignment="0" applyProtection="0"/>
    <xf numFmtId="0" fontId="13" fillId="11" borderId="0" applyNumberFormat="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0" fontId="11" fillId="0" borderId="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70"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0" fontId="55" fillId="0" borderId="0" applyNumberFormat="0" applyFill="0" applyBorder="0" applyAlignment="0" applyProtection="0"/>
    <xf numFmtId="0" fontId="28" fillId="26" borderId="10" applyNumberFormat="0" applyAlignment="0" applyProtection="0"/>
    <xf numFmtId="0" fontId="28" fillId="26" borderId="10" applyNumberFormat="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175" fontId="17" fillId="12" borderId="0" applyNumberFormat="0" applyBorder="0" applyAlignment="0"/>
    <xf numFmtId="43" fontId="9" fillId="0" borderId="0" applyFont="0" applyFill="0" applyBorder="0" applyAlignment="0" applyProtection="0"/>
    <xf numFmtId="0" fontId="48" fillId="0" borderId="0" applyFill="0" applyBorder="0"/>
    <xf numFmtId="174" fontId="9" fillId="0" borderId="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0" fontId="31" fillId="40" borderId="18" applyNumberFormat="0" applyAlignment="0" applyProtection="0"/>
    <xf numFmtId="169" fontId="9" fillId="0" borderId="0" applyFont="0" applyFill="0" applyBorder="0" applyAlignment="0" applyProtection="0"/>
    <xf numFmtId="165"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43"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0" fontId="61" fillId="19" borderId="7" applyNumberFormat="0" applyFill="0" applyBorder="0" applyAlignment="0" applyProtection="0"/>
    <xf numFmtId="0" fontId="58" fillId="19" borderId="7" applyFill="0" applyBorder="0" applyAlignment="0" applyProtection="0"/>
    <xf numFmtId="165" fontId="4" fillId="0" borderId="0" applyFont="0" applyFill="0" applyBorder="0" applyAlignment="0" applyProtection="0"/>
    <xf numFmtId="174" fontId="9" fillId="0" borderId="0"/>
    <xf numFmtId="3" fontId="9" fillId="12" borderId="7"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4" fillId="0" borderId="0" applyFont="0" applyFill="0" applyBorder="0" applyAlignment="0" applyProtection="0"/>
    <xf numFmtId="165" fontId="9" fillId="0" borderId="0" applyFont="0" applyFill="0" applyBorder="0" applyAlignment="0" applyProtection="0"/>
    <xf numFmtId="165" fontId="4"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71" fontId="9" fillId="0" borderId="0" applyFont="0" applyFill="0" applyBorder="0" applyAlignment="0" applyProtection="0"/>
    <xf numFmtId="170" fontId="9" fillId="0" borderId="0" applyFont="0" applyFill="0" applyBorder="0" applyAlignment="0" applyProtection="0"/>
    <xf numFmtId="170" fontId="9" fillId="0" borderId="0" applyFont="0" applyFill="0" applyBorder="0" applyAlignment="0" applyProtection="0"/>
    <xf numFmtId="170" fontId="9" fillId="0" borderId="0" applyFont="0" applyFill="0" applyBorder="0" applyAlignment="0" applyProtection="0"/>
    <xf numFmtId="170" fontId="9" fillId="0" borderId="0" applyFont="0" applyFill="0" applyBorder="0" applyAlignment="0" applyProtection="0"/>
    <xf numFmtId="170"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74"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5" fontId="4" fillId="0" borderId="0" applyFont="0" applyFill="0" applyBorder="0" applyAlignment="0" applyProtection="0"/>
    <xf numFmtId="165"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4" fillId="0" borderId="0"/>
    <xf numFmtId="0" fontId="9" fillId="0" borderId="0"/>
    <xf numFmtId="0" fontId="4" fillId="0" borderId="0"/>
    <xf numFmtId="0" fontId="9" fillId="44" borderId="17" applyNumberFormat="0" applyFont="0" applyAlignment="0" applyProtection="0"/>
    <xf numFmtId="0" fontId="9" fillId="44" borderId="17" applyNumberFormat="0" applyFont="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5" fontId="4" fillId="0" borderId="0" applyFont="0" applyFill="0" applyBorder="0" applyAlignment="0" applyProtection="0"/>
    <xf numFmtId="0" fontId="11" fillId="0" borderId="0"/>
    <xf numFmtId="0" fontId="4" fillId="0" borderId="0"/>
    <xf numFmtId="0" fontId="11" fillId="0" borderId="0"/>
    <xf numFmtId="0" fontId="9" fillId="0" borderId="0"/>
    <xf numFmtId="0" fontId="4" fillId="0" borderId="0"/>
    <xf numFmtId="0" fontId="31" fillId="40" borderId="32" applyNumberFormat="0" applyAlignment="0" applyProtection="0"/>
    <xf numFmtId="0" fontId="28" fillId="26" borderId="30" applyNumberFormat="0" applyAlignment="0" applyProtection="0"/>
    <xf numFmtId="0" fontId="2" fillId="0" borderId="33" applyNumberFormat="0" applyFill="0" applyAlignment="0" applyProtection="0"/>
    <xf numFmtId="0" fontId="25" fillId="40" borderId="30" applyNumberFormat="0" applyAlignment="0" applyProtection="0"/>
    <xf numFmtId="0" fontId="9" fillId="44" borderId="31" applyNumberFormat="0" applyFont="0" applyAlignment="0" applyProtection="0"/>
    <xf numFmtId="165" fontId="40" fillId="0" borderId="0" applyFont="0" applyFill="0" applyBorder="0" applyAlignment="0" applyProtection="0"/>
    <xf numFmtId="165" fontId="40"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40"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40" fillId="0" borderId="0" applyFont="0" applyFill="0" applyBorder="0" applyAlignment="0" applyProtection="0"/>
    <xf numFmtId="165" fontId="65" fillId="0" borderId="0" applyFont="0" applyFill="0" applyBorder="0" applyAlignment="0" applyProtection="0"/>
    <xf numFmtId="165" fontId="9" fillId="0" borderId="0" applyFont="0" applyFill="0" applyBorder="0" applyAlignment="0" applyProtection="0"/>
    <xf numFmtId="165" fontId="23" fillId="0" borderId="0" applyFont="0" applyFill="0" applyBorder="0" applyAlignment="0" applyProtection="0"/>
    <xf numFmtId="165" fontId="23"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23" fillId="0" borderId="0" applyFont="0" applyFill="0" applyBorder="0" applyAlignment="0" applyProtection="0"/>
    <xf numFmtId="165" fontId="23"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0" fontId="28" fillId="26" borderId="30" applyNumberFormat="0" applyAlignment="0" applyProtection="0"/>
    <xf numFmtId="165" fontId="23" fillId="0" borderId="0" applyFont="0" applyFill="0" applyBorder="0" applyAlignment="0" applyProtection="0"/>
    <xf numFmtId="165" fontId="23"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0" fontId="64" fillId="0" borderId="0"/>
    <xf numFmtId="0" fontId="9" fillId="44" borderId="31" applyNumberFormat="0" applyFont="0" applyAlignment="0" applyProtection="0"/>
    <xf numFmtId="0" fontId="9" fillId="44" borderId="31" applyNumberFormat="0" applyFont="0" applyAlignment="0" applyProtection="0"/>
    <xf numFmtId="0" fontId="9" fillId="44" borderId="31" applyNumberFormat="0" applyFont="0" applyAlignment="0" applyProtection="0"/>
    <xf numFmtId="0" fontId="40" fillId="44" borderId="31" applyNumberFormat="0" applyFont="0" applyAlignment="0" applyProtection="0"/>
    <xf numFmtId="0" fontId="9" fillId="44" borderId="31" applyNumberFormat="0" applyFont="0" applyAlignment="0" applyProtection="0"/>
    <xf numFmtId="0" fontId="9" fillId="44" borderId="31" applyNumberFormat="0" applyFont="0" applyAlignment="0" applyProtection="0"/>
    <xf numFmtId="0" fontId="9" fillId="44" borderId="31" applyNumberFormat="0" applyFont="0" applyAlignment="0" applyProtection="0"/>
    <xf numFmtId="0" fontId="9" fillId="44" borderId="31" applyNumberFormat="0" applyFont="0" applyAlignment="0" applyProtection="0"/>
    <xf numFmtId="0" fontId="9" fillId="44" borderId="31" applyNumberFormat="0" applyFont="0" applyAlignment="0" applyProtection="0"/>
    <xf numFmtId="0" fontId="9" fillId="44" borderId="31" applyNumberFormat="0" applyFont="0" applyAlignment="0" applyProtection="0"/>
    <xf numFmtId="0" fontId="9" fillId="44" borderId="31" applyNumberFormat="0" applyFont="0" applyAlignment="0" applyProtection="0"/>
    <xf numFmtId="0" fontId="40" fillId="44" borderId="31" applyNumberFormat="0" applyFont="0" applyAlignment="0" applyProtection="0"/>
    <xf numFmtId="0" fontId="31" fillId="40" borderId="32" applyNumberFormat="0" applyAlignment="0" applyProtection="0"/>
    <xf numFmtId="9" fontId="9" fillId="0" borderId="0" applyFont="0" applyFill="0" applyBorder="0" applyAlignment="0" applyProtection="0"/>
    <xf numFmtId="165" fontId="40" fillId="0" borderId="0" applyFont="0" applyFill="0" applyBorder="0" applyAlignment="0" applyProtection="0"/>
    <xf numFmtId="165" fontId="40"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40"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40" fillId="0" borderId="0" applyFont="0" applyFill="0" applyBorder="0" applyAlignment="0" applyProtection="0"/>
    <xf numFmtId="165" fontId="65" fillId="0" borderId="0" applyFont="0" applyFill="0" applyBorder="0" applyAlignment="0" applyProtection="0"/>
    <xf numFmtId="165" fontId="9" fillId="0" borderId="0" applyFont="0" applyFill="0" applyBorder="0" applyAlignment="0" applyProtection="0"/>
    <xf numFmtId="165" fontId="23" fillId="0" borderId="0" applyFont="0" applyFill="0" applyBorder="0" applyAlignment="0" applyProtection="0"/>
    <xf numFmtId="165" fontId="23"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23" fillId="0" borderId="0" applyFont="0" applyFill="0" applyBorder="0" applyAlignment="0" applyProtection="0"/>
    <xf numFmtId="165" fontId="23"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23" fillId="0" borderId="0" applyFont="0" applyFill="0" applyBorder="0" applyAlignment="0" applyProtection="0"/>
    <xf numFmtId="165" fontId="23"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0" fontId="55" fillId="0" borderId="0" applyNumberFormat="0" applyFill="0" applyBorder="0" applyAlignment="0" applyProtection="0"/>
    <xf numFmtId="0" fontId="9" fillId="0" borderId="0"/>
  </cellStyleXfs>
  <cellXfs count="138">
    <xf numFmtId="0" fontId="0" fillId="0" borderId="0" xfId="0"/>
    <xf numFmtId="0" fontId="0" fillId="0" borderId="0" xfId="0" applyFill="1"/>
    <xf numFmtId="0" fontId="0" fillId="0" borderId="0" xfId="0" applyFill="1" applyBorder="1"/>
    <xf numFmtId="0" fontId="5" fillId="0" borderId="0" xfId="0" applyFont="1" applyBorder="1"/>
    <xf numFmtId="0" fontId="1" fillId="0" borderId="0" xfId="0" applyFont="1"/>
    <xf numFmtId="0" fontId="0" fillId="5" borderId="0" xfId="0" applyFill="1"/>
    <xf numFmtId="2" fontId="0" fillId="0" borderId="0" xfId="0" applyNumberFormat="1"/>
    <xf numFmtId="0" fontId="0" fillId="0" borderId="5" xfId="0" applyBorder="1"/>
    <xf numFmtId="0" fontId="0" fillId="10" borderId="0" xfId="0" applyFill="1"/>
    <xf numFmtId="0" fontId="0" fillId="0" borderId="0" xfId="0"/>
    <xf numFmtId="0" fontId="0" fillId="0" borderId="0" xfId="0" applyAlignment="1">
      <alignment horizontal="center"/>
    </xf>
    <xf numFmtId="166" fontId="0" fillId="0" borderId="0" xfId="0" applyNumberFormat="1" applyBorder="1"/>
    <xf numFmtId="1" fontId="0" fillId="0" borderId="0" xfId="0" applyNumberFormat="1" applyBorder="1"/>
    <xf numFmtId="166" fontId="17" fillId="4" borderId="0" xfId="2823" applyNumberFormat="1" applyFont="1" applyFill="1"/>
    <xf numFmtId="0" fontId="17" fillId="4" borderId="0" xfId="2823" applyFont="1" applyFill="1"/>
    <xf numFmtId="0" fontId="17" fillId="47" borderId="4" xfId="2823" applyFont="1" applyFill="1" applyBorder="1" applyAlignment="1">
      <alignment horizontal="left" wrapText="1"/>
    </xf>
    <xf numFmtId="1" fontId="17" fillId="48" borderId="3" xfId="2823" applyNumberFormat="1" applyFont="1" applyFill="1" applyBorder="1" applyAlignment="1">
      <alignment horizontal="right"/>
    </xf>
    <xf numFmtId="1" fontId="17" fillId="48" borderId="22" xfId="2823" applyNumberFormat="1" applyFont="1" applyFill="1" applyBorder="1" applyAlignment="1">
      <alignment horizontal="right"/>
    </xf>
    <xf numFmtId="0" fontId="0" fillId="0" borderId="0" xfId="0"/>
    <xf numFmtId="0" fontId="17" fillId="47" borderId="4" xfId="2823" applyFont="1" applyFill="1" applyBorder="1" applyAlignment="1">
      <alignment horizontal="right" wrapText="1"/>
    </xf>
    <xf numFmtId="0" fontId="17" fillId="6" borderId="3" xfId="2823" applyFont="1" applyFill="1" applyBorder="1" applyAlignment="1">
      <alignment horizontal="left" vertical="center" wrapText="1"/>
    </xf>
    <xf numFmtId="1" fontId="17" fillId="48" borderId="0" xfId="2823" applyNumberFormat="1" applyFont="1" applyFill="1" applyBorder="1" applyAlignment="1">
      <alignment horizontal="right"/>
    </xf>
    <xf numFmtId="0" fontId="0" fillId="0" borderId="0" xfId="0"/>
    <xf numFmtId="167" fontId="0" fillId="0" borderId="0" xfId="0" applyNumberFormat="1" applyBorder="1"/>
    <xf numFmtId="2" fontId="0" fillId="3" borderId="0" xfId="0" applyNumberFormat="1" applyFill="1" applyBorder="1"/>
    <xf numFmtId="2" fontId="0" fillId="0" borderId="0" xfId="0" applyNumberFormat="1" applyFill="1" applyBorder="1"/>
    <xf numFmtId="0" fontId="9" fillId="8" borderId="23" xfId="0" applyFont="1" applyFill="1" applyBorder="1"/>
    <xf numFmtId="167" fontId="0" fillId="0" borderId="0" xfId="0" applyNumberFormat="1" applyFill="1" applyBorder="1"/>
    <xf numFmtId="167" fontId="0" fillId="0" borderId="5" xfId="0" applyNumberFormat="1" applyFill="1" applyBorder="1"/>
    <xf numFmtId="0" fontId="0" fillId="0" borderId="4" xfId="0" applyBorder="1"/>
    <xf numFmtId="167" fontId="0" fillId="0" borderId="4" xfId="0" applyNumberFormat="1" applyFill="1" applyBorder="1"/>
    <xf numFmtId="0" fontId="0" fillId="0" borderId="25" xfId="0" applyBorder="1"/>
    <xf numFmtId="0" fontId="9" fillId="8" borderId="0" xfId="0" applyFont="1" applyFill="1" applyBorder="1" applyAlignment="1">
      <alignment horizontal="center"/>
    </xf>
    <xf numFmtId="0" fontId="0" fillId="0" borderId="0" xfId="0" applyBorder="1" applyAlignment="1">
      <alignment horizontal="center"/>
    </xf>
    <xf numFmtId="0" fontId="0" fillId="0" borderId="25" xfId="0" applyFill="1" applyBorder="1"/>
    <xf numFmtId="0" fontId="0" fillId="0" borderId="29" xfId="0" applyFill="1" applyBorder="1"/>
    <xf numFmtId="0" fontId="8" fillId="6" borderId="23" xfId="0" applyFont="1" applyFill="1" applyBorder="1"/>
    <xf numFmtId="0" fontId="9" fillId="9" borderId="23" xfId="0" applyFont="1" applyFill="1" applyBorder="1"/>
    <xf numFmtId="0" fontId="0" fillId="0" borderId="24" xfId="0" applyBorder="1"/>
    <xf numFmtId="166" fontId="0" fillId="0" borderId="5" xfId="0" applyNumberFormat="1" applyBorder="1"/>
    <xf numFmtId="0" fontId="0" fillId="0" borderId="27" xfId="0" applyBorder="1"/>
    <xf numFmtId="1" fontId="0" fillId="0" borderId="4" xfId="0" applyNumberFormat="1" applyBorder="1"/>
    <xf numFmtId="0" fontId="0" fillId="0" borderId="27" xfId="0" applyFill="1" applyBorder="1"/>
    <xf numFmtId="0" fontId="8" fillId="7" borderId="23" xfId="0" applyFont="1" applyFill="1" applyBorder="1"/>
    <xf numFmtId="1" fontId="0" fillId="0" borderId="5" xfId="0" applyNumberFormat="1" applyBorder="1"/>
    <xf numFmtId="0" fontId="0" fillId="0" borderId="26" xfId="0" applyBorder="1"/>
    <xf numFmtId="0" fontId="0" fillId="0" borderId="28" xfId="0" applyBorder="1"/>
    <xf numFmtId="0" fontId="0" fillId="0" borderId="29" xfId="0" applyBorder="1"/>
    <xf numFmtId="0" fontId="9" fillId="0" borderId="0" xfId="0" applyFont="1" applyFill="1" applyBorder="1" applyAlignment="1">
      <alignment horizontal="center"/>
    </xf>
    <xf numFmtId="0" fontId="0" fillId="0" borderId="0" xfId="0"/>
    <xf numFmtId="0" fontId="62" fillId="0" borderId="0" xfId="0" applyFont="1"/>
    <xf numFmtId="0" fontId="62" fillId="0" borderId="0" xfId="0" applyFont="1"/>
    <xf numFmtId="0" fontId="17" fillId="6" borderId="3" xfId="2823" applyFont="1" applyFill="1" applyBorder="1" applyAlignment="1">
      <alignment horizontal="left" vertical="center" wrapText="1"/>
    </xf>
    <xf numFmtId="1" fontId="17" fillId="48" borderId="22" xfId="2823" applyNumberFormat="1" applyFont="1" applyFill="1" applyBorder="1" applyAlignment="1">
      <alignment horizontal="right"/>
    </xf>
    <xf numFmtId="1" fontId="17" fillId="48" borderId="3" xfId="2823" applyNumberFormat="1" applyFont="1" applyFill="1" applyBorder="1" applyAlignment="1">
      <alignment horizontal="right"/>
    </xf>
    <xf numFmtId="0" fontId="0" fillId="0" borderId="0" xfId="0" applyBorder="1"/>
    <xf numFmtId="0" fontId="0" fillId="0" borderId="0" xfId="0"/>
    <xf numFmtId="0" fontId="62" fillId="0" borderId="0" xfId="0" applyFont="1"/>
    <xf numFmtId="0" fontId="17" fillId="47" borderId="4" xfId="2823" applyFont="1" applyFill="1" applyBorder="1" applyAlignment="1">
      <alignment horizontal="left" wrapText="1"/>
    </xf>
    <xf numFmtId="0" fontId="17" fillId="47" borderId="4" xfId="2823" applyFont="1" applyFill="1" applyBorder="1" applyAlignment="1">
      <alignment horizontal="right" wrapText="1"/>
    </xf>
    <xf numFmtId="0" fontId="17" fillId="4" borderId="0" xfId="2823" applyFont="1" applyFill="1"/>
    <xf numFmtId="166" fontId="17" fillId="4" borderId="0" xfId="2823" applyNumberFormat="1" applyFont="1" applyFill="1"/>
    <xf numFmtId="2" fontId="0" fillId="0" borderId="0" xfId="0" applyNumberFormat="1" applyBorder="1"/>
    <xf numFmtId="0" fontId="0" fillId="0" borderId="0" xfId="0" applyBorder="1"/>
    <xf numFmtId="166" fontId="0" fillId="0" borderId="0" xfId="0" applyNumberFormat="1" applyFill="1" applyBorder="1"/>
    <xf numFmtId="0" fontId="5" fillId="0" borderId="0" xfId="0" applyFont="1"/>
    <xf numFmtId="0" fontId="67" fillId="0" borderId="0" xfId="0" applyFont="1"/>
    <xf numFmtId="0" fontId="0" fillId="0" borderId="0" xfId="0"/>
    <xf numFmtId="0" fontId="1" fillId="0" borderId="0" xfId="0" applyFont="1"/>
    <xf numFmtId="0" fontId="0" fillId="0" borderId="0" xfId="0" applyFont="1" applyAlignment="1">
      <alignment horizontal="left"/>
    </xf>
    <xf numFmtId="14" fontId="0" fillId="0" borderId="0" xfId="0" applyNumberFormat="1" applyFont="1" applyAlignment="1">
      <alignment horizontal="left"/>
    </xf>
    <xf numFmtId="0" fontId="1" fillId="0" borderId="2" xfId="0" applyFont="1" applyBorder="1"/>
    <xf numFmtId="0" fontId="66" fillId="0" borderId="0" xfId="0" applyFont="1"/>
    <xf numFmtId="167" fontId="0" fillId="5" borderId="0" xfId="0" applyNumberFormat="1" applyFill="1" applyBorder="1"/>
    <xf numFmtId="167" fontId="0" fillId="5" borderId="5" xfId="0" applyNumberFormat="1" applyFill="1" applyBorder="1"/>
    <xf numFmtId="0" fontId="10" fillId="52" borderId="0" xfId="0" applyFont="1" applyFill="1"/>
    <xf numFmtId="0" fontId="1" fillId="10" borderId="0" xfId="0" applyFont="1" applyFill="1"/>
    <xf numFmtId="0" fontId="0" fillId="5" borderId="24" xfId="0" applyFill="1" applyBorder="1"/>
    <xf numFmtId="0" fontId="0" fillId="5" borderId="26" xfId="0" applyFill="1" applyBorder="1"/>
    <xf numFmtId="0" fontId="0" fillId="0" borderId="0" xfId="0" applyFont="1"/>
    <xf numFmtId="14" fontId="0" fillId="0" borderId="0" xfId="0" applyNumberFormat="1" applyFont="1"/>
    <xf numFmtId="0" fontId="7" fillId="53" borderId="0" xfId="0" applyFont="1" applyFill="1" applyAlignment="1">
      <alignment horizontal="center" vertical="center"/>
    </xf>
    <xf numFmtId="0" fontId="7" fillId="53" borderId="0" xfId="0" applyFont="1" applyFill="1" applyAlignment="1">
      <alignment vertical="center"/>
    </xf>
    <xf numFmtId="0" fontId="7" fillId="54" borderId="0" xfId="0" applyFont="1" applyFill="1" applyAlignment="1">
      <alignment horizontal="center"/>
    </xf>
    <xf numFmtId="0" fontId="7" fillId="54" borderId="0" xfId="0" applyFont="1" applyFill="1" applyAlignment="1"/>
    <xf numFmtId="0" fontId="7" fillId="54" borderId="0" xfId="0" applyFont="1" applyFill="1"/>
    <xf numFmtId="0" fontId="7" fillId="55" borderId="0" xfId="0" applyFont="1" applyFill="1"/>
    <xf numFmtId="0" fontId="7" fillId="5" borderId="0" xfId="3295" applyFont="1" applyFill="1" applyAlignment="1">
      <alignment horizontal="center"/>
    </xf>
    <xf numFmtId="0" fontId="7" fillId="5" borderId="0" xfId="3295" applyFont="1" applyFill="1" applyAlignment="1"/>
    <xf numFmtId="0" fontId="7" fillId="5" borderId="0" xfId="3295" applyFont="1" applyFill="1"/>
    <xf numFmtId="0" fontId="7" fillId="5" borderId="0" xfId="0" applyFont="1" applyFill="1"/>
    <xf numFmtId="0" fontId="7" fillId="0" borderId="0" xfId="0" applyFont="1"/>
    <xf numFmtId="43" fontId="63" fillId="0" borderId="0" xfId="1659" applyFont="1" applyFill="1" applyBorder="1" applyAlignment="1">
      <alignment horizontal="right"/>
    </xf>
    <xf numFmtId="0" fontId="68" fillId="0" borderId="0" xfId="3295" applyFont="1"/>
    <xf numFmtId="0" fontId="9" fillId="0" borderId="0" xfId="3295"/>
    <xf numFmtId="0" fontId="7" fillId="9" borderId="0" xfId="3295" applyFont="1" applyFill="1" applyAlignment="1">
      <alignment horizontal="center" vertical="center"/>
    </xf>
    <xf numFmtId="0" fontId="7" fillId="9" borderId="0" xfId="3295" applyFont="1" applyFill="1" applyAlignment="1">
      <alignment vertical="center"/>
    </xf>
    <xf numFmtId="0" fontId="7" fillId="9" borderId="0" xfId="0" applyFont="1" applyFill="1" applyAlignment="1">
      <alignment horizontal="center"/>
    </xf>
    <xf numFmtId="0" fontId="7" fillId="9" borderId="0" xfId="0" applyFont="1" applyFill="1" applyAlignment="1"/>
    <xf numFmtId="0" fontId="7" fillId="9" borderId="0" xfId="0" applyFont="1" applyFill="1"/>
    <xf numFmtId="0" fontId="63" fillId="9" borderId="0" xfId="0" applyFont="1" applyFill="1" applyAlignment="1">
      <alignment horizontal="center"/>
    </xf>
    <xf numFmtId="0" fontId="5" fillId="0" borderId="0" xfId="0" applyFont="1" applyBorder="1" applyAlignment="1">
      <alignment horizontal="center"/>
    </xf>
    <xf numFmtId="0" fontId="0" fillId="0" borderId="0" xfId="0" applyAlignment="1">
      <alignment vertical="center"/>
    </xf>
    <xf numFmtId="0" fontId="70" fillId="0" borderId="0" xfId="0" applyFont="1" applyAlignment="1">
      <alignment vertical="center"/>
    </xf>
    <xf numFmtId="0" fontId="0" fillId="0" borderId="0" xfId="0" applyAlignment="1">
      <alignment horizontal="left" vertical="center" indent="2"/>
    </xf>
    <xf numFmtId="0" fontId="69" fillId="0" borderId="0" xfId="0" applyFont="1" applyAlignment="1">
      <alignment horizontal="left" vertical="center" indent="2"/>
    </xf>
    <xf numFmtId="0" fontId="71" fillId="0" borderId="0" xfId="0" applyFont="1" applyAlignment="1">
      <alignment vertical="center"/>
    </xf>
    <xf numFmtId="0" fontId="55" fillId="0" borderId="0" xfId="3842" applyAlignment="1">
      <alignment horizontal="left" vertical="center" indent="2"/>
    </xf>
    <xf numFmtId="167" fontId="0" fillId="56" borderId="0" xfId="0" applyNumberFormat="1" applyFill="1" applyBorder="1"/>
    <xf numFmtId="1" fontId="61" fillId="48" borderId="0" xfId="2823" applyNumberFormat="1" applyFont="1" applyFill="1" applyBorder="1" applyAlignment="1">
      <alignment horizontal="right"/>
    </xf>
    <xf numFmtId="0" fontId="61" fillId="47" borderId="4" xfId="2823" applyFont="1" applyFill="1" applyBorder="1" applyAlignment="1">
      <alignment horizontal="right" wrapText="1"/>
    </xf>
    <xf numFmtId="166" fontId="61" fillId="4" borderId="0" xfId="2823" applyNumberFormat="1" applyFont="1" applyFill="1"/>
    <xf numFmtId="2" fontId="0" fillId="0" borderId="0" xfId="0" applyNumberFormat="1" applyBorder="1" applyAlignment="1">
      <alignment horizontal="center"/>
    </xf>
    <xf numFmtId="2" fontId="0" fillId="3" borderId="0" xfId="0" applyNumberFormat="1" applyFill="1" applyBorder="1" applyAlignment="1">
      <alignment horizontal="center"/>
    </xf>
    <xf numFmtId="0" fontId="0" fillId="3" borderId="0" xfId="0" applyFill="1" applyBorder="1" applyAlignment="1">
      <alignment horizontal="center"/>
    </xf>
    <xf numFmtId="0" fontId="0" fillId="0" borderId="0" xfId="0" applyFill="1" applyAlignment="1">
      <alignment horizontal="center"/>
    </xf>
    <xf numFmtId="2" fontId="0" fillId="0" borderId="0" xfId="0" applyNumberFormat="1" applyFill="1" applyBorder="1" applyAlignment="1"/>
    <xf numFmtId="167" fontId="0" fillId="0" borderId="0" xfId="0" applyNumberFormat="1" applyFont="1" applyFill="1" applyBorder="1"/>
    <xf numFmtId="166" fontId="0" fillId="0" borderId="0" xfId="0" applyNumberFormat="1" applyFont="1" applyFill="1" applyBorder="1"/>
    <xf numFmtId="0" fontId="0" fillId="0" borderId="0" xfId="0" applyFont="1" applyFill="1" applyBorder="1"/>
    <xf numFmtId="1" fontId="0" fillId="0" borderId="0" xfId="0" applyNumberFormat="1" applyFont="1" applyFill="1" applyBorder="1"/>
    <xf numFmtId="167" fontId="0" fillId="0" borderId="5" xfId="0" applyNumberFormat="1" applyFont="1" applyFill="1" applyBorder="1"/>
    <xf numFmtId="167" fontId="0" fillId="0" borderId="4" xfId="0" applyNumberFormat="1" applyFont="1" applyFill="1" applyBorder="1"/>
    <xf numFmtId="0" fontId="0" fillId="0" borderId="25" xfId="0" applyFont="1" applyFill="1" applyBorder="1"/>
    <xf numFmtId="0" fontId="0" fillId="0" borderId="27" xfId="0" applyFont="1" applyFill="1" applyBorder="1"/>
    <xf numFmtId="0" fontId="0" fillId="0" borderId="4" xfId="0" applyFont="1" applyFill="1" applyBorder="1"/>
    <xf numFmtId="0" fontId="0" fillId="0" borderId="29" xfId="0" applyFont="1" applyFill="1" applyBorder="1"/>
    <xf numFmtId="0" fontId="0" fillId="0" borderId="5" xfId="0" applyFont="1" applyFill="1" applyBorder="1"/>
    <xf numFmtId="1" fontId="0" fillId="0" borderId="5" xfId="0" applyNumberFormat="1" applyFont="1" applyFill="1" applyBorder="1"/>
    <xf numFmtId="166" fontId="0" fillId="0" borderId="5" xfId="0" applyNumberFormat="1" applyFont="1" applyFill="1" applyBorder="1"/>
    <xf numFmtId="1" fontId="0" fillId="0" borderId="4" xfId="0" applyNumberFormat="1" applyFont="1" applyFill="1" applyBorder="1"/>
    <xf numFmtId="166" fontId="0" fillId="0" borderId="4" xfId="0" applyNumberFormat="1" applyFont="1" applyFill="1" applyBorder="1"/>
    <xf numFmtId="2" fontId="0" fillId="0" borderId="0" xfId="0" applyNumberFormat="1" applyFont="1" applyFill="1" applyBorder="1"/>
    <xf numFmtId="167" fontId="0" fillId="57" borderId="5" xfId="0" applyNumberFormat="1" applyFont="1" applyFill="1" applyBorder="1"/>
    <xf numFmtId="167" fontId="0" fillId="57" borderId="0" xfId="0" applyNumberFormat="1" applyFont="1" applyFill="1" applyBorder="1"/>
    <xf numFmtId="167" fontId="0" fillId="57" borderId="4" xfId="0" applyNumberFormat="1" applyFont="1" applyFill="1" applyBorder="1"/>
    <xf numFmtId="0" fontId="55" fillId="0" borderId="0" xfId="3842"/>
    <xf numFmtId="0" fontId="1" fillId="0" borderId="0" xfId="0" applyFont="1" applyFill="1"/>
  </cellXfs>
  <cellStyles count="3844">
    <cellStyle name="_x000a_shell=progma 2" xfId="2842" xr:uid="{00000000-0005-0000-0000-000000000000}"/>
    <cellStyle name="_x000a_shell=progma 2 2" xfId="2864" xr:uid="{00000000-0005-0000-0000-000001000000}"/>
    <cellStyle name="1.000" xfId="5" xr:uid="{00000000-0005-0000-0000-000002000000}"/>
    <cellStyle name="1.000 2" xfId="2865" xr:uid="{00000000-0005-0000-0000-000003000000}"/>
    <cellStyle name="1.000 3" xfId="2536" xr:uid="{00000000-0005-0000-0000-000004000000}"/>
    <cellStyle name="20% - Colore 1" xfId="17" xr:uid="{00000000-0005-0000-0000-000005000000}"/>
    <cellStyle name="20% - Colore 2" xfId="18" xr:uid="{00000000-0005-0000-0000-000006000000}"/>
    <cellStyle name="20% - Colore 3" xfId="19" xr:uid="{00000000-0005-0000-0000-000007000000}"/>
    <cellStyle name="20% - Colore 4" xfId="20" xr:uid="{00000000-0005-0000-0000-000008000000}"/>
    <cellStyle name="20% - Colore 5" xfId="21" xr:uid="{00000000-0005-0000-0000-000009000000}"/>
    <cellStyle name="20% - Colore 6" xfId="22" xr:uid="{00000000-0005-0000-0000-00000A000000}"/>
    <cellStyle name="40% - Colore 1" xfId="23" xr:uid="{00000000-0005-0000-0000-00000B000000}"/>
    <cellStyle name="40% - Colore 2" xfId="24" xr:uid="{00000000-0005-0000-0000-00000C000000}"/>
    <cellStyle name="40% - Colore 3" xfId="25" xr:uid="{00000000-0005-0000-0000-00000D000000}"/>
    <cellStyle name="40% - Colore 4" xfId="26" xr:uid="{00000000-0005-0000-0000-00000E000000}"/>
    <cellStyle name="40% - Colore 5" xfId="27" xr:uid="{00000000-0005-0000-0000-00000F000000}"/>
    <cellStyle name="40% - Colore 6" xfId="28" xr:uid="{00000000-0005-0000-0000-000010000000}"/>
    <cellStyle name="5x indented GHG Textfiels" xfId="29" xr:uid="{00000000-0005-0000-0000-000011000000}"/>
    <cellStyle name="5x indented GHG Textfiels 2" xfId="1655" xr:uid="{00000000-0005-0000-0000-000012000000}"/>
    <cellStyle name="5x indented GHG Textfiels 2 2" xfId="2533" xr:uid="{00000000-0005-0000-0000-000013000000}"/>
    <cellStyle name="60% - Colore 1" xfId="30" xr:uid="{00000000-0005-0000-0000-000014000000}"/>
    <cellStyle name="60% - Colore 2" xfId="31" xr:uid="{00000000-0005-0000-0000-000015000000}"/>
    <cellStyle name="60% - Colore 3" xfId="32" xr:uid="{00000000-0005-0000-0000-000016000000}"/>
    <cellStyle name="60% - Colore 4" xfId="33" xr:uid="{00000000-0005-0000-0000-000017000000}"/>
    <cellStyle name="60% - Colore 5" xfId="34" xr:uid="{00000000-0005-0000-0000-000018000000}"/>
    <cellStyle name="60% - Colore 6" xfId="35" xr:uid="{00000000-0005-0000-0000-000019000000}"/>
    <cellStyle name="AggOrange_CRFReport-template" xfId="36" xr:uid="{00000000-0005-0000-0000-00001A000000}"/>
    <cellStyle name="AggOrange9_CRFReport-template" xfId="37" xr:uid="{00000000-0005-0000-0000-00001B000000}"/>
    <cellStyle name="Bad 2" xfId="38" xr:uid="{00000000-0005-0000-0000-00001C000000}"/>
    <cellStyle name="Bad 3" xfId="1656" xr:uid="{00000000-0005-0000-0000-00001D000000}"/>
    <cellStyle name="Bold GHG Numbers (0.00)" xfId="2531" xr:uid="{00000000-0005-0000-0000-00001E000000}"/>
    <cellStyle name="Bruger data" xfId="4" xr:uid="{00000000-0005-0000-0000-00001F000000}"/>
    <cellStyle name="Bruger data 2" xfId="2541" xr:uid="{00000000-0005-0000-0000-000020000000}"/>
    <cellStyle name="Calcolo" xfId="39" xr:uid="{00000000-0005-0000-0000-000021000000}"/>
    <cellStyle name="Calcolo 2" xfId="2677" xr:uid="{00000000-0005-0000-0000-000022000000}"/>
    <cellStyle name="Calcolo 3" xfId="2806" xr:uid="{00000000-0005-0000-0000-000023000000}"/>
    <cellStyle name="Calcolo 4" xfId="2678" xr:uid="{00000000-0005-0000-0000-000024000000}"/>
    <cellStyle name="Calcolo 5" xfId="2807" xr:uid="{00000000-0005-0000-0000-000025000000}"/>
    <cellStyle name="Calcolo 6" xfId="2679" xr:uid="{00000000-0005-0000-0000-000026000000}"/>
    <cellStyle name="Calcolo 7" xfId="2680" xr:uid="{00000000-0005-0000-0000-000027000000}"/>
    <cellStyle name="Calcolo 8" xfId="3750" xr:uid="{00000000-0005-0000-0000-000028000000}"/>
    <cellStyle name="Calculation 2" xfId="1544" xr:uid="{00000000-0005-0000-0000-000029000000}"/>
    <cellStyle name="Calculations" xfId="2543" xr:uid="{00000000-0005-0000-0000-00002A000000}"/>
    <cellStyle name="Cella collegata" xfId="40" xr:uid="{00000000-0005-0000-0000-00002B000000}"/>
    <cellStyle name="Cella da controllare" xfId="41" xr:uid="{00000000-0005-0000-0000-00002C000000}"/>
    <cellStyle name="Colore 1" xfId="42" xr:uid="{00000000-0005-0000-0000-00002D000000}"/>
    <cellStyle name="Colore 2" xfId="43" xr:uid="{00000000-0005-0000-0000-00002E000000}"/>
    <cellStyle name="Colore 3" xfId="44" xr:uid="{00000000-0005-0000-0000-00002F000000}"/>
    <cellStyle name="Colore 4" xfId="45" xr:uid="{00000000-0005-0000-0000-000030000000}"/>
    <cellStyle name="Colore 5" xfId="46" xr:uid="{00000000-0005-0000-0000-000031000000}"/>
    <cellStyle name="Colore 6" xfId="47" xr:uid="{00000000-0005-0000-0000-000032000000}"/>
    <cellStyle name="Comma 2" xfId="14" xr:uid="{00000000-0005-0000-0000-000033000000}"/>
    <cellStyle name="Comma 2 2" xfId="50" xr:uid="{00000000-0005-0000-0000-000034000000}"/>
    <cellStyle name="Comma 2 2 2" xfId="1658" xr:uid="{00000000-0005-0000-0000-000035000000}"/>
    <cellStyle name="Comma 2 2 2 2" xfId="2866" xr:uid="{00000000-0005-0000-0000-000036000000}"/>
    <cellStyle name="Comma 2 2 2 2 2" xfId="3808" xr:uid="{00000000-0005-0000-0000-000037000000}"/>
    <cellStyle name="Comma 2 2 2 2 3" xfId="3755" xr:uid="{00000000-0005-0000-0000-000038000000}"/>
    <cellStyle name="Comma 2 2 2 3" xfId="2764" xr:uid="{00000000-0005-0000-0000-000039000000}"/>
    <cellStyle name="Comma 2 2 2 3 2" xfId="3807" xr:uid="{00000000-0005-0000-0000-00003A000000}"/>
    <cellStyle name="Comma 2 2 2 4" xfId="3754" xr:uid="{00000000-0005-0000-0000-00003B000000}"/>
    <cellStyle name="Comma 2 2 3" xfId="3806" xr:uid="{00000000-0005-0000-0000-00003C000000}"/>
    <cellStyle name="Comma 2 2 4" xfId="3753" xr:uid="{00000000-0005-0000-0000-00003D000000}"/>
    <cellStyle name="Comma 2 3" xfId="51" xr:uid="{00000000-0005-0000-0000-00003E000000}"/>
    <cellStyle name="Comma 2 3 2" xfId="52" xr:uid="{00000000-0005-0000-0000-00003F000000}"/>
    <cellStyle name="Comma 2 3 2 2" xfId="1660" xr:uid="{00000000-0005-0000-0000-000040000000}"/>
    <cellStyle name="Comma 2 3 2 2 2" xfId="3810" xr:uid="{00000000-0005-0000-0000-000041000000}"/>
    <cellStyle name="Comma 2 3 2 3" xfId="3757" xr:uid="{00000000-0005-0000-0000-000042000000}"/>
    <cellStyle name="Comma 2 3 3" xfId="1659" xr:uid="{00000000-0005-0000-0000-000043000000}"/>
    <cellStyle name="Comma 2 3 3 2" xfId="2808" xr:uid="{00000000-0005-0000-0000-000044000000}"/>
    <cellStyle name="Comma 2 3 3 2 2" xfId="3812" xr:uid="{00000000-0005-0000-0000-000045000000}"/>
    <cellStyle name="Comma 2 3 3 2 3" xfId="3759" xr:uid="{00000000-0005-0000-0000-000046000000}"/>
    <cellStyle name="Comma 2 3 3 3" xfId="3811" xr:uid="{00000000-0005-0000-0000-000047000000}"/>
    <cellStyle name="Comma 2 3 3 4" xfId="3758" xr:uid="{00000000-0005-0000-0000-000048000000}"/>
    <cellStyle name="Comma 2 3 4" xfId="2867" xr:uid="{00000000-0005-0000-0000-000049000000}"/>
    <cellStyle name="Comma 2 3 4 2" xfId="3813" xr:uid="{00000000-0005-0000-0000-00004A000000}"/>
    <cellStyle name="Comma 2 3 4 3" xfId="3760" xr:uid="{00000000-0005-0000-0000-00004B000000}"/>
    <cellStyle name="Comma 2 3 5" xfId="3809" xr:uid="{00000000-0005-0000-0000-00004C000000}"/>
    <cellStyle name="Comma 2 3 6" xfId="3756" xr:uid="{00000000-0005-0000-0000-00004D000000}"/>
    <cellStyle name="Comma 2 4" xfId="53" xr:uid="{00000000-0005-0000-0000-00004E000000}"/>
    <cellStyle name="Comma 2 4 2" xfId="1661" xr:uid="{00000000-0005-0000-0000-00004F000000}"/>
    <cellStyle name="Comma 2 4 2 2" xfId="3814" xr:uid="{00000000-0005-0000-0000-000050000000}"/>
    <cellStyle name="Comma 2 4 3" xfId="2529" xr:uid="{00000000-0005-0000-0000-000051000000}"/>
    <cellStyle name="Comma 2 4 4" xfId="3761" xr:uid="{00000000-0005-0000-0000-000052000000}"/>
    <cellStyle name="Comma 2 5" xfId="49" xr:uid="{00000000-0005-0000-0000-000053000000}"/>
    <cellStyle name="Comma 2 5 2" xfId="2509" xr:uid="{00000000-0005-0000-0000-000054000000}"/>
    <cellStyle name="Comma 2 5 2 2" xfId="3815" xr:uid="{00000000-0005-0000-0000-000055000000}"/>
    <cellStyle name="Comma 2 5 3" xfId="2546" xr:uid="{00000000-0005-0000-0000-000056000000}"/>
    <cellStyle name="Comma 2 5 4" xfId="3762" xr:uid="{00000000-0005-0000-0000-000057000000}"/>
    <cellStyle name="Comma 2 6" xfId="1657" xr:uid="{00000000-0005-0000-0000-000058000000}"/>
    <cellStyle name="Comma 2 6 2" xfId="2548" xr:uid="{00000000-0005-0000-0000-000059000000}"/>
    <cellStyle name="Comma 2 6 3" xfId="2547" xr:uid="{00000000-0005-0000-0000-00005A000000}"/>
    <cellStyle name="Comma 2 7" xfId="3739" xr:uid="{00000000-0005-0000-0000-00005B000000}"/>
    <cellStyle name="Comma 2 7 2" xfId="3805" xr:uid="{00000000-0005-0000-0000-00005C000000}"/>
    <cellStyle name="Comma 2 8" xfId="3752" xr:uid="{00000000-0005-0000-0000-00005D000000}"/>
    <cellStyle name="Comma 3" xfId="16" xr:uid="{00000000-0005-0000-0000-00005E000000}"/>
    <cellStyle name="Comma 3 2" xfId="54" xr:uid="{00000000-0005-0000-0000-00005F000000}"/>
    <cellStyle name="Comma 3 2 2" xfId="2510" xr:uid="{00000000-0005-0000-0000-000060000000}"/>
    <cellStyle name="Comma 3 2 2 2" xfId="2765" xr:uid="{00000000-0005-0000-0000-000061000000}"/>
    <cellStyle name="Comma 3 2 2 2 2" xfId="3818" xr:uid="{00000000-0005-0000-0000-000062000000}"/>
    <cellStyle name="Comma 3 2 2 3" xfId="3765" xr:uid="{00000000-0005-0000-0000-000063000000}"/>
    <cellStyle name="Comma 3 2 3" xfId="2549" xr:uid="{00000000-0005-0000-0000-000064000000}"/>
    <cellStyle name="Comma 3 2 3 2" xfId="3817" xr:uid="{00000000-0005-0000-0000-000065000000}"/>
    <cellStyle name="Comma 3 2 4" xfId="3764" xr:uid="{00000000-0005-0000-0000-000066000000}"/>
    <cellStyle name="Comma 3 3" xfId="1541" xr:uid="{00000000-0005-0000-0000-000067000000}"/>
    <cellStyle name="Comma 3 3 2" xfId="2869" xr:uid="{00000000-0005-0000-0000-000068000000}"/>
    <cellStyle name="Comma 3 3 2 2" xfId="3820" xr:uid="{00000000-0005-0000-0000-000069000000}"/>
    <cellStyle name="Comma 3 3 2 3" xfId="3767" xr:uid="{00000000-0005-0000-0000-00006A000000}"/>
    <cellStyle name="Comma 3 3 3" xfId="3819" xr:uid="{00000000-0005-0000-0000-00006B000000}"/>
    <cellStyle name="Comma 3 3 4" xfId="3766" xr:uid="{00000000-0005-0000-0000-00006C000000}"/>
    <cellStyle name="Comma 3 4" xfId="1662" xr:uid="{00000000-0005-0000-0000-00006D000000}"/>
    <cellStyle name="Comma 3 4 2" xfId="2868" xr:uid="{00000000-0005-0000-0000-00006E000000}"/>
    <cellStyle name="Comma 3 4 2 2" xfId="3821" xr:uid="{00000000-0005-0000-0000-00006F000000}"/>
    <cellStyle name="Comma 3 4 3" xfId="3768" xr:uid="{00000000-0005-0000-0000-000070000000}"/>
    <cellStyle name="Comma 3 5" xfId="3741" xr:uid="{00000000-0005-0000-0000-000071000000}"/>
    <cellStyle name="Comma 3 5 2" xfId="3816" xr:uid="{00000000-0005-0000-0000-000072000000}"/>
    <cellStyle name="Comma 3 6" xfId="3763" xr:uid="{00000000-0005-0000-0000-000073000000}"/>
    <cellStyle name="Comma 4" xfId="55" xr:uid="{00000000-0005-0000-0000-000074000000}"/>
    <cellStyle name="Comma 4 2" xfId="1663" xr:uid="{00000000-0005-0000-0000-000075000000}"/>
    <cellStyle name="Comma 4 2 2" xfId="2551" xr:uid="{00000000-0005-0000-0000-000076000000}"/>
    <cellStyle name="Comma 4 2 2 2" xfId="3824" xr:uid="{00000000-0005-0000-0000-000077000000}"/>
    <cellStyle name="Comma 4 2 2 3" xfId="3771" xr:uid="{00000000-0005-0000-0000-000078000000}"/>
    <cellStyle name="Comma 4 2 3" xfId="2766" xr:uid="{00000000-0005-0000-0000-000079000000}"/>
    <cellStyle name="Comma 4 2 3 2" xfId="3823" xr:uid="{00000000-0005-0000-0000-00007A000000}"/>
    <cellStyle name="Comma 4 2 4" xfId="3770" xr:uid="{00000000-0005-0000-0000-00007B000000}"/>
    <cellStyle name="Comma 4 3" xfId="2528" xr:uid="{00000000-0005-0000-0000-00007C000000}"/>
    <cellStyle name="Comma 4 3 2" xfId="2871" xr:uid="{00000000-0005-0000-0000-00007D000000}"/>
    <cellStyle name="Comma 4 3 2 2" xfId="3826" xr:uid="{00000000-0005-0000-0000-00007E000000}"/>
    <cellStyle name="Comma 4 3 2 3" xfId="3773" xr:uid="{00000000-0005-0000-0000-00007F000000}"/>
    <cellStyle name="Comma 4 3 3" xfId="2552" xr:uid="{00000000-0005-0000-0000-000080000000}"/>
    <cellStyle name="Comma 4 3 3 2" xfId="3825" xr:uid="{00000000-0005-0000-0000-000081000000}"/>
    <cellStyle name="Comma 4 3 4" xfId="3772" xr:uid="{00000000-0005-0000-0000-000082000000}"/>
    <cellStyle name="Comma 4 4" xfId="2553" xr:uid="{00000000-0005-0000-0000-000083000000}"/>
    <cellStyle name="Comma 4 4 2" xfId="2872" xr:uid="{00000000-0005-0000-0000-000084000000}"/>
    <cellStyle name="Comma 4 4 2 2" xfId="3828" xr:uid="{00000000-0005-0000-0000-000085000000}"/>
    <cellStyle name="Comma 4 4 2 3" xfId="3775" xr:uid="{00000000-0005-0000-0000-000086000000}"/>
    <cellStyle name="Comma 4 4 3" xfId="3827" xr:uid="{00000000-0005-0000-0000-000087000000}"/>
    <cellStyle name="Comma 4 4 4" xfId="3774" xr:uid="{00000000-0005-0000-0000-000088000000}"/>
    <cellStyle name="Comma 4 5" xfId="2870" xr:uid="{00000000-0005-0000-0000-000089000000}"/>
    <cellStyle name="Comma 4 5 2" xfId="3829" xr:uid="{00000000-0005-0000-0000-00008A000000}"/>
    <cellStyle name="Comma 4 5 3" xfId="3776" xr:uid="{00000000-0005-0000-0000-00008B000000}"/>
    <cellStyle name="Comma 4 6" xfId="3822" xr:uid="{00000000-0005-0000-0000-00008C000000}"/>
    <cellStyle name="Comma 4 7" xfId="3769" xr:uid="{00000000-0005-0000-0000-00008D000000}"/>
    <cellStyle name="Comma 5" xfId="1664" xr:uid="{00000000-0005-0000-0000-00008E000000}"/>
    <cellStyle name="Comma 5 2" xfId="2681" xr:uid="{00000000-0005-0000-0000-00008F000000}"/>
    <cellStyle name="Comma 5 2 2" xfId="3831" xr:uid="{00000000-0005-0000-0000-000090000000}"/>
    <cellStyle name="Comma 5 2 3" xfId="3778" xr:uid="{00000000-0005-0000-0000-000091000000}"/>
    <cellStyle name="Comma 5 3" xfId="3830" xr:uid="{00000000-0005-0000-0000-000092000000}"/>
    <cellStyle name="Comma 5 4" xfId="3777" xr:uid="{00000000-0005-0000-0000-000093000000}"/>
    <cellStyle name="Comma 6" xfId="56" xr:uid="{00000000-0005-0000-0000-000094000000}"/>
    <cellStyle name="Comma 6 2" xfId="1665" xr:uid="{00000000-0005-0000-0000-000095000000}"/>
    <cellStyle name="Comma 6 2 2" xfId="2873" xr:uid="{00000000-0005-0000-0000-000096000000}"/>
    <cellStyle name="Comma 6 2 2 2" xfId="3833" xr:uid="{00000000-0005-0000-0000-000097000000}"/>
    <cellStyle name="Comma 6 2 3" xfId="3780" xr:uid="{00000000-0005-0000-0000-000098000000}"/>
    <cellStyle name="Comma 6 3" xfId="3832" xr:uid="{00000000-0005-0000-0000-000099000000}"/>
    <cellStyle name="Comma 6 4" xfId="3779" xr:uid="{00000000-0005-0000-0000-00009A000000}"/>
    <cellStyle name="Comma 7" xfId="2682" xr:uid="{00000000-0005-0000-0000-00009B000000}"/>
    <cellStyle name="Comma 7 2" xfId="3736" xr:uid="{00000000-0005-0000-0000-00009C000000}"/>
    <cellStyle name="Comma 7 2 2" xfId="3835" xr:uid="{00000000-0005-0000-0000-00009D000000}"/>
    <cellStyle name="Comma 7 2 3" xfId="3782" xr:uid="{00000000-0005-0000-0000-00009E000000}"/>
    <cellStyle name="Comma 7 3" xfId="2863" xr:uid="{00000000-0005-0000-0000-00009F000000}"/>
    <cellStyle name="Comma 7 3 2" xfId="3834" xr:uid="{00000000-0005-0000-0000-0000A0000000}"/>
    <cellStyle name="Comma 7 4" xfId="3781" xr:uid="{00000000-0005-0000-0000-0000A1000000}"/>
    <cellStyle name="Comma0 - Type3" xfId="57" xr:uid="{00000000-0005-0000-0000-0000A2000000}"/>
    <cellStyle name="CustomizationCells" xfId="58" xr:uid="{00000000-0005-0000-0000-0000A3000000}"/>
    <cellStyle name="CustomizationCells 2" xfId="2809" xr:uid="{00000000-0005-0000-0000-0000A4000000}"/>
    <cellStyle name="CustomizationCells 3" xfId="2683" xr:uid="{00000000-0005-0000-0000-0000A5000000}"/>
    <cellStyle name="CustomizationCells 4" xfId="2810" xr:uid="{00000000-0005-0000-0000-0000A6000000}"/>
    <cellStyle name="CustomizationCells 5" xfId="2684" xr:uid="{00000000-0005-0000-0000-0000A7000000}"/>
    <cellStyle name="CustomizationCells 6" xfId="2685" xr:uid="{00000000-0005-0000-0000-0000A8000000}"/>
    <cellStyle name="Euro" xfId="59" xr:uid="{00000000-0005-0000-0000-0000A9000000}"/>
    <cellStyle name="Euro 10" xfId="60" xr:uid="{00000000-0005-0000-0000-0000AA000000}"/>
    <cellStyle name="Euro 10 2" xfId="61" xr:uid="{00000000-0005-0000-0000-0000AB000000}"/>
    <cellStyle name="Euro 10 2 2" xfId="1666" xr:uid="{00000000-0005-0000-0000-0000AC000000}"/>
    <cellStyle name="Euro 10 3" xfId="62" xr:uid="{00000000-0005-0000-0000-0000AD000000}"/>
    <cellStyle name="Euro 10 3 2" xfId="63" xr:uid="{00000000-0005-0000-0000-0000AE000000}"/>
    <cellStyle name="Euro 10 3 3" xfId="2686" xr:uid="{00000000-0005-0000-0000-0000AF000000}"/>
    <cellStyle name="Euro 10 3 3 2" xfId="2875" xr:uid="{00000000-0005-0000-0000-0000B0000000}"/>
    <cellStyle name="Euro 10 3 4" xfId="2874" xr:uid="{00000000-0005-0000-0000-0000B1000000}"/>
    <cellStyle name="Euro 10 4" xfId="64" xr:uid="{00000000-0005-0000-0000-0000B2000000}"/>
    <cellStyle name="Euro 10 4 2" xfId="1667" xr:uid="{00000000-0005-0000-0000-0000B3000000}"/>
    <cellStyle name="Euro 10 4 2 2" xfId="2877" xr:uid="{00000000-0005-0000-0000-0000B4000000}"/>
    <cellStyle name="Euro 10 4 3" xfId="2876" xr:uid="{00000000-0005-0000-0000-0000B5000000}"/>
    <cellStyle name="Euro 10 5" xfId="65" xr:uid="{00000000-0005-0000-0000-0000B6000000}"/>
    <cellStyle name="Euro 10 6" xfId="1668" xr:uid="{00000000-0005-0000-0000-0000B7000000}"/>
    <cellStyle name="Euro 11" xfId="66" xr:uid="{00000000-0005-0000-0000-0000B8000000}"/>
    <cellStyle name="Euro 11 2" xfId="67" xr:uid="{00000000-0005-0000-0000-0000B9000000}"/>
    <cellStyle name="Euro 11 2 2" xfId="1669" xr:uid="{00000000-0005-0000-0000-0000BA000000}"/>
    <cellStyle name="Euro 11 3" xfId="68" xr:uid="{00000000-0005-0000-0000-0000BB000000}"/>
    <cellStyle name="Euro 11 3 2" xfId="69" xr:uid="{00000000-0005-0000-0000-0000BC000000}"/>
    <cellStyle name="Euro 11 3 3" xfId="2687" xr:uid="{00000000-0005-0000-0000-0000BD000000}"/>
    <cellStyle name="Euro 11 3 3 2" xfId="2879" xr:uid="{00000000-0005-0000-0000-0000BE000000}"/>
    <cellStyle name="Euro 11 3 4" xfId="2878" xr:uid="{00000000-0005-0000-0000-0000BF000000}"/>
    <cellStyle name="Euro 11 4" xfId="70" xr:uid="{00000000-0005-0000-0000-0000C0000000}"/>
    <cellStyle name="Euro 11 4 2" xfId="1670" xr:uid="{00000000-0005-0000-0000-0000C1000000}"/>
    <cellStyle name="Euro 11 4 2 2" xfId="2881" xr:uid="{00000000-0005-0000-0000-0000C2000000}"/>
    <cellStyle name="Euro 11 4 3" xfId="2880" xr:uid="{00000000-0005-0000-0000-0000C3000000}"/>
    <cellStyle name="Euro 11 5" xfId="71" xr:uid="{00000000-0005-0000-0000-0000C4000000}"/>
    <cellStyle name="Euro 11 6" xfId="1671" xr:uid="{00000000-0005-0000-0000-0000C5000000}"/>
    <cellStyle name="Euro 12" xfId="72" xr:uid="{00000000-0005-0000-0000-0000C6000000}"/>
    <cellStyle name="Euro 12 2" xfId="73" xr:uid="{00000000-0005-0000-0000-0000C7000000}"/>
    <cellStyle name="Euro 12 2 2" xfId="1672" xr:uid="{00000000-0005-0000-0000-0000C8000000}"/>
    <cellStyle name="Euro 12 3" xfId="74" xr:uid="{00000000-0005-0000-0000-0000C9000000}"/>
    <cellStyle name="Euro 12 3 2" xfId="75" xr:uid="{00000000-0005-0000-0000-0000CA000000}"/>
    <cellStyle name="Euro 12 3 3" xfId="2688" xr:uid="{00000000-0005-0000-0000-0000CB000000}"/>
    <cellStyle name="Euro 12 3 3 2" xfId="2883" xr:uid="{00000000-0005-0000-0000-0000CC000000}"/>
    <cellStyle name="Euro 12 3 4" xfId="2882" xr:uid="{00000000-0005-0000-0000-0000CD000000}"/>
    <cellStyle name="Euro 12 4" xfId="76" xr:uid="{00000000-0005-0000-0000-0000CE000000}"/>
    <cellStyle name="Euro 12 4 2" xfId="1673" xr:uid="{00000000-0005-0000-0000-0000CF000000}"/>
    <cellStyle name="Euro 12 4 2 2" xfId="2885" xr:uid="{00000000-0005-0000-0000-0000D0000000}"/>
    <cellStyle name="Euro 12 4 3" xfId="2884" xr:uid="{00000000-0005-0000-0000-0000D1000000}"/>
    <cellStyle name="Euro 12 5" xfId="77" xr:uid="{00000000-0005-0000-0000-0000D2000000}"/>
    <cellStyle name="Euro 12 6" xfId="1674" xr:uid="{00000000-0005-0000-0000-0000D3000000}"/>
    <cellStyle name="Euro 13" xfId="78" xr:uid="{00000000-0005-0000-0000-0000D4000000}"/>
    <cellStyle name="Euro 13 2" xfId="79" xr:uid="{00000000-0005-0000-0000-0000D5000000}"/>
    <cellStyle name="Euro 13 2 2" xfId="1675" xr:uid="{00000000-0005-0000-0000-0000D6000000}"/>
    <cellStyle name="Euro 13 3" xfId="80" xr:uid="{00000000-0005-0000-0000-0000D7000000}"/>
    <cellStyle name="Euro 13 3 2" xfId="81" xr:uid="{00000000-0005-0000-0000-0000D8000000}"/>
    <cellStyle name="Euro 13 3 3" xfId="2692" xr:uid="{00000000-0005-0000-0000-0000D9000000}"/>
    <cellStyle name="Euro 13 3 3 2" xfId="2887" xr:uid="{00000000-0005-0000-0000-0000DA000000}"/>
    <cellStyle name="Euro 13 3 4" xfId="2886" xr:uid="{00000000-0005-0000-0000-0000DB000000}"/>
    <cellStyle name="Euro 13 4" xfId="82" xr:uid="{00000000-0005-0000-0000-0000DC000000}"/>
    <cellStyle name="Euro 13 4 2" xfId="1676" xr:uid="{00000000-0005-0000-0000-0000DD000000}"/>
    <cellStyle name="Euro 13 4 2 2" xfId="2889" xr:uid="{00000000-0005-0000-0000-0000DE000000}"/>
    <cellStyle name="Euro 13 4 3" xfId="2888" xr:uid="{00000000-0005-0000-0000-0000DF000000}"/>
    <cellStyle name="Euro 13 5" xfId="83" xr:uid="{00000000-0005-0000-0000-0000E0000000}"/>
    <cellStyle name="Euro 13 6" xfId="1677" xr:uid="{00000000-0005-0000-0000-0000E1000000}"/>
    <cellStyle name="Euro 14" xfId="84" xr:uid="{00000000-0005-0000-0000-0000E2000000}"/>
    <cellStyle name="Euro 14 2" xfId="85" xr:uid="{00000000-0005-0000-0000-0000E3000000}"/>
    <cellStyle name="Euro 14 2 2" xfId="1678" xr:uid="{00000000-0005-0000-0000-0000E4000000}"/>
    <cellStyle name="Euro 14 3" xfId="86" xr:uid="{00000000-0005-0000-0000-0000E5000000}"/>
    <cellStyle name="Euro 14 3 2" xfId="87" xr:uid="{00000000-0005-0000-0000-0000E6000000}"/>
    <cellStyle name="Euro 14 3 3" xfId="2814" xr:uid="{00000000-0005-0000-0000-0000E7000000}"/>
    <cellStyle name="Euro 14 3 3 2" xfId="2891" xr:uid="{00000000-0005-0000-0000-0000E8000000}"/>
    <cellStyle name="Euro 14 3 4" xfId="2890" xr:uid="{00000000-0005-0000-0000-0000E9000000}"/>
    <cellStyle name="Euro 14 4" xfId="88" xr:uid="{00000000-0005-0000-0000-0000EA000000}"/>
    <cellStyle name="Euro 14 4 2" xfId="1679" xr:uid="{00000000-0005-0000-0000-0000EB000000}"/>
    <cellStyle name="Euro 14 4 2 2" xfId="2893" xr:uid="{00000000-0005-0000-0000-0000EC000000}"/>
    <cellStyle name="Euro 14 4 3" xfId="2892" xr:uid="{00000000-0005-0000-0000-0000ED000000}"/>
    <cellStyle name="Euro 14 5" xfId="89" xr:uid="{00000000-0005-0000-0000-0000EE000000}"/>
    <cellStyle name="Euro 14 6" xfId="1680" xr:uid="{00000000-0005-0000-0000-0000EF000000}"/>
    <cellStyle name="Euro 15" xfId="90" xr:uid="{00000000-0005-0000-0000-0000F0000000}"/>
    <cellStyle name="Euro 15 2" xfId="91" xr:uid="{00000000-0005-0000-0000-0000F1000000}"/>
    <cellStyle name="Euro 15 2 2" xfId="1681" xr:uid="{00000000-0005-0000-0000-0000F2000000}"/>
    <cellStyle name="Euro 15 3" xfId="92" xr:uid="{00000000-0005-0000-0000-0000F3000000}"/>
    <cellStyle name="Euro 15 3 2" xfId="93" xr:uid="{00000000-0005-0000-0000-0000F4000000}"/>
    <cellStyle name="Euro 15 3 3" xfId="2815" xr:uid="{00000000-0005-0000-0000-0000F5000000}"/>
    <cellStyle name="Euro 15 3 3 2" xfId="2895" xr:uid="{00000000-0005-0000-0000-0000F6000000}"/>
    <cellStyle name="Euro 15 3 4" xfId="2894" xr:uid="{00000000-0005-0000-0000-0000F7000000}"/>
    <cellStyle name="Euro 15 4" xfId="94" xr:uid="{00000000-0005-0000-0000-0000F8000000}"/>
    <cellStyle name="Euro 15 4 2" xfId="1682" xr:uid="{00000000-0005-0000-0000-0000F9000000}"/>
    <cellStyle name="Euro 15 4 2 2" xfId="2897" xr:uid="{00000000-0005-0000-0000-0000FA000000}"/>
    <cellStyle name="Euro 15 4 3" xfId="2896" xr:uid="{00000000-0005-0000-0000-0000FB000000}"/>
    <cellStyle name="Euro 15 5" xfId="95" xr:uid="{00000000-0005-0000-0000-0000FC000000}"/>
    <cellStyle name="Euro 15 6" xfId="1683" xr:uid="{00000000-0005-0000-0000-0000FD000000}"/>
    <cellStyle name="Euro 16" xfId="96" xr:uid="{00000000-0005-0000-0000-0000FE000000}"/>
    <cellStyle name="Euro 16 2" xfId="97" xr:uid="{00000000-0005-0000-0000-0000FF000000}"/>
    <cellStyle name="Euro 16 2 2" xfId="1684" xr:uid="{00000000-0005-0000-0000-000000010000}"/>
    <cellStyle name="Euro 16 3" xfId="98" xr:uid="{00000000-0005-0000-0000-000001010000}"/>
    <cellStyle name="Euro 16 3 2" xfId="99" xr:uid="{00000000-0005-0000-0000-000002010000}"/>
    <cellStyle name="Euro 16 3 3" xfId="2693" xr:uid="{00000000-0005-0000-0000-000003010000}"/>
    <cellStyle name="Euro 16 3 3 2" xfId="2899" xr:uid="{00000000-0005-0000-0000-000004010000}"/>
    <cellStyle name="Euro 16 3 4" xfId="2898" xr:uid="{00000000-0005-0000-0000-000005010000}"/>
    <cellStyle name="Euro 16 4" xfId="100" xr:uid="{00000000-0005-0000-0000-000006010000}"/>
    <cellStyle name="Euro 16 4 2" xfId="1685" xr:uid="{00000000-0005-0000-0000-000007010000}"/>
    <cellStyle name="Euro 16 4 2 2" xfId="2901" xr:uid="{00000000-0005-0000-0000-000008010000}"/>
    <cellStyle name="Euro 16 4 3" xfId="2900" xr:uid="{00000000-0005-0000-0000-000009010000}"/>
    <cellStyle name="Euro 16 5" xfId="101" xr:uid="{00000000-0005-0000-0000-00000A010000}"/>
    <cellStyle name="Euro 16 6" xfId="1686" xr:uid="{00000000-0005-0000-0000-00000B010000}"/>
    <cellStyle name="Euro 17" xfId="102" xr:uid="{00000000-0005-0000-0000-00000C010000}"/>
    <cellStyle name="Euro 17 2" xfId="103" xr:uid="{00000000-0005-0000-0000-00000D010000}"/>
    <cellStyle name="Euro 17 2 2" xfId="1687" xr:uid="{00000000-0005-0000-0000-00000E010000}"/>
    <cellStyle name="Euro 17 3" xfId="104" xr:uid="{00000000-0005-0000-0000-00000F010000}"/>
    <cellStyle name="Euro 17 3 2" xfId="105" xr:uid="{00000000-0005-0000-0000-000010010000}"/>
    <cellStyle name="Euro 17 3 3" xfId="2816" xr:uid="{00000000-0005-0000-0000-000011010000}"/>
    <cellStyle name="Euro 17 3 3 2" xfId="2903" xr:uid="{00000000-0005-0000-0000-000012010000}"/>
    <cellStyle name="Euro 17 3 4" xfId="2902" xr:uid="{00000000-0005-0000-0000-000013010000}"/>
    <cellStyle name="Euro 17 4" xfId="106" xr:uid="{00000000-0005-0000-0000-000014010000}"/>
    <cellStyle name="Euro 17 4 2" xfId="1688" xr:uid="{00000000-0005-0000-0000-000015010000}"/>
    <cellStyle name="Euro 17 4 2 2" xfId="2905" xr:uid="{00000000-0005-0000-0000-000016010000}"/>
    <cellStyle name="Euro 17 4 3" xfId="2904" xr:uid="{00000000-0005-0000-0000-000017010000}"/>
    <cellStyle name="Euro 17 5" xfId="107" xr:uid="{00000000-0005-0000-0000-000018010000}"/>
    <cellStyle name="Euro 17 6" xfId="1689" xr:uid="{00000000-0005-0000-0000-000019010000}"/>
    <cellStyle name="Euro 18" xfId="108" xr:uid="{00000000-0005-0000-0000-00001A010000}"/>
    <cellStyle name="Euro 18 2" xfId="109" xr:uid="{00000000-0005-0000-0000-00001B010000}"/>
    <cellStyle name="Euro 18 2 2" xfId="1690" xr:uid="{00000000-0005-0000-0000-00001C010000}"/>
    <cellStyle name="Euro 18 3" xfId="110" xr:uid="{00000000-0005-0000-0000-00001D010000}"/>
    <cellStyle name="Euro 18 3 2" xfId="111" xr:uid="{00000000-0005-0000-0000-00001E010000}"/>
    <cellStyle name="Euro 18 3 3" xfId="2694" xr:uid="{00000000-0005-0000-0000-00001F010000}"/>
    <cellStyle name="Euro 18 3 3 2" xfId="2907" xr:uid="{00000000-0005-0000-0000-000020010000}"/>
    <cellStyle name="Euro 18 3 4" xfId="2906" xr:uid="{00000000-0005-0000-0000-000021010000}"/>
    <cellStyle name="Euro 18 4" xfId="112" xr:uid="{00000000-0005-0000-0000-000022010000}"/>
    <cellStyle name="Euro 18 4 2" xfId="1691" xr:uid="{00000000-0005-0000-0000-000023010000}"/>
    <cellStyle name="Euro 18 4 2 2" xfId="2909" xr:uid="{00000000-0005-0000-0000-000024010000}"/>
    <cellStyle name="Euro 18 4 3" xfId="2908" xr:uid="{00000000-0005-0000-0000-000025010000}"/>
    <cellStyle name="Euro 18 5" xfId="113" xr:uid="{00000000-0005-0000-0000-000026010000}"/>
    <cellStyle name="Euro 18 6" xfId="1692" xr:uid="{00000000-0005-0000-0000-000027010000}"/>
    <cellStyle name="Euro 19" xfId="114" xr:uid="{00000000-0005-0000-0000-000028010000}"/>
    <cellStyle name="Euro 19 2" xfId="115" xr:uid="{00000000-0005-0000-0000-000029010000}"/>
    <cellStyle name="Euro 19 2 2" xfId="1693" xr:uid="{00000000-0005-0000-0000-00002A010000}"/>
    <cellStyle name="Euro 19 3" xfId="116" xr:uid="{00000000-0005-0000-0000-00002B010000}"/>
    <cellStyle name="Euro 19 3 2" xfId="117" xr:uid="{00000000-0005-0000-0000-00002C010000}"/>
    <cellStyle name="Euro 19 3 3" xfId="2817" xr:uid="{00000000-0005-0000-0000-00002D010000}"/>
    <cellStyle name="Euro 19 3 3 2" xfId="2911" xr:uid="{00000000-0005-0000-0000-00002E010000}"/>
    <cellStyle name="Euro 19 3 4" xfId="2910" xr:uid="{00000000-0005-0000-0000-00002F010000}"/>
    <cellStyle name="Euro 19 4" xfId="118" xr:uid="{00000000-0005-0000-0000-000030010000}"/>
    <cellStyle name="Euro 19 4 2" xfId="1694" xr:uid="{00000000-0005-0000-0000-000031010000}"/>
    <cellStyle name="Euro 19 4 2 2" xfId="2913" xr:uid="{00000000-0005-0000-0000-000032010000}"/>
    <cellStyle name="Euro 19 4 3" xfId="2912" xr:uid="{00000000-0005-0000-0000-000033010000}"/>
    <cellStyle name="Euro 19 5" xfId="119" xr:uid="{00000000-0005-0000-0000-000034010000}"/>
    <cellStyle name="Euro 19 6" xfId="1695" xr:uid="{00000000-0005-0000-0000-000035010000}"/>
    <cellStyle name="Euro 2" xfId="120" xr:uid="{00000000-0005-0000-0000-000036010000}"/>
    <cellStyle name="Euro 2 2" xfId="121" xr:uid="{00000000-0005-0000-0000-000037010000}"/>
    <cellStyle name="Euro 2 2 2" xfId="1696" xr:uid="{00000000-0005-0000-0000-000038010000}"/>
    <cellStyle name="Euro 2 3" xfId="122" xr:uid="{00000000-0005-0000-0000-000039010000}"/>
    <cellStyle name="Euro 2 3 2" xfId="123" xr:uid="{00000000-0005-0000-0000-00003A010000}"/>
    <cellStyle name="Euro 2 3 3" xfId="2818" xr:uid="{00000000-0005-0000-0000-00003B010000}"/>
    <cellStyle name="Euro 2 3 3 2" xfId="2915" xr:uid="{00000000-0005-0000-0000-00003C010000}"/>
    <cellStyle name="Euro 2 3 4" xfId="2914" xr:uid="{00000000-0005-0000-0000-00003D010000}"/>
    <cellStyle name="Euro 2 4" xfId="124" xr:uid="{00000000-0005-0000-0000-00003E010000}"/>
    <cellStyle name="Euro 2 4 2" xfId="1697" xr:uid="{00000000-0005-0000-0000-00003F010000}"/>
    <cellStyle name="Euro 2 4 2 2" xfId="2917" xr:uid="{00000000-0005-0000-0000-000040010000}"/>
    <cellStyle name="Euro 2 4 3" xfId="2916" xr:uid="{00000000-0005-0000-0000-000041010000}"/>
    <cellStyle name="Euro 2 5" xfId="125" xr:uid="{00000000-0005-0000-0000-000042010000}"/>
    <cellStyle name="Euro 2 6" xfId="1698" xr:uid="{00000000-0005-0000-0000-000043010000}"/>
    <cellStyle name="Euro 20" xfId="126" xr:uid="{00000000-0005-0000-0000-000044010000}"/>
    <cellStyle name="Euro 20 2" xfId="127" xr:uid="{00000000-0005-0000-0000-000045010000}"/>
    <cellStyle name="Euro 20 2 2" xfId="1699" xr:uid="{00000000-0005-0000-0000-000046010000}"/>
    <cellStyle name="Euro 20 3" xfId="128" xr:uid="{00000000-0005-0000-0000-000047010000}"/>
    <cellStyle name="Euro 20 3 2" xfId="129" xr:uid="{00000000-0005-0000-0000-000048010000}"/>
    <cellStyle name="Euro 20 3 3" xfId="2695" xr:uid="{00000000-0005-0000-0000-000049010000}"/>
    <cellStyle name="Euro 20 3 3 2" xfId="2919" xr:uid="{00000000-0005-0000-0000-00004A010000}"/>
    <cellStyle name="Euro 20 3 4" xfId="2918" xr:uid="{00000000-0005-0000-0000-00004B010000}"/>
    <cellStyle name="Euro 20 4" xfId="130" xr:uid="{00000000-0005-0000-0000-00004C010000}"/>
    <cellStyle name="Euro 20 4 2" xfId="1700" xr:uid="{00000000-0005-0000-0000-00004D010000}"/>
    <cellStyle name="Euro 20 4 2 2" xfId="2921" xr:uid="{00000000-0005-0000-0000-00004E010000}"/>
    <cellStyle name="Euro 20 4 3" xfId="2920" xr:uid="{00000000-0005-0000-0000-00004F010000}"/>
    <cellStyle name="Euro 20 5" xfId="131" xr:uid="{00000000-0005-0000-0000-000050010000}"/>
    <cellStyle name="Euro 20 6" xfId="1701" xr:uid="{00000000-0005-0000-0000-000051010000}"/>
    <cellStyle name="Euro 21" xfId="132" xr:uid="{00000000-0005-0000-0000-000052010000}"/>
    <cellStyle name="Euro 21 2" xfId="133" xr:uid="{00000000-0005-0000-0000-000053010000}"/>
    <cellStyle name="Euro 21 2 2" xfId="1702" xr:uid="{00000000-0005-0000-0000-000054010000}"/>
    <cellStyle name="Euro 21 3" xfId="134" xr:uid="{00000000-0005-0000-0000-000055010000}"/>
    <cellStyle name="Euro 21 3 2" xfId="135" xr:uid="{00000000-0005-0000-0000-000056010000}"/>
    <cellStyle name="Euro 21 3 3" xfId="2819" xr:uid="{00000000-0005-0000-0000-000057010000}"/>
    <cellStyle name="Euro 21 3 3 2" xfId="2923" xr:uid="{00000000-0005-0000-0000-000058010000}"/>
    <cellStyle name="Euro 21 3 4" xfId="2922" xr:uid="{00000000-0005-0000-0000-000059010000}"/>
    <cellStyle name="Euro 21 4" xfId="136" xr:uid="{00000000-0005-0000-0000-00005A010000}"/>
    <cellStyle name="Euro 21 4 2" xfId="1703" xr:uid="{00000000-0005-0000-0000-00005B010000}"/>
    <cellStyle name="Euro 21 4 2 2" xfId="2925" xr:uid="{00000000-0005-0000-0000-00005C010000}"/>
    <cellStyle name="Euro 21 4 3" xfId="2924" xr:uid="{00000000-0005-0000-0000-00005D010000}"/>
    <cellStyle name="Euro 21 5" xfId="137" xr:uid="{00000000-0005-0000-0000-00005E010000}"/>
    <cellStyle name="Euro 21 6" xfId="1704" xr:uid="{00000000-0005-0000-0000-00005F010000}"/>
    <cellStyle name="Euro 22" xfId="138" xr:uid="{00000000-0005-0000-0000-000060010000}"/>
    <cellStyle name="Euro 22 2" xfId="139" xr:uid="{00000000-0005-0000-0000-000061010000}"/>
    <cellStyle name="Euro 22 2 2" xfId="1705" xr:uid="{00000000-0005-0000-0000-000062010000}"/>
    <cellStyle name="Euro 22 3" xfId="140" xr:uid="{00000000-0005-0000-0000-000063010000}"/>
    <cellStyle name="Euro 22 3 2" xfId="141" xr:uid="{00000000-0005-0000-0000-000064010000}"/>
    <cellStyle name="Euro 22 3 3" xfId="2696" xr:uid="{00000000-0005-0000-0000-000065010000}"/>
    <cellStyle name="Euro 22 3 3 2" xfId="2927" xr:uid="{00000000-0005-0000-0000-000066010000}"/>
    <cellStyle name="Euro 22 3 4" xfId="2926" xr:uid="{00000000-0005-0000-0000-000067010000}"/>
    <cellStyle name="Euro 22 4" xfId="142" xr:uid="{00000000-0005-0000-0000-000068010000}"/>
    <cellStyle name="Euro 22 4 2" xfId="1706" xr:uid="{00000000-0005-0000-0000-000069010000}"/>
    <cellStyle name="Euro 22 4 2 2" xfId="2929" xr:uid="{00000000-0005-0000-0000-00006A010000}"/>
    <cellStyle name="Euro 22 4 3" xfId="2928" xr:uid="{00000000-0005-0000-0000-00006B010000}"/>
    <cellStyle name="Euro 22 5" xfId="143" xr:uid="{00000000-0005-0000-0000-00006C010000}"/>
    <cellStyle name="Euro 22 6" xfId="1707" xr:uid="{00000000-0005-0000-0000-00006D010000}"/>
    <cellStyle name="Euro 23" xfId="144" xr:uid="{00000000-0005-0000-0000-00006E010000}"/>
    <cellStyle name="Euro 23 2" xfId="145" xr:uid="{00000000-0005-0000-0000-00006F010000}"/>
    <cellStyle name="Euro 23 2 2" xfId="1708" xr:uid="{00000000-0005-0000-0000-000070010000}"/>
    <cellStyle name="Euro 23 3" xfId="146" xr:uid="{00000000-0005-0000-0000-000071010000}"/>
    <cellStyle name="Euro 23 3 2" xfId="147" xr:uid="{00000000-0005-0000-0000-000072010000}"/>
    <cellStyle name="Euro 23 3 3" xfId="2697" xr:uid="{00000000-0005-0000-0000-000073010000}"/>
    <cellStyle name="Euro 23 3 3 2" xfId="2931" xr:uid="{00000000-0005-0000-0000-000074010000}"/>
    <cellStyle name="Euro 23 3 4" xfId="2930" xr:uid="{00000000-0005-0000-0000-000075010000}"/>
    <cellStyle name="Euro 23 4" xfId="148" xr:uid="{00000000-0005-0000-0000-000076010000}"/>
    <cellStyle name="Euro 23 4 2" xfId="1709" xr:uid="{00000000-0005-0000-0000-000077010000}"/>
    <cellStyle name="Euro 23 4 2 2" xfId="2933" xr:uid="{00000000-0005-0000-0000-000078010000}"/>
    <cellStyle name="Euro 23 4 3" xfId="2932" xr:uid="{00000000-0005-0000-0000-000079010000}"/>
    <cellStyle name="Euro 23 5" xfId="149" xr:uid="{00000000-0005-0000-0000-00007A010000}"/>
    <cellStyle name="Euro 23 6" xfId="1710" xr:uid="{00000000-0005-0000-0000-00007B010000}"/>
    <cellStyle name="Euro 24" xfId="150" xr:uid="{00000000-0005-0000-0000-00007C010000}"/>
    <cellStyle name="Euro 24 2" xfId="151" xr:uid="{00000000-0005-0000-0000-00007D010000}"/>
    <cellStyle name="Euro 24 2 2" xfId="1711" xr:uid="{00000000-0005-0000-0000-00007E010000}"/>
    <cellStyle name="Euro 24 3" xfId="152" xr:uid="{00000000-0005-0000-0000-00007F010000}"/>
    <cellStyle name="Euro 24 3 2" xfId="153" xr:uid="{00000000-0005-0000-0000-000080010000}"/>
    <cellStyle name="Euro 24 3 3" xfId="2698" xr:uid="{00000000-0005-0000-0000-000081010000}"/>
    <cellStyle name="Euro 24 3 3 2" xfId="2935" xr:uid="{00000000-0005-0000-0000-000082010000}"/>
    <cellStyle name="Euro 24 3 4" xfId="2934" xr:uid="{00000000-0005-0000-0000-000083010000}"/>
    <cellStyle name="Euro 24 4" xfId="154" xr:uid="{00000000-0005-0000-0000-000084010000}"/>
    <cellStyle name="Euro 24 4 2" xfId="1712" xr:uid="{00000000-0005-0000-0000-000085010000}"/>
    <cellStyle name="Euro 24 4 2 2" xfId="2937" xr:uid="{00000000-0005-0000-0000-000086010000}"/>
    <cellStyle name="Euro 24 4 3" xfId="2936" xr:uid="{00000000-0005-0000-0000-000087010000}"/>
    <cellStyle name="Euro 24 5" xfId="155" xr:uid="{00000000-0005-0000-0000-000088010000}"/>
    <cellStyle name="Euro 24 6" xfId="1713" xr:uid="{00000000-0005-0000-0000-000089010000}"/>
    <cellStyle name="Euro 25" xfId="156" xr:uid="{00000000-0005-0000-0000-00008A010000}"/>
    <cellStyle name="Euro 25 2" xfId="157" xr:uid="{00000000-0005-0000-0000-00008B010000}"/>
    <cellStyle name="Euro 25 2 2" xfId="1714" xr:uid="{00000000-0005-0000-0000-00008C010000}"/>
    <cellStyle name="Euro 25 3" xfId="158" xr:uid="{00000000-0005-0000-0000-00008D010000}"/>
    <cellStyle name="Euro 25 3 2" xfId="159" xr:uid="{00000000-0005-0000-0000-00008E010000}"/>
    <cellStyle name="Euro 25 3 3" xfId="2699" xr:uid="{00000000-0005-0000-0000-00008F010000}"/>
    <cellStyle name="Euro 25 3 3 2" xfId="2939" xr:uid="{00000000-0005-0000-0000-000090010000}"/>
    <cellStyle name="Euro 25 3 4" xfId="2938" xr:uid="{00000000-0005-0000-0000-000091010000}"/>
    <cellStyle name="Euro 25 4" xfId="160" xr:uid="{00000000-0005-0000-0000-000092010000}"/>
    <cellStyle name="Euro 25 4 2" xfId="1715" xr:uid="{00000000-0005-0000-0000-000093010000}"/>
    <cellStyle name="Euro 25 4 2 2" xfId="2941" xr:uid="{00000000-0005-0000-0000-000094010000}"/>
    <cellStyle name="Euro 25 4 3" xfId="2940" xr:uid="{00000000-0005-0000-0000-000095010000}"/>
    <cellStyle name="Euro 25 5" xfId="161" xr:uid="{00000000-0005-0000-0000-000096010000}"/>
    <cellStyle name="Euro 25 6" xfId="1716" xr:uid="{00000000-0005-0000-0000-000097010000}"/>
    <cellStyle name="Euro 26" xfId="162" xr:uid="{00000000-0005-0000-0000-000098010000}"/>
    <cellStyle name="Euro 26 2" xfId="163" xr:uid="{00000000-0005-0000-0000-000099010000}"/>
    <cellStyle name="Euro 26 2 2" xfId="1717" xr:uid="{00000000-0005-0000-0000-00009A010000}"/>
    <cellStyle name="Euro 26 3" xfId="164" xr:uid="{00000000-0005-0000-0000-00009B010000}"/>
    <cellStyle name="Euro 26 3 2" xfId="165" xr:uid="{00000000-0005-0000-0000-00009C010000}"/>
    <cellStyle name="Euro 26 3 3" xfId="2700" xr:uid="{00000000-0005-0000-0000-00009D010000}"/>
    <cellStyle name="Euro 26 3 3 2" xfId="2943" xr:uid="{00000000-0005-0000-0000-00009E010000}"/>
    <cellStyle name="Euro 26 3 4" xfId="2942" xr:uid="{00000000-0005-0000-0000-00009F010000}"/>
    <cellStyle name="Euro 26 4" xfId="166" xr:uid="{00000000-0005-0000-0000-0000A0010000}"/>
    <cellStyle name="Euro 26 4 2" xfId="1718" xr:uid="{00000000-0005-0000-0000-0000A1010000}"/>
    <cellStyle name="Euro 26 4 2 2" xfId="2945" xr:uid="{00000000-0005-0000-0000-0000A2010000}"/>
    <cellStyle name="Euro 26 4 3" xfId="2944" xr:uid="{00000000-0005-0000-0000-0000A3010000}"/>
    <cellStyle name="Euro 26 5" xfId="167" xr:uid="{00000000-0005-0000-0000-0000A4010000}"/>
    <cellStyle name="Euro 26 6" xfId="1719" xr:uid="{00000000-0005-0000-0000-0000A5010000}"/>
    <cellStyle name="Euro 27" xfId="168" xr:uid="{00000000-0005-0000-0000-0000A6010000}"/>
    <cellStyle name="Euro 27 2" xfId="169" xr:uid="{00000000-0005-0000-0000-0000A7010000}"/>
    <cellStyle name="Euro 27 2 2" xfId="1720" xr:uid="{00000000-0005-0000-0000-0000A8010000}"/>
    <cellStyle name="Euro 27 3" xfId="170" xr:uid="{00000000-0005-0000-0000-0000A9010000}"/>
    <cellStyle name="Euro 27 3 2" xfId="171" xr:uid="{00000000-0005-0000-0000-0000AA010000}"/>
    <cellStyle name="Euro 27 3 3" xfId="2820" xr:uid="{00000000-0005-0000-0000-0000AB010000}"/>
    <cellStyle name="Euro 27 3 3 2" xfId="2947" xr:uid="{00000000-0005-0000-0000-0000AC010000}"/>
    <cellStyle name="Euro 27 3 4" xfId="2946" xr:uid="{00000000-0005-0000-0000-0000AD010000}"/>
    <cellStyle name="Euro 27 4" xfId="172" xr:uid="{00000000-0005-0000-0000-0000AE010000}"/>
    <cellStyle name="Euro 27 4 2" xfId="1721" xr:uid="{00000000-0005-0000-0000-0000AF010000}"/>
    <cellStyle name="Euro 27 4 2 2" xfId="2949" xr:uid="{00000000-0005-0000-0000-0000B0010000}"/>
    <cellStyle name="Euro 27 4 3" xfId="2948" xr:uid="{00000000-0005-0000-0000-0000B1010000}"/>
    <cellStyle name="Euro 27 5" xfId="173" xr:uid="{00000000-0005-0000-0000-0000B2010000}"/>
    <cellStyle name="Euro 27 6" xfId="1722" xr:uid="{00000000-0005-0000-0000-0000B3010000}"/>
    <cellStyle name="Euro 28" xfId="174" xr:uid="{00000000-0005-0000-0000-0000B4010000}"/>
    <cellStyle name="Euro 28 2" xfId="175" xr:uid="{00000000-0005-0000-0000-0000B5010000}"/>
    <cellStyle name="Euro 28 2 2" xfId="1723" xr:uid="{00000000-0005-0000-0000-0000B6010000}"/>
    <cellStyle name="Euro 28 3" xfId="176" xr:uid="{00000000-0005-0000-0000-0000B7010000}"/>
    <cellStyle name="Euro 28 3 2" xfId="177" xr:uid="{00000000-0005-0000-0000-0000B8010000}"/>
    <cellStyle name="Euro 28 3 3" xfId="2821" xr:uid="{00000000-0005-0000-0000-0000B9010000}"/>
    <cellStyle name="Euro 28 3 3 2" xfId="2951" xr:uid="{00000000-0005-0000-0000-0000BA010000}"/>
    <cellStyle name="Euro 28 3 4" xfId="2950" xr:uid="{00000000-0005-0000-0000-0000BB010000}"/>
    <cellStyle name="Euro 28 4" xfId="178" xr:uid="{00000000-0005-0000-0000-0000BC010000}"/>
    <cellStyle name="Euro 28 4 2" xfId="1724" xr:uid="{00000000-0005-0000-0000-0000BD010000}"/>
    <cellStyle name="Euro 28 4 2 2" xfId="2953" xr:uid="{00000000-0005-0000-0000-0000BE010000}"/>
    <cellStyle name="Euro 28 4 3" xfId="2952" xr:uid="{00000000-0005-0000-0000-0000BF010000}"/>
    <cellStyle name="Euro 28 5" xfId="179" xr:uid="{00000000-0005-0000-0000-0000C0010000}"/>
    <cellStyle name="Euro 28 6" xfId="1725" xr:uid="{00000000-0005-0000-0000-0000C1010000}"/>
    <cellStyle name="Euro 29" xfId="180" xr:uid="{00000000-0005-0000-0000-0000C2010000}"/>
    <cellStyle name="Euro 29 2" xfId="181" xr:uid="{00000000-0005-0000-0000-0000C3010000}"/>
    <cellStyle name="Euro 29 2 2" xfId="1726" xr:uid="{00000000-0005-0000-0000-0000C4010000}"/>
    <cellStyle name="Euro 29 3" xfId="182" xr:uid="{00000000-0005-0000-0000-0000C5010000}"/>
    <cellStyle name="Euro 29 3 2" xfId="183" xr:uid="{00000000-0005-0000-0000-0000C6010000}"/>
    <cellStyle name="Euro 29 3 3" xfId="2701" xr:uid="{00000000-0005-0000-0000-0000C7010000}"/>
    <cellStyle name="Euro 29 3 3 2" xfId="2955" xr:uid="{00000000-0005-0000-0000-0000C8010000}"/>
    <cellStyle name="Euro 29 3 4" xfId="2954" xr:uid="{00000000-0005-0000-0000-0000C9010000}"/>
    <cellStyle name="Euro 29 4" xfId="184" xr:uid="{00000000-0005-0000-0000-0000CA010000}"/>
    <cellStyle name="Euro 29 4 2" xfId="1727" xr:uid="{00000000-0005-0000-0000-0000CB010000}"/>
    <cellStyle name="Euro 29 4 2 2" xfId="2957" xr:uid="{00000000-0005-0000-0000-0000CC010000}"/>
    <cellStyle name="Euro 29 4 3" xfId="2956" xr:uid="{00000000-0005-0000-0000-0000CD010000}"/>
    <cellStyle name="Euro 29 5" xfId="185" xr:uid="{00000000-0005-0000-0000-0000CE010000}"/>
    <cellStyle name="Euro 29 6" xfId="1728" xr:uid="{00000000-0005-0000-0000-0000CF010000}"/>
    <cellStyle name="Euro 3" xfId="186" xr:uid="{00000000-0005-0000-0000-0000D0010000}"/>
    <cellStyle name="Euro 3 2" xfId="187" xr:uid="{00000000-0005-0000-0000-0000D1010000}"/>
    <cellStyle name="Euro 3 2 2" xfId="1729" xr:uid="{00000000-0005-0000-0000-0000D2010000}"/>
    <cellStyle name="Euro 3 3" xfId="188" xr:uid="{00000000-0005-0000-0000-0000D3010000}"/>
    <cellStyle name="Euro 3 3 2" xfId="189" xr:uid="{00000000-0005-0000-0000-0000D4010000}"/>
    <cellStyle name="Euro 3 3 3" xfId="2822" xr:uid="{00000000-0005-0000-0000-0000D5010000}"/>
    <cellStyle name="Euro 3 3 3 2" xfId="2959" xr:uid="{00000000-0005-0000-0000-0000D6010000}"/>
    <cellStyle name="Euro 3 3 4" xfId="2958" xr:uid="{00000000-0005-0000-0000-0000D7010000}"/>
    <cellStyle name="Euro 3 4" xfId="190" xr:uid="{00000000-0005-0000-0000-0000D8010000}"/>
    <cellStyle name="Euro 3 4 2" xfId="1731" xr:uid="{00000000-0005-0000-0000-0000D9010000}"/>
    <cellStyle name="Euro 3 4 2 2" xfId="2961" xr:uid="{00000000-0005-0000-0000-0000DA010000}"/>
    <cellStyle name="Euro 3 4 3" xfId="2960" xr:uid="{00000000-0005-0000-0000-0000DB010000}"/>
    <cellStyle name="Euro 3 5" xfId="191" xr:uid="{00000000-0005-0000-0000-0000DC010000}"/>
    <cellStyle name="Euro 3 6" xfId="1732" xr:uid="{00000000-0005-0000-0000-0000DD010000}"/>
    <cellStyle name="Euro 30" xfId="192" xr:uid="{00000000-0005-0000-0000-0000DE010000}"/>
    <cellStyle name="Euro 30 2" xfId="193" xr:uid="{00000000-0005-0000-0000-0000DF010000}"/>
    <cellStyle name="Euro 30 2 2" xfId="1733" xr:uid="{00000000-0005-0000-0000-0000E0010000}"/>
    <cellStyle name="Euro 30 3" xfId="194" xr:uid="{00000000-0005-0000-0000-0000E1010000}"/>
    <cellStyle name="Euro 30 3 2" xfId="195" xr:uid="{00000000-0005-0000-0000-0000E2010000}"/>
    <cellStyle name="Euro 30 3 3" xfId="2702" xr:uid="{00000000-0005-0000-0000-0000E3010000}"/>
    <cellStyle name="Euro 30 3 3 2" xfId="2963" xr:uid="{00000000-0005-0000-0000-0000E4010000}"/>
    <cellStyle name="Euro 30 3 4" xfId="2962" xr:uid="{00000000-0005-0000-0000-0000E5010000}"/>
    <cellStyle name="Euro 30 4" xfId="196" xr:uid="{00000000-0005-0000-0000-0000E6010000}"/>
    <cellStyle name="Euro 30 4 2" xfId="1734" xr:uid="{00000000-0005-0000-0000-0000E7010000}"/>
    <cellStyle name="Euro 30 4 2 2" xfId="2965" xr:uid="{00000000-0005-0000-0000-0000E8010000}"/>
    <cellStyle name="Euro 30 4 3" xfId="2964" xr:uid="{00000000-0005-0000-0000-0000E9010000}"/>
    <cellStyle name="Euro 30 5" xfId="197" xr:uid="{00000000-0005-0000-0000-0000EA010000}"/>
    <cellStyle name="Euro 30 6" xfId="1735" xr:uid="{00000000-0005-0000-0000-0000EB010000}"/>
    <cellStyle name="Euro 31" xfId="198" xr:uid="{00000000-0005-0000-0000-0000EC010000}"/>
    <cellStyle name="Euro 31 2" xfId="199" xr:uid="{00000000-0005-0000-0000-0000ED010000}"/>
    <cellStyle name="Euro 31 2 2" xfId="1736" xr:uid="{00000000-0005-0000-0000-0000EE010000}"/>
    <cellStyle name="Euro 31 3" xfId="200" xr:uid="{00000000-0005-0000-0000-0000EF010000}"/>
    <cellStyle name="Euro 31 3 2" xfId="201" xr:uid="{00000000-0005-0000-0000-0000F0010000}"/>
    <cellStyle name="Euro 31 3 3" xfId="2703" xr:uid="{00000000-0005-0000-0000-0000F1010000}"/>
    <cellStyle name="Euro 31 3 3 2" xfId="2967" xr:uid="{00000000-0005-0000-0000-0000F2010000}"/>
    <cellStyle name="Euro 31 3 4" xfId="2966" xr:uid="{00000000-0005-0000-0000-0000F3010000}"/>
    <cellStyle name="Euro 31 4" xfId="202" xr:uid="{00000000-0005-0000-0000-0000F4010000}"/>
    <cellStyle name="Euro 31 4 2" xfId="1738" xr:uid="{00000000-0005-0000-0000-0000F5010000}"/>
    <cellStyle name="Euro 31 4 2 2" xfId="2969" xr:uid="{00000000-0005-0000-0000-0000F6010000}"/>
    <cellStyle name="Euro 31 4 3" xfId="2968" xr:uid="{00000000-0005-0000-0000-0000F7010000}"/>
    <cellStyle name="Euro 31 5" xfId="203" xr:uid="{00000000-0005-0000-0000-0000F8010000}"/>
    <cellStyle name="Euro 31 6" xfId="1740" xr:uid="{00000000-0005-0000-0000-0000F9010000}"/>
    <cellStyle name="Euro 32" xfId="204" xr:uid="{00000000-0005-0000-0000-0000FA010000}"/>
    <cellStyle name="Euro 32 2" xfId="205" xr:uid="{00000000-0005-0000-0000-0000FB010000}"/>
    <cellStyle name="Euro 32 2 2" xfId="1741" xr:uid="{00000000-0005-0000-0000-0000FC010000}"/>
    <cellStyle name="Euro 32 3" xfId="206" xr:uid="{00000000-0005-0000-0000-0000FD010000}"/>
    <cellStyle name="Euro 32 3 2" xfId="207" xr:uid="{00000000-0005-0000-0000-0000FE010000}"/>
    <cellStyle name="Euro 32 3 3" xfId="2704" xr:uid="{00000000-0005-0000-0000-0000FF010000}"/>
    <cellStyle name="Euro 32 3 3 2" xfId="2971" xr:uid="{00000000-0005-0000-0000-000000020000}"/>
    <cellStyle name="Euro 32 3 4" xfId="2970" xr:uid="{00000000-0005-0000-0000-000001020000}"/>
    <cellStyle name="Euro 32 4" xfId="208" xr:uid="{00000000-0005-0000-0000-000002020000}"/>
    <cellStyle name="Euro 32 4 2" xfId="1742" xr:uid="{00000000-0005-0000-0000-000003020000}"/>
    <cellStyle name="Euro 32 4 2 2" xfId="2973" xr:uid="{00000000-0005-0000-0000-000004020000}"/>
    <cellStyle name="Euro 32 4 3" xfId="2972" xr:uid="{00000000-0005-0000-0000-000005020000}"/>
    <cellStyle name="Euro 32 5" xfId="209" xr:uid="{00000000-0005-0000-0000-000006020000}"/>
    <cellStyle name="Euro 32 6" xfId="1743" xr:uid="{00000000-0005-0000-0000-000007020000}"/>
    <cellStyle name="Euro 33" xfId="210" xr:uid="{00000000-0005-0000-0000-000008020000}"/>
    <cellStyle name="Euro 33 2" xfId="211" xr:uid="{00000000-0005-0000-0000-000009020000}"/>
    <cellStyle name="Euro 33 2 2" xfId="1744" xr:uid="{00000000-0005-0000-0000-00000A020000}"/>
    <cellStyle name="Euro 33 3" xfId="212" xr:uid="{00000000-0005-0000-0000-00000B020000}"/>
    <cellStyle name="Euro 33 3 2" xfId="213" xr:uid="{00000000-0005-0000-0000-00000C020000}"/>
    <cellStyle name="Euro 33 3 3" xfId="2705" xr:uid="{00000000-0005-0000-0000-00000D020000}"/>
    <cellStyle name="Euro 33 3 3 2" xfId="2975" xr:uid="{00000000-0005-0000-0000-00000E020000}"/>
    <cellStyle name="Euro 33 3 4" xfId="2974" xr:uid="{00000000-0005-0000-0000-00000F020000}"/>
    <cellStyle name="Euro 33 4" xfId="214" xr:uid="{00000000-0005-0000-0000-000010020000}"/>
    <cellStyle name="Euro 33 4 2" xfId="1745" xr:uid="{00000000-0005-0000-0000-000011020000}"/>
    <cellStyle name="Euro 33 4 2 2" xfId="2977" xr:uid="{00000000-0005-0000-0000-000012020000}"/>
    <cellStyle name="Euro 33 4 3" xfId="2976" xr:uid="{00000000-0005-0000-0000-000013020000}"/>
    <cellStyle name="Euro 33 5" xfId="215" xr:uid="{00000000-0005-0000-0000-000014020000}"/>
    <cellStyle name="Euro 33 6" xfId="1746" xr:uid="{00000000-0005-0000-0000-000015020000}"/>
    <cellStyle name="Euro 34" xfId="216" xr:uid="{00000000-0005-0000-0000-000016020000}"/>
    <cellStyle name="Euro 34 2" xfId="217" xr:uid="{00000000-0005-0000-0000-000017020000}"/>
    <cellStyle name="Euro 34 2 2" xfId="1747" xr:uid="{00000000-0005-0000-0000-000018020000}"/>
    <cellStyle name="Euro 34 3" xfId="218" xr:uid="{00000000-0005-0000-0000-000019020000}"/>
    <cellStyle name="Euro 34 3 2" xfId="219" xr:uid="{00000000-0005-0000-0000-00001A020000}"/>
    <cellStyle name="Euro 34 3 3" xfId="2706" xr:uid="{00000000-0005-0000-0000-00001B020000}"/>
    <cellStyle name="Euro 34 3 3 2" xfId="2979" xr:uid="{00000000-0005-0000-0000-00001C020000}"/>
    <cellStyle name="Euro 34 3 4" xfId="2978" xr:uid="{00000000-0005-0000-0000-00001D020000}"/>
    <cellStyle name="Euro 34 4" xfId="220" xr:uid="{00000000-0005-0000-0000-00001E020000}"/>
    <cellStyle name="Euro 34 4 2" xfId="1748" xr:uid="{00000000-0005-0000-0000-00001F020000}"/>
    <cellStyle name="Euro 34 4 2 2" xfId="2981" xr:uid="{00000000-0005-0000-0000-000020020000}"/>
    <cellStyle name="Euro 34 4 3" xfId="2980" xr:uid="{00000000-0005-0000-0000-000021020000}"/>
    <cellStyle name="Euro 34 5" xfId="221" xr:uid="{00000000-0005-0000-0000-000022020000}"/>
    <cellStyle name="Euro 34 6" xfId="1749" xr:uid="{00000000-0005-0000-0000-000023020000}"/>
    <cellStyle name="Euro 35" xfId="222" xr:uid="{00000000-0005-0000-0000-000024020000}"/>
    <cellStyle name="Euro 35 2" xfId="223" xr:uid="{00000000-0005-0000-0000-000025020000}"/>
    <cellStyle name="Euro 35 2 2" xfId="1750" xr:uid="{00000000-0005-0000-0000-000026020000}"/>
    <cellStyle name="Euro 35 3" xfId="224" xr:uid="{00000000-0005-0000-0000-000027020000}"/>
    <cellStyle name="Euro 35 3 2" xfId="225" xr:uid="{00000000-0005-0000-0000-000028020000}"/>
    <cellStyle name="Euro 35 3 3" xfId="2707" xr:uid="{00000000-0005-0000-0000-000029020000}"/>
    <cellStyle name="Euro 35 3 3 2" xfId="2983" xr:uid="{00000000-0005-0000-0000-00002A020000}"/>
    <cellStyle name="Euro 35 3 4" xfId="2982" xr:uid="{00000000-0005-0000-0000-00002B020000}"/>
    <cellStyle name="Euro 35 4" xfId="226" xr:uid="{00000000-0005-0000-0000-00002C020000}"/>
    <cellStyle name="Euro 35 4 2" xfId="1751" xr:uid="{00000000-0005-0000-0000-00002D020000}"/>
    <cellStyle name="Euro 35 4 2 2" xfId="2985" xr:uid="{00000000-0005-0000-0000-00002E020000}"/>
    <cellStyle name="Euro 35 4 3" xfId="2984" xr:uid="{00000000-0005-0000-0000-00002F020000}"/>
    <cellStyle name="Euro 35 5" xfId="227" xr:uid="{00000000-0005-0000-0000-000030020000}"/>
    <cellStyle name="Euro 35 6" xfId="1752" xr:uid="{00000000-0005-0000-0000-000031020000}"/>
    <cellStyle name="Euro 36" xfId="228" xr:uid="{00000000-0005-0000-0000-000032020000}"/>
    <cellStyle name="Euro 36 2" xfId="229" xr:uid="{00000000-0005-0000-0000-000033020000}"/>
    <cellStyle name="Euro 36 2 2" xfId="1753" xr:uid="{00000000-0005-0000-0000-000034020000}"/>
    <cellStyle name="Euro 36 3" xfId="230" xr:uid="{00000000-0005-0000-0000-000035020000}"/>
    <cellStyle name="Euro 36 3 2" xfId="231" xr:uid="{00000000-0005-0000-0000-000036020000}"/>
    <cellStyle name="Euro 36 3 3" xfId="2665" xr:uid="{00000000-0005-0000-0000-000037020000}"/>
    <cellStyle name="Euro 36 3 3 2" xfId="2987" xr:uid="{00000000-0005-0000-0000-000038020000}"/>
    <cellStyle name="Euro 36 3 4" xfId="2986" xr:uid="{00000000-0005-0000-0000-000039020000}"/>
    <cellStyle name="Euro 36 4" xfId="232" xr:uid="{00000000-0005-0000-0000-00003A020000}"/>
    <cellStyle name="Euro 36 4 2" xfId="1754" xr:uid="{00000000-0005-0000-0000-00003B020000}"/>
    <cellStyle name="Euro 36 4 2 2" xfId="2989" xr:uid="{00000000-0005-0000-0000-00003C020000}"/>
    <cellStyle name="Euro 36 4 3" xfId="2988" xr:uid="{00000000-0005-0000-0000-00003D020000}"/>
    <cellStyle name="Euro 36 5" xfId="233" xr:uid="{00000000-0005-0000-0000-00003E020000}"/>
    <cellStyle name="Euro 36 6" xfId="1755" xr:uid="{00000000-0005-0000-0000-00003F020000}"/>
    <cellStyle name="Euro 37" xfId="234" xr:uid="{00000000-0005-0000-0000-000040020000}"/>
    <cellStyle name="Euro 37 2" xfId="235" xr:uid="{00000000-0005-0000-0000-000041020000}"/>
    <cellStyle name="Euro 37 2 2" xfId="1756" xr:uid="{00000000-0005-0000-0000-000042020000}"/>
    <cellStyle name="Euro 37 3" xfId="236" xr:uid="{00000000-0005-0000-0000-000043020000}"/>
    <cellStyle name="Euro 37 3 2" xfId="237" xr:uid="{00000000-0005-0000-0000-000044020000}"/>
    <cellStyle name="Euro 37 3 3" xfId="2708" xr:uid="{00000000-0005-0000-0000-000045020000}"/>
    <cellStyle name="Euro 37 3 3 2" xfId="2991" xr:uid="{00000000-0005-0000-0000-000046020000}"/>
    <cellStyle name="Euro 37 3 4" xfId="2990" xr:uid="{00000000-0005-0000-0000-000047020000}"/>
    <cellStyle name="Euro 37 4" xfId="238" xr:uid="{00000000-0005-0000-0000-000048020000}"/>
    <cellStyle name="Euro 37 4 2" xfId="1757" xr:uid="{00000000-0005-0000-0000-000049020000}"/>
    <cellStyle name="Euro 37 4 2 2" xfId="2993" xr:uid="{00000000-0005-0000-0000-00004A020000}"/>
    <cellStyle name="Euro 37 4 3" xfId="2992" xr:uid="{00000000-0005-0000-0000-00004B020000}"/>
    <cellStyle name="Euro 37 5" xfId="239" xr:uid="{00000000-0005-0000-0000-00004C020000}"/>
    <cellStyle name="Euro 37 6" xfId="1758" xr:uid="{00000000-0005-0000-0000-00004D020000}"/>
    <cellStyle name="Euro 38" xfId="240" xr:uid="{00000000-0005-0000-0000-00004E020000}"/>
    <cellStyle name="Euro 38 2" xfId="241" xr:uid="{00000000-0005-0000-0000-00004F020000}"/>
    <cellStyle name="Euro 38 2 2" xfId="1759" xr:uid="{00000000-0005-0000-0000-000050020000}"/>
    <cellStyle name="Euro 38 3" xfId="242" xr:uid="{00000000-0005-0000-0000-000051020000}"/>
    <cellStyle name="Euro 38 3 2" xfId="243" xr:uid="{00000000-0005-0000-0000-000052020000}"/>
    <cellStyle name="Euro 38 3 3" xfId="2709" xr:uid="{00000000-0005-0000-0000-000053020000}"/>
    <cellStyle name="Euro 38 3 3 2" xfId="2995" xr:uid="{00000000-0005-0000-0000-000054020000}"/>
    <cellStyle name="Euro 38 3 4" xfId="2994" xr:uid="{00000000-0005-0000-0000-000055020000}"/>
    <cellStyle name="Euro 38 4" xfId="244" xr:uid="{00000000-0005-0000-0000-000056020000}"/>
    <cellStyle name="Euro 38 4 2" xfId="1760" xr:uid="{00000000-0005-0000-0000-000057020000}"/>
    <cellStyle name="Euro 38 4 2 2" xfId="2997" xr:uid="{00000000-0005-0000-0000-000058020000}"/>
    <cellStyle name="Euro 38 4 3" xfId="2996" xr:uid="{00000000-0005-0000-0000-000059020000}"/>
    <cellStyle name="Euro 38 5" xfId="245" xr:uid="{00000000-0005-0000-0000-00005A020000}"/>
    <cellStyle name="Euro 38 6" xfId="1761" xr:uid="{00000000-0005-0000-0000-00005B020000}"/>
    <cellStyle name="Euro 39" xfId="246" xr:uid="{00000000-0005-0000-0000-00005C020000}"/>
    <cellStyle name="Euro 39 2" xfId="247" xr:uid="{00000000-0005-0000-0000-00005D020000}"/>
    <cellStyle name="Euro 39 2 2" xfId="1762" xr:uid="{00000000-0005-0000-0000-00005E020000}"/>
    <cellStyle name="Euro 39 3" xfId="248" xr:uid="{00000000-0005-0000-0000-00005F020000}"/>
    <cellStyle name="Euro 39 3 2" xfId="249" xr:uid="{00000000-0005-0000-0000-000060020000}"/>
    <cellStyle name="Euro 39 3 3" xfId="2666" xr:uid="{00000000-0005-0000-0000-000061020000}"/>
    <cellStyle name="Euro 39 3 3 2" xfId="2999" xr:uid="{00000000-0005-0000-0000-000062020000}"/>
    <cellStyle name="Euro 39 3 4" xfId="2998" xr:uid="{00000000-0005-0000-0000-000063020000}"/>
    <cellStyle name="Euro 39 4" xfId="250" xr:uid="{00000000-0005-0000-0000-000064020000}"/>
    <cellStyle name="Euro 39 4 2" xfId="1763" xr:uid="{00000000-0005-0000-0000-000065020000}"/>
    <cellStyle name="Euro 39 4 2 2" xfId="3001" xr:uid="{00000000-0005-0000-0000-000066020000}"/>
    <cellStyle name="Euro 39 4 3" xfId="3000" xr:uid="{00000000-0005-0000-0000-000067020000}"/>
    <cellStyle name="Euro 39 5" xfId="251" xr:uid="{00000000-0005-0000-0000-000068020000}"/>
    <cellStyle name="Euro 39 6" xfId="1764" xr:uid="{00000000-0005-0000-0000-000069020000}"/>
    <cellStyle name="Euro 4" xfId="252" xr:uid="{00000000-0005-0000-0000-00006A020000}"/>
    <cellStyle name="Euro 4 2" xfId="253" xr:uid="{00000000-0005-0000-0000-00006B020000}"/>
    <cellStyle name="Euro 4 2 2" xfId="1765" xr:uid="{00000000-0005-0000-0000-00006C020000}"/>
    <cellStyle name="Euro 4 3" xfId="254" xr:uid="{00000000-0005-0000-0000-00006D020000}"/>
    <cellStyle name="Euro 4 3 2" xfId="255" xr:uid="{00000000-0005-0000-0000-00006E020000}"/>
    <cellStyle name="Euro 4 3 3" xfId="2710" xr:uid="{00000000-0005-0000-0000-00006F020000}"/>
    <cellStyle name="Euro 4 3 3 2" xfId="3003" xr:uid="{00000000-0005-0000-0000-000070020000}"/>
    <cellStyle name="Euro 4 3 4" xfId="3002" xr:uid="{00000000-0005-0000-0000-000071020000}"/>
    <cellStyle name="Euro 4 4" xfId="256" xr:uid="{00000000-0005-0000-0000-000072020000}"/>
    <cellStyle name="Euro 4 4 2" xfId="1766" xr:uid="{00000000-0005-0000-0000-000073020000}"/>
    <cellStyle name="Euro 4 4 2 2" xfId="3005" xr:uid="{00000000-0005-0000-0000-000074020000}"/>
    <cellStyle name="Euro 4 4 3" xfId="3004" xr:uid="{00000000-0005-0000-0000-000075020000}"/>
    <cellStyle name="Euro 4 5" xfId="257" xr:uid="{00000000-0005-0000-0000-000076020000}"/>
    <cellStyle name="Euro 4 6" xfId="1767" xr:uid="{00000000-0005-0000-0000-000077020000}"/>
    <cellStyle name="Euro 40" xfId="258" xr:uid="{00000000-0005-0000-0000-000078020000}"/>
    <cellStyle name="Euro 40 2" xfId="259" xr:uid="{00000000-0005-0000-0000-000079020000}"/>
    <cellStyle name="Euro 40 2 2" xfId="1768" xr:uid="{00000000-0005-0000-0000-00007A020000}"/>
    <cellStyle name="Euro 40 3" xfId="260" xr:uid="{00000000-0005-0000-0000-00007B020000}"/>
    <cellStyle name="Euro 40 3 2" xfId="261" xr:uid="{00000000-0005-0000-0000-00007C020000}"/>
    <cellStyle name="Euro 40 3 3" xfId="2824" xr:uid="{00000000-0005-0000-0000-00007D020000}"/>
    <cellStyle name="Euro 40 3 3 2" xfId="3007" xr:uid="{00000000-0005-0000-0000-00007E020000}"/>
    <cellStyle name="Euro 40 3 4" xfId="3006" xr:uid="{00000000-0005-0000-0000-00007F020000}"/>
    <cellStyle name="Euro 40 4" xfId="262" xr:uid="{00000000-0005-0000-0000-000080020000}"/>
    <cellStyle name="Euro 40 4 2" xfId="1769" xr:uid="{00000000-0005-0000-0000-000081020000}"/>
    <cellStyle name="Euro 40 4 2 2" xfId="3009" xr:uid="{00000000-0005-0000-0000-000082020000}"/>
    <cellStyle name="Euro 40 4 3" xfId="3008" xr:uid="{00000000-0005-0000-0000-000083020000}"/>
    <cellStyle name="Euro 40 5" xfId="263" xr:uid="{00000000-0005-0000-0000-000084020000}"/>
    <cellStyle name="Euro 40 6" xfId="1770" xr:uid="{00000000-0005-0000-0000-000085020000}"/>
    <cellStyle name="Euro 41" xfId="264" xr:uid="{00000000-0005-0000-0000-000086020000}"/>
    <cellStyle name="Euro 41 2" xfId="265" xr:uid="{00000000-0005-0000-0000-000087020000}"/>
    <cellStyle name="Euro 41 2 2" xfId="1771" xr:uid="{00000000-0005-0000-0000-000088020000}"/>
    <cellStyle name="Euro 41 3" xfId="266" xr:uid="{00000000-0005-0000-0000-000089020000}"/>
    <cellStyle name="Euro 41 3 2" xfId="267" xr:uid="{00000000-0005-0000-0000-00008A020000}"/>
    <cellStyle name="Euro 41 3 3" xfId="2667" xr:uid="{00000000-0005-0000-0000-00008B020000}"/>
    <cellStyle name="Euro 41 3 3 2" xfId="3011" xr:uid="{00000000-0005-0000-0000-00008C020000}"/>
    <cellStyle name="Euro 41 3 4" xfId="3010" xr:uid="{00000000-0005-0000-0000-00008D020000}"/>
    <cellStyle name="Euro 41 4" xfId="268" xr:uid="{00000000-0005-0000-0000-00008E020000}"/>
    <cellStyle name="Euro 41 4 2" xfId="1772" xr:uid="{00000000-0005-0000-0000-00008F020000}"/>
    <cellStyle name="Euro 41 4 2 2" xfId="3013" xr:uid="{00000000-0005-0000-0000-000090020000}"/>
    <cellStyle name="Euro 41 4 3" xfId="3012" xr:uid="{00000000-0005-0000-0000-000091020000}"/>
    <cellStyle name="Euro 41 5" xfId="269" xr:uid="{00000000-0005-0000-0000-000092020000}"/>
    <cellStyle name="Euro 41 6" xfId="1773" xr:uid="{00000000-0005-0000-0000-000093020000}"/>
    <cellStyle name="Euro 42" xfId="270" xr:uid="{00000000-0005-0000-0000-000094020000}"/>
    <cellStyle name="Euro 42 2" xfId="271" xr:uid="{00000000-0005-0000-0000-000095020000}"/>
    <cellStyle name="Euro 42 2 2" xfId="1774" xr:uid="{00000000-0005-0000-0000-000096020000}"/>
    <cellStyle name="Euro 42 3" xfId="272" xr:uid="{00000000-0005-0000-0000-000097020000}"/>
    <cellStyle name="Euro 42 3 2" xfId="273" xr:uid="{00000000-0005-0000-0000-000098020000}"/>
    <cellStyle name="Euro 42 3 3" xfId="2825" xr:uid="{00000000-0005-0000-0000-000099020000}"/>
    <cellStyle name="Euro 42 3 3 2" xfId="3015" xr:uid="{00000000-0005-0000-0000-00009A020000}"/>
    <cellStyle name="Euro 42 3 4" xfId="3014" xr:uid="{00000000-0005-0000-0000-00009B020000}"/>
    <cellStyle name="Euro 42 4" xfId="274" xr:uid="{00000000-0005-0000-0000-00009C020000}"/>
    <cellStyle name="Euro 42 4 2" xfId="1775" xr:uid="{00000000-0005-0000-0000-00009D020000}"/>
    <cellStyle name="Euro 42 4 2 2" xfId="3017" xr:uid="{00000000-0005-0000-0000-00009E020000}"/>
    <cellStyle name="Euro 42 4 3" xfId="3016" xr:uid="{00000000-0005-0000-0000-00009F020000}"/>
    <cellStyle name="Euro 42 5" xfId="275" xr:uid="{00000000-0005-0000-0000-0000A0020000}"/>
    <cellStyle name="Euro 42 6" xfId="1776" xr:uid="{00000000-0005-0000-0000-0000A1020000}"/>
    <cellStyle name="Euro 43" xfId="276" xr:uid="{00000000-0005-0000-0000-0000A2020000}"/>
    <cellStyle name="Euro 43 2" xfId="277" xr:uid="{00000000-0005-0000-0000-0000A3020000}"/>
    <cellStyle name="Euro 43 2 2" xfId="1777" xr:uid="{00000000-0005-0000-0000-0000A4020000}"/>
    <cellStyle name="Euro 43 3" xfId="278" xr:uid="{00000000-0005-0000-0000-0000A5020000}"/>
    <cellStyle name="Euro 43 3 2" xfId="279" xr:uid="{00000000-0005-0000-0000-0000A6020000}"/>
    <cellStyle name="Euro 43 3 3" xfId="2826" xr:uid="{00000000-0005-0000-0000-0000A7020000}"/>
    <cellStyle name="Euro 43 3 3 2" xfId="3019" xr:uid="{00000000-0005-0000-0000-0000A8020000}"/>
    <cellStyle name="Euro 43 3 4" xfId="3018" xr:uid="{00000000-0005-0000-0000-0000A9020000}"/>
    <cellStyle name="Euro 43 4" xfId="280" xr:uid="{00000000-0005-0000-0000-0000AA020000}"/>
    <cellStyle name="Euro 43 4 2" xfId="1778" xr:uid="{00000000-0005-0000-0000-0000AB020000}"/>
    <cellStyle name="Euro 43 4 2 2" xfId="3021" xr:uid="{00000000-0005-0000-0000-0000AC020000}"/>
    <cellStyle name="Euro 43 4 3" xfId="3020" xr:uid="{00000000-0005-0000-0000-0000AD020000}"/>
    <cellStyle name="Euro 43 5" xfId="281" xr:uid="{00000000-0005-0000-0000-0000AE020000}"/>
    <cellStyle name="Euro 43 6" xfId="1779" xr:uid="{00000000-0005-0000-0000-0000AF020000}"/>
    <cellStyle name="Euro 44" xfId="282" xr:uid="{00000000-0005-0000-0000-0000B0020000}"/>
    <cellStyle name="Euro 44 2" xfId="283" xr:uid="{00000000-0005-0000-0000-0000B1020000}"/>
    <cellStyle name="Euro 44 2 2" xfId="1780" xr:uid="{00000000-0005-0000-0000-0000B2020000}"/>
    <cellStyle name="Euro 44 3" xfId="284" xr:uid="{00000000-0005-0000-0000-0000B3020000}"/>
    <cellStyle name="Euro 44 3 2" xfId="285" xr:uid="{00000000-0005-0000-0000-0000B4020000}"/>
    <cellStyle name="Euro 44 3 3" xfId="2668" xr:uid="{00000000-0005-0000-0000-0000B5020000}"/>
    <cellStyle name="Euro 44 3 3 2" xfId="3023" xr:uid="{00000000-0005-0000-0000-0000B6020000}"/>
    <cellStyle name="Euro 44 3 4" xfId="3022" xr:uid="{00000000-0005-0000-0000-0000B7020000}"/>
    <cellStyle name="Euro 44 4" xfId="286" xr:uid="{00000000-0005-0000-0000-0000B8020000}"/>
    <cellStyle name="Euro 44 4 2" xfId="1781" xr:uid="{00000000-0005-0000-0000-0000B9020000}"/>
    <cellStyle name="Euro 44 4 2 2" xfId="3025" xr:uid="{00000000-0005-0000-0000-0000BA020000}"/>
    <cellStyle name="Euro 44 4 3" xfId="3024" xr:uid="{00000000-0005-0000-0000-0000BB020000}"/>
    <cellStyle name="Euro 44 5" xfId="287" xr:uid="{00000000-0005-0000-0000-0000BC020000}"/>
    <cellStyle name="Euro 44 6" xfId="1782" xr:uid="{00000000-0005-0000-0000-0000BD020000}"/>
    <cellStyle name="Euro 45" xfId="288" xr:uid="{00000000-0005-0000-0000-0000BE020000}"/>
    <cellStyle name="Euro 45 2" xfId="1784" xr:uid="{00000000-0005-0000-0000-0000BF020000}"/>
    <cellStyle name="Euro 45 2 2" xfId="3027" xr:uid="{00000000-0005-0000-0000-0000C0020000}"/>
    <cellStyle name="Euro 45 2 3" xfId="2587" xr:uid="{00000000-0005-0000-0000-0000C1020000}"/>
    <cellStyle name="Euro 45 3" xfId="1783" xr:uid="{00000000-0005-0000-0000-0000C2020000}"/>
    <cellStyle name="Euro 45 3 2" xfId="3026" xr:uid="{00000000-0005-0000-0000-0000C3020000}"/>
    <cellStyle name="Euro 46" xfId="289" xr:uid="{00000000-0005-0000-0000-0000C4020000}"/>
    <cellStyle name="Euro 46 2" xfId="1785" xr:uid="{00000000-0005-0000-0000-0000C5020000}"/>
    <cellStyle name="Euro 47" xfId="290" xr:uid="{00000000-0005-0000-0000-0000C6020000}"/>
    <cellStyle name="Euro 47 2" xfId="291" xr:uid="{00000000-0005-0000-0000-0000C7020000}"/>
    <cellStyle name="Euro 47 3" xfId="2827" xr:uid="{00000000-0005-0000-0000-0000C8020000}"/>
    <cellStyle name="Euro 47 3 2" xfId="3029" xr:uid="{00000000-0005-0000-0000-0000C9020000}"/>
    <cellStyle name="Euro 47 4" xfId="3028" xr:uid="{00000000-0005-0000-0000-0000CA020000}"/>
    <cellStyle name="Euro 48" xfId="292" xr:uid="{00000000-0005-0000-0000-0000CB020000}"/>
    <cellStyle name="Euro 48 2" xfId="1786" xr:uid="{00000000-0005-0000-0000-0000CC020000}"/>
    <cellStyle name="Euro 49" xfId="293" xr:uid="{00000000-0005-0000-0000-0000CD020000}"/>
    <cellStyle name="Euro 49 2" xfId="1787" xr:uid="{00000000-0005-0000-0000-0000CE020000}"/>
    <cellStyle name="Euro 49 2 2" xfId="3031" xr:uid="{00000000-0005-0000-0000-0000CF020000}"/>
    <cellStyle name="Euro 49 3" xfId="3030" xr:uid="{00000000-0005-0000-0000-0000D0020000}"/>
    <cellStyle name="Euro 5" xfId="294" xr:uid="{00000000-0005-0000-0000-0000D1020000}"/>
    <cellStyle name="Euro 5 2" xfId="295" xr:uid="{00000000-0005-0000-0000-0000D2020000}"/>
    <cellStyle name="Euro 5 2 2" xfId="1788" xr:uid="{00000000-0005-0000-0000-0000D3020000}"/>
    <cellStyle name="Euro 5 3" xfId="296" xr:uid="{00000000-0005-0000-0000-0000D4020000}"/>
    <cellStyle name="Euro 5 3 2" xfId="297" xr:uid="{00000000-0005-0000-0000-0000D5020000}"/>
    <cellStyle name="Euro 5 3 3" xfId="2711" xr:uid="{00000000-0005-0000-0000-0000D6020000}"/>
    <cellStyle name="Euro 5 3 3 2" xfId="3033" xr:uid="{00000000-0005-0000-0000-0000D7020000}"/>
    <cellStyle name="Euro 5 3 4" xfId="3032" xr:uid="{00000000-0005-0000-0000-0000D8020000}"/>
    <cellStyle name="Euro 5 4" xfId="298" xr:uid="{00000000-0005-0000-0000-0000D9020000}"/>
    <cellStyle name="Euro 5 4 2" xfId="1789" xr:uid="{00000000-0005-0000-0000-0000DA020000}"/>
    <cellStyle name="Euro 5 4 2 2" xfId="3035" xr:uid="{00000000-0005-0000-0000-0000DB020000}"/>
    <cellStyle name="Euro 5 4 3" xfId="3034" xr:uid="{00000000-0005-0000-0000-0000DC020000}"/>
    <cellStyle name="Euro 5 5" xfId="299" xr:uid="{00000000-0005-0000-0000-0000DD020000}"/>
    <cellStyle name="Euro 5 6" xfId="1790" xr:uid="{00000000-0005-0000-0000-0000DE020000}"/>
    <cellStyle name="Euro 50" xfId="300" xr:uid="{00000000-0005-0000-0000-0000DF020000}"/>
    <cellStyle name="Euro 51" xfId="1545" xr:uid="{00000000-0005-0000-0000-0000E0020000}"/>
    <cellStyle name="Euro 51 2" xfId="1791" xr:uid="{00000000-0005-0000-0000-0000E1020000}"/>
    <cellStyle name="Euro 51 2 2" xfId="3036" xr:uid="{00000000-0005-0000-0000-0000E2020000}"/>
    <cellStyle name="Euro 51 3" xfId="2590" xr:uid="{00000000-0005-0000-0000-0000E3020000}"/>
    <cellStyle name="Euro 6" xfId="301" xr:uid="{00000000-0005-0000-0000-0000E4020000}"/>
    <cellStyle name="Euro 6 2" xfId="302" xr:uid="{00000000-0005-0000-0000-0000E5020000}"/>
    <cellStyle name="Euro 6 2 2" xfId="1792" xr:uid="{00000000-0005-0000-0000-0000E6020000}"/>
    <cellStyle name="Euro 6 3" xfId="303" xr:uid="{00000000-0005-0000-0000-0000E7020000}"/>
    <cellStyle name="Euro 6 3 2" xfId="304" xr:uid="{00000000-0005-0000-0000-0000E8020000}"/>
    <cellStyle name="Euro 6 3 3" xfId="2712" xr:uid="{00000000-0005-0000-0000-0000E9020000}"/>
    <cellStyle name="Euro 6 3 3 2" xfId="3038" xr:uid="{00000000-0005-0000-0000-0000EA020000}"/>
    <cellStyle name="Euro 6 3 4" xfId="3037" xr:uid="{00000000-0005-0000-0000-0000EB020000}"/>
    <cellStyle name="Euro 6 4" xfId="305" xr:uid="{00000000-0005-0000-0000-0000EC020000}"/>
    <cellStyle name="Euro 6 4 2" xfId="1793" xr:uid="{00000000-0005-0000-0000-0000ED020000}"/>
    <cellStyle name="Euro 6 4 2 2" xfId="3040" xr:uid="{00000000-0005-0000-0000-0000EE020000}"/>
    <cellStyle name="Euro 6 4 3" xfId="3039" xr:uid="{00000000-0005-0000-0000-0000EF020000}"/>
    <cellStyle name="Euro 6 5" xfId="306" xr:uid="{00000000-0005-0000-0000-0000F0020000}"/>
    <cellStyle name="Euro 6 6" xfId="1794" xr:uid="{00000000-0005-0000-0000-0000F1020000}"/>
    <cellStyle name="Euro 7" xfId="307" xr:uid="{00000000-0005-0000-0000-0000F2020000}"/>
    <cellStyle name="Euro 7 2" xfId="308" xr:uid="{00000000-0005-0000-0000-0000F3020000}"/>
    <cellStyle name="Euro 7 2 2" xfId="1795" xr:uid="{00000000-0005-0000-0000-0000F4020000}"/>
    <cellStyle name="Euro 7 3" xfId="309" xr:uid="{00000000-0005-0000-0000-0000F5020000}"/>
    <cellStyle name="Euro 7 3 2" xfId="310" xr:uid="{00000000-0005-0000-0000-0000F6020000}"/>
    <cellStyle name="Euro 7 3 3" xfId="2828" xr:uid="{00000000-0005-0000-0000-0000F7020000}"/>
    <cellStyle name="Euro 7 3 3 2" xfId="3042" xr:uid="{00000000-0005-0000-0000-0000F8020000}"/>
    <cellStyle name="Euro 7 3 4" xfId="3041" xr:uid="{00000000-0005-0000-0000-0000F9020000}"/>
    <cellStyle name="Euro 7 4" xfId="311" xr:uid="{00000000-0005-0000-0000-0000FA020000}"/>
    <cellStyle name="Euro 7 4 2" xfId="1796" xr:uid="{00000000-0005-0000-0000-0000FB020000}"/>
    <cellStyle name="Euro 7 4 2 2" xfId="3044" xr:uid="{00000000-0005-0000-0000-0000FC020000}"/>
    <cellStyle name="Euro 7 4 3" xfId="3043" xr:uid="{00000000-0005-0000-0000-0000FD020000}"/>
    <cellStyle name="Euro 7 5" xfId="312" xr:uid="{00000000-0005-0000-0000-0000FE020000}"/>
    <cellStyle name="Euro 7 6" xfId="1797" xr:uid="{00000000-0005-0000-0000-0000FF020000}"/>
    <cellStyle name="Euro 8" xfId="313" xr:uid="{00000000-0005-0000-0000-000000030000}"/>
    <cellStyle name="Euro 8 2" xfId="314" xr:uid="{00000000-0005-0000-0000-000001030000}"/>
    <cellStyle name="Euro 8 2 2" xfId="1798" xr:uid="{00000000-0005-0000-0000-000002030000}"/>
    <cellStyle name="Euro 8 3" xfId="315" xr:uid="{00000000-0005-0000-0000-000003030000}"/>
    <cellStyle name="Euro 8 3 2" xfId="316" xr:uid="{00000000-0005-0000-0000-000004030000}"/>
    <cellStyle name="Euro 8 3 3" xfId="2669" xr:uid="{00000000-0005-0000-0000-000005030000}"/>
    <cellStyle name="Euro 8 3 3 2" xfId="3046" xr:uid="{00000000-0005-0000-0000-000006030000}"/>
    <cellStyle name="Euro 8 3 4" xfId="3045" xr:uid="{00000000-0005-0000-0000-000007030000}"/>
    <cellStyle name="Euro 8 4" xfId="317" xr:uid="{00000000-0005-0000-0000-000008030000}"/>
    <cellStyle name="Euro 8 4 2" xfId="1799" xr:uid="{00000000-0005-0000-0000-000009030000}"/>
    <cellStyle name="Euro 8 4 2 2" xfId="3048" xr:uid="{00000000-0005-0000-0000-00000A030000}"/>
    <cellStyle name="Euro 8 4 3" xfId="3047" xr:uid="{00000000-0005-0000-0000-00000B030000}"/>
    <cellStyle name="Euro 8 5" xfId="318" xr:uid="{00000000-0005-0000-0000-00000C030000}"/>
    <cellStyle name="Euro 8 6" xfId="1800" xr:uid="{00000000-0005-0000-0000-00000D030000}"/>
    <cellStyle name="Euro 9" xfId="319" xr:uid="{00000000-0005-0000-0000-00000E030000}"/>
    <cellStyle name="Euro 9 2" xfId="320" xr:uid="{00000000-0005-0000-0000-00000F030000}"/>
    <cellStyle name="Euro 9 2 2" xfId="1801" xr:uid="{00000000-0005-0000-0000-000010030000}"/>
    <cellStyle name="Euro 9 3" xfId="321" xr:uid="{00000000-0005-0000-0000-000011030000}"/>
    <cellStyle name="Euro 9 3 2" xfId="322" xr:uid="{00000000-0005-0000-0000-000012030000}"/>
    <cellStyle name="Euro 9 3 3" xfId="2829" xr:uid="{00000000-0005-0000-0000-000013030000}"/>
    <cellStyle name="Euro 9 3 3 2" xfId="3050" xr:uid="{00000000-0005-0000-0000-000014030000}"/>
    <cellStyle name="Euro 9 3 4" xfId="3049" xr:uid="{00000000-0005-0000-0000-000015030000}"/>
    <cellStyle name="Euro 9 4" xfId="323" xr:uid="{00000000-0005-0000-0000-000016030000}"/>
    <cellStyle name="Euro 9 4 2" xfId="1802" xr:uid="{00000000-0005-0000-0000-000017030000}"/>
    <cellStyle name="Euro 9 4 2 2" xfId="3052" xr:uid="{00000000-0005-0000-0000-000018030000}"/>
    <cellStyle name="Euro 9 4 3" xfId="3051" xr:uid="{00000000-0005-0000-0000-000019030000}"/>
    <cellStyle name="Euro 9 5" xfId="324" xr:uid="{00000000-0005-0000-0000-00001A030000}"/>
    <cellStyle name="Euro 9 6" xfId="1803" xr:uid="{00000000-0005-0000-0000-00001B030000}"/>
    <cellStyle name="Fixed2 - Type2" xfId="325" xr:uid="{00000000-0005-0000-0000-00001C030000}"/>
    <cellStyle name="Headline" xfId="2527" xr:uid="{00000000-0005-0000-0000-00001D030000}"/>
    <cellStyle name="Hyperlink" xfId="3842" builtinId="8"/>
    <cellStyle name="Hyperlink 2" xfId="2830" xr:uid="{00000000-0005-0000-0000-00001F030000}"/>
    <cellStyle name="Hyperlink 2 2" xfId="2599" xr:uid="{00000000-0005-0000-0000-000020030000}"/>
    <cellStyle name="Input 2" xfId="327" xr:uid="{00000000-0005-0000-0000-000021030000}"/>
    <cellStyle name="Input 2 2" xfId="2713" xr:uid="{00000000-0005-0000-0000-000022030000}"/>
    <cellStyle name="Input 2 3" xfId="2670" xr:uid="{00000000-0005-0000-0000-000023030000}"/>
    <cellStyle name="Input 2 4" xfId="2714" xr:uid="{00000000-0005-0000-0000-000024030000}"/>
    <cellStyle name="Input 2 5" xfId="2831" xr:uid="{00000000-0005-0000-0000-000025030000}"/>
    <cellStyle name="Input 2 6" xfId="2802" xr:uid="{00000000-0005-0000-0000-000026030000}"/>
    <cellStyle name="Input 2 7" xfId="2715" xr:uid="{00000000-0005-0000-0000-000027030000}"/>
    <cellStyle name="Input 2 8" xfId="3748" xr:uid="{00000000-0005-0000-0000-000028030000}"/>
    <cellStyle name="Input 3" xfId="326" xr:uid="{00000000-0005-0000-0000-000029030000}"/>
    <cellStyle name="Input 3 2" xfId="2671" xr:uid="{00000000-0005-0000-0000-00002A030000}"/>
    <cellStyle name="Input 3 3" xfId="2716" xr:uid="{00000000-0005-0000-0000-00002B030000}"/>
    <cellStyle name="Input 3 4" xfId="2717" xr:uid="{00000000-0005-0000-0000-00002C030000}"/>
    <cellStyle name="Input 3 5" xfId="2672" xr:uid="{00000000-0005-0000-0000-00002D030000}"/>
    <cellStyle name="Input 3 6" xfId="2832" xr:uid="{00000000-0005-0000-0000-00002E030000}"/>
    <cellStyle name="Input 3 7" xfId="2600" xr:uid="{00000000-0005-0000-0000-00002F030000}"/>
    <cellStyle name="Input 4" xfId="3783" xr:uid="{00000000-0005-0000-0000-000030030000}"/>
    <cellStyle name="InputCells" xfId="328" xr:uid="{00000000-0005-0000-0000-000031030000}"/>
    <cellStyle name="Komma 2" xfId="15" xr:uid="{00000000-0005-0000-0000-000032030000}"/>
    <cellStyle name="Komma 2 2" xfId="2602" xr:uid="{00000000-0005-0000-0000-000033030000}"/>
    <cellStyle name="Komma 2 2 2" xfId="3837" xr:uid="{00000000-0005-0000-0000-000034030000}"/>
    <cellStyle name="Komma 2 2 3" xfId="3785" xr:uid="{00000000-0005-0000-0000-000035030000}"/>
    <cellStyle name="Komma 2 3" xfId="3740" xr:uid="{00000000-0005-0000-0000-000036030000}"/>
    <cellStyle name="Komma 2 3 2" xfId="3836" xr:uid="{00000000-0005-0000-0000-000037030000}"/>
    <cellStyle name="Komma 2 4" xfId="2601" xr:uid="{00000000-0005-0000-0000-000038030000}"/>
    <cellStyle name="Komma 2 5" xfId="3784" xr:uid="{00000000-0005-0000-0000-000039030000}"/>
    <cellStyle name="Komma 3" xfId="48" xr:uid="{00000000-0005-0000-0000-00003A030000}"/>
    <cellStyle name="Komma 3 2" xfId="2604" xr:uid="{00000000-0005-0000-0000-00003B030000}"/>
    <cellStyle name="Komma 3 3" xfId="2603" xr:uid="{00000000-0005-0000-0000-00003C030000}"/>
    <cellStyle name="Komma 4" xfId="2530" xr:uid="{00000000-0005-0000-0000-00003D030000}"/>
    <cellStyle name="Komma 4 2" xfId="3053" xr:uid="{00000000-0005-0000-0000-00003E030000}"/>
    <cellStyle name="Komma 4 2 2" xfId="3839" xr:uid="{00000000-0005-0000-0000-00003F030000}"/>
    <cellStyle name="Komma 4 2 3" xfId="3787" xr:uid="{00000000-0005-0000-0000-000040030000}"/>
    <cellStyle name="Komma 4 3" xfId="2790" xr:uid="{00000000-0005-0000-0000-000041030000}"/>
    <cellStyle name="Komma 4 3 2" xfId="3838" xr:uid="{00000000-0005-0000-0000-000042030000}"/>
    <cellStyle name="Komma 4 4" xfId="3786" xr:uid="{00000000-0005-0000-0000-000043030000}"/>
    <cellStyle name="Komma 5" xfId="2851" xr:uid="{00000000-0005-0000-0000-000044030000}"/>
    <cellStyle name="Komma 5 2" xfId="3054" xr:uid="{00000000-0005-0000-0000-000045030000}"/>
    <cellStyle name="Komma 5 2 2" xfId="3841" xr:uid="{00000000-0005-0000-0000-000046030000}"/>
    <cellStyle name="Komma 5 2 3" xfId="3789" xr:uid="{00000000-0005-0000-0000-000047030000}"/>
    <cellStyle name="Komma 5 3" xfId="3840" xr:uid="{00000000-0005-0000-0000-000048030000}"/>
    <cellStyle name="Komma 5 4" xfId="3788" xr:uid="{00000000-0005-0000-0000-000049030000}"/>
    <cellStyle name="Link" xfId="6" xr:uid="{00000000-0005-0000-0000-00004A030000}"/>
    <cellStyle name="Link 2" xfId="2605" xr:uid="{00000000-0005-0000-0000-00004B030000}"/>
    <cellStyle name="Link 3" xfId="2606" xr:uid="{00000000-0005-0000-0000-00004C030000}"/>
    <cellStyle name="Migliaia [0] 10" xfId="329" xr:uid="{00000000-0005-0000-0000-00004D030000}"/>
    <cellStyle name="Migliaia [0] 10 2" xfId="1804" xr:uid="{00000000-0005-0000-0000-00004E030000}"/>
    <cellStyle name="Migliaia [0] 10 3" xfId="2379" xr:uid="{00000000-0005-0000-0000-00004F030000}"/>
    <cellStyle name="Migliaia [0] 11" xfId="330" xr:uid="{00000000-0005-0000-0000-000050030000}"/>
    <cellStyle name="Migliaia [0] 11 2" xfId="1805" xr:uid="{00000000-0005-0000-0000-000051030000}"/>
    <cellStyle name="Migliaia [0] 11 3" xfId="2380" xr:uid="{00000000-0005-0000-0000-000052030000}"/>
    <cellStyle name="Migliaia [0] 12" xfId="331" xr:uid="{00000000-0005-0000-0000-000053030000}"/>
    <cellStyle name="Migliaia [0] 12 2" xfId="1806" xr:uid="{00000000-0005-0000-0000-000054030000}"/>
    <cellStyle name="Migliaia [0] 12 3" xfId="2381" xr:uid="{00000000-0005-0000-0000-000055030000}"/>
    <cellStyle name="Migliaia [0] 13" xfId="332" xr:uid="{00000000-0005-0000-0000-000056030000}"/>
    <cellStyle name="Migliaia [0] 13 2" xfId="1807" xr:uid="{00000000-0005-0000-0000-000057030000}"/>
    <cellStyle name="Migliaia [0] 13 3" xfId="2382" xr:uid="{00000000-0005-0000-0000-000058030000}"/>
    <cellStyle name="Migliaia [0] 14" xfId="333" xr:uid="{00000000-0005-0000-0000-000059030000}"/>
    <cellStyle name="Migliaia [0] 14 2" xfId="1808" xr:uid="{00000000-0005-0000-0000-00005A030000}"/>
    <cellStyle name="Migliaia [0] 14 3" xfId="2383" xr:uid="{00000000-0005-0000-0000-00005B030000}"/>
    <cellStyle name="Migliaia [0] 15" xfId="334" xr:uid="{00000000-0005-0000-0000-00005C030000}"/>
    <cellStyle name="Migliaia [0] 15 2" xfId="1809" xr:uid="{00000000-0005-0000-0000-00005D030000}"/>
    <cellStyle name="Migliaia [0] 15 3" xfId="2384" xr:uid="{00000000-0005-0000-0000-00005E030000}"/>
    <cellStyle name="Migliaia [0] 16" xfId="335" xr:uid="{00000000-0005-0000-0000-00005F030000}"/>
    <cellStyle name="Migliaia [0] 16 2" xfId="1810" xr:uid="{00000000-0005-0000-0000-000060030000}"/>
    <cellStyle name="Migliaia [0] 16 3" xfId="2385" xr:uid="{00000000-0005-0000-0000-000061030000}"/>
    <cellStyle name="Migliaia [0] 17" xfId="336" xr:uid="{00000000-0005-0000-0000-000062030000}"/>
    <cellStyle name="Migliaia [0] 17 2" xfId="1811" xr:uid="{00000000-0005-0000-0000-000063030000}"/>
    <cellStyle name="Migliaia [0] 17 3" xfId="2386" xr:uid="{00000000-0005-0000-0000-000064030000}"/>
    <cellStyle name="Migliaia [0] 18" xfId="337" xr:uid="{00000000-0005-0000-0000-000065030000}"/>
    <cellStyle name="Migliaia [0] 18 2" xfId="1812" xr:uid="{00000000-0005-0000-0000-000066030000}"/>
    <cellStyle name="Migliaia [0] 18 3" xfId="2387" xr:uid="{00000000-0005-0000-0000-000067030000}"/>
    <cellStyle name="Migliaia [0] 19" xfId="338" xr:uid="{00000000-0005-0000-0000-000068030000}"/>
    <cellStyle name="Migliaia [0] 19 2" xfId="1813" xr:uid="{00000000-0005-0000-0000-000069030000}"/>
    <cellStyle name="Migliaia [0] 19 3" xfId="2388" xr:uid="{00000000-0005-0000-0000-00006A030000}"/>
    <cellStyle name="Migliaia [0] 2" xfId="339" xr:uid="{00000000-0005-0000-0000-00006B030000}"/>
    <cellStyle name="Migliaia [0] 2 2" xfId="1814" xr:uid="{00000000-0005-0000-0000-00006C030000}"/>
    <cellStyle name="Migliaia [0] 2 3" xfId="2389" xr:uid="{00000000-0005-0000-0000-00006D030000}"/>
    <cellStyle name="Migliaia [0] 20" xfId="340" xr:uid="{00000000-0005-0000-0000-00006E030000}"/>
    <cellStyle name="Migliaia [0] 20 2" xfId="1815" xr:uid="{00000000-0005-0000-0000-00006F030000}"/>
    <cellStyle name="Migliaia [0] 20 3" xfId="2390" xr:uid="{00000000-0005-0000-0000-000070030000}"/>
    <cellStyle name="Migliaia [0] 21" xfId="341" xr:uid="{00000000-0005-0000-0000-000071030000}"/>
    <cellStyle name="Migliaia [0] 21 2" xfId="1816" xr:uid="{00000000-0005-0000-0000-000072030000}"/>
    <cellStyle name="Migliaia [0] 21 3" xfId="2391" xr:uid="{00000000-0005-0000-0000-000073030000}"/>
    <cellStyle name="Migliaia [0] 22" xfId="342" xr:uid="{00000000-0005-0000-0000-000074030000}"/>
    <cellStyle name="Migliaia [0] 22 2" xfId="1817" xr:uid="{00000000-0005-0000-0000-000075030000}"/>
    <cellStyle name="Migliaia [0] 22 3" xfId="2392" xr:uid="{00000000-0005-0000-0000-000076030000}"/>
    <cellStyle name="Migliaia [0] 23" xfId="343" xr:uid="{00000000-0005-0000-0000-000077030000}"/>
    <cellStyle name="Migliaia [0] 23 2" xfId="1818" xr:uid="{00000000-0005-0000-0000-000078030000}"/>
    <cellStyle name="Migliaia [0] 23 3" xfId="2393" xr:uid="{00000000-0005-0000-0000-000079030000}"/>
    <cellStyle name="Migliaia [0] 24" xfId="344" xr:uid="{00000000-0005-0000-0000-00007A030000}"/>
    <cellStyle name="Migliaia [0] 24 2" xfId="1819" xr:uid="{00000000-0005-0000-0000-00007B030000}"/>
    <cellStyle name="Migliaia [0] 24 3" xfId="2394" xr:uid="{00000000-0005-0000-0000-00007C030000}"/>
    <cellStyle name="Migliaia [0] 25" xfId="345" xr:uid="{00000000-0005-0000-0000-00007D030000}"/>
    <cellStyle name="Migliaia [0] 25 2" xfId="1820" xr:uid="{00000000-0005-0000-0000-00007E030000}"/>
    <cellStyle name="Migliaia [0] 25 3" xfId="2395" xr:uid="{00000000-0005-0000-0000-00007F030000}"/>
    <cellStyle name="Migliaia [0] 26" xfId="346" xr:uid="{00000000-0005-0000-0000-000080030000}"/>
    <cellStyle name="Migliaia [0] 26 2" xfId="1821" xr:uid="{00000000-0005-0000-0000-000081030000}"/>
    <cellStyle name="Migliaia [0] 26 3" xfId="2396" xr:uid="{00000000-0005-0000-0000-000082030000}"/>
    <cellStyle name="Migliaia [0] 27" xfId="347" xr:uid="{00000000-0005-0000-0000-000083030000}"/>
    <cellStyle name="Migliaia [0] 27 2" xfId="1822" xr:uid="{00000000-0005-0000-0000-000084030000}"/>
    <cellStyle name="Migliaia [0] 27 3" xfId="2397" xr:uid="{00000000-0005-0000-0000-000085030000}"/>
    <cellStyle name="Migliaia [0] 28" xfId="348" xr:uid="{00000000-0005-0000-0000-000086030000}"/>
    <cellStyle name="Migliaia [0] 28 2" xfId="1823" xr:uid="{00000000-0005-0000-0000-000087030000}"/>
    <cellStyle name="Migliaia [0] 28 3" xfId="2398" xr:uid="{00000000-0005-0000-0000-000088030000}"/>
    <cellStyle name="Migliaia [0] 29" xfId="349" xr:uid="{00000000-0005-0000-0000-000089030000}"/>
    <cellStyle name="Migliaia [0] 29 2" xfId="1824" xr:uid="{00000000-0005-0000-0000-00008A030000}"/>
    <cellStyle name="Migliaia [0] 29 3" xfId="2399" xr:uid="{00000000-0005-0000-0000-00008B030000}"/>
    <cellStyle name="Migliaia [0] 3" xfId="350" xr:uid="{00000000-0005-0000-0000-00008C030000}"/>
    <cellStyle name="Migliaia [0] 3 2" xfId="1825" xr:uid="{00000000-0005-0000-0000-00008D030000}"/>
    <cellStyle name="Migliaia [0] 3 3" xfId="2400" xr:uid="{00000000-0005-0000-0000-00008E030000}"/>
    <cellStyle name="Migliaia [0] 30" xfId="351" xr:uid="{00000000-0005-0000-0000-00008F030000}"/>
    <cellStyle name="Migliaia [0] 30 2" xfId="1826" xr:uid="{00000000-0005-0000-0000-000090030000}"/>
    <cellStyle name="Migliaia [0] 30 3" xfId="2401" xr:uid="{00000000-0005-0000-0000-000091030000}"/>
    <cellStyle name="Migliaia [0] 31" xfId="352" xr:uid="{00000000-0005-0000-0000-000092030000}"/>
    <cellStyle name="Migliaia [0] 31 2" xfId="1827" xr:uid="{00000000-0005-0000-0000-000093030000}"/>
    <cellStyle name="Migliaia [0] 31 3" xfId="2402" xr:uid="{00000000-0005-0000-0000-000094030000}"/>
    <cellStyle name="Migliaia [0] 32" xfId="353" xr:uid="{00000000-0005-0000-0000-000095030000}"/>
    <cellStyle name="Migliaia [0] 32 2" xfId="1828" xr:uid="{00000000-0005-0000-0000-000096030000}"/>
    <cellStyle name="Migliaia [0] 32 3" xfId="2403" xr:uid="{00000000-0005-0000-0000-000097030000}"/>
    <cellStyle name="Migliaia [0] 33" xfId="354" xr:uid="{00000000-0005-0000-0000-000098030000}"/>
    <cellStyle name="Migliaia [0] 33 2" xfId="1829" xr:uid="{00000000-0005-0000-0000-000099030000}"/>
    <cellStyle name="Migliaia [0] 33 3" xfId="2404" xr:uid="{00000000-0005-0000-0000-00009A030000}"/>
    <cellStyle name="Migliaia [0] 34" xfId="355" xr:uid="{00000000-0005-0000-0000-00009B030000}"/>
    <cellStyle name="Migliaia [0] 34 2" xfId="1830" xr:uid="{00000000-0005-0000-0000-00009C030000}"/>
    <cellStyle name="Migliaia [0] 34 3" xfId="2405" xr:uid="{00000000-0005-0000-0000-00009D030000}"/>
    <cellStyle name="Migliaia [0] 35" xfId="356" xr:uid="{00000000-0005-0000-0000-00009E030000}"/>
    <cellStyle name="Migliaia [0] 35 2" xfId="1831" xr:uid="{00000000-0005-0000-0000-00009F030000}"/>
    <cellStyle name="Migliaia [0] 35 3" xfId="2406" xr:uid="{00000000-0005-0000-0000-0000A0030000}"/>
    <cellStyle name="Migliaia [0] 36" xfId="357" xr:uid="{00000000-0005-0000-0000-0000A1030000}"/>
    <cellStyle name="Migliaia [0] 36 2" xfId="1832" xr:uid="{00000000-0005-0000-0000-0000A2030000}"/>
    <cellStyle name="Migliaia [0] 36 3" xfId="2407" xr:uid="{00000000-0005-0000-0000-0000A3030000}"/>
    <cellStyle name="Migliaia [0] 37" xfId="358" xr:uid="{00000000-0005-0000-0000-0000A4030000}"/>
    <cellStyle name="Migliaia [0] 37 2" xfId="1833" xr:uid="{00000000-0005-0000-0000-0000A5030000}"/>
    <cellStyle name="Migliaia [0] 37 3" xfId="2408" xr:uid="{00000000-0005-0000-0000-0000A6030000}"/>
    <cellStyle name="Migliaia [0] 38" xfId="359" xr:uid="{00000000-0005-0000-0000-0000A7030000}"/>
    <cellStyle name="Migliaia [0] 38 2" xfId="1834" xr:uid="{00000000-0005-0000-0000-0000A8030000}"/>
    <cellStyle name="Migliaia [0] 38 3" xfId="2409" xr:uid="{00000000-0005-0000-0000-0000A9030000}"/>
    <cellStyle name="Migliaia [0] 39" xfId="360" xr:uid="{00000000-0005-0000-0000-0000AA030000}"/>
    <cellStyle name="Migliaia [0] 39 2" xfId="1835" xr:uid="{00000000-0005-0000-0000-0000AB030000}"/>
    <cellStyle name="Migliaia [0] 39 3" xfId="2410" xr:uid="{00000000-0005-0000-0000-0000AC030000}"/>
    <cellStyle name="Migliaia [0] 4" xfId="361" xr:uid="{00000000-0005-0000-0000-0000AD030000}"/>
    <cellStyle name="Migliaia [0] 4 2" xfId="1836" xr:uid="{00000000-0005-0000-0000-0000AE030000}"/>
    <cellStyle name="Migliaia [0] 4 3" xfId="2411" xr:uid="{00000000-0005-0000-0000-0000AF030000}"/>
    <cellStyle name="Migliaia [0] 40" xfId="362" xr:uid="{00000000-0005-0000-0000-0000B0030000}"/>
    <cellStyle name="Migliaia [0] 40 2" xfId="1837" xr:uid="{00000000-0005-0000-0000-0000B1030000}"/>
    <cellStyle name="Migliaia [0] 40 3" xfId="2412" xr:uid="{00000000-0005-0000-0000-0000B2030000}"/>
    <cellStyle name="Migliaia [0] 41" xfId="363" xr:uid="{00000000-0005-0000-0000-0000B3030000}"/>
    <cellStyle name="Migliaia [0] 41 2" xfId="1838" xr:uid="{00000000-0005-0000-0000-0000B4030000}"/>
    <cellStyle name="Migliaia [0] 41 3" xfId="2413" xr:uid="{00000000-0005-0000-0000-0000B5030000}"/>
    <cellStyle name="Migliaia [0] 42" xfId="364" xr:uid="{00000000-0005-0000-0000-0000B6030000}"/>
    <cellStyle name="Migliaia [0] 42 2" xfId="1839" xr:uid="{00000000-0005-0000-0000-0000B7030000}"/>
    <cellStyle name="Migliaia [0] 42 3" xfId="2414" xr:uid="{00000000-0005-0000-0000-0000B8030000}"/>
    <cellStyle name="Migliaia [0] 43" xfId="365" xr:uid="{00000000-0005-0000-0000-0000B9030000}"/>
    <cellStyle name="Migliaia [0] 43 2" xfId="1840" xr:uid="{00000000-0005-0000-0000-0000BA030000}"/>
    <cellStyle name="Migliaia [0] 43 3" xfId="2415" xr:uid="{00000000-0005-0000-0000-0000BB030000}"/>
    <cellStyle name="Migliaia [0] 44" xfId="366" xr:uid="{00000000-0005-0000-0000-0000BC030000}"/>
    <cellStyle name="Migliaia [0] 44 2" xfId="1841" xr:uid="{00000000-0005-0000-0000-0000BD030000}"/>
    <cellStyle name="Migliaia [0] 44 3" xfId="2416" xr:uid="{00000000-0005-0000-0000-0000BE030000}"/>
    <cellStyle name="Migliaia [0] 45" xfId="367" xr:uid="{00000000-0005-0000-0000-0000BF030000}"/>
    <cellStyle name="Migliaia [0] 45 2" xfId="1842" xr:uid="{00000000-0005-0000-0000-0000C0030000}"/>
    <cellStyle name="Migliaia [0] 45 3" xfId="2417" xr:uid="{00000000-0005-0000-0000-0000C1030000}"/>
    <cellStyle name="Migliaia [0] 46" xfId="368" xr:uid="{00000000-0005-0000-0000-0000C2030000}"/>
    <cellStyle name="Migliaia [0] 46 2" xfId="1843" xr:uid="{00000000-0005-0000-0000-0000C3030000}"/>
    <cellStyle name="Migliaia [0] 46 3" xfId="2418" xr:uid="{00000000-0005-0000-0000-0000C4030000}"/>
    <cellStyle name="Migliaia [0] 47" xfId="369" xr:uid="{00000000-0005-0000-0000-0000C5030000}"/>
    <cellStyle name="Migliaia [0] 47 2" xfId="1844" xr:uid="{00000000-0005-0000-0000-0000C6030000}"/>
    <cellStyle name="Migliaia [0] 47 3" xfId="2419" xr:uid="{00000000-0005-0000-0000-0000C7030000}"/>
    <cellStyle name="Migliaia [0] 48" xfId="370" xr:uid="{00000000-0005-0000-0000-0000C8030000}"/>
    <cellStyle name="Migliaia [0] 48 2" xfId="1845" xr:uid="{00000000-0005-0000-0000-0000C9030000}"/>
    <cellStyle name="Migliaia [0] 48 3" xfId="2420" xr:uid="{00000000-0005-0000-0000-0000CA030000}"/>
    <cellStyle name="Migliaia [0] 49" xfId="371" xr:uid="{00000000-0005-0000-0000-0000CB030000}"/>
    <cellStyle name="Migliaia [0] 49 2" xfId="1846" xr:uid="{00000000-0005-0000-0000-0000CC030000}"/>
    <cellStyle name="Migliaia [0] 49 3" xfId="2421" xr:uid="{00000000-0005-0000-0000-0000CD030000}"/>
    <cellStyle name="Migliaia [0] 5" xfId="372" xr:uid="{00000000-0005-0000-0000-0000CE030000}"/>
    <cellStyle name="Migliaia [0] 5 2" xfId="1847" xr:uid="{00000000-0005-0000-0000-0000CF030000}"/>
    <cellStyle name="Migliaia [0] 5 3" xfId="2422" xr:uid="{00000000-0005-0000-0000-0000D0030000}"/>
    <cellStyle name="Migliaia [0] 50" xfId="373" xr:uid="{00000000-0005-0000-0000-0000D1030000}"/>
    <cellStyle name="Migliaia [0] 50 2" xfId="1848" xr:uid="{00000000-0005-0000-0000-0000D2030000}"/>
    <cellStyle name="Migliaia [0] 50 3" xfId="2423" xr:uid="{00000000-0005-0000-0000-0000D3030000}"/>
    <cellStyle name="Migliaia [0] 51" xfId="374" xr:uid="{00000000-0005-0000-0000-0000D4030000}"/>
    <cellStyle name="Migliaia [0] 51 2" xfId="1849" xr:uid="{00000000-0005-0000-0000-0000D5030000}"/>
    <cellStyle name="Migliaia [0] 51 3" xfId="2424" xr:uid="{00000000-0005-0000-0000-0000D6030000}"/>
    <cellStyle name="Migliaia [0] 52" xfId="375" xr:uid="{00000000-0005-0000-0000-0000D7030000}"/>
    <cellStyle name="Migliaia [0] 52 2" xfId="1850" xr:uid="{00000000-0005-0000-0000-0000D8030000}"/>
    <cellStyle name="Migliaia [0] 52 3" xfId="2425" xr:uid="{00000000-0005-0000-0000-0000D9030000}"/>
    <cellStyle name="Migliaia [0] 53" xfId="376" xr:uid="{00000000-0005-0000-0000-0000DA030000}"/>
    <cellStyle name="Migliaia [0] 53 2" xfId="1851" xr:uid="{00000000-0005-0000-0000-0000DB030000}"/>
    <cellStyle name="Migliaia [0] 53 3" xfId="2426" xr:uid="{00000000-0005-0000-0000-0000DC030000}"/>
    <cellStyle name="Migliaia [0] 54" xfId="377" xr:uid="{00000000-0005-0000-0000-0000DD030000}"/>
    <cellStyle name="Migliaia [0] 54 2" xfId="1852" xr:uid="{00000000-0005-0000-0000-0000DE030000}"/>
    <cellStyle name="Migliaia [0] 54 3" xfId="2427" xr:uid="{00000000-0005-0000-0000-0000DF030000}"/>
    <cellStyle name="Migliaia [0] 55" xfId="378" xr:uid="{00000000-0005-0000-0000-0000E0030000}"/>
    <cellStyle name="Migliaia [0] 55 2" xfId="1853" xr:uid="{00000000-0005-0000-0000-0000E1030000}"/>
    <cellStyle name="Migliaia [0] 55 3" xfId="2428" xr:uid="{00000000-0005-0000-0000-0000E2030000}"/>
    <cellStyle name="Migliaia [0] 56" xfId="379" xr:uid="{00000000-0005-0000-0000-0000E3030000}"/>
    <cellStyle name="Migliaia [0] 56 2" xfId="1854" xr:uid="{00000000-0005-0000-0000-0000E4030000}"/>
    <cellStyle name="Migliaia [0] 56 3" xfId="2429" xr:uid="{00000000-0005-0000-0000-0000E5030000}"/>
    <cellStyle name="Migliaia [0] 57" xfId="380" xr:uid="{00000000-0005-0000-0000-0000E6030000}"/>
    <cellStyle name="Migliaia [0] 57 2" xfId="1855" xr:uid="{00000000-0005-0000-0000-0000E7030000}"/>
    <cellStyle name="Migliaia [0] 57 3" xfId="2430" xr:uid="{00000000-0005-0000-0000-0000E8030000}"/>
    <cellStyle name="Migliaia [0] 58" xfId="381" xr:uid="{00000000-0005-0000-0000-0000E9030000}"/>
    <cellStyle name="Migliaia [0] 58 2" xfId="1856" xr:uid="{00000000-0005-0000-0000-0000EA030000}"/>
    <cellStyle name="Migliaia [0] 58 3" xfId="2431" xr:uid="{00000000-0005-0000-0000-0000EB030000}"/>
    <cellStyle name="Migliaia [0] 59" xfId="382" xr:uid="{00000000-0005-0000-0000-0000EC030000}"/>
    <cellStyle name="Migliaia [0] 59 2" xfId="1857" xr:uid="{00000000-0005-0000-0000-0000ED030000}"/>
    <cellStyle name="Migliaia [0] 59 3" xfId="2432" xr:uid="{00000000-0005-0000-0000-0000EE030000}"/>
    <cellStyle name="Migliaia [0] 6" xfId="383" xr:uid="{00000000-0005-0000-0000-0000EF030000}"/>
    <cellStyle name="Migliaia [0] 6 2" xfId="1858" xr:uid="{00000000-0005-0000-0000-0000F0030000}"/>
    <cellStyle name="Migliaia [0] 6 3" xfId="2433" xr:uid="{00000000-0005-0000-0000-0000F1030000}"/>
    <cellStyle name="Migliaia [0] 7" xfId="384" xr:uid="{00000000-0005-0000-0000-0000F2030000}"/>
    <cellStyle name="Migliaia [0] 7 2" xfId="1859" xr:uid="{00000000-0005-0000-0000-0000F3030000}"/>
    <cellStyle name="Migliaia [0] 7 3" xfId="2434" xr:uid="{00000000-0005-0000-0000-0000F4030000}"/>
    <cellStyle name="Migliaia [0] 8" xfId="385" xr:uid="{00000000-0005-0000-0000-0000F5030000}"/>
    <cellStyle name="Migliaia [0] 8 2" xfId="1860" xr:uid="{00000000-0005-0000-0000-0000F6030000}"/>
    <cellStyle name="Migliaia [0] 8 3" xfId="2435" xr:uid="{00000000-0005-0000-0000-0000F7030000}"/>
    <cellStyle name="Migliaia [0] 9" xfId="386" xr:uid="{00000000-0005-0000-0000-0000F8030000}"/>
    <cellStyle name="Migliaia [0] 9 2" xfId="1861" xr:uid="{00000000-0005-0000-0000-0000F9030000}"/>
    <cellStyle name="Migliaia [0] 9 3" xfId="2436" xr:uid="{00000000-0005-0000-0000-0000FA030000}"/>
    <cellStyle name="Migliaia 10" xfId="387" xr:uid="{00000000-0005-0000-0000-0000FB030000}"/>
    <cellStyle name="Migliaia 10 2" xfId="388" xr:uid="{00000000-0005-0000-0000-0000FC030000}"/>
    <cellStyle name="Migliaia 10 2 2" xfId="1862" xr:uid="{00000000-0005-0000-0000-0000FD030000}"/>
    <cellStyle name="Migliaia 10 3" xfId="389" xr:uid="{00000000-0005-0000-0000-0000FE030000}"/>
    <cellStyle name="Migliaia 10 3 2" xfId="390" xr:uid="{00000000-0005-0000-0000-0000FF030000}"/>
    <cellStyle name="Migliaia 10 3 3" xfId="2718" xr:uid="{00000000-0005-0000-0000-000000040000}"/>
    <cellStyle name="Migliaia 10 3 3 2" xfId="3056" xr:uid="{00000000-0005-0000-0000-000001040000}"/>
    <cellStyle name="Migliaia 10 3 4" xfId="3055" xr:uid="{00000000-0005-0000-0000-000002040000}"/>
    <cellStyle name="Migliaia 10 4" xfId="391" xr:uid="{00000000-0005-0000-0000-000003040000}"/>
    <cellStyle name="Migliaia 10 4 2" xfId="1863" xr:uid="{00000000-0005-0000-0000-000004040000}"/>
    <cellStyle name="Migliaia 10 4 2 2" xfId="3058" xr:uid="{00000000-0005-0000-0000-000005040000}"/>
    <cellStyle name="Migliaia 10 4 3" xfId="3057" xr:uid="{00000000-0005-0000-0000-000006040000}"/>
    <cellStyle name="Migliaia 10 5" xfId="392" xr:uid="{00000000-0005-0000-0000-000007040000}"/>
    <cellStyle name="Migliaia 10 6" xfId="1864" xr:uid="{00000000-0005-0000-0000-000008040000}"/>
    <cellStyle name="Migliaia 10 7" xfId="2437" xr:uid="{00000000-0005-0000-0000-000009040000}"/>
    <cellStyle name="Migliaia 11" xfId="393" xr:uid="{00000000-0005-0000-0000-00000A040000}"/>
    <cellStyle name="Migliaia 11 2" xfId="394" xr:uid="{00000000-0005-0000-0000-00000B040000}"/>
    <cellStyle name="Migliaia 11 2 2" xfId="1865" xr:uid="{00000000-0005-0000-0000-00000C040000}"/>
    <cellStyle name="Migliaia 11 3" xfId="395" xr:uid="{00000000-0005-0000-0000-00000D040000}"/>
    <cellStyle name="Migliaia 11 3 2" xfId="396" xr:uid="{00000000-0005-0000-0000-00000E040000}"/>
    <cellStyle name="Migliaia 11 3 3" xfId="2673" xr:uid="{00000000-0005-0000-0000-00000F040000}"/>
    <cellStyle name="Migliaia 11 3 3 2" xfId="3060" xr:uid="{00000000-0005-0000-0000-000010040000}"/>
    <cellStyle name="Migliaia 11 3 4" xfId="3059" xr:uid="{00000000-0005-0000-0000-000011040000}"/>
    <cellStyle name="Migliaia 11 4" xfId="397" xr:uid="{00000000-0005-0000-0000-000012040000}"/>
    <cellStyle name="Migliaia 11 4 2" xfId="1866" xr:uid="{00000000-0005-0000-0000-000013040000}"/>
    <cellStyle name="Migliaia 11 4 2 2" xfId="3062" xr:uid="{00000000-0005-0000-0000-000014040000}"/>
    <cellStyle name="Migliaia 11 4 3" xfId="3061" xr:uid="{00000000-0005-0000-0000-000015040000}"/>
    <cellStyle name="Migliaia 11 5" xfId="398" xr:uid="{00000000-0005-0000-0000-000016040000}"/>
    <cellStyle name="Migliaia 11 6" xfId="1867" xr:uid="{00000000-0005-0000-0000-000017040000}"/>
    <cellStyle name="Migliaia 11 7" xfId="2438" xr:uid="{00000000-0005-0000-0000-000018040000}"/>
    <cellStyle name="Migliaia 12" xfId="399" xr:uid="{00000000-0005-0000-0000-000019040000}"/>
    <cellStyle name="Migliaia 12 2" xfId="400" xr:uid="{00000000-0005-0000-0000-00001A040000}"/>
    <cellStyle name="Migliaia 12 2 2" xfId="1868" xr:uid="{00000000-0005-0000-0000-00001B040000}"/>
    <cellStyle name="Migliaia 12 3" xfId="401" xr:uid="{00000000-0005-0000-0000-00001C040000}"/>
    <cellStyle name="Migliaia 12 3 2" xfId="402" xr:uid="{00000000-0005-0000-0000-00001D040000}"/>
    <cellStyle name="Migliaia 12 3 3" xfId="2719" xr:uid="{00000000-0005-0000-0000-00001E040000}"/>
    <cellStyle name="Migliaia 12 3 3 2" xfId="3064" xr:uid="{00000000-0005-0000-0000-00001F040000}"/>
    <cellStyle name="Migliaia 12 3 4" xfId="3063" xr:uid="{00000000-0005-0000-0000-000020040000}"/>
    <cellStyle name="Migliaia 12 4" xfId="403" xr:uid="{00000000-0005-0000-0000-000021040000}"/>
    <cellStyle name="Migliaia 12 4 2" xfId="1869" xr:uid="{00000000-0005-0000-0000-000022040000}"/>
    <cellStyle name="Migliaia 12 4 2 2" xfId="3066" xr:uid="{00000000-0005-0000-0000-000023040000}"/>
    <cellStyle name="Migliaia 12 4 3" xfId="3065" xr:uid="{00000000-0005-0000-0000-000024040000}"/>
    <cellStyle name="Migliaia 12 5" xfId="404" xr:uid="{00000000-0005-0000-0000-000025040000}"/>
    <cellStyle name="Migliaia 12 6" xfId="1870" xr:uid="{00000000-0005-0000-0000-000026040000}"/>
    <cellStyle name="Migliaia 12 7" xfId="2439" xr:uid="{00000000-0005-0000-0000-000027040000}"/>
    <cellStyle name="Migliaia 13" xfId="405" xr:uid="{00000000-0005-0000-0000-000028040000}"/>
    <cellStyle name="Migliaia 13 2" xfId="406" xr:uid="{00000000-0005-0000-0000-000029040000}"/>
    <cellStyle name="Migliaia 13 2 2" xfId="1871" xr:uid="{00000000-0005-0000-0000-00002A040000}"/>
    <cellStyle name="Migliaia 13 3" xfId="407" xr:uid="{00000000-0005-0000-0000-00002B040000}"/>
    <cellStyle name="Migliaia 13 3 2" xfId="408" xr:uid="{00000000-0005-0000-0000-00002C040000}"/>
    <cellStyle name="Migliaia 13 3 3" xfId="2833" xr:uid="{00000000-0005-0000-0000-00002D040000}"/>
    <cellStyle name="Migliaia 13 3 3 2" xfId="3068" xr:uid="{00000000-0005-0000-0000-00002E040000}"/>
    <cellStyle name="Migliaia 13 3 4" xfId="3067" xr:uid="{00000000-0005-0000-0000-00002F040000}"/>
    <cellStyle name="Migliaia 13 4" xfId="409" xr:uid="{00000000-0005-0000-0000-000030040000}"/>
    <cellStyle name="Migliaia 13 4 2" xfId="1872" xr:uid="{00000000-0005-0000-0000-000031040000}"/>
    <cellStyle name="Migliaia 13 4 2 2" xfId="3070" xr:uid="{00000000-0005-0000-0000-000032040000}"/>
    <cellStyle name="Migliaia 13 4 3" xfId="3069" xr:uid="{00000000-0005-0000-0000-000033040000}"/>
    <cellStyle name="Migliaia 13 5" xfId="410" xr:uid="{00000000-0005-0000-0000-000034040000}"/>
    <cellStyle name="Migliaia 13 6" xfId="1873" xr:uid="{00000000-0005-0000-0000-000035040000}"/>
    <cellStyle name="Migliaia 13 7" xfId="2440" xr:uid="{00000000-0005-0000-0000-000036040000}"/>
    <cellStyle name="Migliaia 14" xfId="411" xr:uid="{00000000-0005-0000-0000-000037040000}"/>
    <cellStyle name="Migliaia 14 2" xfId="412" xr:uid="{00000000-0005-0000-0000-000038040000}"/>
    <cellStyle name="Migliaia 14 2 2" xfId="1874" xr:uid="{00000000-0005-0000-0000-000039040000}"/>
    <cellStyle name="Migliaia 14 3" xfId="413" xr:uid="{00000000-0005-0000-0000-00003A040000}"/>
    <cellStyle name="Migliaia 14 3 2" xfId="414" xr:uid="{00000000-0005-0000-0000-00003B040000}"/>
    <cellStyle name="Migliaia 14 3 3" xfId="2803" xr:uid="{00000000-0005-0000-0000-00003C040000}"/>
    <cellStyle name="Migliaia 14 3 3 2" xfId="3072" xr:uid="{00000000-0005-0000-0000-00003D040000}"/>
    <cellStyle name="Migliaia 14 3 4" xfId="3071" xr:uid="{00000000-0005-0000-0000-00003E040000}"/>
    <cellStyle name="Migliaia 14 4" xfId="415" xr:uid="{00000000-0005-0000-0000-00003F040000}"/>
    <cellStyle name="Migliaia 14 4 2" xfId="1875" xr:uid="{00000000-0005-0000-0000-000040040000}"/>
    <cellStyle name="Migliaia 14 4 2 2" xfId="3074" xr:uid="{00000000-0005-0000-0000-000041040000}"/>
    <cellStyle name="Migliaia 14 4 3" xfId="3073" xr:uid="{00000000-0005-0000-0000-000042040000}"/>
    <cellStyle name="Migliaia 14 5" xfId="416" xr:uid="{00000000-0005-0000-0000-000043040000}"/>
    <cellStyle name="Migliaia 14 6" xfId="1876" xr:uid="{00000000-0005-0000-0000-000044040000}"/>
    <cellStyle name="Migliaia 14 7" xfId="2441" xr:uid="{00000000-0005-0000-0000-000045040000}"/>
    <cellStyle name="Migliaia 15" xfId="417" xr:uid="{00000000-0005-0000-0000-000046040000}"/>
    <cellStyle name="Migliaia 15 2" xfId="418" xr:uid="{00000000-0005-0000-0000-000047040000}"/>
    <cellStyle name="Migliaia 15 2 2" xfId="1877" xr:uid="{00000000-0005-0000-0000-000048040000}"/>
    <cellStyle name="Migliaia 15 3" xfId="419" xr:uid="{00000000-0005-0000-0000-000049040000}"/>
    <cellStyle name="Migliaia 15 3 2" xfId="420" xr:uid="{00000000-0005-0000-0000-00004A040000}"/>
    <cellStyle name="Migliaia 15 3 3" xfId="2834" xr:uid="{00000000-0005-0000-0000-00004B040000}"/>
    <cellStyle name="Migliaia 15 3 3 2" xfId="3076" xr:uid="{00000000-0005-0000-0000-00004C040000}"/>
    <cellStyle name="Migliaia 15 3 4" xfId="3075" xr:uid="{00000000-0005-0000-0000-00004D040000}"/>
    <cellStyle name="Migliaia 15 4" xfId="421" xr:uid="{00000000-0005-0000-0000-00004E040000}"/>
    <cellStyle name="Migliaia 15 4 2" xfId="1878" xr:uid="{00000000-0005-0000-0000-00004F040000}"/>
    <cellStyle name="Migliaia 15 4 2 2" xfId="3078" xr:uid="{00000000-0005-0000-0000-000050040000}"/>
    <cellStyle name="Migliaia 15 4 3" xfId="3077" xr:uid="{00000000-0005-0000-0000-000051040000}"/>
    <cellStyle name="Migliaia 15 5" xfId="422" xr:uid="{00000000-0005-0000-0000-000052040000}"/>
    <cellStyle name="Migliaia 15 6" xfId="1879" xr:uid="{00000000-0005-0000-0000-000053040000}"/>
    <cellStyle name="Migliaia 15 7" xfId="2442" xr:uid="{00000000-0005-0000-0000-000054040000}"/>
    <cellStyle name="Migliaia 16" xfId="423" xr:uid="{00000000-0005-0000-0000-000055040000}"/>
    <cellStyle name="Migliaia 16 2" xfId="424" xr:uid="{00000000-0005-0000-0000-000056040000}"/>
    <cellStyle name="Migliaia 16 2 2" xfId="1880" xr:uid="{00000000-0005-0000-0000-000057040000}"/>
    <cellStyle name="Migliaia 16 3" xfId="425" xr:uid="{00000000-0005-0000-0000-000058040000}"/>
    <cellStyle name="Migliaia 16 3 2" xfId="426" xr:uid="{00000000-0005-0000-0000-000059040000}"/>
    <cellStyle name="Migliaia 16 3 3" xfId="2835" xr:uid="{00000000-0005-0000-0000-00005A040000}"/>
    <cellStyle name="Migliaia 16 3 3 2" xfId="3080" xr:uid="{00000000-0005-0000-0000-00005B040000}"/>
    <cellStyle name="Migliaia 16 3 4" xfId="3079" xr:uid="{00000000-0005-0000-0000-00005C040000}"/>
    <cellStyle name="Migliaia 16 4" xfId="427" xr:uid="{00000000-0005-0000-0000-00005D040000}"/>
    <cellStyle name="Migliaia 16 4 2" xfId="1881" xr:uid="{00000000-0005-0000-0000-00005E040000}"/>
    <cellStyle name="Migliaia 16 4 2 2" xfId="3082" xr:uid="{00000000-0005-0000-0000-00005F040000}"/>
    <cellStyle name="Migliaia 16 4 3" xfId="3081" xr:uid="{00000000-0005-0000-0000-000060040000}"/>
    <cellStyle name="Migliaia 16 5" xfId="428" xr:uid="{00000000-0005-0000-0000-000061040000}"/>
    <cellStyle name="Migliaia 16 6" xfId="1882" xr:uid="{00000000-0005-0000-0000-000062040000}"/>
    <cellStyle name="Migliaia 16 7" xfId="2443" xr:uid="{00000000-0005-0000-0000-000063040000}"/>
    <cellStyle name="Migliaia 17" xfId="429" xr:uid="{00000000-0005-0000-0000-000064040000}"/>
    <cellStyle name="Migliaia 17 2" xfId="430" xr:uid="{00000000-0005-0000-0000-000065040000}"/>
    <cellStyle name="Migliaia 17 2 2" xfId="1883" xr:uid="{00000000-0005-0000-0000-000066040000}"/>
    <cellStyle name="Migliaia 17 3" xfId="431" xr:uid="{00000000-0005-0000-0000-000067040000}"/>
    <cellStyle name="Migliaia 17 3 2" xfId="432" xr:uid="{00000000-0005-0000-0000-000068040000}"/>
    <cellStyle name="Migliaia 17 3 3" xfId="2804" xr:uid="{00000000-0005-0000-0000-000069040000}"/>
    <cellStyle name="Migliaia 17 3 3 2" xfId="3084" xr:uid="{00000000-0005-0000-0000-00006A040000}"/>
    <cellStyle name="Migliaia 17 3 4" xfId="3083" xr:uid="{00000000-0005-0000-0000-00006B040000}"/>
    <cellStyle name="Migliaia 17 4" xfId="433" xr:uid="{00000000-0005-0000-0000-00006C040000}"/>
    <cellStyle name="Migliaia 17 4 2" xfId="1884" xr:uid="{00000000-0005-0000-0000-00006D040000}"/>
    <cellStyle name="Migliaia 17 4 2 2" xfId="3086" xr:uid="{00000000-0005-0000-0000-00006E040000}"/>
    <cellStyle name="Migliaia 17 4 3" xfId="3085" xr:uid="{00000000-0005-0000-0000-00006F040000}"/>
    <cellStyle name="Migliaia 17 5" xfId="434" xr:uid="{00000000-0005-0000-0000-000070040000}"/>
    <cellStyle name="Migliaia 17 6" xfId="1885" xr:uid="{00000000-0005-0000-0000-000071040000}"/>
    <cellStyle name="Migliaia 17 7" xfId="2444" xr:uid="{00000000-0005-0000-0000-000072040000}"/>
    <cellStyle name="Migliaia 18" xfId="435" xr:uid="{00000000-0005-0000-0000-000073040000}"/>
    <cellStyle name="Migliaia 18 2" xfId="436" xr:uid="{00000000-0005-0000-0000-000074040000}"/>
    <cellStyle name="Migliaia 18 2 2" xfId="1886" xr:uid="{00000000-0005-0000-0000-000075040000}"/>
    <cellStyle name="Migliaia 18 3" xfId="437" xr:uid="{00000000-0005-0000-0000-000076040000}"/>
    <cellStyle name="Migliaia 18 3 2" xfId="438" xr:uid="{00000000-0005-0000-0000-000077040000}"/>
    <cellStyle name="Migliaia 18 3 3" xfId="2836" xr:uid="{00000000-0005-0000-0000-000078040000}"/>
    <cellStyle name="Migliaia 18 3 3 2" xfId="3088" xr:uid="{00000000-0005-0000-0000-000079040000}"/>
    <cellStyle name="Migliaia 18 3 4" xfId="3087" xr:uid="{00000000-0005-0000-0000-00007A040000}"/>
    <cellStyle name="Migliaia 18 4" xfId="439" xr:uid="{00000000-0005-0000-0000-00007B040000}"/>
    <cellStyle name="Migliaia 18 4 2" xfId="1887" xr:uid="{00000000-0005-0000-0000-00007C040000}"/>
    <cellStyle name="Migliaia 18 4 2 2" xfId="3090" xr:uid="{00000000-0005-0000-0000-00007D040000}"/>
    <cellStyle name="Migliaia 18 4 3" xfId="3089" xr:uid="{00000000-0005-0000-0000-00007E040000}"/>
    <cellStyle name="Migliaia 18 5" xfId="440" xr:uid="{00000000-0005-0000-0000-00007F040000}"/>
    <cellStyle name="Migliaia 18 6" xfId="1888" xr:uid="{00000000-0005-0000-0000-000080040000}"/>
    <cellStyle name="Migliaia 18 7" xfId="2445" xr:uid="{00000000-0005-0000-0000-000081040000}"/>
    <cellStyle name="Migliaia 19" xfId="441" xr:uid="{00000000-0005-0000-0000-000082040000}"/>
    <cellStyle name="Migliaia 19 2" xfId="442" xr:uid="{00000000-0005-0000-0000-000083040000}"/>
    <cellStyle name="Migliaia 19 2 2" xfId="1889" xr:uid="{00000000-0005-0000-0000-000084040000}"/>
    <cellStyle name="Migliaia 19 3" xfId="443" xr:uid="{00000000-0005-0000-0000-000085040000}"/>
    <cellStyle name="Migliaia 19 3 2" xfId="444" xr:uid="{00000000-0005-0000-0000-000086040000}"/>
    <cellStyle name="Migliaia 19 3 3" xfId="2720" xr:uid="{00000000-0005-0000-0000-000087040000}"/>
    <cellStyle name="Migliaia 19 3 3 2" xfId="3092" xr:uid="{00000000-0005-0000-0000-000088040000}"/>
    <cellStyle name="Migliaia 19 3 4" xfId="3091" xr:uid="{00000000-0005-0000-0000-000089040000}"/>
    <cellStyle name="Migliaia 19 4" xfId="445" xr:uid="{00000000-0005-0000-0000-00008A040000}"/>
    <cellStyle name="Migliaia 19 4 2" xfId="1890" xr:uid="{00000000-0005-0000-0000-00008B040000}"/>
    <cellStyle name="Migliaia 19 4 2 2" xfId="3094" xr:uid="{00000000-0005-0000-0000-00008C040000}"/>
    <cellStyle name="Migliaia 19 4 3" xfId="3093" xr:uid="{00000000-0005-0000-0000-00008D040000}"/>
    <cellStyle name="Migliaia 19 5" xfId="446" xr:uid="{00000000-0005-0000-0000-00008E040000}"/>
    <cellStyle name="Migliaia 19 6" xfId="1891" xr:uid="{00000000-0005-0000-0000-00008F040000}"/>
    <cellStyle name="Migliaia 19 7" xfId="2446" xr:uid="{00000000-0005-0000-0000-000090040000}"/>
    <cellStyle name="Migliaia 2" xfId="447" xr:uid="{00000000-0005-0000-0000-000091040000}"/>
    <cellStyle name="Migliaia 2 2" xfId="448" xr:uid="{00000000-0005-0000-0000-000092040000}"/>
    <cellStyle name="Migliaia 2 2 2" xfId="1546" xr:uid="{00000000-0005-0000-0000-000093040000}"/>
    <cellStyle name="Migliaia 2 2 3" xfId="2448" xr:uid="{00000000-0005-0000-0000-000094040000}"/>
    <cellStyle name="Migliaia 2 3" xfId="449" xr:uid="{00000000-0005-0000-0000-000095040000}"/>
    <cellStyle name="Migliaia 2 3 2" xfId="1547" xr:uid="{00000000-0005-0000-0000-000096040000}"/>
    <cellStyle name="Migliaia 2 3 3" xfId="2449" xr:uid="{00000000-0005-0000-0000-000097040000}"/>
    <cellStyle name="Migliaia 2 4" xfId="450" xr:uid="{00000000-0005-0000-0000-000098040000}"/>
    <cellStyle name="Migliaia 2 4 2" xfId="451" xr:uid="{00000000-0005-0000-0000-000099040000}"/>
    <cellStyle name="Migliaia 2 4 3" xfId="2721" xr:uid="{00000000-0005-0000-0000-00009A040000}"/>
    <cellStyle name="Migliaia 2 4 3 2" xfId="3096" xr:uid="{00000000-0005-0000-0000-00009B040000}"/>
    <cellStyle name="Migliaia 2 4 4" xfId="3095" xr:uid="{00000000-0005-0000-0000-00009C040000}"/>
    <cellStyle name="Migliaia 2 5" xfId="452" xr:uid="{00000000-0005-0000-0000-00009D040000}"/>
    <cellStyle name="Migliaia 2 5 2" xfId="1892" xr:uid="{00000000-0005-0000-0000-00009E040000}"/>
    <cellStyle name="Migliaia 2 5 2 2" xfId="3098" xr:uid="{00000000-0005-0000-0000-00009F040000}"/>
    <cellStyle name="Migliaia 2 5 3" xfId="3097" xr:uid="{00000000-0005-0000-0000-0000A0040000}"/>
    <cellStyle name="Migliaia 2 6" xfId="453" xr:uid="{00000000-0005-0000-0000-0000A1040000}"/>
    <cellStyle name="Migliaia 2 7" xfId="1893" xr:uid="{00000000-0005-0000-0000-0000A2040000}"/>
    <cellStyle name="Migliaia 2 8" xfId="2447" xr:uid="{00000000-0005-0000-0000-0000A3040000}"/>
    <cellStyle name="Migliaia 2_Domestico_reg&amp;naz" xfId="454" xr:uid="{00000000-0005-0000-0000-0000A4040000}"/>
    <cellStyle name="Migliaia 20" xfId="455" xr:uid="{00000000-0005-0000-0000-0000A5040000}"/>
    <cellStyle name="Migliaia 20 2" xfId="456" xr:uid="{00000000-0005-0000-0000-0000A6040000}"/>
    <cellStyle name="Migliaia 20 2 2" xfId="1894" xr:uid="{00000000-0005-0000-0000-0000A7040000}"/>
    <cellStyle name="Migliaia 20 3" xfId="457" xr:uid="{00000000-0005-0000-0000-0000A8040000}"/>
    <cellStyle name="Migliaia 20 3 2" xfId="458" xr:uid="{00000000-0005-0000-0000-0000A9040000}"/>
    <cellStyle name="Migliaia 20 3 3" xfId="2674" xr:uid="{00000000-0005-0000-0000-0000AA040000}"/>
    <cellStyle name="Migliaia 20 3 3 2" xfId="3100" xr:uid="{00000000-0005-0000-0000-0000AB040000}"/>
    <cellStyle name="Migliaia 20 3 4" xfId="3099" xr:uid="{00000000-0005-0000-0000-0000AC040000}"/>
    <cellStyle name="Migliaia 20 4" xfId="459" xr:uid="{00000000-0005-0000-0000-0000AD040000}"/>
    <cellStyle name="Migliaia 20 4 2" xfId="1895" xr:uid="{00000000-0005-0000-0000-0000AE040000}"/>
    <cellStyle name="Migliaia 20 4 2 2" xfId="3102" xr:uid="{00000000-0005-0000-0000-0000AF040000}"/>
    <cellStyle name="Migliaia 20 4 3" xfId="3101" xr:uid="{00000000-0005-0000-0000-0000B0040000}"/>
    <cellStyle name="Migliaia 20 5" xfId="460" xr:uid="{00000000-0005-0000-0000-0000B1040000}"/>
    <cellStyle name="Migliaia 20 6" xfId="1896" xr:uid="{00000000-0005-0000-0000-0000B2040000}"/>
    <cellStyle name="Migliaia 20 7" xfId="2450" xr:uid="{00000000-0005-0000-0000-0000B3040000}"/>
    <cellStyle name="Migliaia 21" xfId="461" xr:uid="{00000000-0005-0000-0000-0000B4040000}"/>
    <cellStyle name="Migliaia 21 2" xfId="462" xr:uid="{00000000-0005-0000-0000-0000B5040000}"/>
    <cellStyle name="Migliaia 21 2 2" xfId="1897" xr:uid="{00000000-0005-0000-0000-0000B6040000}"/>
    <cellStyle name="Migliaia 21 3" xfId="463" xr:uid="{00000000-0005-0000-0000-0000B7040000}"/>
    <cellStyle name="Migliaia 21 3 2" xfId="464" xr:uid="{00000000-0005-0000-0000-0000B8040000}"/>
    <cellStyle name="Migliaia 21 3 3" xfId="2722" xr:uid="{00000000-0005-0000-0000-0000B9040000}"/>
    <cellStyle name="Migliaia 21 3 3 2" xfId="3104" xr:uid="{00000000-0005-0000-0000-0000BA040000}"/>
    <cellStyle name="Migliaia 21 3 4" xfId="3103" xr:uid="{00000000-0005-0000-0000-0000BB040000}"/>
    <cellStyle name="Migliaia 21 4" xfId="465" xr:uid="{00000000-0005-0000-0000-0000BC040000}"/>
    <cellStyle name="Migliaia 21 4 2" xfId="1898" xr:uid="{00000000-0005-0000-0000-0000BD040000}"/>
    <cellStyle name="Migliaia 21 4 2 2" xfId="3106" xr:uid="{00000000-0005-0000-0000-0000BE040000}"/>
    <cellStyle name="Migliaia 21 4 3" xfId="3105" xr:uid="{00000000-0005-0000-0000-0000BF040000}"/>
    <cellStyle name="Migliaia 21 5" xfId="466" xr:uid="{00000000-0005-0000-0000-0000C0040000}"/>
    <cellStyle name="Migliaia 21 6" xfId="1899" xr:uid="{00000000-0005-0000-0000-0000C1040000}"/>
    <cellStyle name="Migliaia 21 7" xfId="2451" xr:uid="{00000000-0005-0000-0000-0000C2040000}"/>
    <cellStyle name="Migliaia 22" xfId="467" xr:uid="{00000000-0005-0000-0000-0000C3040000}"/>
    <cellStyle name="Migliaia 22 2" xfId="468" xr:uid="{00000000-0005-0000-0000-0000C4040000}"/>
    <cellStyle name="Migliaia 22 2 2" xfId="1900" xr:uid="{00000000-0005-0000-0000-0000C5040000}"/>
    <cellStyle name="Migliaia 22 3" xfId="469" xr:uid="{00000000-0005-0000-0000-0000C6040000}"/>
    <cellStyle name="Migliaia 22 3 2" xfId="470" xr:uid="{00000000-0005-0000-0000-0000C7040000}"/>
    <cellStyle name="Migliaia 22 3 3" xfId="2723" xr:uid="{00000000-0005-0000-0000-0000C8040000}"/>
    <cellStyle name="Migliaia 22 3 3 2" xfId="3108" xr:uid="{00000000-0005-0000-0000-0000C9040000}"/>
    <cellStyle name="Migliaia 22 3 4" xfId="3107" xr:uid="{00000000-0005-0000-0000-0000CA040000}"/>
    <cellStyle name="Migliaia 22 4" xfId="471" xr:uid="{00000000-0005-0000-0000-0000CB040000}"/>
    <cellStyle name="Migliaia 22 4 2" xfId="1901" xr:uid="{00000000-0005-0000-0000-0000CC040000}"/>
    <cellStyle name="Migliaia 22 4 2 2" xfId="3110" xr:uid="{00000000-0005-0000-0000-0000CD040000}"/>
    <cellStyle name="Migliaia 22 4 3" xfId="3109" xr:uid="{00000000-0005-0000-0000-0000CE040000}"/>
    <cellStyle name="Migliaia 22 5" xfId="472" xr:uid="{00000000-0005-0000-0000-0000CF040000}"/>
    <cellStyle name="Migliaia 22 6" xfId="1902" xr:uid="{00000000-0005-0000-0000-0000D0040000}"/>
    <cellStyle name="Migliaia 22 7" xfId="2452" xr:uid="{00000000-0005-0000-0000-0000D1040000}"/>
    <cellStyle name="Migliaia 23" xfId="473" xr:uid="{00000000-0005-0000-0000-0000D2040000}"/>
    <cellStyle name="Migliaia 23 2" xfId="474" xr:uid="{00000000-0005-0000-0000-0000D3040000}"/>
    <cellStyle name="Migliaia 23 2 2" xfId="1903" xr:uid="{00000000-0005-0000-0000-0000D4040000}"/>
    <cellStyle name="Migliaia 23 3" xfId="475" xr:uid="{00000000-0005-0000-0000-0000D5040000}"/>
    <cellStyle name="Migliaia 23 3 2" xfId="476" xr:uid="{00000000-0005-0000-0000-0000D6040000}"/>
    <cellStyle name="Migliaia 23 3 3" xfId="2675" xr:uid="{00000000-0005-0000-0000-0000D7040000}"/>
    <cellStyle name="Migliaia 23 3 3 2" xfId="3112" xr:uid="{00000000-0005-0000-0000-0000D8040000}"/>
    <cellStyle name="Migliaia 23 3 4" xfId="3111" xr:uid="{00000000-0005-0000-0000-0000D9040000}"/>
    <cellStyle name="Migliaia 23 4" xfId="477" xr:uid="{00000000-0005-0000-0000-0000DA040000}"/>
    <cellStyle name="Migliaia 23 4 2" xfId="1904" xr:uid="{00000000-0005-0000-0000-0000DB040000}"/>
    <cellStyle name="Migliaia 23 4 2 2" xfId="3114" xr:uid="{00000000-0005-0000-0000-0000DC040000}"/>
    <cellStyle name="Migliaia 23 4 3" xfId="3113" xr:uid="{00000000-0005-0000-0000-0000DD040000}"/>
    <cellStyle name="Migliaia 23 5" xfId="478" xr:uid="{00000000-0005-0000-0000-0000DE040000}"/>
    <cellStyle name="Migliaia 23 6" xfId="1905" xr:uid="{00000000-0005-0000-0000-0000DF040000}"/>
    <cellStyle name="Migliaia 23 7" xfId="2453" xr:uid="{00000000-0005-0000-0000-0000E0040000}"/>
    <cellStyle name="Migliaia 24" xfId="479" xr:uid="{00000000-0005-0000-0000-0000E1040000}"/>
    <cellStyle name="Migliaia 24 2" xfId="480" xr:uid="{00000000-0005-0000-0000-0000E2040000}"/>
    <cellStyle name="Migliaia 24 2 2" xfId="1906" xr:uid="{00000000-0005-0000-0000-0000E3040000}"/>
    <cellStyle name="Migliaia 24 3" xfId="481" xr:uid="{00000000-0005-0000-0000-0000E4040000}"/>
    <cellStyle name="Migliaia 24 3 2" xfId="482" xr:uid="{00000000-0005-0000-0000-0000E5040000}"/>
    <cellStyle name="Migliaia 24 3 3" xfId="2724" xr:uid="{00000000-0005-0000-0000-0000E6040000}"/>
    <cellStyle name="Migliaia 24 3 3 2" xfId="3116" xr:uid="{00000000-0005-0000-0000-0000E7040000}"/>
    <cellStyle name="Migliaia 24 3 4" xfId="3115" xr:uid="{00000000-0005-0000-0000-0000E8040000}"/>
    <cellStyle name="Migliaia 24 4" xfId="483" xr:uid="{00000000-0005-0000-0000-0000E9040000}"/>
    <cellStyle name="Migliaia 24 4 2" xfId="1907" xr:uid="{00000000-0005-0000-0000-0000EA040000}"/>
    <cellStyle name="Migliaia 24 4 2 2" xfId="3118" xr:uid="{00000000-0005-0000-0000-0000EB040000}"/>
    <cellStyle name="Migliaia 24 4 3" xfId="3117" xr:uid="{00000000-0005-0000-0000-0000EC040000}"/>
    <cellStyle name="Migliaia 24 5" xfId="484" xr:uid="{00000000-0005-0000-0000-0000ED040000}"/>
    <cellStyle name="Migliaia 24 6" xfId="1908" xr:uid="{00000000-0005-0000-0000-0000EE040000}"/>
    <cellStyle name="Migliaia 24 7" xfId="2454" xr:uid="{00000000-0005-0000-0000-0000EF040000}"/>
    <cellStyle name="Migliaia 25" xfId="485" xr:uid="{00000000-0005-0000-0000-0000F0040000}"/>
    <cellStyle name="Migliaia 25 2" xfId="486" xr:uid="{00000000-0005-0000-0000-0000F1040000}"/>
    <cellStyle name="Migliaia 25 2 2" xfId="1909" xr:uid="{00000000-0005-0000-0000-0000F2040000}"/>
    <cellStyle name="Migliaia 25 3" xfId="487" xr:uid="{00000000-0005-0000-0000-0000F3040000}"/>
    <cellStyle name="Migliaia 25 3 2" xfId="488" xr:uid="{00000000-0005-0000-0000-0000F4040000}"/>
    <cellStyle name="Migliaia 25 3 3" xfId="2725" xr:uid="{00000000-0005-0000-0000-0000F5040000}"/>
    <cellStyle name="Migliaia 25 3 3 2" xfId="3120" xr:uid="{00000000-0005-0000-0000-0000F6040000}"/>
    <cellStyle name="Migliaia 25 3 4" xfId="3119" xr:uid="{00000000-0005-0000-0000-0000F7040000}"/>
    <cellStyle name="Migliaia 25 4" xfId="489" xr:uid="{00000000-0005-0000-0000-0000F8040000}"/>
    <cellStyle name="Migliaia 25 4 2" xfId="1910" xr:uid="{00000000-0005-0000-0000-0000F9040000}"/>
    <cellStyle name="Migliaia 25 4 2 2" xfId="3122" xr:uid="{00000000-0005-0000-0000-0000FA040000}"/>
    <cellStyle name="Migliaia 25 4 3" xfId="3121" xr:uid="{00000000-0005-0000-0000-0000FB040000}"/>
    <cellStyle name="Migliaia 25 5" xfId="490" xr:uid="{00000000-0005-0000-0000-0000FC040000}"/>
    <cellStyle name="Migliaia 25 6" xfId="1911" xr:uid="{00000000-0005-0000-0000-0000FD040000}"/>
    <cellStyle name="Migliaia 25 7" xfId="2455" xr:uid="{00000000-0005-0000-0000-0000FE040000}"/>
    <cellStyle name="Migliaia 26" xfId="491" xr:uid="{00000000-0005-0000-0000-0000FF040000}"/>
    <cellStyle name="Migliaia 26 2" xfId="492" xr:uid="{00000000-0005-0000-0000-000000050000}"/>
    <cellStyle name="Migliaia 26 2 2" xfId="1912" xr:uid="{00000000-0005-0000-0000-000001050000}"/>
    <cellStyle name="Migliaia 26 3" xfId="493" xr:uid="{00000000-0005-0000-0000-000002050000}"/>
    <cellStyle name="Migliaia 26 3 2" xfId="494" xr:uid="{00000000-0005-0000-0000-000003050000}"/>
    <cellStyle name="Migliaia 26 3 3" xfId="2676" xr:uid="{00000000-0005-0000-0000-000004050000}"/>
    <cellStyle name="Migliaia 26 3 3 2" xfId="3124" xr:uid="{00000000-0005-0000-0000-000005050000}"/>
    <cellStyle name="Migliaia 26 3 4" xfId="3123" xr:uid="{00000000-0005-0000-0000-000006050000}"/>
    <cellStyle name="Migliaia 26 4" xfId="495" xr:uid="{00000000-0005-0000-0000-000007050000}"/>
    <cellStyle name="Migliaia 26 4 2" xfId="1914" xr:uid="{00000000-0005-0000-0000-000008050000}"/>
    <cellStyle name="Migliaia 26 4 2 2" xfId="3126" xr:uid="{00000000-0005-0000-0000-000009050000}"/>
    <cellStyle name="Migliaia 26 4 3" xfId="3125" xr:uid="{00000000-0005-0000-0000-00000A050000}"/>
    <cellStyle name="Migliaia 26 5" xfId="496" xr:uid="{00000000-0005-0000-0000-00000B050000}"/>
    <cellStyle name="Migliaia 26 6" xfId="1915" xr:uid="{00000000-0005-0000-0000-00000C050000}"/>
    <cellStyle name="Migliaia 26 7" xfId="2456" xr:uid="{00000000-0005-0000-0000-00000D050000}"/>
    <cellStyle name="Migliaia 27" xfId="497" xr:uid="{00000000-0005-0000-0000-00000E050000}"/>
    <cellStyle name="Migliaia 27 2" xfId="498" xr:uid="{00000000-0005-0000-0000-00000F050000}"/>
    <cellStyle name="Migliaia 27 2 2" xfId="1916" xr:uid="{00000000-0005-0000-0000-000010050000}"/>
    <cellStyle name="Migliaia 27 3" xfId="499" xr:uid="{00000000-0005-0000-0000-000011050000}"/>
    <cellStyle name="Migliaia 27 3 2" xfId="500" xr:uid="{00000000-0005-0000-0000-000012050000}"/>
    <cellStyle name="Migliaia 27 3 3" xfId="2726" xr:uid="{00000000-0005-0000-0000-000013050000}"/>
    <cellStyle name="Migliaia 27 3 3 2" xfId="3128" xr:uid="{00000000-0005-0000-0000-000014050000}"/>
    <cellStyle name="Migliaia 27 3 4" xfId="3127" xr:uid="{00000000-0005-0000-0000-000015050000}"/>
    <cellStyle name="Migliaia 27 4" xfId="501" xr:uid="{00000000-0005-0000-0000-000016050000}"/>
    <cellStyle name="Migliaia 27 4 2" xfId="1917" xr:uid="{00000000-0005-0000-0000-000017050000}"/>
    <cellStyle name="Migliaia 27 4 2 2" xfId="3130" xr:uid="{00000000-0005-0000-0000-000018050000}"/>
    <cellStyle name="Migliaia 27 4 3" xfId="3129" xr:uid="{00000000-0005-0000-0000-000019050000}"/>
    <cellStyle name="Migliaia 27 5" xfId="502" xr:uid="{00000000-0005-0000-0000-00001A050000}"/>
    <cellStyle name="Migliaia 27 6" xfId="1918" xr:uid="{00000000-0005-0000-0000-00001B050000}"/>
    <cellStyle name="Migliaia 27 7" xfId="2457" xr:uid="{00000000-0005-0000-0000-00001C050000}"/>
    <cellStyle name="Migliaia 28" xfId="503" xr:uid="{00000000-0005-0000-0000-00001D050000}"/>
    <cellStyle name="Migliaia 28 2" xfId="504" xr:uid="{00000000-0005-0000-0000-00001E050000}"/>
    <cellStyle name="Migliaia 28 2 2" xfId="1919" xr:uid="{00000000-0005-0000-0000-00001F050000}"/>
    <cellStyle name="Migliaia 28 3" xfId="505" xr:uid="{00000000-0005-0000-0000-000020050000}"/>
    <cellStyle name="Migliaia 28 3 2" xfId="506" xr:uid="{00000000-0005-0000-0000-000021050000}"/>
    <cellStyle name="Migliaia 28 3 3" xfId="2727" xr:uid="{00000000-0005-0000-0000-000022050000}"/>
    <cellStyle name="Migliaia 28 3 3 2" xfId="3132" xr:uid="{00000000-0005-0000-0000-000023050000}"/>
    <cellStyle name="Migliaia 28 3 4" xfId="3131" xr:uid="{00000000-0005-0000-0000-000024050000}"/>
    <cellStyle name="Migliaia 28 4" xfId="507" xr:uid="{00000000-0005-0000-0000-000025050000}"/>
    <cellStyle name="Migliaia 28 4 2" xfId="1920" xr:uid="{00000000-0005-0000-0000-000026050000}"/>
    <cellStyle name="Migliaia 28 4 2 2" xfId="3134" xr:uid="{00000000-0005-0000-0000-000027050000}"/>
    <cellStyle name="Migliaia 28 4 3" xfId="3133" xr:uid="{00000000-0005-0000-0000-000028050000}"/>
    <cellStyle name="Migliaia 28 5" xfId="508" xr:uid="{00000000-0005-0000-0000-000029050000}"/>
    <cellStyle name="Migliaia 28 6" xfId="1922" xr:uid="{00000000-0005-0000-0000-00002A050000}"/>
    <cellStyle name="Migliaia 28 7" xfId="2458" xr:uid="{00000000-0005-0000-0000-00002B050000}"/>
    <cellStyle name="Migliaia 29" xfId="509" xr:uid="{00000000-0005-0000-0000-00002C050000}"/>
    <cellStyle name="Migliaia 29 2" xfId="510" xr:uid="{00000000-0005-0000-0000-00002D050000}"/>
    <cellStyle name="Migliaia 29 2 2" xfId="1923" xr:uid="{00000000-0005-0000-0000-00002E050000}"/>
    <cellStyle name="Migliaia 29 3" xfId="511" xr:uid="{00000000-0005-0000-0000-00002F050000}"/>
    <cellStyle name="Migliaia 29 3 2" xfId="512" xr:uid="{00000000-0005-0000-0000-000030050000}"/>
    <cellStyle name="Migliaia 29 3 3" xfId="2805" xr:uid="{00000000-0005-0000-0000-000031050000}"/>
    <cellStyle name="Migliaia 29 3 3 2" xfId="3136" xr:uid="{00000000-0005-0000-0000-000032050000}"/>
    <cellStyle name="Migliaia 29 3 4" xfId="3135" xr:uid="{00000000-0005-0000-0000-000033050000}"/>
    <cellStyle name="Migliaia 29 4" xfId="513" xr:uid="{00000000-0005-0000-0000-000034050000}"/>
    <cellStyle name="Migliaia 29 4 2" xfId="1924" xr:uid="{00000000-0005-0000-0000-000035050000}"/>
    <cellStyle name="Migliaia 29 4 2 2" xfId="3138" xr:uid="{00000000-0005-0000-0000-000036050000}"/>
    <cellStyle name="Migliaia 29 4 3" xfId="3137" xr:uid="{00000000-0005-0000-0000-000037050000}"/>
    <cellStyle name="Migliaia 29 5" xfId="514" xr:uid="{00000000-0005-0000-0000-000038050000}"/>
    <cellStyle name="Migliaia 29 6" xfId="1925" xr:uid="{00000000-0005-0000-0000-000039050000}"/>
    <cellStyle name="Migliaia 29 7" xfId="2459" xr:uid="{00000000-0005-0000-0000-00003A050000}"/>
    <cellStyle name="Migliaia 3" xfId="515" xr:uid="{00000000-0005-0000-0000-00003B050000}"/>
    <cellStyle name="Migliaia 3 2" xfId="516" xr:uid="{00000000-0005-0000-0000-00003C050000}"/>
    <cellStyle name="Migliaia 3 2 2" xfId="1926" xr:uid="{00000000-0005-0000-0000-00003D050000}"/>
    <cellStyle name="Migliaia 3 3" xfId="517" xr:uid="{00000000-0005-0000-0000-00003E050000}"/>
    <cellStyle name="Migliaia 3 3 2" xfId="518" xr:uid="{00000000-0005-0000-0000-00003F050000}"/>
    <cellStyle name="Migliaia 3 3 3" xfId="2728" xr:uid="{00000000-0005-0000-0000-000040050000}"/>
    <cellStyle name="Migliaia 3 3 3 2" xfId="3140" xr:uid="{00000000-0005-0000-0000-000041050000}"/>
    <cellStyle name="Migliaia 3 3 4" xfId="3139" xr:uid="{00000000-0005-0000-0000-000042050000}"/>
    <cellStyle name="Migliaia 3 4" xfId="519" xr:uid="{00000000-0005-0000-0000-000043050000}"/>
    <cellStyle name="Migliaia 3 4 2" xfId="1927" xr:uid="{00000000-0005-0000-0000-000044050000}"/>
    <cellStyle name="Migliaia 3 4 2 2" xfId="3142" xr:uid="{00000000-0005-0000-0000-000045050000}"/>
    <cellStyle name="Migliaia 3 4 3" xfId="3141" xr:uid="{00000000-0005-0000-0000-000046050000}"/>
    <cellStyle name="Migliaia 3 5" xfId="520" xr:uid="{00000000-0005-0000-0000-000047050000}"/>
    <cellStyle name="Migliaia 3 6" xfId="1928" xr:uid="{00000000-0005-0000-0000-000048050000}"/>
    <cellStyle name="Migliaia 3 7" xfId="2460" xr:uid="{00000000-0005-0000-0000-000049050000}"/>
    <cellStyle name="Migliaia 30" xfId="521" xr:uid="{00000000-0005-0000-0000-00004A050000}"/>
    <cellStyle name="Migliaia 30 2" xfId="522" xr:uid="{00000000-0005-0000-0000-00004B050000}"/>
    <cellStyle name="Migliaia 30 2 2" xfId="1929" xr:uid="{00000000-0005-0000-0000-00004C050000}"/>
    <cellStyle name="Migliaia 30 3" xfId="523" xr:uid="{00000000-0005-0000-0000-00004D050000}"/>
    <cellStyle name="Migliaia 30 3 2" xfId="524" xr:uid="{00000000-0005-0000-0000-00004E050000}"/>
    <cellStyle name="Migliaia 30 3 3" xfId="2837" xr:uid="{00000000-0005-0000-0000-00004F050000}"/>
    <cellStyle name="Migliaia 30 3 3 2" xfId="3144" xr:uid="{00000000-0005-0000-0000-000050050000}"/>
    <cellStyle name="Migliaia 30 3 4" xfId="3143" xr:uid="{00000000-0005-0000-0000-000051050000}"/>
    <cellStyle name="Migliaia 30 4" xfId="525" xr:uid="{00000000-0005-0000-0000-000052050000}"/>
    <cellStyle name="Migliaia 30 4 2" xfId="1930" xr:uid="{00000000-0005-0000-0000-000053050000}"/>
    <cellStyle name="Migliaia 30 4 2 2" xfId="3146" xr:uid="{00000000-0005-0000-0000-000054050000}"/>
    <cellStyle name="Migliaia 30 4 3" xfId="3145" xr:uid="{00000000-0005-0000-0000-000055050000}"/>
    <cellStyle name="Migliaia 30 5" xfId="526" xr:uid="{00000000-0005-0000-0000-000056050000}"/>
    <cellStyle name="Migliaia 30 6" xfId="1931" xr:uid="{00000000-0005-0000-0000-000057050000}"/>
    <cellStyle name="Migliaia 30 7" xfId="2461" xr:uid="{00000000-0005-0000-0000-000058050000}"/>
    <cellStyle name="Migliaia 31" xfId="527" xr:uid="{00000000-0005-0000-0000-000059050000}"/>
    <cellStyle name="Migliaia 31 2" xfId="528" xr:uid="{00000000-0005-0000-0000-00005A050000}"/>
    <cellStyle name="Migliaia 31 2 2" xfId="1932" xr:uid="{00000000-0005-0000-0000-00005B050000}"/>
    <cellStyle name="Migliaia 31 3" xfId="529" xr:uid="{00000000-0005-0000-0000-00005C050000}"/>
    <cellStyle name="Migliaia 31 3 2" xfId="530" xr:uid="{00000000-0005-0000-0000-00005D050000}"/>
    <cellStyle name="Migliaia 31 3 3" xfId="2729" xr:uid="{00000000-0005-0000-0000-00005E050000}"/>
    <cellStyle name="Migliaia 31 3 3 2" xfId="3148" xr:uid="{00000000-0005-0000-0000-00005F050000}"/>
    <cellStyle name="Migliaia 31 3 4" xfId="3147" xr:uid="{00000000-0005-0000-0000-000060050000}"/>
    <cellStyle name="Migliaia 31 4" xfId="531" xr:uid="{00000000-0005-0000-0000-000061050000}"/>
    <cellStyle name="Migliaia 31 4 2" xfId="1933" xr:uid="{00000000-0005-0000-0000-000062050000}"/>
    <cellStyle name="Migliaia 31 4 2 2" xfId="3150" xr:uid="{00000000-0005-0000-0000-000063050000}"/>
    <cellStyle name="Migliaia 31 4 3" xfId="3149" xr:uid="{00000000-0005-0000-0000-000064050000}"/>
    <cellStyle name="Migliaia 31 5" xfId="532" xr:uid="{00000000-0005-0000-0000-000065050000}"/>
    <cellStyle name="Migliaia 31 6" xfId="1934" xr:uid="{00000000-0005-0000-0000-000066050000}"/>
    <cellStyle name="Migliaia 31 7" xfId="2462" xr:uid="{00000000-0005-0000-0000-000067050000}"/>
    <cellStyle name="Migliaia 32" xfId="533" xr:uid="{00000000-0005-0000-0000-000068050000}"/>
    <cellStyle name="Migliaia 32 2" xfId="534" xr:uid="{00000000-0005-0000-0000-000069050000}"/>
    <cellStyle name="Migliaia 32 2 2" xfId="1935" xr:uid="{00000000-0005-0000-0000-00006A050000}"/>
    <cellStyle name="Migliaia 32 3" xfId="535" xr:uid="{00000000-0005-0000-0000-00006B050000}"/>
    <cellStyle name="Migliaia 32 3 2" xfId="536" xr:uid="{00000000-0005-0000-0000-00006C050000}"/>
    <cellStyle name="Migliaia 32 3 3" xfId="2759" xr:uid="{00000000-0005-0000-0000-00006D050000}"/>
    <cellStyle name="Migliaia 32 3 3 2" xfId="3152" xr:uid="{00000000-0005-0000-0000-00006E050000}"/>
    <cellStyle name="Migliaia 32 3 4" xfId="3151" xr:uid="{00000000-0005-0000-0000-00006F050000}"/>
    <cellStyle name="Migliaia 32 4" xfId="537" xr:uid="{00000000-0005-0000-0000-000070050000}"/>
    <cellStyle name="Migliaia 32 4 2" xfId="1936" xr:uid="{00000000-0005-0000-0000-000071050000}"/>
    <cellStyle name="Migliaia 32 4 2 2" xfId="3154" xr:uid="{00000000-0005-0000-0000-000072050000}"/>
    <cellStyle name="Migliaia 32 4 3" xfId="3153" xr:uid="{00000000-0005-0000-0000-000073050000}"/>
    <cellStyle name="Migliaia 32 5" xfId="538" xr:uid="{00000000-0005-0000-0000-000074050000}"/>
    <cellStyle name="Migliaia 32 6" xfId="1937" xr:uid="{00000000-0005-0000-0000-000075050000}"/>
    <cellStyle name="Migliaia 32 7" xfId="2463" xr:uid="{00000000-0005-0000-0000-000076050000}"/>
    <cellStyle name="Migliaia 33" xfId="539" xr:uid="{00000000-0005-0000-0000-000077050000}"/>
    <cellStyle name="Migliaia 33 2" xfId="540" xr:uid="{00000000-0005-0000-0000-000078050000}"/>
    <cellStyle name="Migliaia 33 2 2" xfId="1938" xr:uid="{00000000-0005-0000-0000-000079050000}"/>
    <cellStyle name="Migliaia 33 3" xfId="541" xr:uid="{00000000-0005-0000-0000-00007A050000}"/>
    <cellStyle name="Migliaia 33 3 2" xfId="542" xr:uid="{00000000-0005-0000-0000-00007B050000}"/>
    <cellStyle name="Migliaia 33 3 3" xfId="2838" xr:uid="{00000000-0005-0000-0000-00007C050000}"/>
    <cellStyle name="Migliaia 33 3 3 2" xfId="3156" xr:uid="{00000000-0005-0000-0000-00007D050000}"/>
    <cellStyle name="Migliaia 33 3 4" xfId="3155" xr:uid="{00000000-0005-0000-0000-00007E050000}"/>
    <cellStyle name="Migliaia 33 4" xfId="543" xr:uid="{00000000-0005-0000-0000-00007F050000}"/>
    <cellStyle name="Migliaia 33 4 2" xfId="1939" xr:uid="{00000000-0005-0000-0000-000080050000}"/>
    <cellStyle name="Migliaia 33 4 2 2" xfId="3158" xr:uid="{00000000-0005-0000-0000-000081050000}"/>
    <cellStyle name="Migliaia 33 4 3" xfId="3157" xr:uid="{00000000-0005-0000-0000-000082050000}"/>
    <cellStyle name="Migliaia 33 5" xfId="544" xr:uid="{00000000-0005-0000-0000-000083050000}"/>
    <cellStyle name="Migliaia 33 6" xfId="1940" xr:uid="{00000000-0005-0000-0000-000084050000}"/>
    <cellStyle name="Migliaia 33 7" xfId="2464" xr:uid="{00000000-0005-0000-0000-000085050000}"/>
    <cellStyle name="Migliaia 34" xfId="545" xr:uid="{00000000-0005-0000-0000-000086050000}"/>
    <cellStyle name="Migliaia 34 2" xfId="546" xr:uid="{00000000-0005-0000-0000-000087050000}"/>
    <cellStyle name="Migliaia 34 2 2" xfId="1941" xr:uid="{00000000-0005-0000-0000-000088050000}"/>
    <cellStyle name="Migliaia 34 3" xfId="547" xr:uid="{00000000-0005-0000-0000-000089050000}"/>
    <cellStyle name="Migliaia 34 3 2" xfId="548" xr:uid="{00000000-0005-0000-0000-00008A050000}"/>
    <cellStyle name="Migliaia 34 3 3" xfId="2730" xr:uid="{00000000-0005-0000-0000-00008B050000}"/>
    <cellStyle name="Migliaia 34 3 3 2" xfId="3160" xr:uid="{00000000-0005-0000-0000-00008C050000}"/>
    <cellStyle name="Migliaia 34 3 4" xfId="3159" xr:uid="{00000000-0005-0000-0000-00008D050000}"/>
    <cellStyle name="Migliaia 34 4" xfId="549" xr:uid="{00000000-0005-0000-0000-00008E050000}"/>
    <cellStyle name="Migliaia 34 4 2" xfId="1942" xr:uid="{00000000-0005-0000-0000-00008F050000}"/>
    <cellStyle name="Migliaia 34 4 2 2" xfId="3162" xr:uid="{00000000-0005-0000-0000-000090050000}"/>
    <cellStyle name="Migliaia 34 4 3" xfId="3161" xr:uid="{00000000-0005-0000-0000-000091050000}"/>
    <cellStyle name="Migliaia 34 5" xfId="550" xr:uid="{00000000-0005-0000-0000-000092050000}"/>
    <cellStyle name="Migliaia 34 6" xfId="1943" xr:uid="{00000000-0005-0000-0000-000093050000}"/>
    <cellStyle name="Migliaia 34 7" xfId="2465" xr:uid="{00000000-0005-0000-0000-000094050000}"/>
    <cellStyle name="Migliaia 35" xfId="551" xr:uid="{00000000-0005-0000-0000-000095050000}"/>
    <cellStyle name="Migliaia 35 2" xfId="552" xr:uid="{00000000-0005-0000-0000-000096050000}"/>
    <cellStyle name="Migliaia 35 2 2" xfId="1944" xr:uid="{00000000-0005-0000-0000-000097050000}"/>
    <cellStyle name="Migliaia 35 3" xfId="553" xr:uid="{00000000-0005-0000-0000-000098050000}"/>
    <cellStyle name="Migliaia 35 3 2" xfId="554" xr:uid="{00000000-0005-0000-0000-000099050000}"/>
    <cellStyle name="Migliaia 35 3 3" xfId="2840" xr:uid="{00000000-0005-0000-0000-00009A050000}"/>
    <cellStyle name="Migliaia 35 3 3 2" xfId="3164" xr:uid="{00000000-0005-0000-0000-00009B050000}"/>
    <cellStyle name="Migliaia 35 3 4" xfId="3163" xr:uid="{00000000-0005-0000-0000-00009C050000}"/>
    <cellStyle name="Migliaia 35 4" xfId="555" xr:uid="{00000000-0005-0000-0000-00009D050000}"/>
    <cellStyle name="Migliaia 35 4 2" xfId="1945" xr:uid="{00000000-0005-0000-0000-00009E050000}"/>
    <cellStyle name="Migliaia 35 4 2 2" xfId="3166" xr:uid="{00000000-0005-0000-0000-00009F050000}"/>
    <cellStyle name="Migliaia 35 4 3" xfId="3165" xr:uid="{00000000-0005-0000-0000-0000A0050000}"/>
    <cellStyle name="Migliaia 35 5" xfId="556" xr:uid="{00000000-0005-0000-0000-0000A1050000}"/>
    <cellStyle name="Migliaia 35 6" xfId="1946" xr:uid="{00000000-0005-0000-0000-0000A2050000}"/>
    <cellStyle name="Migliaia 35 7" xfId="2466" xr:uid="{00000000-0005-0000-0000-0000A3050000}"/>
    <cellStyle name="Migliaia 36" xfId="557" xr:uid="{00000000-0005-0000-0000-0000A4050000}"/>
    <cellStyle name="Migliaia 36 2" xfId="558" xr:uid="{00000000-0005-0000-0000-0000A5050000}"/>
    <cellStyle name="Migliaia 36 2 2" xfId="1947" xr:uid="{00000000-0005-0000-0000-0000A6050000}"/>
    <cellStyle name="Migliaia 36 3" xfId="559" xr:uid="{00000000-0005-0000-0000-0000A7050000}"/>
    <cellStyle name="Migliaia 36 3 2" xfId="560" xr:uid="{00000000-0005-0000-0000-0000A8050000}"/>
    <cellStyle name="Migliaia 36 3 3" xfId="2734" xr:uid="{00000000-0005-0000-0000-0000A9050000}"/>
    <cellStyle name="Migliaia 36 3 3 2" xfId="3168" xr:uid="{00000000-0005-0000-0000-0000AA050000}"/>
    <cellStyle name="Migliaia 36 3 4" xfId="3167" xr:uid="{00000000-0005-0000-0000-0000AB050000}"/>
    <cellStyle name="Migliaia 36 4" xfId="561" xr:uid="{00000000-0005-0000-0000-0000AC050000}"/>
    <cellStyle name="Migliaia 36 4 2" xfId="1948" xr:uid="{00000000-0005-0000-0000-0000AD050000}"/>
    <cellStyle name="Migliaia 36 4 2 2" xfId="3170" xr:uid="{00000000-0005-0000-0000-0000AE050000}"/>
    <cellStyle name="Migliaia 36 4 3" xfId="3169" xr:uid="{00000000-0005-0000-0000-0000AF050000}"/>
    <cellStyle name="Migliaia 36 5" xfId="562" xr:uid="{00000000-0005-0000-0000-0000B0050000}"/>
    <cellStyle name="Migliaia 36 6" xfId="1949" xr:uid="{00000000-0005-0000-0000-0000B1050000}"/>
    <cellStyle name="Migliaia 36 7" xfId="2467" xr:uid="{00000000-0005-0000-0000-0000B2050000}"/>
    <cellStyle name="Migliaia 37" xfId="563" xr:uid="{00000000-0005-0000-0000-0000B3050000}"/>
    <cellStyle name="Migliaia 37 2" xfId="564" xr:uid="{00000000-0005-0000-0000-0000B4050000}"/>
    <cellStyle name="Migliaia 37 2 2" xfId="1950" xr:uid="{00000000-0005-0000-0000-0000B5050000}"/>
    <cellStyle name="Migliaia 37 3" xfId="565" xr:uid="{00000000-0005-0000-0000-0000B6050000}"/>
    <cellStyle name="Migliaia 37 3 2" xfId="566" xr:uid="{00000000-0005-0000-0000-0000B7050000}"/>
    <cellStyle name="Migliaia 37 3 3" xfId="2736" xr:uid="{00000000-0005-0000-0000-0000B8050000}"/>
    <cellStyle name="Migliaia 37 3 3 2" xfId="3172" xr:uid="{00000000-0005-0000-0000-0000B9050000}"/>
    <cellStyle name="Migliaia 37 3 4" xfId="3171" xr:uid="{00000000-0005-0000-0000-0000BA050000}"/>
    <cellStyle name="Migliaia 37 4" xfId="567" xr:uid="{00000000-0005-0000-0000-0000BB050000}"/>
    <cellStyle name="Migliaia 37 4 2" xfId="1951" xr:uid="{00000000-0005-0000-0000-0000BC050000}"/>
    <cellStyle name="Migliaia 37 4 2 2" xfId="3174" xr:uid="{00000000-0005-0000-0000-0000BD050000}"/>
    <cellStyle name="Migliaia 37 4 3" xfId="3173" xr:uid="{00000000-0005-0000-0000-0000BE050000}"/>
    <cellStyle name="Migliaia 37 5" xfId="568" xr:uid="{00000000-0005-0000-0000-0000BF050000}"/>
    <cellStyle name="Migliaia 37 6" xfId="1952" xr:uid="{00000000-0005-0000-0000-0000C0050000}"/>
    <cellStyle name="Migliaia 37 7" xfId="2468" xr:uid="{00000000-0005-0000-0000-0000C1050000}"/>
    <cellStyle name="Migliaia 38" xfId="569" xr:uid="{00000000-0005-0000-0000-0000C2050000}"/>
    <cellStyle name="Migliaia 38 2" xfId="570" xr:uid="{00000000-0005-0000-0000-0000C3050000}"/>
    <cellStyle name="Migliaia 38 2 2" xfId="1953" xr:uid="{00000000-0005-0000-0000-0000C4050000}"/>
    <cellStyle name="Migliaia 38 3" xfId="571" xr:uid="{00000000-0005-0000-0000-0000C5050000}"/>
    <cellStyle name="Migliaia 38 3 2" xfId="572" xr:uid="{00000000-0005-0000-0000-0000C6050000}"/>
    <cellStyle name="Migliaia 38 3 3" xfId="2739" xr:uid="{00000000-0005-0000-0000-0000C7050000}"/>
    <cellStyle name="Migliaia 38 3 3 2" xfId="3176" xr:uid="{00000000-0005-0000-0000-0000C8050000}"/>
    <cellStyle name="Migliaia 38 3 4" xfId="3175" xr:uid="{00000000-0005-0000-0000-0000C9050000}"/>
    <cellStyle name="Migliaia 38 4" xfId="573" xr:uid="{00000000-0005-0000-0000-0000CA050000}"/>
    <cellStyle name="Migliaia 38 4 2" xfId="1954" xr:uid="{00000000-0005-0000-0000-0000CB050000}"/>
    <cellStyle name="Migliaia 38 4 2 2" xfId="3178" xr:uid="{00000000-0005-0000-0000-0000CC050000}"/>
    <cellStyle name="Migliaia 38 4 3" xfId="3177" xr:uid="{00000000-0005-0000-0000-0000CD050000}"/>
    <cellStyle name="Migliaia 38 5" xfId="574" xr:uid="{00000000-0005-0000-0000-0000CE050000}"/>
    <cellStyle name="Migliaia 38 6" xfId="1955" xr:uid="{00000000-0005-0000-0000-0000CF050000}"/>
    <cellStyle name="Migliaia 38 7" xfId="2469" xr:uid="{00000000-0005-0000-0000-0000D0050000}"/>
    <cellStyle name="Migliaia 39" xfId="575" xr:uid="{00000000-0005-0000-0000-0000D1050000}"/>
    <cellStyle name="Migliaia 39 2" xfId="576" xr:uid="{00000000-0005-0000-0000-0000D2050000}"/>
    <cellStyle name="Migliaia 39 2 2" xfId="1956" xr:uid="{00000000-0005-0000-0000-0000D3050000}"/>
    <cellStyle name="Migliaia 39 3" xfId="577" xr:uid="{00000000-0005-0000-0000-0000D4050000}"/>
    <cellStyle name="Migliaia 39 3 2" xfId="578" xr:uid="{00000000-0005-0000-0000-0000D5050000}"/>
    <cellStyle name="Migliaia 39 3 3" xfId="2854" xr:uid="{00000000-0005-0000-0000-0000D6050000}"/>
    <cellStyle name="Migliaia 39 3 3 2" xfId="3180" xr:uid="{00000000-0005-0000-0000-0000D7050000}"/>
    <cellStyle name="Migliaia 39 3 4" xfId="3179" xr:uid="{00000000-0005-0000-0000-0000D8050000}"/>
    <cellStyle name="Migliaia 39 4" xfId="579" xr:uid="{00000000-0005-0000-0000-0000D9050000}"/>
    <cellStyle name="Migliaia 39 4 2" xfId="1957" xr:uid="{00000000-0005-0000-0000-0000DA050000}"/>
    <cellStyle name="Migliaia 39 4 2 2" xfId="3182" xr:uid="{00000000-0005-0000-0000-0000DB050000}"/>
    <cellStyle name="Migliaia 39 4 3" xfId="3181" xr:uid="{00000000-0005-0000-0000-0000DC050000}"/>
    <cellStyle name="Migliaia 39 5" xfId="580" xr:uid="{00000000-0005-0000-0000-0000DD050000}"/>
    <cellStyle name="Migliaia 39 6" xfId="1958" xr:uid="{00000000-0005-0000-0000-0000DE050000}"/>
    <cellStyle name="Migliaia 39 7" xfId="2470" xr:uid="{00000000-0005-0000-0000-0000DF050000}"/>
    <cellStyle name="Migliaia 4" xfId="581" xr:uid="{00000000-0005-0000-0000-0000E0050000}"/>
    <cellStyle name="Migliaia 4 2" xfId="582" xr:uid="{00000000-0005-0000-0000-0000E1050000}"/>
    <cellStyle name="Migliaia 4 2 2" xfId="1959" xr:uid="{00000000-0005-0000-0000-0000E2050000}"/>
    <cellStyle name="Migliaia 4 3" xfId="583" xr:uid="{00000000-0005-0000-0000-0000E3050000}"/>
    <cellStyle name="Migliaia 4 3 2" xfId="584" xr:uid="{00000000-0005-0000-0000-0000E4050000}"/>
    <cellStyle name="Migliaia 4 3 3" xfId="2740" xr:uid="{00000000-0005-0000-0000-0000E5050000}"/>
    <cellStyle name="Migliaia 4 3 3 2" xfId="3184" xr:uid="{00000000-0005-0000-0000-0000E6050000}"/>
    <cellStyle name="Migliaia 4 3 4" xfId="3183" xr:uid="{00000000-0005-0000-0000-0000E7050000}"/>
    <cellStyle name="Migliaia 4 4" xfId="585" xr:uid="{00000000-0005-0000-0000-0000E8050000}"/>
    <cellStyle name="Migliaia 4 4 2" xfId="1960" xr:uid="{00000000-0005-0000-0000-0000E9050000}"/>
    <cellStyle name="Migliaia 4 4 2 2" xfId="3186" xr:uid="{00000000-0005-0000-0000-0000EA050000}"/>
    <cellStyle name="Migliaia 4 4 3" xfId="3185" xr:uid="{00000000-0005-0000-0000-0000EB050000}"/>
    <cellStyle name="Migliaia 4 5" xfId="586" xr:uid="{00000000-0005-0000-0000-0000EC050000}"/>
    <cellStyle name="Migliaia 4 6" xfId="1961" xr:uid="{00000000-0005-0000-0000-0000ED050000}"/>
    <cellStyle name="Migliaia 4 7" xfId="2471" xr:uid="{00000000-0005-0000-0000-0000EE050000}"/>
    <cellStyle name="Migliaia 40" xfId="587" xr:uid="{00000000-0005-0000-0000-0000EF050000}"/>
    <cellStyle name="Migliaia 40 2" xfId="588" xr:uid="{00000000-0005-0000-0000-0000F0050000}"/>
    <cellStyle name="Migliaia 40 2 2" xfId="1962" xr:uid="{00000000-0005-0000-0000-0000F1050000}"/>
    <cellStyle name="Migliaia 40 3" xfId="589" xr:uid="{00000000-0005-0000-0000-0000F2050000}"/>
    <cellStyle name="Migliaia 40 3 2" xfId="590" xr:uid="{00000000-0005-0000-0000-0000F3050000}"/>
    <cellStyle name="Migliaia 40 3 3" xfId="2770" xr:uid="{00000000-0005-0000-0000-0000F4050000}"/>
    <cellStyle name="Migliaia 40 3 3 2" xfId="3188" xr:uid="{00000000-0005-0000-0000-0000F5050000}"/>
    <cellStyle name="Migliaia 40 3 4" xfId="3187" xr:uid="{00000000-0005-0000-0000-0000F6050000}"/>
    <cellStyle name="Migliaia 40 4" xfId="591" xr:uid="{00000000-0005-0000-0000-0000F7050000}"/>
    <cellStyle name="Migliaia 40 4 2" xfId="1963" xr:uid="{00000000-0005-0000-0000-0000F8050000}"/>
    <cellStyle name="Migliaia 40 4 2 2" xfId="3190" xr:uid="{00000000-0005-0000-0000-0000F9050000}"/>
    <cellStyle name="Migliaia 40 4 3" xfId="3189" xr:uid="{00000000-0005-0000-0000-0000FA050000}"/>
    <cellStyle name="Migliaia 40 5" xfId="592" xr:uid="{00000000-0005-0000-0000-0000FB050000}"/>
    <cellStyle name="Migliaia 40 6" xfId="1964" xr:uid="{00000000-0005-0000-0000-0000FC050000}"/>
    <cellStyle name="Migliaia 40 7" xfId="2472" xr:uid="{00000000-0005-0000-0000-0000FD050000}"/>
    <cellStyle name="Migliaia 41" xfId="593" xr:uid="{00000000-0005-0000-0000-0000FE050000}"/>
    <cellStyle name="Migliaia 41 2" xfId="594" xr:uid="{00000000-0005-0000-0000-0000FF050000}"/>
    <cellStyle name="Migliaia 41 2 2" xfId="1965" xr:uid="{00000000-0005-0000-0000-000000060000}"/>
    <cellStyle name="Migliaia 41 3" xfId="595" xr:uid="{00000000-0005-0000-0000-000001060000}"/>
    <cellStyle name="Migliaia 41 3 2" xfId="596" xr:uid="{00000000-0005-0000-0000-000002060000}"/>
    <cellStyle name="Migliaia 41 3 3" xfId="2664" xr:uid="{00000000-0005-0000-0000-000003060000}"/>
    <cellStyle name="Migliaia 41 3 3 2" xfId="3192" xr:uid="{00000000-0005-0000-0000-000004060000}"/>
    <cellStyle name="Migliaia 41 3 4" xfId="3191" xr:uid="{00000000-0005-0000-0000-000005060000}"/>
    <cellStyle name="Migliaia 41 4" xfId="597" xr:uid="{00000000-0005-0000-0000-000006060000}"/>
    <cellStyle name="Migliaia 41 4 2" xfId="1966" xr:uid="{00000000-0005-0000-0000-000007060000}"/>
    <cellStyle name="Migliaia 41 4 2 2" xfId="3194" xr:uid="{00000000-0005-0000-0000-000008060000}"/>
    <cellStyle name="Migliaia 41 4 3" xfId="3193" xr:uid="{00000000-0005-0000-0000-000009060000}"/>
    <cellStyle name="Migliaia 41 5" xfId="598" xr:uid="{00000000-0005-0000-0000-00000A060000}"/>
    <cellStyle name="Migliaia 41 6" xfId="1967" xr:uid="{00000000-0005-0000-0000-00000B060000}"/>
    <cellStyle name="Migliaia 41 7" xfId="2473" xr:uid="{00000000-0005-0000-0000-00000C060000}"/>
    <cellStyle name="Migliaia 42" xfId="599" xr:uid="{00000000-0005-0000-0000-00000D060000}"/>
    <cellStyle name="Migliaia 42 2" xfId="600" xr:uid="{00000000-0005-0000-0000-00000E060000}"/>
    <cellStyle name="Migliaia 42 2 2" xfId="1968" xr:uid="{00000000-0005-0000-0000-00000F060000}"/>
    <cellStyle name="Migliaia 42 3" xfId="601" xr:uid="{00000000-0005-0000-0000-000010060000}"/>
    <cellStyle name="Migliaia 42 3 2" xfId="602" xr:uid="{00000000-0005-0000-0000-000011060000}"/>
    <cellStyle name="Migliaia 42 3 3" xfId="2663" xr:uid="{00000000-0005-0000-0000-000012060000}"/>
    <cellStyle name="Migliaia 42 3 3 2" xfId="3196" xr:uid="{00000000-0005-0000-0000-000013060000}"/>
    <cellStyle name="Migliaia 42 3 4" xfId="3195" xr:uid="{00000000-0005-0000-0000-000014060000}"/>
    <cellStyle name="Migliaia 42 4" xfId="603" xr:uid="{00000000-0005-0000-0000-000015060000}"/>
    <cellStyle name="Migliaia 42 4 2" xfId="1969" xr:uid="{00000000-0005-0000-0000-000016060000}"/>
    <cellStyle name="Migliaia 42 4 2 2" xfId="3198" xr:uid="{00000000-0005-0000-0000-000017060000}"/>
    <cellStyle name="Migliaia 42 4 3" xfId="3197" xr:uid="{00000000-0005-0000-0000-000018060000}"/>
    <cellStyle name="Migliaia 42 5" xfId="604" xr:uid="{00000000-0005-0000-0000-000019060000}"/>
    <cellStyle name="Migliaia 42 6" xfId="1970" xr:uid="{00000000-0005-0000-0000-00001A060000}"/>
    <cellStyle name="Migliaia 42 7" xfId="2474" xr:uid="{00000000-0005-0000-0000-00001B060000}"/>
    <cellStyle name="Migliaia 43" xfId="605" xr:uid="{00000000-0005-0000-0000-00001C060000}"/>
    <cellStyle name="Migliaia 43 2" xfId="606" xr:uid="{00000000-0005-0000-0000-00001D060000}"/>
    <cellStyle name="Migliaia 43 2 2" xfId="1971" xr:uid="{00000000-0005-0000-0000-00001E060000}"/>
    <cellStyle name="Migliaia 43 3" xfId="607" xr:uid="{00000000-0005-0000-0000-00001F060000}"/>
    <cellStyle name="Migliaia 43 3 2" xfId="608" xr:uid="{00000000-0005-0000-0000-000020060000}"/>
    <cellStyle name="Migliaia 43 3 3" xfId="2662" xr:uid="{00000000-0005-0000-0000-000021060000}"/>
    <cellStyle name="Migliaia 43 3 3 2" xfId="3200" xr:uid="{00000000-0005-0000-0000-000022060000}"/>
    <cellStyle name="Migliaia 43 3 4" xfId="3199" xr:uid="{00000000-0005-0000-0000-000023060000}"/>
    <cellStyle name="Migliaia 43 4" xfId="609" xr:uid="{00000000-0005-0000-0000-000024060000}"/>
    <cellStyle name="Migliaia 43 4 2" xfId="1972" xr:uid="{00000000-0005-0000-0000-000025060000}"/>
    <cellStyle name="Migliaia 43 4 2 2" xfId="3202" xr:uid="{00000000-0005-0000-0000-000026060000}"/>
    <cellStyle name="Migliaia 43 4 3" xfId="3201" xr:uid="{00000000-0005-0000-0000-000027060000}"/>
    <cellStyle name="Migliaia 43 5" xfId="610" xr:uid="{00000000-0005-0000-0000-000028060000}"/>
    <cellStyle name="Migliaia 43 6" xfId="1973" xr:uid="{00000000-0005-0000-0000-000029060000}"/>
    <cellStyle name="Migliaia 43 7" xfId="2475" xr:uid="{00000000-0005-0000-0000-00002A060000}"/>
    <cellStyle name="Migliaia 44" xfId="611" xr:uid="{00000000-0005-0000-0000-00002B060000}"/>
    <cellStyle name="Migliaia 44 2" xfId="612" xr:uid="{00000000-0005-0000-0000-00002C060000}"/>
    <cellStyle name="Migliaia 44 2 2" xfId="1974" xr:uid="{00000000-0005-0000-0000-00002D060000}"/>
    <cellStyle name="Migliaia 44 3" xfId="613" xr:uid="{00000000-0005-0000-0000-00002E060000}"/>
    <cellStyle name="Migliaia 44 3 2" xfId="614" xr:uid="{00000000-0005-0000-0000-00002F060000}"/>
    <cellStyle name="Migliaia 44 3 3" xfId="2661" xr:uid="{00000000-0005-0000-0000-000030060000}"/>
    <cellStyle name="Migliaia 44 3 3 2" xfId="3204" xr:uid="{00000000-0005-0000-0000-000031060000}"/>
    <cellStyle name="Migliaia 44 3 4" xfId="3203" xr:uid="{00000000-0005-0000-0000-000032060000}"/>
    <cellStyle name="Migliaia 44 4" xfId="615" xr:uid="{00000000-0005-0000-0000-000033060000}"/>
    <cellStyle name="Migliaia 44 4 2" xfId="1975" xr:uid="{00000000-0005-0000-0000-000034060000}"/>
    <cellStyle name="Migliaia 44 4 2 2" xfId="3206" xr:uid="{00000000-0005-0000-0000-000035060000}"/>
    <cellStyle name="Migliaia 44 4 3" xfId="3205" xr:uid="{00000000-0005-0000-0000-000036060000}"/>
    <cellStyle name="Migliaia 44 5" xfId="616" xr:uid="{00000000-0005-0000-0000-000037060000}"/>
    <cellStyle name="Migliaia 44 6" xfId="1976" xr:uid="{00000000-0005-0000-0000-000038060000}"/>
    <cellStyle name="Migliaia 44 7" xfId="2476" xr:uid="{00000000-0005-0000-0000-000039060000}"/>
    <cellStyle name="Migliaia 45" xfId="617" xr:uid="{00000000-0005-0000-0000-00003A060000}"/>
    <cellStyle name="Migliaia 45 2" xfId="618" xr:uid="{00000000-0005-0000-0000-00003B060000}"/>
    <cellStyle name="Migliaia 45 2 2" xfId="1977" xr:uid="{00000000-0005-0000-0000-00003C060000}"/>
    <cellStyle name="Migliaia 45 3" xfId="619" xr:uid="{00000000-0005-0000-0000-00003D060000}"/>
    <cellStyle name="Migliaia 45 3 2" xfId="620" xr:uid="{00000000-0005-0000-0000-00003E060000}"/>
    <cellStyle name="Migliaia 45 3 3" xfId="2801" xr:uid="{00000000-0005-0000-0000-00003F060000}"/>
    <cellStyle name="Migliaia 45 3 3 2" xfId="3208" xr:uid="{00000000-0005-0000-0000-000040060000}"/>
    <cellStyle name="Migliaia 45 3 4" xfId="3207" xr:uid="{00000000-0005-0000-0000-000041060000}"/>
    <cellStyle name="Migliaia 45 4" xfId="621" xr:uid="{00000000-0005-0000-0000-000042060000}"/>
    <cellStyle name="Migliaia 45 4 2" xfId="1978" xr:uid="{00000000-0005-0000-0000-000043060000}"/>
    <cellStyle name="Migliaia 45 4 2 2" xfId="3210" xr:uid="{00000000-0005-0000-0000-000044060000}"/>
    <cellStyle name="Migliaia 45 4 3" xfId="3209" xr:uid="{00000000-0005-0000-0000-000045060000}"/>
    <cellStyle name="Migliaia 45 5" xfId="622" xr:uid="{00000000-0005-0000-0000-000046060000}"/>
    <cellStyle name="Migliaia 45 6" xfId="1979" xr:uid="{00000000-0005-0000-0000-000047060000}"/>
    <cellStyle name="Migliaia 45 7" xfId="2477" xr:uid="{00000000-0005-0000-0000-000048060000}"/>
    <cellStyle name="Migliaia 46" xfId="623" xr:uid="{00000000-0005-0000-0000-000049060000}"/>
    <cellStyle name="Migliaia 46 2" xfId="624" xr:uid="{00000000-0005-0000-0000-00004A060000}"/>
    <cellStyle name="Migliaia 46 2 2" xfId="1980" xr:uid="{00000000-0005-0000-0000-00004B060000}"/>
    <cellStyle name="Migliaia 46 3" xfId="625" xr:uid="{00000000-0005-0000-0000-00004C060000}"/>
    <cellStyle name="Migliaia 46 3 2" xfId="626" xr:uid="{00000000-0005-0000-0000-00004D060000}"/>
    <cellStyle name="Migliaia 46 3 3" xfId="2660" xr:uid="{00000000-0005-0000-0000-00004E060000}"/>
    <cellStyle name="Migliaia 46 3 3 2" xfId="3212" xr:uid="{00000000-0005-0000-0000-00004F060000}"/>
    <cellStyle name="Migliaia 46 3 4" xfId="3211" xr:uid="{00000000-0005-0000-0000-000050060000}"/>
    <cellStyle name="Migliaia 46 4" xfId="627" xr:uid="{00000000-0005-0000-0000-000051060000}"/>
    <cellStyle name="Migliaia 46 4 2" xfId="1981" xr:uid="{00000000-0005-0000-0000-000052060000}"/>
    <cellStyle name="Migliaia 46 4 2 2" xfId="3214" xr:uid="{00000000-0005-0000-0000-000053060000}"/>
    <cellStyle name="Migliaia 46 4 3" xfId="3213" xr:uid="{00000000-0005-0000-0000-000054060000}"/>
    <cellStyle name="Migliaia 46 5" xfId="628" xr:uid="{00000000-0005-0000-0000-000055060000}"/>
    <cellStyle name="Migliaia 46 6" xfId="1982" xr:uid="{00000000-0005-0000-0000-000056060000}"/>
    <cellStyle name="Migliaia 46 7" xfId="2478" xr:uid="{00000000-0005-0000-0000-000057060000}"/>
    <cellStyle name="Migliaia 47" xfId="629" xr:uid="{00000000-0005-0000-0000-000058060000}"/>
    <cellStyle name="Migliaia 47 2" xfId="630" xr:uid="{00000000-0005-0000-0000-000059060000}"/>
    <cellStyle name="Migliaia 47 2 2" xfId="1983" xr:uid="{00000000-0005-0000-0000-00005A060000}"/>
    <cellStyle name="Migliaia 47 3" xfId="631" xr:uid="{00000000-0005-0000-0000-00005B060000}"/>
    <cellStyle name="Migliaia 47 3 2" xfId="632" xr:uid="{00000000-0005-0000-0000-00005C060000}"/>
    <cellStyle name="Migliaia 47 3 3" xfId="2800" xr:uid="{00000000-0005-0000-0000-00005D060000}"/>
    <cellStyle name="Migliaia 47 3 3 2" xfId="3216" xr:uid="{00000000-0005-0000-0000-00005E060000}"/>
    <cellStyle name="Migliaia 47 3 4" xfId="3215" xr:uid="{00000000-0005-0000-0000-00005F060000}"/>
    <cellStyle name="Migliaia 47 4" xfId="633" xr:uid="{00000000-0005-0000-0000-000060060000}"/>
    <cellStyle name="Migliaia 47 4 2" xfId="1984" xr:uid="{00000000-0005-0000-0000-000061060000}"/>
    <cellStyle name="Migliaia 47 4 2 2" xfId="3218" xr:uid="{00000000-0005-0000-0000-000062060000}"/>
    <cellStyle name="Migliaia 47 4 3" xfId="3217" xr:uid="{00000000-0005-0000-0000-000063060000}"/>
    <cellStyle name="Migliaia 47 5" xfId="634" xr:uid="{00000000-0005-0000-0000-000064060000}"/>
    <cellStyle name="Migliaia 47 6" xfId="1985" xr:uid="{00000000-0005-0000-0000-000065060000}"/>
    <cellStyle name="Migliaia 47 7" xfId="2479" xr:uid="{00000000-0005-0000-0000-000066060000}"/>
    <cellStyle name="Migliaia 48" xfId="635" xr:uid="{00000000-0005-0000-0000-000067060000}"/>
    <cellStyle name="Migliaia 48 2" xfId="636" xr:uid="{00000000-0005-0000-0000-000068060000}"/>
    <cellStyle name="Migliaia 48 2 2" xfId="1986" xr:uid="{00000000-0005-0000-0000-000069060000}"/>
    <cellStyle name="Migliaia 48 3" xfId="637" xr:uid="{00000000-0005-0000-0000-00006A060000}"/>
    <cellStyle name="Migliaia 48 3 2" xfId="638" xr:uid="{00000000-0005-0000-0000-00006B060000}"/>
    <cellStyle name="Migliaia 48 3 3" xfId="2799" xr:uid="{00000000-0005-0000-0000-00006C060000}"/>
    <cellStyle name="Migliaia 48 3 3 2" xfId="3220" xr:uid="{00000000-0005-0000-0000-00006D060000}"/>
    <cellStyle name="Migliaia 48 3 4" xfId="3219" xr:uid="{00000000-0005-0000-0000-00006E060000}"/>
    <cellStyle name="Migliaia 48 4" xfId="639" xr:uid="{00000000-0005-0000-0000-00006F060000}"/>
    <cellStyle name="Migliaia 48 4 2" xfId="1987" xr:uid="{00000000-0005-0000-0000-000070060000}"/>
    <cellStyle name="Migliaia 48 4 2 2" xfId="3222" xr:uid="{00000000-0005-0000-0000-000071060000}"/>
    <cellStyle name="Migliaia 48 4 3" xfId="3221" xr:uid="{00000000-0005-0000-0000-000072060000}"/>
    <cellStyle name="Migliaia 48 5" xfId="640" xr:uid="{00000000-0005-0000-0000-000073060000}"/>
    <cellStyle name="Migliaia 48 6" xfId="1988" xr:uid="{00000000-0005-0000-0000-000074060000}"/>
    <cellStyle name="Migliaia 48 7" xfId="2480" xr:uid="{00000000-0005-0000-0000-000075060000}"/>
    <cellStyle name="Migliaia 49" xfId="641" xr:uid="{00000000-0005-0000-0000-000076060000}"/>
    <cellStyle name="Migliaia 49 2" xfId="642" xr:uid="{00000000-0005-0000-0000-000077060000}"/>
    <cellStyle name="Migliaia 49 2 2" xfId="1989" xr:uid="{00000000-0005-0000-0000-000078060000}"/>
    <cellStyle name="Migliaia 49 3" xfId="643" xr:uid="{00000000-0005-0000-0000-000079060000}"/>
    <cellStyle name="Migliaia 49 3 2" xfId="644" xr:uid="{00000000-0005-0000-0000-00007A060000}"/>
    <cellStyle name="Migliaia 49 3 3" xfId="2659" xr:uid="{00000000-0005-0000-0000-00007B060000}"/>
    <cellStyle name="Migliaia 49 3 3 2" xfId="3224" xr:uid="{00000000-0005-0000-0000-00007C060000}"/>
    <cellStyle name="Migliaia 49 3 4" xfId="3223" xr:uid="{00000000-0005-0000-0000-00007D060000}"/>
    <cellStyle name="Migliaia 49 4" xfId="645" xr:uid="{00000000-0005-0000-0000-00007E060000}"/>
    <cellStyle name="Migliaia 49 4 2" xfId="1990" xr:uid="{00000000-0005-0000-0000-00007F060000}"/>
    <cellStyle name="Migliaia 49 4 2 2" xfId="3226" xr:uid="{00000000-0005-0000-0000-000080060000}"/>
    <cellStyle name="Migliaia 49 4 3" xfId="3225" xr:uid="{00000000-0005-0000-0000-000081060000}"/>
    <cellStyle name="Migliaia 49 5" xfId="646" xr:uid="{00000000-0005-0000-0000-000082060000}"/>
    <cellStyle name="Migliaia 49 6" xfId="1991" xr:uid="{00000000-0005-0000-0000-000083060000}"/>
    <cellStyle name="Migliaia 49 7" xfId="2481" xr:uid="{00000000-0005-0000-0000-000084060000}"/>
    <cellStyle name="Migliaia 5" xfId="647" xr:uid="{00000000-0005-0000-0000-000085060000}"/>
    <cellStyle name="Migliaia 5 2" xfId="648" xr:uid="{00000000-0005-0000-0000-000086060000}"/>
    <cellStyle name="Migliaia 5 2 2" xfId="1992" xr:uid="{00000000-0005-0000-0000-000087060000}"/>
    <cellStyle name="Migliaia 5 3" xfId="649" xr:uid="{00000000-0005-0000-0000-000088060000}"/>
    <cellStyle name="Migliaia 5 3 2" xfId="650" xr:uid="{00000000-0005-0000-0000-000089060000}"/>
    <cellStyle name="Migliaia 5 3 3" xfId="2658" xr:uid="{00000000-0005-0000-0000-00008A060000}"/>
    <cellStyle name="Migliaia 5 3 3 2" xfId="3228" xr:uid="{00000000-0005-0000-0000-00008B060000}"/>
    <cellStyle name="Migliaia 5 3 4" xfId="3227" xr:uid="{00000000-0005-0000-0000-00008C060000}"/>
    <cellStyle name="Migliaia 5 4" xfId="651" xr:uid="{00000000-0005-0000-0000-00008D060000}"/>
    <cellStyle name="Migliaia 5 4 2" xfId="1993" xr:uid="{00000000-0005-0000-0000-00008E060000}"/>
    <cellStyle name="Migliaia 5 4 2 2" xfId="3230" xr:uid="{00000000-0005-0000-0000-00008F060000}"/>
    <cellStyle name="Migliaia 5 4 3" xfId="3229" xr:uid="{00000000-0005-0000-0000-000090060000}"/>
    <cellStyle name="Migliaia 5 5" xfId="652" xr:uid="{00000000-0005-0000-0000-000091060000}"/>
    <cellStyle name="Migliaia 5 6" xfId="1994" xr:uid="{00000000-0005-0000-0000-000092060000}"/>
    <cellStyle name="Migliaia 5 7" xfId="2482" xr:uid="{00000000-0005-0000-0000-000093060000}"/>
    <cellStyle name="Migliaia 50" xfId="653" xr:uid="{00000000-0005-0000-0000-000094060000}"/>
    <cellStyle name="Migliaia 50 2" xfId="654" xr:uid="{00000000-0005-0000-0000-000095060000}"/>
    <cellStyle name="Migliaia 50 2 2" xfId="1995" xr:uid="{00000000-0005-0000-0000-000096060000}"/>
    <cellStyle name="Migliaia 50 3" xfId="655" xr:uid="{00000000-0005-0000-0000-000097060000}"/>
    <cellStyle name="Migliaia 50 3 2" xfId="656" xr:uid="{00000000-0005-0000-0000-000098060000}"/>
    <cellStyle name="Migliaia 50 3 3" xfId="2657" xr:uid="{00000000-0005-0000-0000-000099060000}"/>
    <cellStyle name="Migliaia 50 3 3 2" xfId="3232" xr:uid="{00000000-0005-0000-0000-00009A060000}"/>
    <cellStyle name="Migliaia 50 3 4" xfId="3231" xr:uid="{00000000-0005-0000-0000-00009B060000}"/>
    <cellStyle name="Migliaia 50 4" xfId="657" xr:uid="{00000000-0005-0000-0000-00009C060000}"/>
    <cellStyle name="Migliaia 50 4 2" xfId="1996" xr:uid="{00000000-0005-0000-0000-00009D060000}"/>
    <cellStyle name="Migliaia 50 4 2 2" xfId="3234" xr:uid="{00000000-0005-0000-0000-00009E060000}"/>
    <cellStyle name="Migliaia 50 4 3" xfId="3233" xr:uid="{00000000-0005-0000-0000-00009F060000}"/>
    <cellStyle name="Migliaia 50 5" xfId="658" xr:uid="{00000000-0005-0000-0000-0000A0060000}"/>
    <cellStyle name="Migliaia 50 6" xfId="1997" xr:uid="{00000000-0005-0000-0000-0000A1060000}"/>
    <cellStyle name="Migliaia 50 7" xfId="2483" xr:uid="{00000000-0005-0000-0000-0000A2060000}"/>
    <cellStyle name="Migliaia 51" xfId="659" xr:uid="{00000000-0005-0000-0000-0000A3060000}"/>
    <cellStyle name="Migliaia 51 2" xfId="660" xr:uid="{00000000-0005-0000-0000-0000A4060000}"/>
    <cellStyle name="Migliaia 51 2 2" xfId="1998" xr:uid="{00000000-0005-0000-0000-0000A5060000}"/>
    <cellStyle name="Migliaia 51 3" xfId="661" xr:uid="{00000000-0005-0000-0000-0000A6060000}"/>
    <cellStyle name="Migliaia 51 3 2" xfId="662" xr:uid="{00000000-0005-0000-0000-0000A7060000}"/>
    <cellStyle name="Migliaia 51 3 3" xfId="2656" xr:uid="{00000000-0005-0000-0000-0000A8060000}"/>
    <cellStyle name="Migliaia 51 3 3 2" xfId="3236" xr:uid="{00000000-0005-0000-0000-0000A9060000}"/>
    <cellStyle name="Migliaia 51 3 4" xfId="3235" xr:uid="{00000000-0005-0000-0000-0000AA060000}"/>
    <cellStyle name="Migliaia 51 4" xfId="663" xr:uid="{00000000-0005-0000-0000-0000AB060000}"/>
    <cellStyle name="Migliaia 51 4 2" xfId="1999" xr:uid="{00000000-0005-0000-0000-0000AC060000}"/>
    <cellStyle name="Migliaia 51 4 2 2" xfId="3238" xr:uid="{00000000-0005-0000-0000-0000AD060000}"/>
    <cellStyle name="Migliaia 51 4 3" xfId="3237" xr:uid="{00000000-0005-0000-0000-0000AE060000}"/>
    <cellStyle name="Migliaia 51 5" xfId="664" xr:uid="{00000000-0005-0000-0000-0000AF060000}"/>
    <cellStyle name="Migliaia 51 6" xfId="2000" xr:uid="{00000000-0005-0000-0000-0000B0060000}"/>
    <cellStyle name="Migliaia 51 7" xfId="2484" xr:uid="{00000000-0005-0000-0000-0000B1060000}"/>
    <cellStyle name="Migliaia 52" xfId="665" xr:uid="{00000000-0005-0000-0000-0000B2060000}"/>
    <cellStyle name="Migliaia 52 2" xfId="666" xr:uid="{00000000-0005-0000-0000-0000B3060000}"/>
    <cellStyle name="Migliaia 52 2 2" xfId="2001" xr:uid="{00000000-0005-0000-0000-0000B4060000}"/>
    <cellStyle name="Migliaia 52 3" xfId="667" xr:uid="{00000000-0005-0000-0000-0000B5060000}"/>
    <cellStyle name="Migliaia 52 3 2" xfId="668" xr:uid="{00000000-0005-0000-0000-0000B6060000}"/>
    <cellStyle name="Migliaia 52 3 3" xfId="2655" xr:uid="{00000000-0005-0000-0000-0000B7060000}"/>
    <cellStyle name="Migliaia 52 3 3 2" xfId="3240" xr:uid="{00000000-0005-0000-0000-0000B8060000}"/>
    <cellStyle name="Migliaia 52 3 4" xfId="3239" xr:uid="{00000000-0005-0000-0000-0000B9060000}"/>
    <cellStyle name="Migliaia 52 4" xfId="669" xr:uid="{00000000-0005-0000-0000-0000BA060000}"/>
    <cellStyle name="Migliaia 52 4 2" xfId="2002" xr:uid="{00000000-0005-0000-0000-0000BB060000}"/>
    <cellStyle name="Migliaia 52 4 2 2" xfId="3242" xr:uid="{00000000-0005-0000-0000-0000BC060000}"/>
    <cellStyle name="Migliaia 52 4 3" xfId="3241" xr:uid="{00000000-0005-0000-0000-0000BD060000}"/>
    <cellStyle name="Migliaia 52 5" xfId="670" xr:uid="{00000000-0005-0000-0000-0000BE060000}"/>
    <cellStyle name="Migliaia 52 6" xfId="2003" xr:uid="{00000000-0005-0000-0000-0000BF060000}"/>
    <cellStyle name="Migliaia 52 7" xfId="2485" xr:uid="{00000000-0005-0000-0000-0000C0060000}"/>
    <cellStyle name="Migliaia 53" xfId="671" xr:uid="{00000000-0005-0000-0000-0000C1060000}"/>
    <cellStyle name="Migliaia 53 2" xfId="672" xr:uid="{00000000-0005-0000-0000-0000C2060000}"/>
    <cellStyle name="Migliaia 53 2 2" xfId="2004" xr:uid="{00000000-0005-0000-0000-0000C3060000}"/>
    <cellStyle name="Migliaia 53 3" xfId="673" xr:uid="{00000000-0005-0000-0000-0000C4060000}"/>
    <cellStyle name="Migliaia 53 3 2" xfId="674" xr:uid="{00000000-0005-0000-0000-0000C5060000}"/>
    <cellStyle name="Migliaia 53 3 3" xfId="2798" xr:uid="{00000000-0005-0000-0000-0000C6060000}"/>
    <cellStyle name="Migliaia 53 3 3 2" xfId="3244" xr:uid="{00000000-0005-0000-0000-0000C7060000}"/>
    <cellStyle name="Migliaia 53 3 4" xfId="3243" xr:uid="{00000000-0005-0000-0000-0000C8060000}"/>
    <cellStyle name="Migliaia 53 4" xfId="675" xr:uid="{00000000-0005-0000-0000-0000C9060000}"/>
    <cellStyle name="Migliaia 53 4 2" xfId="2005" xr:uid="{00000000-0005-0000-0000-0000CA060000}"/>
    <cellStyle name="Migliaia 53 4 2 2" xfId="3246" xr:uid="{00000000-0005-0000-0000-0000CB060000}"/>
    <cellStyle name="Migliaia 53 4 3" xfId="3245" xr:uid="{00000000-0005-0000-0000-0000CC060000}"/>
    <cellStyle name="Migliaia 53 5" xfId="676" xr:uid="{00000000-0005-0000-0000-0000CD060000}"/>
    <cellStyle name="Migliaia 53 6" xfId="2006" xr:uid="{00000000-0005-0000-0000-0000CE060000}"/>
    <cellStyle name="Migliaia 53 7" xfId="2486" xr:uid="{00000000-0005-0000-0000-0000CF060000}"/>
    <cellStyle name="Migliaia 54" xfId="677" xr:uid="{00000000-0005-0000-0000-0000D0060000}"/>
    <cellStyle name="Migliaia 54 2" xfId="678" xr:uid="{00000000-0005-0000-0000-0000D1060000}"/>
    <cellStyle name="Migliaia 54 2 2" xfId="2007" xr:uid="{00000000-0005-0000-0000-0000D2060000}"/>
    <cellStyle name="Migliaia 54 3" xfId="679" xr:uid="{00000000-0005-0000-0000-0000D3060000}"/>
    <cellStyle name="Migliaia 54 3 2" xfId="680" xr:uid="{00000000-0005-0000-0000-0000D4060000}"/>
    <cellStyle name="Migliaia 54 3 3" xfId="2654" xr:uid="{00000000-0005-0000-0000-0000D5060000}"/>
    <cellStyle name="Migliaia 54 3 3 2" xfId="3248" xr:uid="{00000000-0005-0000-0000-0000D6060000}"/>
    <cellStyle name="Migliaia 54 3 4" xfId="3247" xr:uid="{00000000-0005-0000-0000-0000D7060000}"/>
    <cellStyle name="Migliaia 54 4" xfId="681" xr:uid="{00000000-0005-0000-0000-0000D8060000}"/>
    <cellStyle name="Migliaia 54 4 2" xfId="2008" xr:uid="{00000000-0005-0000-0000-0000D9060000}"/>
    <cellStyle name="Migliaia 54 4 2 2" xfId="3250" xr:uid="{00000000-0005-0000-0000-0000DA060000}"/>
    <cellStyle name="Migliaia 54 4 3" xfId="3249" xr:uid="{00000000-0005-0000-0000-0000DB060000}"/>
    <cellStyle name="Migliaia 54 5" xfId="682" xr:uid="{00000000-0005-0000-0000-0000DC060000}"/>
    <cellStyle name="Migliaia 54 6" xfId="2009" xr:uid="{00000000-0005-0000-0000-0000DD060000}"/>
    <cellStyle name="Migliaia 54 7" xfId="2487" xr:uid="{00000000-0005-0000-0000-0000DE060000}"/>
    <cellStyle name="Migliaia 55" xfId="683" xr:uid="{00000000-0005-0000-0000-0000DF060000}"/>
    <cellStyle name="Migliaia 55 2" xfId="684" xr:uid="{00000000-0005-0000-0000-0000E0060000}"/>
    <cellStyle name="Migliaia 55 2 2" xfId="2010" xr:uid="{00000000-0005-0000-0000-0000E1060000}"/>
    <cellStyle name="Migliaia 55 3" xfId="685" xr:uid="{00000000-0005-0000-0000-0000E2060000}"/>
    <cellStyle name="Migliaia 55 3 2" xfId="686" xr:uid="{00000000-0005-0000-0000-0000E3060000}"/>
    <cellStyle name="Migliaia 55 3 3" xfId="2797" xr:uid="{00000000-0005-0000-0000-0000E4060000}"/>
    <cellStyle name="Migliaia 55 3 3 2" xfId="3252" xr:uid="{00000000-0005-0000-0000-0000E5060000}"/>
    <cellStyle name="Migliaia 55 3 4" xfId="3251" xr:uid="{00000000-0005-0000-0000-0000E6060000}"/>
    <cellStyle name="Migliaia 55 4" xfId="687" xr:uid="{00000000-0005-0000-0000-0000E7060000}"/>
    <cellStyle name="Migliaia 55 4 2" xfId="2011" xr:uid="{00000000-0005-0000-0000-0000E8060000}"/>
    <cellStyle name="Migliaia 55 4 2 2" xfId="3254" xr:uid="{00000000-0005-0000-0000-0000E9060000}"/>
    <cellStyle name="Migliaia 55 4 3" xfId="3253" xr:uid="{00000000-0005-0000-0000-0000EA060000}"/>
    <cellStyle name="Migliaia 55 5" xfId="688" xr:uid="{00000000-0005-0000-0000-0000EB060000}"/>
    <cellStyle name="Migliaia 55 6" xfId="2012" xr:uid="{00000000-0005-0000-0000-0000EC060000}"/>
    <cellStyle name="Migliaia 55 7" xfId="2488" xr:uid="{00000000-0005-0000-0000-0000ED060000}"/>
    <cellStyle name="Migliaia 56" xfId="689" xr:uid="{00000000-0005-0000-0000-0000EE060000}"/>
    <cellStyle name="Migliaia 56 2" xfId="690" xr:uid="{00000000-0005-0000-0000-0000EF060000}"/>
    <cellStyle name="Migliaia 56 2 2" xfId="2013" xr:uid="{00000000-0005-0000-0000-0000F0060000}"/>
    <cellStyle name="Migliaia 56 3" xfId="691" xr:uid="{00000000-0005-0000-0000-0000F1060000}"/>
    <cellStyle name="Migliaia 56 3 2" xfId="692" xr:uid="{00000000-0005-0000-0000-0000F2060000}"/>
    <cellStyle name="Migliaia 56 3 3" xfId="2796" xr:uid="{00000000-0005-0000-0000-0000F3060000}"/>
    <cellStyle name="Migliaia 56 3 3 2" xfId="3256" xr:uid="{00000000-0005-0000-0000-0000F4060000}"/>
    <cellStyle name="Migliaia 56 3 4" xfId="3255" xr:uid="{00000000-0005-0000-0000-0000F5060000}"/>
    <cellStyle name="Migliaia 56 4" xfId="693" xr:uid="{00000000-0005-0000-0000-0000F6060000}"/>
    <cellStyle name="Migliaia 56 4 2" xfId="2014" xr:uid="{00000000-0005-0000-0000-0000F7060000}"/>
    <cellStyle name="Migliaia 56 4 2 2" xfId="3258" xr:uid="{00000000-0005-0000-0000-0000F8060000}"/>
    <cellStyle name="Migliaia 56 4 3" xfId="3257" xr:uid="{00000000-0005-0000-0000-0000F9060000}"/>
    <cellStyle name="Migliaia 56 5" xfId="694" xr:uid="{00000000-0005-0000-0000-0000FA060000}"/>
    <cellStyle name="Migliaia 56 6" xfId="2015" xr:uid="{00000000-0005-0000-0000-0000FB060000}"/>
    <cellStyle name="Migliaia 56 7" xfId="2489" xr:uid="{00000000-0005-0000-0000-0000FC060000}"/>
    <cellStyle name="Migliaia 57" xfId="695" xr:uid="{00000000-0005-0000-0000-0000FD060000}"/>
    <cellStyle name="Migliaia 57 2" xfId="696" xr:uid="{00000000-0005-0000-0000-0000FE060000}"/>
    <cellStyle name="Migliaia 57 2 2" xfId="2016" xr:uid="{00000000-0005-0000-0000-0000FF060000}"/>
    <cellStyle name="Migliaia 57 3" xfId="697" xr:uid="{00000000-0005-0000-0000-000000070000}"/>
    <cellStyle name="Migliaia 57 3 2" xfId="698" xr:uid="{00000000-0005-0000-0000-000001070000}"/>
    <cellStyle name="Migliaia 57 3 3" xfId="2653" xr:uid="{00000000-0005-0000-0000-000002070000}"/>
    <cellStyle name="Migliaia 57 3 3 2" xfId="3260" xr:uid="{00000000-0005-0000-0000-000003070000}"/>
    <cellStyle name="Migliaia 57 3 4" xfId="3259" xr:uid="{00000000-0005-0000-0000-000004070000}"/>
    <cellStyle name="Migliaia 57 4" xfId="699" xr:uid="{00000000-0005-0000-0000-000005070000}"/>
    <cellStyle name="Migliaia 57 4 2" xfId="2017" xr:uid="{00000000-0005-0000-0000-000006070000}"/>
    <cellStyle name="Migliaia 57 4 2 2" xfId="3262" xr:uid="{00000000-0005-0000-0000-000007070000}"/>
    <cellStyle name="Migliaia 57 4 3" xfId="3261" xr:uid="{00000000-0005-0000-0000-000008070000}"/>
    <cellStyle name="Migliaia 57 5" xfId="700" xr:uid="{00000000-0005-0000-0000-000009070000}"/>
    <cellStyle name="Migliaia 57 6" xfId="2018" xr:uid="{00000000-0005-0000-0000-00000A070000}"/>
    <cellStyle name="Migliaia 57 7" xfId="2490" xr:uid="{00000000-0005-0000-0000-00000B070000}"/>
    <cellStyle name="Migliaia 58" xfId="701" xr:uid="{00000000-0005-0000-0000-00000C070000}"/>
    <cellStyle name="Migliaia 58 2" xfId="702" xr:uid="{00000000-0005-0000-0000-00000D070000}"/>
    <cellStyle name="Migliaia 58 2 2" xfId="2019" xr:uid="{00000000-0005-0000-0000-00000E070000}"/>
    <cellStyle name="Migliaia 58 3" xfId="703" xr:uid="{00000000-0005-0000-0000-00000F070000}"/>
    <cellStyle name="Migliaia 58 3 2" xfId="704" xr:uid="{00000000-0005-0000-0000-000010070000}"/>
    <cellStyle name="Migliaia 58 3 3" xfId="2652" xr:uid="{00000000-0005-0000-0000-000011070000}"/>
    <cellStyle name="Migliaia 58 3 3 2" xfId="3264" xr:uid="{00000000-0005-0000-0000-000012070000}"/>
    <cellStyle name="Migliaia 58 3 4" xfId="3263" xr:uid="{00000000-0005-0000-0000-000013070000}"/>
    <cellStyle name="Migliaia 58 4" xfId="705" xr:uid="{00000000-0005-0000-0000-000014070000}"/>
    <cellStyle name="Migliaia 58 4 2" xfId="2020" xr:uid="{00000000-0005-0000-0000-000015070000}"/>
    <cellStyle name="Migliaia 58 4 2 2" xfId="3266" xr:uid="{00000000-0005-0000-0000-000016070000}"/>
    <cellStyle name="Migliaia 58 4 3" xfId="3265" xr:uid="{00000000-0005-0000-0000-000017070000}"/>
    <cellStyle name="Migliaia 58 5" xfId="706" xr:uid="{00000000-0005-0000-0000-000018070000}"/>
    <cellStyle name="Migliaia 58 6" xfId="2021" xr:uid="{00000000-0005-0000-0000-000019070000}"/>
    <cellStyle name="Migliaia 58 7" xfId="2491" xr:uid="{00000000-0005-0000-0000-00001A070000}"/>
    <cellStyle name="Migliaia 59" xfId="707" xr:uid="{00000000-0005-0000-0000-00001B070000}"/>
    <cellStyle name="Migliaia 59 2" xfId="708" xr:uid="{00000000-0005-0000-0000-00001C070000}"/>
    <cellStyle name="Migliaia 59 2 2" xfId="2022" xr:uid="{00000000-0005-0000-0000-00001D070000}"/>
    <cellStyle name="Migliaia 59 3" xfId="709" xr:uid="{00000000-0005-0000-0000-00001E070000}"/>
    <cellStyle name="Migliaia 59 3 2" xfId="710" xr:uid="{00000000-0005-0000-0000-00001F070000}"/>
    <cellStyle name="Migliaia 59 3 3" xfId="2651" xr:uid="{00000000-0005-0000-0000-000020070000}"/>
    <cellStyle name="Migliaia 59 3 3 2" xfId="3268" xr:uid="{00000000-0005-0000-0000-000021070000}"/>
    <cellStyle name="Migliaia 59 3 4" xfId="3267" xr:uid="{00000000-0005-0000-0000-000022070000}"/>
    <cellStyle name="Migliaia 59 4" xfId="711" xr:uid="{00000000-0005-0000-0000-000023070000}"/>
    <cellStyle name="Migliaia 59 4 2" xfId="2023" xr:uid="{00000000-0005-0000-0000-000024070000}"/>
    <cellStyle name="Migliaia 59 4 2 2" xfId="3270" xr:uid="{00000000-0005-0000-0000-000025070000}"/>
    <cellStyle name="Migliaia 59 4 3" xfId="3269" xr:uid="{00000000-0005-0000-0000-000026070000}"/>
    <cellStyle name="Migliaia 59 5" xfId="712" xr:uid="{00000000-0005-0000-0000-000027070000}"/>
    <cellStyle name="Migliaia 59 6" xfId="2024" xr:uid="{00000000-0005-0000-0000-000028070000}"/>
    <cellStyle name="Migliaia 59 7" xfId="2492" xr:uid="{00000000-0005-0000-0000-000029070000}"/>
    <cellStyle name="Migliaia 6" xfId="713" xr:uid="{00000000-0005-0000-0000-00002A070000}"/>
    <cellStyle name="Migliaia 6 2" xfId="714" xr:uid="{00000000-0005-0000-0000-00002B070000}"/>
    <cellStyle name="Migliaia 6 2 2" xfId="2025" xr:uid="{00000000-0005-0000-0000-00002C070000}"/>
    <cellStyle name="Migliaia 6 3" xfId="715" xr:uid="{00000000-0005-0000-0000-00002D070000}"/>
    <cellStyle name="Migliaia 6 3 2" xfId="716" xr:uid="{00000000-0005-0000-0000-00002E070000}"/>
    <cellStyle name="Migliaia 6 3 3" xfId="2650" xr:uid="{00000000-0005-0000-0000-00002F070000}"/>
    <cellStyle name="Migliaia 6 3 3 2" xfId="3272" xr:uid="{00000000-0005-0000-0000-000030070000}"/>
    <cellStyle name="Migliaia 6 3 4" xfId="3271" xr:uid="{00000000-0005-0000-0000-000031070000}"/>
    <cellStyle name="Migliaia 6 4" xfId="717" xr:uid="{00000000-0005-0000-0000-000032070000}"/>
    <cellStyle name="Migliaia 6 4 2" xfId="2026" xr:uid="{00000000-0005-0000-0000-000033070000}"/>
    <cellStyle name="Migliaia 6 4 2 2" xfId="3274" xr:uid="{00000000-0005-0000-0000-000034070000}"/>
    <cellStyle name="Migliaia 6 4 3" xfId="3273" xr:uid="{00000000-0005-0000-0000-000035070000}"/>
    <cellStyle name="Migliaia 6 5" xfId="718" xr:uid="{00000000-0005-0000-0000-000036070000}"/>
    <cellStyle name="Migliaia 6 6" xfId="2027" xr:uid="{00000000-0005-0000-0000-000037070000}"/>
    <cellStyle name="Migliaia 6 7" xfId="2493" xr:uid="{00000000-0005-0000-0000-000038070000}"/>
    <cellStyle name="Migliaia 60" xfId="719" xr:uid="{00000000-0005-0000-0000-000039070000}"/>
    <cellStyle name="Migliaia 60 2" xfId="720" xr:uid="{00000000-0005-0000-0000-00003A070000}"/>
    <cellStyle name="Migliaia 60 2 2" xfId="2028" xr:uid="{00000000-0005-0000-0000-00003B070000}"/>
    <cellStyle name="Migliaia 60 3" xfId="721" xr:uid="{00000000-0005-0000-0000-00003C070000}"/>
    <cellStyle name="Migliaia 60 3 2" xfId="722" xr:uid="{00000000-0005-0000-0000-00003D070000}"/>
    <cellStyle name="Migliaia 60 3 3" xfId="2649" xr:uid="{00000000-0005-0000-0000-00003E070000}"/>
    <cellStyle name="Migliaia 60 3 3 2" xfId="3276" xr:uid="{00000000-0005-0000-0000-00003F070000}"/>
    <cellStyle name="Migliaia 60 3 4" xfId="3275" xr:uid="{00000000-0005-0000-0000-000040070000}"/>
    <cellStyle name="Migliaia 60 4" xfId="723" xr:uid="{00000000-0005-0000-0000-000041070000}"/>
    <cellStyle name="Migliaia 60 4 2" xfId="2029" xr:uid="{00000000-0005-0000-0000-000042070000}"/>
    <cellStyle name="Migliaia 60 4 2 2" xfId="3278" xr:uid="{00000000-0005-0000-0000-000043070000}"/>
    <cellStyle name="Migliaia 60 4 3" xfId="3277" xr:uid="{00000000-0005-0000-0000-000044070000}"/>
    <cellStyle name="Migliaia 60 5" xfId="724" xr:uid="{00000000-0005-0000-0000-000045070000}"/>
    <cellStyle name="Migliaia 60 6" xfId="2030" xr:uid="{00000000-0005-0000-0000-000046070000}"/>
    <cellStyle name="Migliaia 60 7" xfId="2494" xr:uid="{00000000-0005-0000-0000-000047070000}"/>
    <cellStyle name="Migliaia 61" xfId="725" xr:uid="{00000000-0005-0000-0000-000048070000}"/>
    <cellStyle name="Migliaia 61 2" xfId="726" xr:uid="{00000000-0005-0000-0000-000049070000}"/>
    <cellStyle name="Migliaia 61 2 2" xfId="2031" xr:uid="{00000000-0005-0000-0000-00004A070000}"/>
    <cellStyle name="Migliaia 61 3" xfId="727" xr:uid="{00000000-0005-0000-0000-00004B070000}"/>
    <cellStyle name="Migliaia 61 3 2" xfId="728" xr:uid="{00000000-0005-0000-0000-00004C070000}"/>
    <cellStyle name="Migliaia 61 3 3" xfId="2795" xr:uid="{00000000-0005-0000-0000-00004D070000}"/>
    <cellStyle name="Migliaia 61 3 3 2" xfId="3280" xr:uid="{00000000-0005-0000-0000-00004E070000}"/>
    <cellStyle name="Migliaia 61 3 4" xfId="3279" xr:uid="{00000000-0005-0000-0000-00004F070000}"/>
    <cellStyle name="Migliaia 61 4" xfId="729" xr:uid="{00000000-0005-0000-0000-000050070000}"/>
    <cellStyle name="Migliaia 61 4 2" xfId="2032" xr:uid="{00000000-0005-0000-0000-000051070000}"/>
    <cellStyle name="Migliaia 61 4 2 2" xfId="3282" xr:uid="{00000000-0005-0000-0000-000052070000}"/>
    <cellStyle name="Migliaia 61 4 3" xfId="3281" xr:uid="{00000000-0005-0000-0000-000053070000}"/>
    <cellStyle name="Migliaia 61 5" xfId="730" xr:uid="{00000000-0005-0000-0000-000054070000}"/>
    <cellStyle name="Migliaia 61 6" xfId="2033" xr:uid="{00000000-0005-0000-0000-000055070000}"/>
    <cellStyle name="Migliaia 61 7" xfId="2495" xr:uid="{00000000-0005-0000-0000-000056070000}"/>
    <cellStyle name="Migliaia 7" xfId="731" xr:uid="{00000000-0005-0000-0000-000057070000}"/>
    <cellStyle name="Migliaia 7 2" xfId="732" xr:uid="{00000000-0005-0000-0000-000058070000}"/>
    <cellStyle name="Migliaia 7 2 2" xfId="2034" xr:uid="{00000000-0005-0000-0000-000059070000}"/>
    <cellStyle name="Migliaia 7 3" xfId="733" xr:uid="{00000000-0005-0000-0000-00005A070000}"/>
    <cellStyle name="Migliaia 7 3 2" xfId="734" xr:uid="{00000000-0005-0000-0000-00005B070000}"/>
    <cellStyle name="Migliaia 7 3 3" xfId="2648" xr:uid="{00000000-0005-0000-0000-00005C070000}"/>
    <cellStyle name="Migliaia 7 3 3 2" xfId="3284" xr:uid="{00000000-0005-0000-0000-00005D070000}"/>
    <cellStyle name="Migliaia 7 3 4" xfId="3283" xr:uid="{00000000-0005-0000-0000-00005E070000}"/>
    <cellStyle name="Migliaia 7 4" xfId="735" xr:uid="{00000000-0005-0000-0000-00005F070000}"/>
    <cellStyle name="Migliaia 7 4 2" xfId="2035" xr:uid="{00000000-0005-0000-0000-000060070000}"/>
    <cellStyle name="Migliaia 7 4 2 2" xfId="3286" xr:uid="{00000000-0005-0000-0000-000061070000}"/>
    <cellStyle name="Migliaia 7 4 3" xfId="3285" xr:uid="{00000000-0005-0000-0000-000062070000}"/>
    <cellStyle name="Migliaia 7 5" xfId="736" xr:uid="{00000000-0005-0000-0000-000063070000}"/>
    <cellStyle name="Migliaia 7 6" xfId="2036" xr:uid="{00000000-0005-0000-0000-000064070000}"/>
    <cellStyle name="Migliaia 7 7" xfId="2496" xr:uid="{00000000-0005-0000-0000-000065070000}"/>
    <cellStyle name="Migliaia 8" xfId="737" xr:uid="{00000000-0005-0000-0000-000066070000}"/>
    <cellStyle name="Migliaia 8 2" xfId="738" xr:uid="{00000000-0005-0000-0000-000067070000}"/>
    <cellStyle name="Migliaia 8 2 2" xfId="2037" xr:uid="{00000000-0005-0000-0000-000068070000}"/>
    <cellStyle name="Migliaia 8 3" xfId="739" xr:uid="{00000000-0005-0000-0000-000069070000}"/>
    <cellStyle name="Migliaia 8 3 2" xfId="740" xr:uid="{00000000-0005-0000-0000-00006A070000}"/>
    <cellStyle name="Migliaia 8 3 3" xfId="2794" xr:uid="{00000000-0005-0000-0000-00006B070000}"/>
    <cellStyle name="Migliaia 8 3 3 2" xfId="3288" xr:uid="{00000000-0005-0000-0000-00006C070000}"/>
    <cellStyle name="Migliaia 8 3 4" xfId="3287" xr:uid="{00000000-0005-0000-0000-00006D070000}"/>
    <cellStyle name="Migliaia 8 4" xfId="741" xr:uid="{00000000-0005-0000-0000-00006E070000}"/>
    <cellStyle name="Migliaia 8 4 2" xfId="2038" xr:uid="{00000000-0005-0000-0000-00006F070000}"/>
    <cellStyle name="Migliaia 8 4 2 2" xfId="3290" xr:uid="{00000000-0005-0000-0000-000070070000}"/>
    <cellStyle name="Migliaia 8 4 3" xfId="3289" xr:uid="{00000000-0005-0000-0000-000071070000}"/>
    <cellStyle name="Migliaia 8 5" xfId="742" xr:uid="{00000000-0005-0000-0000-000072070000}"/>
    <cellStyle name="Migliaia 8 6" xfId="2039" xr:uid="{00000000-0005-0000-0000-000073070000}"/>
    <cellStyle name="Migliaia 8 7" xfId="2497" xr:uid="{00000000-0005-0000-0000-000074070000}"/>
    <cellStyle name="Migliaia 9" xfId="743" xr:uid="{00000000-0005-0000-0000-000075070000}"/>
    <cellStyle name="Migliaia 9 2" xfId="744" xr:uid="{00000000-0005-0000-0000-000076070000}"/>
    <cellStyle name="Migliaia 9 2 2" xfId="2040" xr:uid="{00000000-0005-0000-0000-000077070000}"/>
    <cellStyle name="Migliaia 9 3" xfId="745" xr:uid="{00000000-0005-0000-0000-000078070000}"/>
    <cellStyle name="Migliaia 9 3 2" xfId="746" xr:uid="{00000000-0005-0000-0000-000079070000}"/>
    <cellStyle name="Migliaia 9 3 3" xfId="2793" xr:uid="{00000000-0005-0000-0000-00007A070000}"/>
    <cellStyle name="Migliaia 9 3 3 2" xfId="3292" xr:uid="{00000000-0005-0000-0000-00007B070000}"/>
    <cellStyle name="Migliaia 9 3 4" xfId="3291" xr:uid="{00000000-0005-0000-0000-00007C070000}"/>
    <cellStyle name="Migliaia 9 4" xfId="747" xr:uid="{00000000-0005-0000-0000-00007D070000}"/>
    <cellStyle name="Migliaia 9 4 2" xfId="2041" xr:uid="{00000000-0005-0000-0000-00007E070000}"/>
    <cellStyle name="Migliaia 9 4 2 2" xfId="3294" xr:uid="{00000000-0005-0000-0000-00007F070000}"/>
    <cellStyle name="Migliaia 9 4 3" xfId="3293" xr:uid="{00000000-0005-0000-0000-000080070000}"/>
    <cellStyle name="Migliaia 9 5" xfId="748" xr:uid="{00000000-0005-0000-0000-000081070000}"/>
    <cellStyle name="Migliaia 9 6" xfId="2042" xr:uid="{00000000-0005-0000-0000-000082070000}"/>
    <cellStyle name="Migliaia 9 7" xfId="2498" xr:uid="{00000000-0005-0000-0000-000083070000}"/>
    <cellStyle name="Neutral 2" xfId="2043" xr:uid="{00000000-0005-0000-0000-000084070000}"/>
    <cellStyle name="Neutrale" xfId="749" xr:uid="{00000000-0005-0000-0000-000085070000}"/>
    <cellStyle name="Normal" xfId="0" builtinId="0"/>
    <cellStyle name="Normal 10" xfId="750" xr:uid="{00000000-0005-0000-0000-000087070000}"/>
    <cellStyle name="Normal 10 2" xfId="1542" xr:uid="{00000000-0005-0000-0000-000088070000}"/>
    <cellStyle name="Normal 10 2 2" xfId="3295" xr:uid="{00000000-0005-0000-0000-000089070000}"/>
    <cellStyle name="Normal 10 3" xfId="2044" xr:uid="{00000000-0005-0000-0000-00008A070000}"/>
    <cellStyle name="Normal 10 3 2" xfId="3742" xr:uid="{00000000-0005-0000-0000-00008B070000}"/>
    <cellStyle name="Normal 11" xfId="2507" xr:uid="{00000000-0005-0000-0000-00008C070000}"/>
    <cellStyle name="Normal 11 2" xfId="2823" xr:uid="{00000000-0005-0000-0000-00008D070000}"/>
    <cellStyle name="Normal 11 2 2" xfId="3735" xr:uid="{00000000-0005-0000-0000-00008E070000}"/>
    <cellStyle name="Normal 12" xfId="2532" xr:uid="{00000000-0005-0000-0000-00008F070000}"/>
    <cellStyle name="Normal 13" xfId="1" xr:uid="{00000000-0005-0000-0000-000090070000}"/>
    <cellStyle name="Normal 13 2" xfId="3737" xr:uid="{00000000-0005-0000-0000-000091070000}"/>
    <cellStyle name="Normal 13 3" xfId="3790" xr:uid="{00000000-0005-0000-0000-000092070000}"/>
    <cellStyle name="Normal 14" xfId="2760" xr:uid="{00000000-0005-0000-0000-000093070000}"/>
    <cellStyle name="Normal 2" xfId="2" xr:uid="{00000000-0005-0000-0000-000094070000}"/>
    <cellStyle name="Normal 2 2" xfId="752" xr:uid="{00000000-0005-0000-0000-000095070000}"/>
    <cellStyle name="Normal 2 2 2" xfId="1652" xr:uid="{00000000-0005-0000-0000-000096070000}"/>
    <cellStyle name="Normal 2 2 2 2" xfId="2503" xr:uid="{00000000-0005-0000-0000-000097070000}"/>
    <cellStyle name="Normal 2 2 2 2 2" xfId="2737" xr:uid="{00000000-0005-0000-0000-000098070000}"/>
    <cellStyle name="Normal 2 2 2 3" xfId="2515" xr:uid="{00000000-0005-0000-0000-000099070000}"/>
    <cellStyle name="Normal 2 2 2 3 2" xfId="3297" xr:uid="{00000000-0005-0000-0000-00009A070000}"/>
    <cellStyle name="Normal 2 2 2 3 4 3" xfId="3843" xr:uid="{00000000-0005-0000-0000-00009B070000}"/>
    <cellStyle name="Normal 2 2 2 4" xfId="3746" xr:uid="{00000000-0005-0000-0000-00009C070000}"/>
    <cellStyle name="Normal 2 2 2 5" xfId="2738" xr:uid="{00000000-0005-0000-0000-00009D070000}"/>
    <cellStyle name="Normal 2 2 3" xfId="1548" xr:uid="{00000000-0005-0000-0000-00009E070000}"/>
    <cellStyle name="Normal 2 2 4" xfId="2499" xr:uid="{00000000-0005-0000-0000-00009F070000}"/>
    <cellStyle name="Normal 2 2 5" xfId="2511" xr:uid="{00000000-0005-0000-0000-0000A0070000}"/>
    <cellStyle name="Normal 2 3" xfId="751" xr:uid="{00000000-0005-0000-0000-0000A1070000}"/>
    <cellStyle name="Normal 2 3 2" xfId="2045" xr:uid="{00000000-0005-0000-0000-0000A2070000}"/>
    <cellStyle name="Normal 2 3 3" xfId="2647" xr:uid="{00000000-0005-0000-0000-0000A3070000}"/>
    <cellStyle name="Normal 2 3 4" xfId="2841" xr:uid="{00000000-0005-0000-0000-0000A4070000}"/>
    <cellStyle name="Normal 2 4" xfId="12" xr:uid="{00000000-0005-0000-0000-0000A5070000}"/>
    <cellStyle name="Normal 2 4 2" xfId="2646" xr:uid="{00000000-0005-0000-0000-0000A6070000}"/>
    <cellStyle name="Normal 2 5" xfId="3296" xr:uid="{00000000-0005-0000-0000-0000A7070000}"/>
    <cellStyle name="Normal 3" xfId="753" xr:uid="{00000000-0005-0000-0000-0000A8070000}"/>
    <cellStyle name="Normal 3 2" xfId="754" xr:uid="{00000000-0005-0000-0000-0000A9070000}"/>
    <cellStyle name="Normal 3 2 2" xfId="1653" xr:uid="{00000000-0005-0000-0000-0000AA070000}"/>
    <cellStyle name="Normal 3 2 2 2" xfId="2505" xr:uid="{00000000-0005-0000-0000-0000AB070000}"/>
    <cellStyle name="Normal 3 2 2 2 2" xfId="3298" xr:uid="{00000000-0005-0000-0000-0000AC070000}"/>
    <cellStyle name="Normal 3 2 2 3" xfId="2517" xr:uid="{00000000-0005-0000-0000-0000AD070000}"/>
    <cellStyle name="Normal 3 2 2 4" xfId="2735" xr:uid="{00000000-0005-0000-0000-0000AE070000}"/>
    <cellStyle name="Normal 3 2 3" xfId="2501" xr:uid="{00000000-0005-0000-0000-0000AF070000}"/>
    <cellStyle name="Normal 3 2 4" xfId="2513" xr:uid="{00000000-0005-0000-0000-0000B0070000}"/>
    <cellStyle name="Normal 3 3" xfId="755" xr:uid="{00000000-0005-0000-0000-0000B1070000}"/>
    <cellStyle name="Normal 3 3 2" xfId="2047" xr:uid="{00000000-0005-0000-0000-0000B2070000}"/>
    <cellStyle name="Normal 3 3 3" xfId="2504" xr:uid="{00000000-0005-0000-0000-0000B3070000}"/>
    <cellStyle name="Normal 3 3 4" xfId="2516" xr:uid="{00000000-0005-0000-0000-0000B4070000}"/>
    <cellStyle name="Normal 3 3 5" xfId="2046" xr:uid="{00000000-0005-0000-0000-0000B5070000}"/>
    <cellStyle name="Normal 3 3 6" xfId="2526" xr:uid="{00000000-0005-0000-0000-0000B6070000}"/>
    <cellStyle name="Normal 3 4" xfId="2048" xr:uid="{00000000-0005-0000-0000-0000B7070000}"/>
    <cellStyle name="Normal 3 4 2" xfId="3743" xr:uid="{00000000-0005-0000-0000-0000B8070000}"/>
    <cellStyle name="Normal 3 5" xfId="2049" xr:uid="{00000000-0005-0000-0000-0000B9070000}"/>
    <cellStyle name="Normal 3 6" xfId="2500" xr:uid="{00000000-0005-0000-0000-0000BA070000}"/>
    <cellStyle name="Normal 3 7" xfId="2512" xr:uid="{00000000-0005-0000-0000-0000BB070000}"/>
    <cellStyle name="Normal 4" xfId="756" xr:uid="{00000000-0005-0000-0000-0000BC070000}"/>
    <cellStyle name="Normal 4 2" xfId="1549" xr:uid="{00000000-0005-0000-0000-0000BD070000}"/>
    <cellStyle name="Normal 4 2 2" xfId="2525" xr:uid="{00000000-0005-0000-0000-0000BE070000}"/>
    <cellStyle name="Normal 4 2 2 2" xfId="3299" xr:uid="{00000000-0005-0000-0000-0000BF070000}"/>
    <cellStyle name="Normal 4 3" xfId="2050" xr:uid="{00000000-0005-0000-0000-0000C0070000}"/>
    <cellStyle name="Normal 5" xfId="757" xr:uid="{00000000-0005-0000-0000-0000C1070000}"/>
    <cellStyle name="Normal 5 2" xfId="1550" xr:uid="{00000000-0005-0000-0000-0000C2070000}"/>
    <cellStyle name="Normal 5 2 2" xfId="1551" xr:uid="{00000000-0005-0000-0000-0000C3070000}"/>
    <cellStyle name="Normal 5 2 2 2" xfId="1552" xr:uid="{00000000-0005-0000-0000-0000C4070000}"/>
    <cellStyle name="Normal 5 2 3" xfId="2524" xr:uid="{00000000-0005-0000-0000-0000C5070000}"/>
    <cellStyle name="Normal 6" xfId="758" xr:uid="{00000000-0005-0000-0000-0000C6070000}"/>
    <cellStyle name="Normal 6 2" xfId="1654" xr:uid="{00000000-0005-0000-0000-0000C7070000}"/>
    <cellStyle name="Normal 6 2 2" xfId="2506" xr:uid="{00000000-0005-0000-0000-0000C8070000}"/>
    <cellStyle name="Normal 6 2 2 2" xfId="3301" xr:uid="{00000000-0005-0000-0000-0000C9070000}"/>
    <cellStyle name="Normal 6 2 3" xfId="2518" xr:uid="{00000000-0005-0000-0000-0000CA070000}"/>
    <cellStyle name="Normal 6 2 4" xfId="2523" xr:uid="{00000000-0005-0000-0000-0000CB070000}"/>
    <cellStyle name="Normal 6 2 5" xfId="2733" xr:uid="{00000000-0005-0000-0000-0000CC070000}"/>
    <cellStyle name="Normal 6 3" xfId="2051" xr:uid="{00000000-0005-0000-0000-0000CD070000}"/>
    <cellStyle name="Normal 6 3 2" xfId="3300" xr:uid="{00000000-0005-0000-0000-0000CE070000}"/>
    <cellStyle name="Normal 6 4" xfId="2502" xr:uid="{00000000-0005-0000-0000-0000CF070000}"/>
    <cellStyle name="Normal 6 5" xfId="2514" xr:uid="{00000000-0005-0000-0000-0000D0070000}"/>
    <cellStyle name="Normal 7" xfId="759" xr:uid="{00000000-0005-0000-0000-0000D1070000}"/>
    <cellStyle name="Normal 7 2" xfId="1553" xr:uid="{00000000-0005-0000-0000-0000D2070000}"/>
    <cellStyle name="Normal 7 2 2" xfId="2522" xr:uid="{00000000-0005-0000-0000-0000D3070000}"/>
    <cellStyle name="Normal 7 2 2 2" xfId="3744" xr:uid="{00000000-0005-0000-0000-0000D4070000}"/>
    <cellStyle name="Normal 7 2 3" xfId="2732" xr:uid="{00000000-0005-0000-0000-0000D5070000}"/>
    <cellStyle name="Normal 8" xfId="760" xr:uid="{00000000-0005-0000-0000-0000D6070000}"/>
    <cellStyle name="Normal 8 2" xfId="1554" xr:uid="{00000000-0005-0000-0000-0000D7070000}"/>
    <cellStyle name="Normal 8 2 2" xfId="3302" xr:uid="{00000000-0005-0000-0000-0000D8070000}"/>
    <cellStyle name="Normal 8 2 3" xfId="2731" xr:uid="{00000000-0005-0000-0000-0000D9070000}"/>
    <cellStyle name="Normal 8 3" xfId="2521" xr:uid="{00000000-0005-0000-0000-0000DA070000}"/>
    <cellStyle name="Normal 8 3 2" xfId="3745" xr:uid="{00000000-0005-0000-0000-0000DB070000}"/>
    <cellStyle name="Normal 9" xfId="13" xr:uid="{00000000-0005-0000-0000-0000DC070000}"/>
    <cellStyle name="Normal 9 2" xfId="1555" xr:uid="{00000000-0005-0000-0000-0000DD070000}"/>
    <cellStyle name="Normal 9 3" xfId="2839" xr:uid="{00000000-0005-0000-0000-0000DE070000}"/>
    <cellStyle name="Normal GHG Numbers (0.00)" xfId="761" xr:uid="{00000000-0005-0000-0000-0000DF070000}"/>
    <cellStyle name="Normal GHG Numbers (0.00) 2" xfId="2645" xr:uid="{00000000-0005-0000-0000-0000E0070000}"/>
    <cellStyle name="Normal GHG Textfiels Bold" xfId="762" xr:uid="{00000000-0005-0000-0000-0000E1070000}"/>
    <cellStyle name="Normal GHG whole table" xfId="2520" xr:uid="{00000000-0005-0000-0000-0000E2070000}"/>
    <cellStyle name="Normal GHG-Shade" xfId="763" xr:uid="{00000000-0005-0000-0000-0000E3070000}"/>
    <cellStyle name="Normal GHG-Shade 2" xfId="2052" xr:uid="{00000000-0005-0000-0000-0000E4070000}"/>
    <cellStyle name="Normal GHG-Shade 2 2" xfId="2519" xr:uid="{00000000-0005-0000-0000-0000E5070000}"/>
    <cellStyle name="Normale 10" xfId="764" xr:uid="{00000000-0005-0000-0000-0000E6070000}"/>
    <cellStyle name="Normale 10 2" xfId="765" xr:uid="{00000000-0005-0000-0000-0000E7070000}"/>
    <cellStyle name="Normale 10 2 2" xfId="1557" xr:uid="{00000000-0005-0000-0000-0000E8070000}"/>
    <cellStyle name="Normale 10 3" xfId="766" xr:uid="{00000000-0005-0000-0000-0000E9070000}"/>
    <cellStyle name="Normale 10 3 2" xfId="1558" xr:uid="{00000000-0005-0000-0000-0000EA070000}"/>
    <cellStyle name="Normale 10 4" xfId="1556" xr:uid="{00000000-0005-0000-0000-0000EB070000}"/>
    <cellStyle name="Normale 10_EDEN industria 2008 rev" xfId="767" xr:uid="{00000000-0005-0000-0000-0000EC070000}"/>
    <cellStyle name="Normale 11" xfId="768" xr:uid="{00000000-0005-0000-0000-0000ED070000}"/>
    <cellStyle name="Normale 11 2" xfId="769" xr:uid="{00000000-0005-0000-0000-0000EE070000}"/>
    <cellStyle name="Normale 11 2 2" xfId="1560" xr:uid="{00000000-0005-0000-0000-0000EF070000}"/>
    <cellStyle name="Normale 11 3" xfId="770" xr:uid="{00000000-0005-0000-0000-0000F0070000}"/>
    <cellStyle name="Normale 11 3 2" xfId="1561" xr:uid="{00000000-0005-0000-0000-0000F1070000}"/>
    <cellStyle name="Normale 11 4" xfId="1559" xr:uid="{00000000-0005-0000-0000-0000F2070000}"/>
    <cellStyle name="Normale 11_EDEN industria 2008 rev" xfId="771" xr:uid="{00000000-0005-0000-0000-0000F3070000}"/>
    <cellStyle name="Normale 12" xfId="772" xr:uid="{00000000-0005-0000-0000-0000F4070000}"/>
    <cellStyle name="Normale 12 2" xfId="773" xr:uid="{00000000-0005-0000-0000-0000F5070000}"/>
    <cellStyle name="Normale 12 2 2" xfId="1563" xr:uid="{00000000-0005-0000-0000-0000F6070000}"/>
    <cellStyle name="Normale 12 3" xfId="774" xr:uid="{00000000-0005-0000-0000-0000F7070000}"/>
    <cellStyle name="Normale 12 3 2" xfId="1564" xr:uid="{00000000-0005-0000-0000-0000F8070000}"/>
    <cellStyle name="Normale 12 4" xfId="1562" xr:uid="{00000000-0005-0000-0000-0000F9070000}"/>
    <cellStyle name="Normale 12_EDEN industria 2008 rev" xfId="775" xr:uid="{00000000-0005-0000-0000-0000FA070000}"/>
    <cellStyle name="Normale 13" xfId="776" xr:uid="{00000000-0005-0000-0000-0000FB070000}"/>
    <cellStyle name="Normale 13 2" xfId="777" xr:uid="{00000000-0005-0000-0000-0000FC070000}"/>
    <cellStyle name="Normale 13 2 2" xfId="1566" xr:uid="{00000000-0005-0000-0000-0000FD070000}"/>
    <cellStyle name="Normale 13 3" xfId="778" xr:uid="{00000000-0005-0000-0000-0000FE070000}"/>
    <cellStyle name="Normale 13 3 2" xfId="1567" xr:uid="{00000000-0005-0000-0000-0000FF070000}"/>
    <cellStyle name="Normale 13 4" xfId="1565" xr:uid="{00000000-0005-0000-0000-000000080000}"/>
    <cellStyle name="Normale 13_EDEN industria 2008 rev" xfId="779" xr:uid="{00000000-0005-0000-0000-000001080000}"/>
    <cellStyle name="Normale 14" xfId="780" xr:uid="{00000000-0005-0000-0000-000002080000}"/>
    <cellStyle name="Normale 14 2" xfId="781" xr:uid="{00000000-0005-0000-0000-000003080000}"/>
    <cellStyle name="Normale 14 2 2" xfId="1569" xr:uid="{00000000-0005-0000-0000-000004080000}"/>
    <cellStyle name="Normale 14 3" xfId="782" xr:uid="{00000000-0005-0000-0000-000005080000}"/>
    <cellStyle name="Normale 14 3 2" xfId="1570" xr:uid="{00000000-0005-0000-0000-000006080000}"/>
    <cellStyle name="Normale 14 4" xfId="1568" xr:uid="{00000000-0005-0000-0000-000007080000}"/>
    <cellStyle name="Normale 14_EDEN industria 2008 rev" xfId="783" xr:uid="{00000000-0005-0000-0000-000008080000}"/>
    <cellStyle name="Normale 15" xfId="784" xr:uid="{00000000-0005-0000-0000-000009080000}"/>
    <cellStyle name="Normale 15 2" xfId="785" xr:uid="{00000000-0005-0000-0000-00000A080000}"/>
    <cellStyle name="Normale 15 2 2" xfId="1572" xr:uid="{00000000-0005-0000-0000-00000B080000}"/>
    <cellStyle name="Normale 15 3" xfId="786" xr:uid="{00000000-0005-0000-0000-00000C080000}"/>
    <cellStyle name="Normale 15 3 2" xfId="1573" xr:uid="{00000000-0005-0000-0000-00000D080000}"/>
    <cellStyle name="Normale 15 4" xfId="1571" xr:uid="{00000000-0005-0000-0000-00000E080000}"/>
    <cellStyle name="Normale 15_EDEN industria 2008 rev" xfId="787" xr:uid="{00000000-0005-0000-0000-00000F080000}"/>
    <cellStyle name="Normale 16" xfId="788" xr:uid="{00000000-0005-0000-0000-000010080000}"/>
    <cellStyle name="Normale 16 2" xfId="1574" xr:uid="{00000000-0005-0000-0000-000011080000}"/>
    <cellStyle name="Normale 17" xfId="789" xr:uid="{00000000-0005-0000-0000-000012080000}"/>
    <cellStyle name="Normale 17 2" xfId="1575" xr:uid="{00000000-0005-0000-0000-000013080000}"/>
    <cellStyle name="Normale 18" xfId="790" xr:uid="{00000000-0005-0000-0000-000014080000}"/>
    <cellStyle name="Normale 19" xfId="791" xr:uid="{00000000-0005-0000-0000-000015080000}"/>
    <cellStyle name="Normale 2" xfId="792" xr:uid="{00000000-0005-0000-0000-000016080000}"/>
    <cellStyle name="Normale 2 2" xfId="793" xr:uid="{00000000-0005-0000-0000-000017080000}"/>
    <cellStyle name="Normale 2 2 2" xfId="1577" xr:uid="{00000000-0005-0000-0000-000018080000}"/>
    <cellStyle name="Normale 2 3" xfId="1576" xr:uid="{00000000-0005-0000-0000-000019080000}"/>
    <cellStyle name="Normale 2_EDEN industria 2008 rev" xfId="794" xr:uid="{00000000-0005-0000-0000-00001A080000}"/>
    <cellStyle name="Normale 20" xfId="795" xr:uid="{00000000-0005-0000-0000-00001B080000}"/>
    <cellStyle name="Normale 20 2" xfId="1578" xr:uid="{00000000-0005-0000-0000-00001C080000}"/>
    <cellStyle name="Normale 21" xfId="796" xr:uid="{00000000-0005-0000-0000-00001D080000}"/>
    <cellStyle name="Normale 21 2" xfId="1579" xr:uid="{00000000-0005-0000-0000-00001E080000}"/>
    <cellStyle name="Normale 22" xfId="797" xr:uid="{00000000-0005-0000-0000-00001F080000}"/>
    <cellStyle name="Normale 22 2" xfId="1580" xr:uid="{00000000-0005-0000-0000-000020080000}"/>
    <cellStyle name="Normale 23" xfId="798" xr:uid="{00000000-0005-0000-0000-000021080000}"/>
    <cellStyle name="Normale 23 2" xfId="1581" xr:uid="{00000000-0005-0000-0000-000022080000}"/>
    <cellStyle name="Normale 24" xfId="799" xr:uid="{00000000-0005-0000-0000-000023080000}"/>
    <cellStyle name="Normale 24 2" xfId="1582" xr:uid="{00000000-0005-0000-0000-000024080000}"/>
    <cellStyle name="Normale 25" xfId="800" xr:uid="{00000000-0005-0000-0000-000025080000}"/>
    <cellStyle name="Normale 25 2" xfId="1583" xr:uid="{00000000-0005-0000-0000-000026080000}"/>
    <cellStyle name="Normale 26" xfId="801" xr:uid="{00000000-0005-0000-0000-000027080000}"/>
    <cellStyle name="Normale 26 2" xfId="1584" xr:uid="{00000000-0005-0000-0000-000028080000}"/>
    <cellStyle name="Normale 27" xfId="802" xr:uid="{00000000-0005-0000-0000-000029080000}"/>
    <cellStyle name="Normale 27 2" xfId="1585" xr:uid="{00000000-0005-0000-0000-00002A080000}"/>
    <cellStyle name="Normale 28" xfId="803" xr:uid="{00000000-0005-0000-0000-00002B080000}"/>
    <cellStyle name="Normale 28 2" xfId="1586" xr:uid="{00000000-0005-0000-0000-00002C080000}"/>
    <cellStyle name="Normale 29" xfId="804" xr:uid="{00000000-0005-0000-0000-00002D080000}"/>
    <cellStyle name="Normale 29 2" xfId="1587" xr:uid="{00000000-0005-0000-0000-00002E080000}"/>
    <cellStyle name="Normale 3" xfId="805" xr:uid="{00000000-0005-0000-0000-00002F080000}"/>
    <cellStyle name="Normale 3 2" xfId="806" xr:uid="{00000000-0005-0000-0000-000030080000}"/>
    <cellStyle name="Normale 3 2 2" xfId="1589" xr:uid="{00000000-0005-0000-0000-000031080000}"/>
    <cellStyle name="Normale 3 3" xfId="807" xr:uid="{00000000-0005-0000-0000-000032080000}"/>
    <cellStyle name="Normale 3 3 2" xfId="1590" xr:uid="{00000000-0005-0000-0000-000033080000}"/>
    <cellStyle name="Normale 3 4" xfId="1588" xr:uid="{00000000-0005-0000-0000-000034080000}"/>
    <cellStyle name="Normale 3_EDEN industria 2008 rev" xfId="808" xr:uid="{00000000-0005-0000-0000-000035080000}"/>
    <cellStyle name="Normale 30" xfId="809" xr:uid="{00000000-0005-0000-0000-000036080000}"/>
    <cellStyle name="Normale 30 2" xfId="1591" xr:uid="{00000000-0005-0000-0000-000037080000}"/>
    <cellStyle name="Normale 31" xfId="810" xr:uid="{00000000-0005-0000-0000-000038080000}"/>
    <cellStyle name="Normale 31 2" xfId="1592" xr:uid="{00000000-0005-0000-0000-000039080000}"/>
    <cellStyle name="Normale 32" xfId="811" xr:uid="{00000000-0005-0000-0000-00003A080000}"/>
    <cellStyle name="Normale 32 2" xfId="1593" xr:uid="{00000000-0005-0000-0000-00003B080000}"/>
    <cellStyle name="Normale 33" xfId="812" xr:uid="{00000000-0005-0000-0000-00003C080000}"/>
    <cellStyle name="Normale 33 2" xfId="1594" xr:uid="{00000000-0005-0000-0000-00003D080000}"/>
    <cellStyle name="Normale 34" xfId="813" xr:uid="{00000000-0005-0000-0000-00003E080000}"/>
    <cellStyle name="Normale 34 2" xfId="1595" xr:uid="{00000000-0005-0000-0000-00003F080000}"/>
    <cellStyle name="Normale 35" xfId="814" xr:uid="{00000000-0005-0000-0000-000040080000}"/>
    <cellStyle name="Normale 35 2" xfId="1596" xr:uid="{00000000-0005-0000-0000-000041080000}"/>
    <cellStyle name="Normale 36" xfId="815" xr:uid="{00000000-0005-0000-0000-000042080000}"/>
    <cellStyle name="Normale 36 2" xfId="1597" xr:uid="{00000000-0005-0000-0000-000043080000}"/>
    <cellStyle name="Normale 37" xfId="816" xr:uid="{00000000-0005-0000-0000-000044080000}"/>
    <cellStyle name="Normale 37 2" xfId="1598" xr:uid="{00000000-0005-0000-0000-000045080000}"/>
    <cellStyle name="Normale 38" xfId="817" xr:uid="{00000000-0005-0000-0000-000046080000}"/>
    <cellStyle name="Normale 38 2" xfId="1599" xr:uid="{00000000-0005-0000-0000-000047080000}"/>
    <cellStyle name="Normale 39" xfId="818" xr:uid="{00000000-0005-0000-0000-000048080000}"/>
    <cellStyle name="Normale 39 2" xfId="1600" xr:uid="{00000000-0005-0000-0000-000049080000}"/>
    <cellStyle name="Normale 4" xfId="819" xr:uid="{00000000-0005-0000-0000-00004A080000}"/>
    <cellStyle name="Normale 4 2" xfId="820" xr:uid="{00000000-0005-0000-0000-00004B080000}"/>
    <cellStyle name="Normale 4 2 2" xfId="1602" xr:uid="{00000000-0005-0000-0000-00004C080000}"/>
    <cellStyle name="Normale 4 3" xfId="821" xr:uid="{00000000-0005-0000-0000-00004D080000}"/>
    <cellStyle name="Normale 4 3 2" xfId="1603" xr:uid="{00000000-0005-0000-0000-00004E080000}"/>
    <cellStyle name="Normale 4 4" xfId="1601" xr:uid="{00000000-0005-0000-0000-00004F080000}"/>
    <cellStyle name="Normale 4_EDEN industria 2008 rev" xfId="822" xr:uid="{00000000-0005-0000-0000-000050080000}"/>
    <cellStyle name="Normale 40" xfId="823" xr:uid="{00000000-0005-0000-0000-000051080000}"/>
    <cellStyle name="Normale 40 2" xfId="1604" xr:uid="{00000000-0005-0000-0000-000052080000}"/>
    <cellStyle name="Normale 41" xfId="824" xr:uid="{00000000-0005-0000-0000-000053080000}"/>
    <cellStyle name="Normale 41 2" xfId="1605" xr:uid="{00000000-0005-0000-0000-000054080000}"/>
    <cellStyle name="Normale 42" xfId="825" xr:uid="{00000000-0005-0000-0000-000055080000}"/>
    <cellStyle name="Normale 42 2" xfId="1606" xr:uid="{00000000-0005-0000-0000-000056080000}"/>
    <cellStyle name="Normale 43" xfId="826" xr:uid="{00000000-0005-0000-0000-000057080000}"/>
    <cellStyle name="Normale 43 2" xfId="1607" xr:uid="{00000000-0005-0000-0000-000058080000}"/>
    <cellStyle name="Normale 44" xfId="827" xr:uid="{00000000-0005-0000-0000-000059080000}"/>
    <cellStyle name="Normale 44 2" xfId="1608" xr:uid="{00000000-0005-0000-0000-00005A080000}"/>
    <cellStyle name="Normale 45" xfId="828" xr:uid="{00000000-0005-0000-0000-00005B080000}"/>
    <cellStyle name="Normale 45 2" xfId="1609" xr:uid="{00000000-0005-0000-0000-00005C080000}"/>
    <cellStyle name="Normale 46" xfId="829" xr:uid="{00000000-0005-0000-0000-00005D080000}"/>
    <cellStyle name="Normale 46 2" xfId="1610" xr:uid="{00000000-0005-0000-0000-00005E080000}"/>
    <cellStyle name="Normale 47" xfId="830" xr:uid="{00000000-0005-0000-0000-00005F080000}"/>
    <cellStyle name="Normale 47 2" xfId="1611" xr:uid="{00000000-0005-0000-0000-000060080000}"/>
    <cellStyle name="Normale 48" xfId="831" xr:uid="{00000000-0005-0000-0000-000061080000}"/>
    <cellStyle name="Normale 48 2" xfId="1612" xr:uid="{00000000-0005-0000-0000-000062080000}"/>
    <cellStyle name="Normale 49" xfId="832" xr:uid="{00000000-0005-0000-0000-000063080000}"/>
    <cellStyle name="Normale 49 2" xfId="1613" xr:uid="{00000000-0005-0000-0000-000064080000}"/>
    <cellStyle name="Normale 5" xfId="833" xr:uid="{00000000-0005-0000-0000-000065080000}"/>
    <cellStyle name="Normale 5 2" xfId="834" xr:uid="{00000000-0005-0000-0000-000066080000}"/>
    <cellStyle name="Normale 5 2 2" xfId="1615" xr:uid="{00000000-0005-0000-0000-000067080000}"/>
    <cellStyle name="Normale 5 3" xfId="835" xr:uid="{00000000-0005-0000-0000-000068080000}"/>
    <cellStyle name="Normale 5 3 2" xfId="1616" xr:uid="{00000000-0005-0000-0000-000069080000}"/>
    <cellStyle name="Normale 5 4" xfId="1614" xr:uid="{00000000-0005-0000-0000-00006A080000}"/>
    <cellStyle name="Normale 5_EDEN industria 2008 rev" xfId="836" xr:uid="{00000000-0005-0000-0000-00006B080000}"/>
    <cellStyle name="Normale 50" xfId="837" xr:uid="{00000000-0005-0000-0000-00006C080000}"/>
    <cellStyle name="Normale 50 2" xfId="1617" xr:uid="{00000000-0005-0000-0000-00006D080000}"/>
    <cellStyle name="Normale 51" xfId="838" xr:uid="{00000000-0005-0000-0000-00006E080000}"/>
    <cellStyle name="Normale 51 2" xfId="1618" xr:uid="{00000000-0005-0000-0000-00006F080000}"/>
    <cellStyle name="Normale 52" xfId="839" xr:uid="{00000000-0005-0000-0000-000070080000}"/>
    <cellStyle name="Normale 52 2" xfId="1619" xr:uid="{00000000-0005-0000-0000-000071080000}"/>
    <cellStyle name="Normale 53" xfId="840" xr:uid="{00000000-0005-0000-0000-000072080000}"/>
    <cellStyle name="Normale 53 2" xfId="1620" xr:uid="{00000000-0005-0000-0000-000073080000}"/>
    <cellStyle name="Normale 54" xfId="841" xr:uid="{00000000-0005-0000-0000-000074080000}"/>
    <cellStyle name="Normale 54 2" xfId="1621" xr:uid="{00000000-0005-0000-0000-000075080000}"/>
    <cellStyle name="Normale 55" xfId="842" xr:uid="{00000000-0005-0000-0000-000076080000}"/>
    <cellStyle name="Normale 55 2" xfId="1622" xr:uid="{00000000-0005-0000-0000-000077080000}"/>
    <cellStyle name="Normale 56" xfId="843" xr:uid="{00000000-0005-0000-0000-000078080000}"/>
    <cellStyle name="Normale 56 2" xfId="1623" xr:uid="{00000000-0005-0000-0000-000079080000}"/>
    <cellStyle name="Normale 57" xfId="844" xr:uid="{00000000-0005-0000-0000-00007A080000}"/>
    <cellStyle name="Normale 57 2" xfId="1624" xr:uid="{00000000-0005-0000-0000-00007B080000}"/>
    <cellStyle name="Normale 58" xfId="845" xr:uid="{00000000-0005-0000-0000-00007C080000}"/>
    <cellStyle name="Normale 58 2" xfId="1625" xr:uid="{00000000-0005-0000-0000-00007D080000}"/>
    <cellStyle name="Normale 59" xfId="846" xr:uid="{00000000-0005-0000-0000-00007E080000}"/>
    <cellStyle name="Normale 59 2" xfId="1626" xr:uid="{00000000-0005-0000-0000-00007F080000}"/>
    <cellStyle name="Normale 6" xfId="847" xr:uid="{00000000-0005-0000-0000-000080080000}"/>
    <cellStyle name="Normale 6 2" xfId="848" xr:uid="{00000000-0005-0000-0000-000081080000}"/>
    <cellStyle name="Normale 6 2 2" xfId="1628" xr:uid="{00000000-0005-0000-0000-000082080000}"/>
    <cellStyle name="Normale 6 3" xfId="849" xr:uid="{00000000-0005-0000-0000-000083080000}"/>
    <cellStyle name="Normale 6 3 2" xfId="1629" xr:uid="{00000000-0005-0000-0000-000084080000}"/>
    <cellStyle name="Normale 6 4" xfId="1627" xr:uid="{00000000-0005-0000-0000-000085080000}"/>
    <cellStyle name="Normale 6_EDEN industria 2008 rev" xfId="850" xr:uid="{00000000-0005-0000-0000-000086080000}"/>
    <cellStyle name="Normale 60" xfId="851" xr:uid="{00000000-0005-0000-0000-000087080000}"/>
    <cellStyle name="Normale 60 2" xfId="1630" xr:uid="{00000000-0005-0000-0000-000088080000}"/>
    <cellStyle name="Normale 61" xfId="852" xr:uid="{00000000-0005-0000-0000-000089080000}"/>
    <cellStyle name="Normale 61 2" xfId="1631" xr:uid="{00000000-0005-0000-0000-00008A080000}"/>
    <cellStyle name="Normale 62" xfId="853" xr:uid="{00000000-0005-0000-0000-00008B080000}"/>
    <cellStyle name="Normale 62 2" xfId="1632" xr:uid="{00000000-0005-0000-0000-00008C080000}"/>
    <cellStyle name="Normale 63" xfId="854" xr:uid="{00000000-0005-0000-0000-00008D080000}"/>
    <cellStyle name="Normale 63 2" xfId="1633" xr:uid="{00000000-0005-0000-0000-00008E080000}"/>
    <cellStyle name="Normale 64" xfId="855" xr:uid="{00000000-0005-0000-0000-00008F080000}"/>
    <cellStyle name="Normale 64 2" xfId="1634" xr:uid="{00000000-0005-0000-0000-000090080000}"/>
    <cellStyle name="Normale 65" xfId="856" xr:uid="{00000000-0005-0000-0000-000091080000}"/>
    <cellStyle name="Normale 65 2" xfId="1635" xr:uid="{00000000-0005-0000-0000-000092080000}"/>
    <cellStyle name="Normale 7" xfId="857" xr:uid="{00000000-0005-0000-0000-000093080000}"/>
    <cellStyle name="Normale 7 2" xfId="858" xr:uid="{00000000-0005-0000-0000-000094080000}"/>
    <cellStyle name="Normale 7 2 2" xfId="1637" xr:uid="{00000000-0005-0000-0000-000095080000}"/>
    <cellStyle name="Normale 7 3" xfId="859" xr:uid="{00000000-0005-0000-0000-000096080000}"/>
    <cellStyle name="Normale 7 3 2" xfId="1638" xr:uid="{00000000-0005-0000-0000-000097080000}"/>
    <cellStyle name="Normale 7 4" xfId="1636" xr:uid="{00000000-0005-0000-0000-000098080000}"/>
    <cellStyle name="Normale 7_EDEN industria 2008 rev" xfId="860" xr:uid="{00000000-0005-0000-0000-000099080000}"/>
    <cellStyle name="Normale 8" xfId="861" xr:uid="{00000000-0005-0000-0000-00009A080000}"/>
    <cellStyle name="Normale 8 2" xfId="862" xr:uid="{00000000-0005-0000-0000-00009B080000}"/>
    <cellStyle name="Normale 8 2 2" xfId="1640" xr:uid="{00000000-0005-0000-0000-00009C080000}"/>
    <cellStyle name="Normale 8 3" xfId="863" xr:uid="{00000000-0005-0000-0000-00009D080000}"/>
    <cellStyle name="Normale 8 3 2" xfId="1641" xr:uid="{00000000-0005-0000-0000-00009E080000}"/>
    <cellStyle name="Normale 8 4" xfId="1639" xr:uid="{00000000-0005-0000-0000-00009F080000}"/>
    <cellStyle name="Normale 8_EDEN industria 2008 rev" xfId="864" xr:uid="{00000000-0005-0000-0000-0000A0080000}"/>
    <cellStyle name="Normale 9" xfId="865" xr:uid="{00000000-0005-0000-0000-0000A1080000}"/>
    <cellStyle name="Normale 9 2" xfId="866" xr:uid="{00000000-0005-0000-0000-0000A2080000}"/>
    <cellStyle name="Normale 9 2 2" xfId="1643" xr:uid="{00000000-0005-0000-0000-0000A3080000}"/>
    <cellStyle name="Normale 9 3" xfId="867" xr:uid="{00000000-0005-0000-0000-0000A4080000}"/>
    <cellStyle name="Normale 9 3 2" xfId="1644" xr:uid="{00000000-0005-0000-0000-0000A5080000}"/>
    <cellStyle name="Normale 9 4" xfId="1642" xr:uid="{00000000-0005-0000-0000-0000A6080000}"/>
    <cellStyle name="Normale 9_EDEN industria 2008 rev" xfId="868" xr:uid="{00000000-0005-0000-0000-0000A7080000}"/>
    <cellStyle name="Normale_B2020" xfId="869" xr:uid="{00000000-0005-0000-0000-0000A8080000}"/>
    <cellStyle name="Nota" xfId="870" xr:uid="{00000000-0005-0000-0000-0000A9080000}"/>
    <cellStyle name="Nota 10" xfId="2758" xr:uid="{00000000-0005-0000-0000-0000AA080000}"/>
    <cellStyle name="Nota 11" xfId="3751" xr:uid="{00000000-0005-0000-0000-0000AB080000}"/>
    <cellStyle name="Nota 2" xfId="871" xr:uid="{00000000-0005-0000-0000-0000AC080000}"/>
    <cellStyle name="Nota 2 2" xfId="2053" xr:uid="{00000000-0005-0000-0000-0000AD080000}"/>
    <cellStyle name="Nota 2 2 2" xfId="3792" xr:uid="{00000000-0005-0000-0000-0000AE080000}"/>
    <cellStyle name="Nota 2 3" xfId="2644" xr:uid="{00000000-0005-0000-0000-0000AF080000}"/>
    <cellStyle name="Nota 2 4" xfId="2757" xr:uid="{00000000-0005-0000-0000-0000B0080000}"/>
    <cellStyle name="Nota 2 5" xfId="2643" xr:uid="{00000000-0005-0000-0000-0000B1080000}"/>
    <cellStyle name="Nota 2 6" xfId="2756" xr:uid="{00000000-0005-0000-0000-0000B2080000}"/>
    <cellStyle name="Nota 2 7" xfId="3791" xr:uid="{00000000-0005-0000-0000-0000B3080000}"/>
    <cellStyle name="Nota 3" xfId="872" xr:uid="{00000000-0005-0000-0000-0000B4080000}"/>
    <cellStyle name="Nota 3 2" xfId="873" xr:uid="{00000000-0005-0000-0000-0000B5080000}"/>
    <cellStyle name="Nota 3 2 2" xfId="2642" xr:uid="{00000000-0005-0000-0000-0000B6080000}"/>
    <cellStyle name="Nota 3 2 3" xfId="2755" xr:uid="{00000000-0005-0000-0000-0000B7080000}"/>
    <cellStyle name="Nota 3 2 4" xfId="2641" xr:uid="{00000000-0005-0000-0000-0000B8080000}"/>
    <cellStyle name="Nota 3 2 5" xfId="2640" xr:uid="{00000000-0005-0000-0000-0000B9080000}"/>
    <cellStyle name="Nota 3 2 6" xfId="2752" xr:uid="{00000000-0005-0000-0000-0000BA080000}"/>
    <cellStyle name="Nota 3 2 7" xfId="3794" xr:uid="{00000000-0005-0000-0000-0000BB080000}"/>
    <cellStyle name="Nota 3 3" xfId="2754" xr:uid="{00000000-0005-0000-0000-0000BC080000}"/>
    <cellStyle name="Nota 3 3 2" xfId="3303" xr:uid="{00000000-0005-0000-0000-0000BD080000}"/>
    <cellStyle name="Nota 3 3 2 2" xfId="3796" xr:uid="{00000000-0005-0000-0000-0000BE080000}"/>
    <cellStyle name="Nota 3 3 3" xfId="3795" xr:uid="{00000000-0005-0000-0000-0000BF080000}"/>
    <cellStyle name="Nota 3 4" xfId="2639" xr:uid="{00000000-0005-0000-0000-0000C0080000}"/>
    <cellStyle name="Nota 3 4 2" xfId="3797" xr:uid="{00000000-0005-0000-0000-0000C1080000}"/>
    <cellStyle name="Nota 3 5" xfId="2753" xr:uid="{00000000-0005-0000-0000-0000C2080000}"/>
    <cellStyle name="Nota 3 6" xfId="2638" xr:uid="{00000000-0005-0000-0000-0000C3080000}"/>
    <cellStyle name="Nota 3 7" xfId="2637" xr:uid="{00000000-0005-0000-0000-0000C4080000}"/>
    <cellStyle name="Nota 3 8" xfId="3793" xr:uid="{00000000-0005-0000-0000-0000C5080000}"/>
    <cellStyle name="Nota 4" xfId="874" xr:uid="{00000000-0005-0000-0000-0000C6080000}"/>
    <cellStyle name="Nota 4 2" xfId="2054" xr:uid="{00000000-0005-0000-0000-0000C7080000}"/>
    <cellStyle name="Nota 4 2 2" xfId="3304" xr:uid="{00000000-0005-0000-0000-0000C8080000}"/>
    <cellStyle name="Nota 4 2 2 2" xfId="3800" xr:uid="{00000000-0005-0000-0000-0000C9080000}"/>
    <cellStyle name="Nota 4 2 3" xfId="3799" xr:uid="{00000000-0005-0000-0000-0000CA080000}"/>
    <cellStyle name="Nota 4 3" xfId="2751" xr:uid="{00000000-0005-0000-0000-0000CB080000}"/>
    <cellStyle name="Nota 4 3 2" xfId="3801" xr:uid="{00000000-0005-0000-0000-0000CC080000}"/>
    <cellStyle name="Nota 4 4" xfId="2636" xr:uid="{00000000-0005-0000-0000-0000CD080000}"/>
    <cellStyle name="Nota 4 5" xfId="2750" xr:uid="{00000000-0005-0000-0000-0000CE080000}"/>
    <cellStyle name="Nota 4 6" xfId="2635" xr:uid="{00000000-0005-0000-0000-0000CF080000}"/>
    <cellStyle name="Nota 4 7" xfId="3798" xr:uid="{00000000-0005-0000-0000-0000D0080000}"/>
    <cellStyle name="Nota 5" xfId="875" xr:uid="{00000000-0005-0000-0000-0000D1080000}"/>
    <cellStyle name="Nota 5 2" xfId="2634" xr:uid="{00000000-0005-0000-0000-0000D2080000}"/>
    <cellStyle name="Nota 5 3" xfId="2749" xr:uid="{00000000-0005-0000-0000-0000D3080000}"/>
    <cellStyle name="Nota 5 4" xfId="2633" xr:uid="{00000000-0005-0000-0000-0000D4080000}"/>
    <cellStyle name="Nota 5 5" xfId="2748" xr:uid="{00000000-0005-0000-0000-0000D5080000}"/>
    <cellStyle name="Nota 5 6" xfId="2632" xr:uid="{00000000-0005-0000-0000-0000D6080000}"/>
    <cellStyle name="Nota 5 7" xfId="3802" xr:uid="{00000000-0005-0000-0000-0000D7080000}"/>
    <cellStyle name="Nota 6" xfId="2055" xr:uid="{00000000-0005-0000-0000-0000D8080000}"/>
    <cellStyle name="Nota 7" xfId="2631" xr:uid="{00000000-0005-0000-0000-0000D9080000}"/>
    <cellStyle name="Nota 8" xfId="2747" xr:uid="{00000000-0005-0000-0000-0000DA080000}"/>
    <cellStyle name="Nota 9" xfId="2630" xr:uid="{00000000-0005-0000-0000-0000DB080000}"/>
    <cellStyle name="Note/kilde" xfId="7" xr:uid="{00000000-0005-0000-0000-0000DC080000}"/>
    <cellStyle name="Nuovo" xfId="876" xr:uid="{00000000-0005-0000-0000-0000DD080000}"/>
    <cellStyle name="Nuovo 10" xfId="877" xr:uid="{00000000-0005-0000-0000-0000DE080000}"/>
    <cellStyle name="Nuovo 10 2" xfId="878" xr:uid="{00000000-0005-0000-0000-0000DF080000}"/>
    <cellStyle name="Nuovo 10 2 2" xfId="2056" xr:uid="{00000000-0005-0000-0000-0000E0080000}"/>
    <cellStyle name="Nuovo 10 3" xfId="879" xr:uid="{00000000-0005-0000-0000-0000E1080000}"/>
    <cellStyle name="Nuovo 10 3 2" xfId="880" xr:uid="{00000000-0005-0000-0000-0000E2080000}"/>
    <cellStyle name="Nuovo 10 3 3" xfId="2746" xr:uid="{00000000-0005-0000-0000-0000E3080000}"/>
    <cellStyle name="Nuovo 10 3 3 2" xfId="3306" xr:uid="{00000000-0005-0000-0000-0000E4080000}"/>
    <cellStyle name="Nuovo 10 3 4" xfId="3305" xr:uid="{00000000-0005-0000-0000-0000E5080000}"/>
    <cellStyle name="Nuovo 10 4" xfId="881" xr:uid="{00000000-0005-0000-0000-0000E6080000}"/>
    <cellStyle name="Nuovo 10 4 2" xfId="2057" xr:uid="{00000000-0005-0000-0000-0000E7080000}"/>
    <cellStyle name="Nuovo 10 4 2 2" xfId="3308" xr:uid="{00000000-0005-0000-0000-0000E8080000}"/>
    <cellStyle name="Nuovo 10 4 3" xfId="3307" xr:uid="{00000000-0005-0000-0000-0000E9080000}"/>
    <cellStyle name="Nuovo 10 5" xfId="882" xr:uid="{00000000-0005-0000-0000-0000EA080000}"/>
    <cellStyle name="Nuovo 10 6" xfId="2058" xr:uid="{00000000-0005-0000-0000-0000EB080000}"/>
    <cellStyle name="Nuovo 11" xfId="883" xr:uid="{00000000-0005-0000-0000-0000EC080000}"/>
    <cellStyle name="Nuovo 11 2" xfId="884" xr:uid="{00000000-0005-0000-0000-0000ED080000}"/>
    <cellStyle name="Nuovo 11 2 2" xfId="2059" xr:uid="{00000000-0005-0000-0000-0000EE080000}"/>
    <cellStyle name="Nuovo 11 3" xfId="885" xr:uid="{00000000-0005-0000-0000-0000EF080000}"/>
    <cellStyle name="Nuovo 11 3 2" xfId="886" xr:uid="{00000000-0005-0000-0000-0000F0080000}"/>
    <cellStyle name="Nuovo 11 3 3" xfId="2629" xr:uid="{00000000-0005-0000-0000-0000F1080000}"/>
    <cellStyle name="Nuovo 11 3 3 2" xfId="3310" xr:uid="{00000000-0005-0000-0000-0000F2080000}"/>
    <cellStyle name="Nuovo 11 3 4" xfId="3309" xr:uid="{00000000-0005-0000-0000-0000F3080000}"/>
    <cellStyle name="Nuovo 11 4" xfId="887" xr:uid="{00000000-0005-0000-0000-0000F4080000}"/>
    <cellStyle name="Nuovo 11 4 2" xfId="2060" xr:uid="{00000000-0005-0000-0000-0000F5080000}"/>
    <cellStyle name="Nuovo 11 4 2 2" xfId="3312" xr:uid="{00000000-0005-0000-0000-0000F6080000}"/>
    <cellStyle name="Nuovo 11 4 3" xfId="3311" xr:uid="{00000000-0005-0000-0000-0000F7080000}"/>
    <cellStyle name="Nuovo 11 5" xfId="888" xr:uid="{00000000-0005-0000-0000-0000F8080000}"/>
    <cellStyle name="Nuovo 11 6" xfId="2061" xr:uid="{00000000-0005-0000-0000-0000F9080000}"/>
    <cellStyle name="Nuovo 12" xfId="889" xr:uid="{00000000-0005-0000-0000-0000FA080000}"/>
    <cellStyle name="Nuovo 12 2" xfId="890" xr:uid="{00000000-0005-0000-0000-0000FB080000}"/>
    <cellStyle name="Nuovo 12 2 2" xfId="2062" xr:uid="{00000000-0005-0000-0000-0000FC080000}"/>
    <cellStyle name="Nuovo 12 3" xfId="891" xr:uid="{00000000-0005-0000-0000-0000FD080000}"/>
    <cellStyle name="Nuovo 12 3 2" xfId="892" xr:uid="{00000000-0005-0000-0000-0000FE080000}"/>
    <cellStyle name="Nuovo 12 3 3" xfId="2745" xr:uid="{00000000-0005-0000-0000-0000FF080000}"/>
    <cellStyle name="Nuovo 12 3 3 2" xfId="3314" xr:uid="{00000000-0005-0000-0000-000000090000}"/>
    <cellStyle name="Nuovo 12 3 4" xfId="3313" xr:uid="{00000000-0005-0000-0000-000001090000}"/>
    <cellStyle name="Nuovo 12 4" xfId="893" xr:uid="{00000000-0005-0000-0000-000002090000}"/>
    <cellStyle name="Nuovo 12 4 2" xfId="2063" xr:uid="{00000000-0005-0000-0000-000003090000}"/>
    <cellStyle name="Nuovo 12 4 2 2" xfId="3316" xr:uid="{00000000-0005-0000-0000-000004090000}"/>
    <cellStyle name="Nuovo 12 4 3" xfId="3315" xr:uid="{00000000-0005-0000-0000-000005090000}"/>
    <cellStyle name="Nuovo 12 5" xfId="894" xr:uid="{00000000-0005-0000-0000-000006090000}"/>
    <cellStyle name="Nuovo 12 6" xfId="2064" xr:uid="{00000000-0005-0000-0000-000007090000}"/>
    <cellStyle name="Nuovo 13" xfId="895" xr:uid="{00000000-0005-0000-0000-000008090000}"/>
    <cellStyle name="Nuovo 13 2" xfId="896" xr:uid="{00000000-0005-0000-0000-000009090000}"/>
    <cellStyle name="Nuovo 13 2 2" xfId="2065" xr:uid="{00000000-0005-0000-0000-00000A090000}"/>
    <cellStyle name="Nuovo 13 3" xfId="897" xr:uid="{00000000-0005-0000-0000-00000B090000}"/>
    <cellStyle name="Nuovo 13 3 2" xfId="898" xr:uid="{00000000-0005-0000-0000-00000C090000}"/>
    <cellStyle name="Nuovo 13 3 3" xfId="2628" xr:uid="{00000000-0005-0000-0000-00000D090000}"/>
    <cellStyle name="Nuovo 13 3 3 2" xfId="3318" xr:uid="{00000000-0005-0000-0000-00000E090000}"/>
    <cellStyle name="Nuovo 13 3 4" xfId="3317" xr:uid="{00000000-0005-0000-0000-00000F090000}"/>
    <cellStyle name="Nuovo 13 4" xfId="899" xr:uid="{00000000-0005-0000-0000-000010090000}"/>
    <cellStyle name="Nuovo 13 4 2" xfId="2066" xr:uid="{00000000-0005-0000-0000-000011090000}"/>
    <cellStyle name="Nuovo 13 4 2 2" xfId="3320" xr:uid="{00000000-0005-0000-0000-000012090000}"/>
    <cellStyle name="Nuovo 13 4 3" xfId="3319" xr:uid="{00000000-0005-0000-0000-000013090000}"/>
    <cellStyle name="Nuovo 13 5" xfId="900" xr:uid="{00000000-0005-0000-0000-000014090000}"/>
    <cellStyle name="Nuovo 13 6" xfId="2067" xr:uid="{00000000-0005-0000-0000-000015090000}"/>
    <cellStyle name="Nuovo 14" xfId="901" xr:uid="{00000000-0005-0000-0000-000016090000}"/>
    <cellStyle name="Nuovo 14 2" xfId="902" xr:uid="{00000000-0005-0000-0000-000017090000}"/>
    <cellStyle name="Nuovo 14 2 2" xfId="2068" xr:uid="{00000000-0005-0000-0000-000018090000}"/>
    <cellStyle name="Nuovo 14 3" xfId="903" xr:uid="{00000000-0005-0000-0000-000019090000}"/>
    <cellStyle name="Nuovo 14 3 2" xfId="904" xr:uid="{00000000-0005-0000-0000-00001A090000}"/>
    <cellStyle name="Nuovo 14 3 3" xfId="2744" xr:uid="{00000000-0005-0000-0000-00001B090000}"/>
    <cellStyle name="Nuovo 14 3 3 2" xfId="3322" xr:uid="{00000000-0005-0000-0000-00001C090000}"/>
    <cellStyle name="Nuovo 14 3 4" xfId="3321" xr:uid="{00000000-0005-0000-0000-00001D090000}"/>
    <cellStyle name="Nuovo 14 4" xfId="905" xr:uid="{00000000-0005-0000-0000-00001E090000}"/>
    <cellStyle name="Nuovo 14 4 2" xfId="2069" xr:uid="{00000000-0005-0000-0000-00001F090000}"/>
    <cellStyle name="Nuovo 14 4 2 2" xfId="3324" xr:uid="{00000000-0005-0000-0000-000020090000}"/>
    <cellStyle name="Nuovo 14 4 3" xfId="3323" xr:uid="{00000000-0005-0000-0000-000021090000}"/>
    <cellStyle name="Nuovo 14 5" xfId="906" xr:uid="{00000000-0005-0000-0000-000022090000}"/>
    <cellStyle name="Nuovo 14 6" xfId="2070" xr:uid="{00000000-0005-0000-0000-000023090000}"/>
    <cellStyle name="Nuovo 15" xfId="907" xr:uid="{00000000-0005-0000-0000-000024090000}"/>
    <cellStyle name="Nuovo 15 2" xfId="908" xr:uid="{00000000-0005-0000-0000-000025090000}"/>
    <cellStyle name="Nuovo 15 2 2" xfId="2071" xr:uid="{00000000-0005-0000-0000-000026090000}"/>
    <cellStyle name="Nuovo 15 3" xfId="909" xr:uid="{00000000-0005-0000-0000-000027090000}"/>
    <cellStyle name="Nuovo 15 3 2" xfId="910" xr:uid="{00000000-0005-0000-0000-000028090000}"/>
    <cellStyle name="Nuovo 15 3 3" xfId="2743" xr:uid="{00000000-0005-0000-0000-000029090000}"/>
    <cellStyle name="Nuovo 15 3 3 2" xfId="3326" xr:uid="{00000000-0005-0000-0000-00002A090000}"/>
    <cellStyle name="Nuovo 15 3 4" xfId="3325" xr:uid="{00000000-0005-0000-0000-00002B090000}"/>
    <cellStyle name="Nuovo 15 4" xfId="911" xr:uid="{00000000-0005-0000-0000-00002C090000}"/>
    <cellStyle name="Nuovo 15 4 2" xfId="2072" xr:uid="{00000000-0005-0000-0000-00002D090000}"/>
    <cellStyle name="Nuovo 15 4 2 2" xfId="3328" xr:uid="{00000000-0005-0000-0000-00002E090000}"/>
    <cellStyle name="Nuovo 15 4 3" xfId="3327" xr:uid="{00000000-0005-0000-0000-00002F090000}"/>
    <cellStyle name="Nuovo 15 5" xfId="912" xr:uid="{00000000-0005-0000-0000-000030090000}"/>
    <cellStyle name="Nuovo 15 6" xfId="2073" xr:uid="{00000000-0005-0000-0000-000031090000}"/>
    <cellStyle name="Nuovo 16" xfId="913" xr:uid="{00000000-0005-0000-0000-000032090000}"/>
    <cellStyle name="Nuovo 16 2" xfId="914" xr:uid="{00000000-0005-0000-0000-000033090000}"/>
    <cellStyle name="Nuovo 16 2 2" xfId="2074" xr:uid="{00000000-0005-0000-0000-000034090000}"/>
    <cellStyle name="Nuovo 16 3" xfId="915" xr:uid="{00000000-0005-0000-0000-000035090000}"/>
    <cellStyle name="Nuovo 16 3 2" xfId="916" xr:uid="{00000000-0005-0000-0000-000036090000}"/>
    <cellStyle name="Nuovo 16 3 3" xfId="2627" xr:uid="{00000000-0005-0000-0000-000037090000}"/>
    <cellStyle name="Nuovo 16 3 3 2" xfId="3330" xr:uid="{00000000-0005-0000-0000-000038090000}"/>
    <cellStyle name="Nuovo 16 3 4" xfId="3329" xr:uid="{00000000-0005-0000-0000-000039090000}"/>
    <cellStyle name="Nuovo 16 4" xfId="917" xr:uid="{00000000-0005-0000-0000-00003A090000}"/>
    <cellStyle name="Nuovo 16 4 2" xfId="2075" xr:uid="{00000000-0005-0000-0000-00003B090000}"/>
    <cellStyle name="Nuovo 16 4 2 2" xfId="3332" xr:uid="{00000000-0005-0000-0000-00003C090000}"/>
    <cellStyle name="Nuovo 16 4 3" xfId="3331" xr:uid="{00000000-0005-0000-0000-00003D090000}"/>
    <cellStyle name="Nuovo 16 5" xfId="918" xr:uid="{00000000-0005-0000-0000-00003E090000}"/>
    <cellStyle name="Nuovo 16 6" xfId="2076" xr:uid="{00000000-0005-0000-0000-00003F090000}"/>
    <cellStyle name="Nuovo 17" xfId="919" xr:uid="{00000000-0005-0000-0000-000040090000}"/>
    <cellStyle name="Nuovo 17 2" xfId="920" xr:uid="{00000000-0005-0000-0000-000041090000}"/>
    <cellStyle name="Nuovo 17 2 2" xfId="2077" xr:uid="{00000000-0005-0000-0000-000042090000}"/>
    <cellStyle name="Nuovo 17 3" xfId="921" xr:uid="{00000000-0005-0000-0000-000043090000}"/>
    <cellStyle name="Nuovo 17 3 2" xfId="922" xr:uid="{00000000-0005-0000-0000-000044090000}"/>
    <cellStyle name="Nuovo 17 3 3" xfId="2742" xr:uid="{00000000-0005-0000-0000-000045090000}"/>
    <cellStyle name="Nuovo 17 3 3 2" xfId="3334" xr:uid="{00000000-0005-0000-0000-000046090000}"/>
    <cellStyle name="Nuovo 17 3 4" xfId="3333" xr:uid="{00000000-0005-0000-0000-000047090000}"/>
    <cellStyle name="Nuovo 17 4" xfId="923" xr:uid="{00000000-0005-0000-0000-000048090000}"/>
    <cellStyle name="Nuovo 17 4 2" xfId="2078" xr:uid="{00000000-0005-0000-0000-000049090000}"/>
    <cellStyle name="Nuovo 17 4 2 2" xfId="3336" xr:uid="{00000000-0005-0000-0000-00004A090000}"/>
    <cellStyle name="Nuovo 17 4 3" xfId="3335" xr:uid="{00000000-0005-0000-0000-00004B090000}"/>
    <cellStyle name="Nuovo 17 5" xfId="924" xr:uid="{00000000-0005-0000-0000-00004C090000}"/>
    <cellStyle name="Nuovo 17 6" xfId="2079" xr:uid="{00000000-0005-0000-0000-00004D090000}"/>
    <cellStyle name="Nuovo 18" xfId="925" xr:uid="{00000000-0005-0000-0000-00004E090000}"/>
    <cellStyle name="Nuovo 18 2" xfId="926" xr:uid="{00000000-0005-0000-0000-00004F090000}"/>
    <cellStyle name="Nuovo 18 2 2" xfId="2080" xr:uid="{00000000-0005-0000-0000-000050090000}"/>
    <cellStyle name="Nuovo 18 3" xfId="927" xr:uid="{00000000-0005-0000-0000-000051090000}"/>
    <cellStyle name="Nuovo 18 3 2" xfId="928" xr:uid="{00000000-0005-0000-0000-000052090000}"/>
    <cellStyle name="Nuovo 18 3 3" xfId="2626" xr:uid="{00000000-0005-0000-0000-000053090000}"/>
    <cellStyle name="Nuovo 18 3 3 2" xfId="3338" xr:uid="{00000000-0005-0000-0000-000054090000}"/>
    <cellStyle name="Nuovo 18 3 4" xfId="3337" xr:uid="{00000000-0005-0000-0000-000055090000}"/>
    <cellStyle name="Nuovo 18 4" xfId="929" xr:uid="{00000000-0005-0000-0000-000056090000}"/>
    <cellStyle name="Nuovo 18 4 2" xfId="2081" xr:uid="{00000000-0005-0000-0000-000057090000}"/>
    <cellStyle name="Nuovo 18 4 2 2" xfId="3340" xr:uid="{00000000-0005-0000-0000-000058090000}"/>
    <cellStyle name="Nuovo 18 4 3" xfId="3339" xr:uid="{00000000-0005-0000-0000-000059090000}"/>
    <cellStyle name="Nuovo 18 5" xfId="930" xr:uid="{00000000-0005-0000-0000-00005A090000}"/>
    <cellStyle name="Nuovo 18 6" xfId="2082" xr:uid="{00000000-0005-0000-0000-00005B090000}"/>
    <cellStyle name="Nuovo 19" xfId="931" xr:uid="{00000000-0005-0000-0000-00005C090000}"/>
    <cellStyle name="Nuovo 19 2" xfId="932" xr:uid="{00000000-0005-0000-0000-00005D090000}"/>
    <cellStyle name="Nuovo 19 2 2" xfId="2083" xr:uid="{00000000-0005-0000-0000-00005E090000}"/>
    <cellStyle name="Nuovo 19 3" xfId="933" xr:uid="{00000000-0005-0000-0000-00005F090000}"/>
    <cellStyle name="Nuovo 19 3 2" xfId="934" xr:uid="{00000000-0005-0000-0000-000060090000}"/>
    <cellStyle name="Nuovo 19 3 3" xfId="2625" xr:uid="{00000000-0005-0000-0000-000061090000}"/>
    <cellStyle name="Nuovo 19 3 3 2" xfId="3342" xr:uid="{00000000-0005-0000-0000-000062090000}"/>
    <cellStyle name="Nuovo 19 3 4" xfId="3341" xr:uid="{00000000-0005-0000-0000-000063090000}"/>
    <cellStyle name="Nuovo 19 4" xfId="935" xr:uid="{00000000-0005-0000-0000-000064090000}"/>
    <cellStyle name="Nuovo 19 4 2" xfId="2084" xr:uid="{00000000-0005-0000-0000-000065090000}"/>
    <cellStyle name="Nuovo 19 4 2 2" xfId="3344" xr:uid="{00000000-0005-0000-0000-000066090000}"/>
    <cellStyle name="Nuovo 19 4 3" xfId="3343" xr:uid="{00000000-0005-0000-0000-000067090000}"/>
    <cellStyle name="Nuovo 19 5" xfId="936" xr:uid="{00000000-0005-0000-0000-000068090000}"/>
    <cellStyle name="Nuovo 19 6" xfId="2085" xr:uid="{00000000-0005-0000-0000-000069090000}"/>
    <cellStyle name="Nuovo 2" xfId="937" xr:uid="{00000000-0005-0000-0000-00006A090000}"/>
    <cellStyle name="Nuovo 2 2" xfId="938" xr:uid="{00000000-0005-0000-0000-00006B090000}"/>
    <cellStyle name="Nuovo 2 2 2" xfId="2086" xr:uid="{00000000-0005-0000-0000-00006C090000}"/>
    <cellStyle name="Nuovo 2 3" xfId="939" xr:uid="{00000000-0005-0000-0000-00006D090000}"/>
    <cellStyle name="Nuovo 2 3 2" xfId="940" xr:uid="{00000000-0005-0000-0000-00006E090000}"/>
    <cellStyle name="Nuovo 2 3 3" xfId="2741" xr:uid="{00000000-0005-0000-0000-00006F090000}"/>
    <cellStyle name="Nuovo 2 3 3 2" xfId="3346" xr:uid="{00000000-0005-0000-0000-000070090000}"/>
    <cellStyle name="Nuovo 2 3 4" xfId="3345" xr:uid="{00000000-0005-0000-0000-000071090000}"/>
    <cellStyle name="Nuovo 2 4" xfId="941" xr:uid="{00000000-0005-0000-0000-000072090000}"/>
    <cellStyle name="Nuovo 2 4 2" xfId="2087" xr:uid="{00000000-0005-0000-0000-000073090000}"/>
    <cellStyle name="Nuovo 2 4 2 2" xfId="3348" xr:uid="{00000000-0005-0000-0000-000074090000}"/>
    <cellStyle name="Nuovo 2 4 3" xfId="3347" xr:uid="{00000000-0005-0000-0000-000075090000}"/>
    <cellStyle name="Nuovo 2 5" xfId="942" xr:uid="{00000000-0005-0000-0000-000076090000}"/>
    <cellStyle name="Nuovo 2 6" xfId="2088" xr:uid="{00000000-0005-0000-0000-000077090000}"/>
    <cellStyle name="Nuovo 20" xfId="943" xr:uid="{00000000-0005-0000-0000-000078090000}"/>
    <cellStyle name="Nuovo 20 2" xfId="944" xr:uid="{00000000-0005-0000-0000-000079090000}"/>
    <cellStyle name="Nuovo 20 2 2" xfId="2089" xr:uid="{00000000-0005-0000-0000-00007A090000}"/>
    <cellStyle name="Nuovo 20 3" xfId="945" xr:uid="{00000000-0005-0000-0000-00007B090000}"/>
    <cellStyle name="Nuovo 20 3 2" xfId="946" xr:uid="{00000000-0005-0000-0000-00007C090000}"/>
    <cellStyle name="Nuovo 20 3 3" xfId="2624" xr:uid="{00000000-0005-0000-0000-00007D090000}"/>
    <cellStyle name="Nuovo 20 3 3 2" xfId="3350" xr:uid="{00000000-0005-0000-0000-00007E090000}"/>
    <cellStyle name="Nuovo 20 3 4" xfId="3349" xr:uid="{00000000-0005-0000-0000-00007F090000}"/>
    <cellStyle name="Nuovo 20 4" xfId="947" xr:uid="{00000000-0005-0000-0000-000080090000}"/>
    <cellStyle name="Nuovo 20 4 2" xfId="2090" xr:uid="{00000000-0005-0000-0000-000081090000}"/>
    <cellStyle name="Nuovo 20 4 2 2" xfId="3352" xr:uid="{00000000-0005-0000-0000-000082090000}"/>
    <cellStyle name="Nuovo 20 4 3" xfId="3351" xr:uid="{00000000-0005-0000-0000-000083090000}"/>
    <cellStyle name="Nuovo 20 5" xfId="948" xr:uid="{00000000-0005-0000-0000-000084090000}"/>
    <cellStyle name="Nuovo 20 6" xfId="2091" xr:uid="{00000000-0005-0000-0000-000085090000}"/>
    <cellStyle name="Nuovo 21" xfId="949" xr:uid="{00000000-0005-0000-0000-000086090000}"/>
    <cellStyle name="Nuovo 21 2" xfId="950" xr:uid="{00000000-0005-0000-0000-000087090000}"/>
    <cellStyle name="Nuovo 21 2 2" xfId="2092" xr:uid="{00000000-0005-0000-0000-000088090000}"/>
    <cellStyle name="Nuovo 21 3" xfId="951" xr:uid="{00000000-0005-0000-0000-000089090000}"/>
    <cellStyle name="Nuovo 21 3 2" xfId="952" xr:uid="{00000000-0005-0000-0000-00008A090000}"/>
    <cellStyle name="Nuovo 21 3 3" xfId="2623" xr:uid="{00000000-0005-0000-0000-00008B090000}"/>
    <cellStyle name="Nuovo 21 3 3 2" xfId="3354" xr:uid="{00000000-0005-0000-0000-00008C090000}"/>
    <cellStyle name="Nuovo 21 3 4" xfId="3353" xr:uid="{00000000-0005-0000-0000-00008D090000}"/>
    <cellStyle name="Nuovo 21 4" xfId="953" xr:uid="{00000000-0005-0000-0000-00008E090000}"/>
    <cellStyle name="Nuovo 21 4 2" xfId="2093" xr:uid="{00000000-0005-0000-0000-00008F090000}"/>
    <cellStyle name="Nuovo 21 4 2 2" xfId="3356" xr:uid="{00000000-0005-0000-0000-000090090000}"/>
    <cellStyle name="Nuovo 21 4 3" xfId="3355" xr:uid="{00000000-0005-0000-0000-000091090000}"/>
    <cellStyle name="Nuovo 21 5" xfId="954" xr:uid="{00000000-0005-0000-0000-000092090000}"/>
    <cellStyle name="Nuovo 21 6" xfId="2094" xr:uid="{00000000-0005-0000-0000-000093090000}"/>
    <cellStyle name="Nuovo 22" xfId="955" xr:uid="{00000000-0005-0000-0000-000094090000}"/>
    <cellStyle name="Nuovo 22 2" xfId="956" xr:uid="{00000000-0005-0000-0000-000095090000}"/>
    <cellStyle name="Nuovo 22 2 2" xfId="2095" xr:uid="{00000000-0005-0000-0000-000096090000}"/>
    <cellStyle name="Nuovo 22 3" xfId="957" xr:uid="{00000000-0005-0000-0000-000097090000}"/>
    <cellStyle name="Nuovo 22 3 2" xfId="958" xr:uid="{00000000-0005-0000-0000-000098090000}"/>
    <cellStyle name="Nuovo 22 3 3" xfId="2622" xr:uid="{00000000-0005-0000-0000-000099090000}"/>
    <cellStyle name="Nuovo 22 3 3 2" xfId="3358" xr:uid="{00000000-0005-0000-0000-00009A090000}"/>
    <cellStyle name="Nuovo 22 3 4" xfId="3357" xr:uid="{00000000-0005-0000-0000-00009B090000}"/>
    <cellStyle name="Nuovo 22 4" xfId="959" xr:uid="{00000000-0005-0000-0000-00009C090000}"/>
    <cellStyle name="Nuovo 22 4 2" xfId="2096" xr:uid="{00000000-0005-0000-0000-00009D090000}"/>
    <cellStyle name="Nuovo 22 4 2 2" xfId="3360" xr:uid="{00000000-0005-0000-0000-00009E090000}"/>
    <cellStyle name="Nuovo 22 4 3" xfId="3359" xr:uid="{00000000-0005-0000-0000-00009F090000}"/>
    <cellStyle name="Nuovo 22 5" xfId="960" xr:uid="{00000000-0005-0000-0000-0000A0090000}"/>
    <cellStyle name="Nuovo 22 6" xfId="2097" xr:uid="{00000000-0005-0000-0000-0000A1090000}"/>
    <cellStyle name="Nuovo 23" xfId="961" xr:uid="{00000000-0005-0000-0000-0000A2090000}"/>
    <cellStyle name="Nuovo 23 2" xfId="962" xr:uid="{00000000-0005-0000-0000-0000A3090000}"/>
    <cellStyle name="Nuovo 23 2 2" xfId="2098" xr:uid="{00000000-0005-0000-0000-0000A4090000}"/>
    <cellStyle name="Nuovo 23 3" xfId="963" xr:uid="{00000000-0005-0000-0000-0000A5090000}"/>
    <cellStyle name="Nuovo 23 3 2" xfId="964" xr:uid="{00000000-0005-0000-0000-0000A6090000}"/>
    <cellStyle name="Nuovo 23 3 3" xfId="2621" xr:uid="{00000000-0005-0000-0000-0000A7090000}"/>
    <cellStyle name="Nuovo 23 3 3 2" xfId="3362" xr:uid="{00000000-0005-0000-0000-0000A8090000}"/>
    <cellStyle name="Nuovo 23 3 4" xfId="3361" xr:uid="{00000000-0005-0000-0000-0000A9090000}"/>
    <cellStyle name="Nuovo 23 4" xfId="965" xr:uid="{00000000-0005-0000-0000-0000AA090000}"/>
    <cellStyle name="Nuovo 23 4 2" xfId="2099" xr:uid="{00000000-0005-0000-0000-0000AB090000}"/>
    <cellStyle name="Nuovo 23 4 2 2" xfId="3364" xr:uid="{00000000-0005-0000-0000-0000AC090000}"/>
    <cellStyle name="Nuovo 23 4 3" xfId="3363" xr:uid="{00000000-0005-0000-0000-0000AD090000}"/>
    <cellStyle name="Nuovo 23 5" xfId="966" xr:uid="{00000000-0005-0000-0000-0000AE090000}"/>
    <cellStyle name="Nuovo 23 6" xfId="2100" xr:uid="{00000000-0005-0000-0000-0000AF090000}"/>
    <cellStyle name="Nuovo 24" xfId="967" xr:uid="{00000000-0005-0000-0000-0000B0090000}"/>
    <cellStyle name="Nuovo 24 2" xfId="968" xr:uid="{00000000-0005-0000-0000-0000B1090000}"/>
    <cellStyle name="Nuovo 24 2 2" xfId="2101" xr:uid="{00000000-0005-0000-0000-0000B2090000}"/>
    <cellStyle name="Nuovo 24 3" xfId="969" xr:uid="{00000000-0005-0000-0000-0000B3090000}"/>
    <cellStyle name="Nuovo 24 3 2" xfId="970" xr:uid="{00000000-0005-0000-0000-0000B4090000}"/>
    <cellStyle name="Nuovo 24 3 3" xfId="2620" xr:uid="{00000000-0005-0000-0000-0000B5090000}"/>
    <cellStyle name="Nuovo 24 3 3 2" xfId="3366" xr:uid="{00000000-0005-0000-0000-0000B6090000}"/>
    <cellStyle name="Nuovo 24 3 4" xfId="3365" xr:uid="{00000000-0005-0000-0000-0000B7090000}"/>
    <cellStyle name="Nuovo 24 4" xfId="971" xr:uid="{00000000-0005-0000-0000-0000B8090000}"/>
    <cellStyle name="Nuovo 24 4 2" xfId="2102" xr:uid="{00000000-0005-0000-0000-0000B9090000}"/>
    <cellStyle name="Nuovo 24 4 2 2" xfId="3368" xr:uid="{00000000-0005-0000-0000-0000BA090000}"/>
    <cellStyle name="Nuovo 24 4 3" xfId="3367" xr:uid="{00000000-0005-0000-0000-0000BB090000}"/>
    <cellStyle name="Nuovo 24 5" xfId="972" xr:uid="{00000000-0005-0000-0000-0000BC090000}"/>
    <cellStyle name="Nuovo 24 6" xfId="2103" xr:uid="{00000000-0005-0000-0000-0000BD090000}"/>
    <cellStyle name="Nuovo 25" xfId="973" xr:uid="{00000000-0005-0000-0000-0000BE090000}"/>
    <cellStyle name="Nuovo 25 2" xfId="974" xr:uid="{00000000-0005-0000-0000-0000BF090000}"/>
    <cellStyle name="Nuovo 25 2 2" xfId="2104" xr:uid="{00000000-0005-0000-0000-0000C0090000}"/>
    <cellStyle name="Nuovo 25 3" xfId="975" xr:uid="{00000000-0005-0000-0000-0000C1090000}"/>
    <cellStyle name="Nuovo 25 3 2" xfId="976" xr:uid="{00000000-0005-0000-0000-0000C2090000}"/>
    <cellStyle name="Nuovo 25 3 3" xfId="2619" xr:uid="{00000000-0005-0000-0000-0000C3090000}"/>
    <cellStyle name="Nuovo 25 3 3 2" xfId="3370" xr:uid="{00000000-0005-0000-0000-0000C4090000}"/>
    <cellStyle name="Nuovo 25 3 4" xfId="3369" xr:uid="{00000000-0005-0000-0000-0000C5090000}"/>
    <cellStyle name="Nuovo 25 4" xfId="977" xr:uid="{00000000-0005-0000-0000-0000C6090000}"/>
    <cellStyle name="Nuovo 25 4 2" xfId="2105" xr:uid="{00000000-0005-0000-0000-0000C7090000}"/>
    <cellStyle name="Nuovo 25 4 2 2" xfId="3372" xr:uid="{00000000-0005-0000-0000-0000C8090000}"/>
    <cellStyle name="Nuovo 25 4 3" xfId="3371" xr:uid="{00000000-0005-0000-0000-0000C9090000}"/>
    <cellStyle name="Nuovo 25 5" xfId="978" xr:uid="{00000000-0005-0000-0000-0000CA090000}"/>
    <cellStyle name="Nuovo 25 6" xfId="2106" xr:uid="{00000000-0005-0000-0000-0000CB090000}"/>
    <cellStyle name="Nuovo 26" xfId="979" xr:uid="{00000000-0005-0000-0000-0000CC090000}"/>
    <cellStyle name="Nuovo 26 2" xfId="980" xr:uid="{00000000-0005-0000-0000-0000CD090000}"/>
    <cellStyle name="Nuovo 26 2 2" xfId="2107" xr:uid="{00000000-0005-0000-0000-0000CE090000}"/>
    <cellStyle name="Nuovo 26 3" xfId="981" xr:uid="{00000000-0005-0000-0000-0000CF090000}"/>
    <cellStyle name="Nuovo 26 3 2" xfId="982" xr:uid="{00000000-0005-0000-0000-0000D0090000}"/>
    <cellStyle name="Nuovo 26 3 3" xfId="2618" xr:uid="{00000000-0005-0000-0000-0000D1090000}"/>
    <cellStyle name="Nuovo 26 3 3 2" xfId="3374" xr:uid="{00000000-0005-0000-0000-0000D2090000}"/>
    <cellStyle name="Nuovo 26 3 4" xfId="3373" xr:uid="{00000000-0005-0000-0000-0000D3090000}"/>
    <cellStyle name="Nuovo 26 4" xfId="983" xr:uid="{00000000-0005-0000-0000-0000D4090000}"/>
    <cellStyle name="Nuovo 26 4 2" xfId="2108" xr:uid="{00000000-0005-0000-0000-0000D5090000}"/>
    <cellStyle name="Nuovo 26 4 2 2" xfId="3376" xr:uid="{00000000-0005-0000-0000-0000D6090000}"/>
    <cellStyle name="Nuovo 26 4 3" xfId="3375" xr:uid="{00000000-0005-0000-0000-0000D7090000}"/>
    <cellStyle name="Nuovo 26 5" xfId="984" xr:uid="{00000000-0005-0000-0000-0000D8090000}"/>
    <cellStyle name="Nuovo 26 6" xfId="2109" xr:uid="{00000000-0005-0000-0000-0000D9090000}"/>
    <cellStyle name="Nuovo 27" xfId="985" xr:uid="{00000000-0005-0000-0000-0000DA090000}"/>
    <cellStyle name="Nuovo 27 2" xfId="986" xr:uid="{00000000-0005-0000-0000-0000DB090000}"/>
    <cellStyle name="Nuovo 27 2 2" xfId="2110" xr:uid="{00000000-0005-0000-0000-0000DC090000}"/>
    <cellStyle name="Nuovo 27 3" xfId="987" xr:uid="{00000000-0005-0000-0000-0000DD090000}"/>
    <cellStyle name="Nuovo 27 3 2" xfId="988" xr:uid="{00000000-0005-0000-0000-0000DE090000}"/>
    <cellStyle name="Nuovo 27 3 3" xfId="2617" xr:uid="{00000000-0005-0000-0000-0000DF090000}"/>
    <cellStyle name="Nuovo 27 3 3 2" xfId="3378" xr:uid="{00000000-0005-0000-0000-0000E0090000}"/>
    <cellStyle name="Nuovo 27 3 4" xfId="3377" xr:uid="{00000000-0005-0000-0000-0000E1090000}"/>
    <cellStyle name="Nuovo 27 4" xfId="989" xr:uid="{00000000-0005-0000-0000-0000E2090000}"/>
    <cellStyle name="Nuovo 27 4 2" xfId="2111" xr:uid="{00000000-0005-0000-0000-0000E3090000}"/>
    <cellStyle name="Nuovo 27 4 2 2" xfId="3380" xr:uid="{00000000-0005-0000-0000-0000E4090000}"/>
    <cellStyle name="Nuovo 27 4 3" xfId="3379" xr:uid="{00000000-0005-0000-0000-0000E5090000}"/>
    <cellStyle name="Nuovo 27 5" xfId="990" xr:uid="{00000000-0005-0000-0000-0000E6090000}"/>
    <cellStyle name="Nuovo 27 6" xfId="2112" xr:uid="{00000000-0005-0000-0000-0000E7090000}"/>
    <cellStyle name="Nuovo 28" xfId="991" xr:uid="{00000000-0005-0000-0000-0000E8090000}"/>
    <cellStyle name="Nuovo 28 2" xfId="992" xr:uid="{00000000-0005-0000-0000-0000E9090000}"/>
    <cellStyle name="Nuovo 28 2 2" xfId="2113" xr:uid="{00000000-0005-0000-0000-0000EA090000}"/>
    <cellStyle name="Nuovo 28 3" xfId="993" xr:uid="{00000000-0005-0000-0000-0000EB090000}"/>
    <cellStyle name="Nuovo 28 3 2" xfId="994" xr:uid="{00000000-0005-0000-0000-0000EC090000}"/>
    <cellStyle name="Nuovo 28 3 3" xfId="2856" xr:uid="{00000000-0005-0000-0000-0000ED090000}"/>
    <cellStyle name="Nuovo 28 3 3 2" xfId="3382" xr:uid="{00000000-0005-0000-0000-0000EE090000}"/>
    <cellStyle name="Nuovo 28 3 4" xfId="3381" xr:uid="{00000000-0005-0000-0000-0000EF090000}"/>
    <cellStyle name="Nuovo 28 4" xfId="995" xr:uid="{00000000-0005-0000-0000-0000F0090000}"/>
    <cellStyle name="Nuovo 28 4 2" xfId="2114" xr:uid="{00000000-0005-0000-0000-0000F1090000}"/>
    <cellStyle name="Nuovo 28 4 2 2" xfId="3384" xr:uid="{00000000-0005-0000-0000-0000F2090000}"/>
    <cellStyle name="Nuovo 28 4 3" xfId="3383" xr:uid="{00000000-0005-0000-0000-0000F3090000}"/>
    <cellStyle name="Nuovo 28 5" xfId="996" xr:uid="{00000000-0005-0000-0000-0000F4090000}"/>
    <cellStyle name="Nuovo 28 6" xfId="2115" xr:uid="{00000000-0005-0000-0000-0000F5090000}"/>
    <cellStyle name="Nuovo 29" xfId="997" xr:uid="{00000000-0005-0000-0000-0000F6090000}"/>
    <cellStyle name="Nuovo 29 2" xfId="998" xr:uid="{00000000-0005-0000-0000-0000F7090000}"/>
    <cellStyle name="Nuovo 29 2 2" xfId="2116" xr:uid="{00000000-0005-0000-0000-0000F8090000}"/>
    <cellStyle name="Nuovo 29 3" xfId="999" xr:uid="{00000000-0005-0000-0000-0000F9090000}"/>
    <cellStyle name="Nuovo 29 3 2" xfId="1000" xr:uid="{00000000-0005-0000-0000-0000FA090000}"/>
    <cellStyle name="Nuovo 29 3 3" xfId="2535" xr:uid="{00000000-0005-0000-0000-0000FB090000}"/>
    <cellStyle name="Nuovo 29 3 3 2" xfId="3386" xr:uid="{00000000-0005-0000-0000-0000FC090000}"/>
    <cellStyle name="Nuovo 29 3 4" xfId="3385" xr:uid="{00000000-0005-0000-0000-0000FD090000}"/>
    <cellStyle name="Nuovo 29 4" xfId="1001" xr:uid="{00000000-0005-0000-0000-0000FE090000}"/>
    <cellStyle name="Nuovo 29 4 2" xfId="2117" xr:uid="{00000000-0005-0000-0000-0000FF090000}"/>
    <cellStyle name="Nuovo 29 4 2 2" xfId="3388" xr:uid="{00000000-0005-0000-0000-0000000A0000}"/>
    <cellStyle name="Nuovo 29 4 3" xfId="3387" xr:uid="{00000000-0005-0000-0000-0000010A0000}"/>
    <cellStyle name="Nuovo 29 5" xfId="1002" xr:uid="{00000000-0005-0000-0000-0000020A0000}"/>
    <cellStyle name="Nuovo 29 6" xfId="2118" xr:uid="{00000000-0005-0000-0000-0000030A0000}"/>
    <cellStyle name="Nuovo 3" xfId="1003" xr:uid="{00000000-0005-0000-0000-0000040A0000}"/>
    <cellStyle name="Nuovo 3 2" xfId="1004" xr:uid="{00000000-0005-0000-0000-0000050A0000}"/>
    <cellStyle name="Nuovo 3 2 2" xfId="2119" xr:uid="{00000000-0005-0000-0000-0000060A0000}"/>
    <cellStyle name="Nuovo 3 3" xfId="1005" xr:uid="{00000000-0005-0000-0000-0000070A0000}"/>
    <cellStyle name="Nuovo 3 3 2" xfId="1006" xr:uid="{00000000-0005-0000-0000-0000080A0000}"/>
    <cellStyle name="Nuovo 3 3 3" xfId="2855" xr:uid="{00000000-0005-0000-0000-0000090A0000}"/>
    <cellStyle name="Nuovo 3 3 3 2" xfId="3390" xr:uid="{00000000-0005-0000-0000-00000A0A0000}"/>
    <cellStyle name="Nuovo 3 3 4" xfId="3389" xr:uid="{00000000-0005-0000-0000-00000B0A0000}"/>
    <cellStyle name="Nuovo 3 4" xfId="1007" xr:uid="{00000000-0005-0000-0000-00000C0A0000}"/>
    <cellStyle name="Nuovo 3 4 2" xfId="2120" xr:uid="{00000000-0005-0000-0000-00000D0A0000}"/>
    <cellStyle name="Nuovo 3 4 2 2" xfId="3392" xr:uid="{00000000-0005-0000-0000-00000E0A0000}"/>
    <cellStyle name="Nuovo 3 4 3" xfId="3391" xr:uid="{00000000-0005-0000-0000-00000F0A0000}"/>
    <cellStyle name="Nuovo 3 5" xfId="1008" xr:uid="{00000000-0005-0000-0000-0000100A0000}"/>
    <cellStyle name="Nuovo 3 6" xfId="2121" xr:uid="{00000000-0005-0000-0000-0000110A0000}"/>
    <cellStyle name="Nuovo 30" xfId="1009" xr:uid="{00000000-0005-0000-0000-0000120A0000}"/>
    <cellStyle name="Nuovo 30 2" xfId="1010" xr:uid="{00000000-0005-0000-0000-0000130A0000}"/>
    <cellStyle name="Nuovo 30 2 2" xfId="2122" xr:uid="{00000000-0005-0000-0000-0000140A0000}"/>
    <cellStyle name="Nuovo 30 3" xfId="1011" xr:uid="{00000000-0005-0000-0000-0000150A0000}"/>
    <cellStyle name="Nuovo 30 3 2" xfId="1012" xr:uid="{00000000-0005-0000-0000-0000160A0000}"/>
    <cellStyle name="Nuovo 30 3 3" xfId="2616" xr:uid="{00000000-0005-0000-0000-0000170A0000}"/>
    <cellStyle name="Nuovo 30 3 3 2" xfId="3394" xr:uid="{00000000-0005-0000-0000-0000180A0000}"/>
    <cellStyle name="Nuovo 30 3 4" xfId="3393" xr:uid="{00000000-0005-0000-0000-0000190A0000}"/>
    <cellStyle name="Nuovo 30 4" xfId="1013" xr:uid="{00000000-0005-0000-0000-00001A0A0000}"/>
    <cellStyle name="Nuovo 30 4 2" xfId="2123" xr:uid="{00000000-0005-0000-0000-00001B0A0000}"/>
    <cellStyle name="Nuovo 30 4 2 2" xfId="3396" xr:uid="{00000000-0005-0000-0000-00001C0A0000}"/>
    <cellStyle name="Nuovo 30 4 3" xfId="3395" xr:uid="{00000000-0005-0000-0000-00001D0A0000}"/>
    <cellStyle name="Nuovo 30 5" xfId="1014" xr:uid="{00000000-0005-0000-0000-00001E0A0000}"/>
    <cellStyle name="Nuovo 30 6" xfId="2124" xr:uid="{00000000-0005-0000-0000-00001F0A0000}"/>
    <cellStyle name="Nuovo 31" xfId="1015" xr:uid="{00000000-0005-0000-0000-0000200A0000}"/>
    <cellStyle name="Nuovo 31 2" xfId="1016" xr:uid="{00000000-0005-0000-0000-0000210A0000}"/>
    <cellStyle name="Nuovo 31 2 2" xfId="2125" xr:uid="{00000000-0005-0000-0000-0000220A0000}"/>
    <cellStyle name="Nuovo 31 3" xfId="1017" xr:uid="{00000000-0005-0000-0000-0000230A0000}"/>
    <cellStyle name="Nuovo 31 3 2" xfId="1018" xr:uid="{00000000-0005-0000-0000-0000240A0000}"/>
    <cellStyle name="Nuovo 31 3 3" xfId="2857" xr:uid="{00000000-0005-0000-0000-0000250A0000}"/>
    <cellStyle name="Nuovo 31 3 3 2" xfId="3398" xr:uid="{00000000-0005-0000-0000-0000260A0000}"/>
    <cellStyle name="Nuovo 31 3 4" xfId="3397" xr:uid="{00000000-0005-0000-0000-0000270A0000}"/>
    <cellStyle name="Nuovo 31 4" xfId="1019" xr:uid="{00000000-0005-0000-0000-0000280A0000}"/>
    <cellStyle name="Nuovo 31 4 2" xfId="2126" xr:uid="{00000000-0005-0000-0000-0000290A0000}"/>
    <cellStyle name="Nuovo 31 4 2 2" xfId="3400" xr:uid="{00000000-0005-0000-0000-00002A0A0000}"/>
    <cellStyle name="Nuovo 31 4 3" xfId="3399" xr:uid="{00000000-0005-0000-0000-00002B0A0000}"/>
    <cellStyle name="Nuovo 31 5" xfId="1020" xr:uid="{00000000-0005-0000-0000-00002C0A0000}"/>
    <cellStyle name="Nuovo 31 6" xfId="2127" xr:uid="{00000000-0005-0000-0000-00002D0A0000}"/>
    <cellStyle name="Nuovo 32" xfId="1021" xr:uid="{00000000-0005-0000-0000-00002E0A0000}"/>
    <cellStyle name="Nuovo 32 2" xfId="1022" xr:uid="{00000000-0005-0000-0000-00002F0A0000}"/>
    <cellStyle name="Nuovo 32 2 2" xfId="2128" xr:uid="{00000000-0005-0000-0000-0000300A0000}"/>
    <cellStyle name="Nuovo 32 3" xfId="1023" xr:uid="{00000000-0005-0000-0000-0000310A0000}"/>
    <cellStyle name="Nuovo 32 3 2" xfId="1024" xr:uid="{00000000-0005-0000-0000-0000320A0000}"/>
    <cellStyle name="Nuovo 32 3 3" xfId="2858" xr:uid="{00000000-0005-0000-0000-0000330A0000}"/>
    <cellStyle name="Nuovo 32 3 3 2" xfId="3402" xr:uid="{00000000-0005-0000-0000-0000340A0000}"/>
    <cellStyle name="Nuovo 32 3 4" xfId="3401" xr:uid="{00000000-0005-0000-0000-0000350A0000}"/>
    <cellStyle name="Nuovo 32 4" xfId="1025" xr:uid="{00000000-0005-0000-0000-0000360A0000}"/>
    <cellStyle name="Nuovo 32 4 2" xfId="2129" xr:uid="{00000000-0005-0000-0000-0000370A0000}"/>
    <cellStyle name="Nuovo 32 4 2 2" xfId="3404" xr:uid="{00000000-0005-0000-0000-0000380A0000}"/>
    <cellStyle name="Nuovo 32 4 3" xfId="3403" xr:uid="{00000000-0005-0000-0000-0000390A0000}"/>
    <cellStyle name="Nuovo 32 5" xfId="1026" xr:uid="{00000000-0005-0000-0000-00003A0A0000}"/>
    <cellStyle name="Nuovo 32 6" xfId="2130" xr:uid="{00000000-0005-0000-0000-00003B0A0000}"/>
    <cellStyle name="Nuovo 33" xfId="1027" xr:uid="{00000000-0005-0000-0000-00003C0A0000}"/>
    <cellStyle name="Nuovo 33 2" xfId="1028" xr:uid="{00000000-0005-0000-0000-00003D0A0000}"/>
    <cellStyle name="Nuovo 33 2 2" xfId="2131" xr:uid="{00000000-0005-0000-0000-00003E0A0000}"/>
    <cellStyle name="Nuovo 33 3" xfId="1029" xr:uid="{00000000-0005-0000-0000-00003F0A0000}"/>
    <cellStyle name="Nuovo 33 3 2" xfId="1030" xr:uid="{00000000-0005-0000-0000-0000400A0000}"/>
    <cellStyle name="Nuovo 33 3 3" xfId="2853" xr:uid="{00000000-0005-0000-0000-0000410A0000}"/>
    <cellStyle name="Nuovo 33 3 3 2" xfId="3406" xr:uid="{00000000-0005-0000-0000-0000420A0000}"/>
    <cellStyle name="Nuovo 33 3 4" xfId="3405" xr:uid="{00000000-0005-0000-0000-0000430A0000}"/>
    <cellStyle name="Nuovo 33 4" xfId="1031" xr:uid="{00000000-0005-0000-0000-0000440A0000}"/>
    <cellStyle name="Nuovo 33 4 2" xfId="2132" xr:uid="{00000000-0005-0000-0000-0000450A0000}"/>
    <cellStyle name="Nuovo 33 4 2 2" xfId="3408" xr:uid="{00000000-0005-0000-0000-0000460A0000}"/>
    <cellStyle name="Nuovo 33 4 3" xfId="3407" xr:uid="{00000000-0005-0000-0000-0000470A0000}"/>
    <cellStyle name="Nuovo 33 5" xfId="1032" xr:uid="{00000000-0005-0000-0000-0000480A0000}"/>
    <cellStyle name="Nuovo 33 6" xfId="2133" xr:uid="{00000000-0005-0000-0000-0000490A0000}"/>
    <cellStyle name="Nuovo 34" xfId="1033" xr:uid="{00000000-0005-0000-0000-00004A0A0000}"/>
    <cellStyle name="Nuovo 34 2" xfId="1034" xr:uid="{00000000-0005-0000-0000-00004B0A0000}"/>
    <cellStyle name="Nuovo 34 2 2" xfId="2134" xr:uid="{00000000-0005-0000-0000-00004C0A0000}"/>
    <cellStyle name="Nuovo 34 3" xfId="1035" xr:uid="{00000000-0005-0000-0000-00004D0A0000}"/>
    <cellStyle name="Nuovo 34 3 2" xfId="1036" xr:uid="{00000000-0005-0000-0000-00004E0A0000}"/>
    <cellStyle name="Nuovo 34 3 3" xfId="2614" xr:uid="{00000000-0005-0000-0000-00004F0A0000}"/>
    <cellStyle name="Nuovo 34 3 3 2" xfId="3410" xr:uid="{00000000-0005-0000-0000-0000500A0000}"/>
    <cellStyle name="Nuovo 34 3 4" xfId="3409" xr:uid="{00000000-0005-0000-0000-0000510A0000}"/>
    <cellStyle name="Nuovo 34 4" xfId="1037" xr:uid="{00000000-0005-0000-0000-0000520A0000}"/>
    <cellStyle name="Nuovo 34 4 2" xfId="2135" xr:uid="{00000000-0005-0000-0000-0000530A0000}"/>
    <cellStyle name="Nuovo 34 4 2 2" xfId="3412" xr:uid="{00000000-0005-0000-0000-0000540A0000}"/>
    <cellStyle name="Nuovo 34 4 3" xfId="3411" xr:uid="{00000000-0005-0000-0000-0000550A0000}"/>
    <cellStyle name="Nuovo 34 5" xfId="1038" xr:uid="{00000000-0005-0000-0000-0000560A0000}"/>
    <cellStyle name="Nuovo 34 6" xfId="2136" xr:uid="{00000000-0005-0000-0000-0000570A0000}"/>
    <cellStyle name="Nuovo 35" xfId="1039" xr:uid="{00000000-0005-0000-0000-0000580A0000}"/>
    <cellStyle name="Nuovo 35 2" xfId="1040" xr:uid="{00000000-0005-0000-0000-0000590A0000}"/>
    <cellStyle name="Nuovo 35 2 2" xfId="2137" xr:uid="{00000000-0005-0000-0000-00005A0A0000}"/>
    <cellStyle name="Nuovo 35 3" xfId="1041" xr:uid="{00000000-0005-0000-0000-00005B0A0000}"/>
    <cellStyle name="Nuovo 35 3 2" xfId="1042" xr:uid="{00000000-0005-0000-0000-00005C0A0000}"/>
    <cellStyle name="Nuovo 35 3 3" xfId="2615" xr:uid="{00000000-0005-0000-0000-00005D0A0000}"/>
    <cellStyle name="Nuovo 35 3 3 2" xfId="3414" xr:uid="{00000000-0005-0000-0000-00005E0A0000}"/>
    <cellStyle name="Nuovo 35 3 4" xfId="3413" xr:uid="{00000000-0005-0000-0000-00005F0A0000}"/>
    <cellStyle name="Nuovo 35 4" xfId="1043" xr:uid="{00000000-0005-0000-0000-0000600A0000}"/>
    <cellStyle name="Nuovo 35 4 2" xfId="2138" xr:uid="{00000000-0005-0000-0000-0000610A0000}"/>
    <cellStyle name="Nuovo 35 4 2 2" xfId="3416" xr:uid="{00000000-0005-0000-0000-0000620A0000}"/>
    <cellStyle name="Nuovo 35 4 3" xfId="3415" xr:uid="{00000000-0005-0000-0000-0000630A0000}"/>
    <cellStyle name="Nuovo 35 5" xfId="1044" xr:uid="{00000000-0005-0000-0000-0000640A0000}"/>
    <cellStyle name="Nuovo 35 6" xfId="2139" xr:uid="{00000000-0005-0000-0000-0000650A0000}"/>
    <cellStyle name="Nuovo 36" xfId="1045" xr:uid="{00000000-0005-0000-0000-0000660A0000}"/>
    <cellStyle name="Nuovo 36 2" xfId="1046" xr:uid="{00000000-0005-0000-0000-0000670A0000}"/>
    <cellStyle name="Nuovo 36 2 2" xfId="2140" xr:uid="{00000000-0005-0000-0000-0000680A0000}"/>
    <cellStyle name="Nuovo 36 3" xfId="1047" xr:uid="{00000000-0005-0000-0000-0000690A0000}"/>
    <cellStyle name="Nuovo 36 3 2" xfId="1048" xr:uid="{00000000-0005-0000-0000-00006A0A0000}"/>
    <cellStyle name="Nuovo 36 3 3" xfId="2534" xr:uid="{00000000-0005-0000-0000-00006B0A0000}"/>
    <cellStyle name="Nuovo 36 3 3 2" xfId="3418" xr:uid="{00000000-0005-0000-0000-00006C0A0000}"/>
    <cellStyle name="Nuovo 36 3 4" xfId="3417" xr:uid="{00000000-0005-0000-0000-00006D0A0000}"/>
    <cellStyle name="Nuovo 36 4" xfId="1049" xr:uid="{00000000-0005-0000-0000-00006E0A0000}"/>
    <cellStyle name="Nuovo 36 4 2" xfId="2141" xr:uid="{00000000-0005-0000-0000-00006F0A0000}"/>
    <cellStyle name="Nuovo 36 4 2 2" xfId="3420" xr:uid="{00000000-0005-0000-0000-0000700A0000}"/>
    <cellStyle name="Nuovo 36 4 3" xfId="3419" xr:uid="{00000000-0005-0000-0000-0000710A0000}"/>
    <cellStyle name="Nuovo 36 5" xfId="1050" xr:uid="{00000000-0005-0000-0000-0000720A0000}"/>
    <cellStyle name="Nuovo 36 6" xfId="2142" xr:uid="{00000000-0005-0000-0000-0000730A0000}"/>
    <cellStyle name="Nuovo 37" xfId="1051" xr:uid="{00000000-0005-0000-0000-0000740A0000}"/>
    <cellStyle name="Nuovo 37 2" xfId="1052" xr:uid="{00000000-0005-0000-0000-0000750A0000}"/>
    <cellStyle name="Nuovo 37 2 2" xfId="2143" xr:uid="{00000000-0005-0000-0000-0000760A0000}"/>
    <cellStyle name="Nuovo 37 3" xfId="1053" xr:uid="{00000000-0005-0000-0000-0000770A0000}"/>
    <cellStyle name="Nuovo 37 3 2" xfId="1054" xr:uid="{00000000-0005-0000-0000-0000780A0000}"/>
    <cellStyle name="Nuovo 37 3 3" xfId="2613" xr:uid="{00000000-0005-0000-0000-0000790A0000}"/>
    <cellStyle name="Nuovo 37 3 3 2" xfId="3422" xr:uid="{00000000-0005-0000-0000-00007A0A0000}"/>
    <cellStyle name="Nuovo 37 3 4" xfId="3421" xr:uid="{00000000-0005-0000-0000-00007B0A0000}"/>
    <cellStyle name="Nuovo 37 4" xfId="1055" xr:uid="{00000000-0005-0000-0000-00007C0A0000}"/>
    <cellStyle name="Nuovo 37 4 2" xfId="2144" xr:uid="{00000000-0005-0000-0000-00007D0A0000}"/>
    <cellStyle name="Nuovo 37 4 2 2" xfId="3424" xr:uid="{00000000-0005-0000-0000-00007E0A0000}"/>
    <cellStyle name="Nuovo 37 4 3" xfId="3423" xr:uid="{00000000-0005-0000-0000-00007F0A0000}"/>
    <cellStyle name="Nuovo 37 5" xfId="1056" xr:uid="{00000000-0005-0000-0000-0000800A0000}"/>
    <cellStyle name="Nuovo 37 6" xfId="2145" xr:uid="{00000000-0005-0000-0000-0000810A0000}"/>
    <cellStyle name="Nuovo 38" xfId="1057" xr:uid="{00000000-0005-0000-0000-0000820A0000}"/>
    <cellStyle name="Nuovo 38 2" xfId="1058" xr:uid="{00000000-0005-0000-0000-0000830A0000}"/>
    <cellStyle name="Nuovo 38 2 2" xfId="2146" xr:uid="{00000000-0005-0000-0000-0000840A0000}"/>
    <cellStyle name="Nuovo 38 3" xfId="1059" xr:uid="{00000000-0005-0000-0000-0000850A0000}"/>
    <cellStyle name="Nuovo 38 3 2" xfId="1060" xr:uid="{00000000-0005-0000-0000-0000860A0000}"/>
    <cellStyle name="Nuovo 38 3 3" xfId="2792" xr:uid="{00000000-0005-0000-0000-0000870A0000}"/>
    <cellStyle name="Nuovo 38 3 3 2" xfId="3426" xr:uid="{00000000-0005-0000-0000-0000880A0000}"/>
    <cellStyle name="Nuovo 38 3 4" xfId="3425" xr:uid="{00000000-0005-0000-0000-0000890A0000}"/>
    <cellStyle name="Nuovo 38 4" xfId="1061" xr:uid="{00000000-0005-0000-0000-00008A0A0000}"/>
    <cellStyle name="Nuovo 38 4 2" xfId="2147" xr:uid="{00000000-0005-0000-0000-00008B0A0000}"/>
    <cellStyle name="Nuovo 38 4 2 2" xfId="3428" xr:uid="{00000000-0005-0000-0000-00008C0A0000}"/>
    <cellStyle name="Nuovo 38 4 3" xfId="3427" xr:uid="{00000000-0005-0000-0000-00008D0A0000}"/>
    <cellStyle name="Nuovo 38 5" xfId="1062" xr:uid="{00000000-0005-0000-0000-00008E0A0000}"/>
    <cellStyle name="Nuovo 38 6" xfId="2148" xr:uid="{00000000-0005-0000-0000-00008F0A0000}"/>
    <cellStyle name="Nuovo 39" xfId="1063" xr:uid="{00000000-0005-0000-0000-0000900A0000}"/>
    <cellStyle name="Nuovo 39 2" xfId="1064" xr:uid="{00000000-0005-0000-0000-0000910A0000}"/>
    <cellStyle name="Nuovo 39 2 2" xfId="2149" xr:uid="{00000000-0005-0000-0000-0000920A0000}"/>
    <cellStyle name="Nuovo 39 3" xfId="1065" xr:uid="{00000000-0005-0000-0000-0000930A0000}"/>
    <cellStyle name="Nuovo 39 3 2" xfId="1066" xr:uid="{00000000-0005-0000-0000-0000940A0000}"/>
    <cellStyle name="Nuovo 39 3 3" xfId="2612" xr:uid="{00000000-0005-0000-0000-0000950A0000}"/>
    <cellStyle name="Nuovo 39 3 3 2" xfId="3430" xr:uid="{00000000-0005-0000-0000-0000960A0000}"/>
    <cellStyle name="Nuovo 39 3 4" xfId="3429" xr:uid="{00000000-0005-0000-0000-0000970A0000}"/>
    <cellStyle name="Nuovo 39 4" xfId="1067" xr:uid="{00000000-0005-0000-0000-0000980A0000}"/>
    <cellStyle name="Nuovo 39 4 2" xfId="2150" xr:uid="{00000000-0005-0000-0000-0000990A0000}"/>
    <cellStyle name="Nuovo 39 4 2 2" xfId="3432" xr:uid="{00000000-0005-0000-0000-00009A0A0000}"/>
    <cellStyle name="Nuovo 39 4 3" xfId="3431" xr:uid="{00000000-0005-0000-0000-00009B0A0000}"/>
    <cellStyle name="Nuovo 39 5" xfId="1068" xr:uid="{00000000-0005-0000-0000-00009C0A0000}"/>
    <cellStyle name="Nuovo 39 6" xfId="2151" xr:uid="{00000000-0005-0000-0000-00009D0A0000}"/>
    <cellStyle name="Nuovo 4" xfId="1069" xr:uid="{00000000-0005-0000-0000-00009E0A0000}"/>
    <cellStyle name="Nuovo 4 2" xfId="1070" xr:uid="{00000000-0005-0000-0000-00009F0A0000}"/>
    <cellStyle name="Nuovo 4 2 2" xfId="2152" xr:uid="{00000000-0005-0000-0000-0000A00A0000}"/>
    <cellStyle name="Nuovo 4 3" xfId="1071" xr:uid="{00000000-0005-0000-0000-0000A10A0000}"/>
    <cellStyle name="Nuovo 4 3 2" xfId="1072" xr:uid="{00000000-0005-0000-0000-0000A20A0000}"/>
    <cellStyle name="Nuovo 4 3 3" xfId="2611" xr:uid="{00000000-0005-0000-0000-0000A30A0000}"/>
    <cellStyle name="Nuovo 4 3 3 2" xfId="3434" xr:uid="{00000000-0005-0000-0000-0000A40A0000}"/>
    <cellStyle name="Nuovo 4 3 4" xfId="3433" xr:uid="{00000000-0005-0000-0000-0000A50A0000}"/>
    <cellStyle name="Nuovo 4 4" xfId="1073" xr:uid="{00000000-0005-0000-0000-0000A60A0000}"/>
    <cellStyle name="Nuovo 4 4 2" xfId="2153" xr:uid="{00000000-0005-0000-0000-0000A70A0000}"/>
    <cellStyle name="Nuovo 4 4 2 2" xfId="3436" xr:uid="{00000000-0005-0000-0000-0000A80A0000}"/>
    <cellStyle name="Nuovo 4 4 3" xfId="3435" xr:uid="{00000000-0005-0000-0000-0000A90A0000}"/>
    <cellStyle name="Nuovo 4 5" xfId="1074" xr:uid="{00000000-0005-0000-0000-0000AA0A0000}"/>
    <cellStyle name="Nuovo 4 6" xfId="2154" xr:uid="{00000000-0005-0000-0000-0000AB0A0000}"/>
    <cellStyle name="Nuovo 40" xfId="1075" xr:uid="{00000000-0005-0000-0000-0000AC0A0000}"/>
    <cellStyle name="Nuovo 40 2" xfId="1076" xr:uid="{00000000-0005-0000-0000-0000AD0A0000}"/>
    <cellStyle name="Nuovo 40 2 2" xfId="2155" xr:uid="{00000000-0005-0000-0000-0000AE0A0000}"/>
    <cellStyle name="Nuovo 40 3" xfId="1077" xr:uid="{00000000-0005-0000-0000-0000AF0A0000}"/>
    <cellStyle name="Nuovo 40 3 2" xfId="1078" xr:uid="{00000000-0005-0000-0000-0000B00A0000}"/>
    <cellStyle name="Nuovo 40 3 3" xfId="2610" xr:uid="{00000000-0005-0000-0000-0000B10A0000}"/>
    <cellStyle name="Nuovo 40 3 3 2" xfId="3438" xr:uid="{00000000-0005-0000-0000-0000B20A0000}"/>
    <cellStyle name="Nuovo 40 3 4" xfId="3437" xr:uid="{00000000-0005-0000-0000-0000B30A0000}"/>
    <cellStyle name="Nuovo 40 4" xfId="1079" xr:uid="{00000000-0005-0000-0000-0000B40A0000}"/>
    <cellStyle name="Nuovo 40 4 2" xfId="2156" xr:uid="{00000000-0005-0000-0000-0000B50A0000}"/>
    <cellStyle name="Nuovo 40 4 2 2" xfId="3440" xr:uid="{00000000-0005-0000-0000-0000B60A0000}"/>
    <cellStyle name="Nuovo 40 4 3" xfId="3439" xr:uid="{00000000-0005-0000-0000-0000B70A0000}"/>
    <cellStyle name="Nuovo 40 5" xfId="1080" xr:uid="{00000000-0005-0000-0000-0000B80A0000}"/>
    <cellStyle name="Nuovo 40 6" xfId="2157" xr:uid="{00000000-0005-0000-0000-0000B90A0000}"/>
    <cellStyle name="Nuovo 41" xfId="1081" xr:uid="{00000000-0005-0000-0000-0000BA0A0000}"/>
    <cellStyle name="Nuovo 41 2" xfId="1082" xr:uid="{00000000-0005-0000-0000-0000BB0A0000}"/>
    <cellStyle name="Nuovo 41 2 2" xfId="2158" xr:uid="{00000000-0005-0000-0000-0000BC0A0000}"/>
    <cellStyle name="Nuovo 41 3" xfId="1083" xr:uid="{00000000-0005-0000-0000-0000BD0A0000}"/>
    <cellStyle name="Nuovo 41 3 2" xfId="1084" xr:uid="{00000000-0005-0000-0000-0000BE0A0000}"/>
    <cellStyle name="Nuovo 41 3 3" xfId="2609" xr:uid="{00000000-0005-0000-0000-0000BF0A0000}"/>
    <cellStyle name="Nuovo 41 3 3 2" xfId="3442" xr:uid="{00000000-0005-0000-0000-0000C00A0000}"/>
    <cellStyle name="Nuovo 41 3 4" xfId="3441" xr:uid="{00000000-0005-0000-0000-0000C10A0000}"/>
    <cellStyle name="Nuovo 41 4" xfId="1085" xr:uid="{00000000-0005-0000-0000-0000C20A0000}"/>
    <cellStyle name="Nuovo 41 4 2" xfId="2159" xr:uid="{00000000-0005-0000-0000-0000C30A0000}"/>
    <cellStyle name="Nuovo 41 4 2 2" xfId="3444" xr:uid="{00000000-0005-0000-0000-0000C40A0000}"/>
    <cellStyle name="Nuovo 41 4 3" xfId="3443" xr:uid="{00000000-0005-0000-0000-0000C50A0000}"/>
    <cellStyle name="Nuovo 41 5" xfId="1086" xr:uid="{00000000-0005-0000-0000-0000C60A0000}"/>
    <cellStyle name="Nuovo 41 6" xfId="2160" xr:uid="{00000000-0005-0000-0000-0000C70A0000}"/>
    <cellStyle name="Nuovo 42" xfId="1087" xr:uid="{00000000-0005-0000-0000-0000C80A0000}"/>
    <cellStyle name="Nuovo 42 2" xfId="1088" xr:uid="{00000000-0005-0000-0000-0000C90A0000}"/>
    <cellStyle name="Nuovo 42 2 2" xfId="2161" xr:uid="{00000000-0005-0000-0000-0000CA0A0000}"/>
    <cellStyle name="Nuovo 42 3" xfId="1089" xr:uid="{00000000-0005-0000-0000-0000CB0A0000}"/>
    <cellStyle name="Nuovo 42 3 2" xfId="1090" xr:uid="{00000000-0005-0000-0000-0000CC0A0000}"/>
    <cellStyle name="Nuovo 42 3 3" xfId="2608" xr:uid="{00000000-0005-0000-0000-0000CD0A0000}"/>
    <cellStyle name="Nuovo 42 3 3 2" xfId="3446" xr:uid="{00000000-0005-0000-0000-0000CE0A0000}"/>
    <cellStyle name="Nuovo 42 3 4" xfId="3445" xr:uid="{00000000-0005-0000-0000-0000CF0A0000}"/>
    <cellStyle name="Nuovo 42 4" xfId="1091" xr:uid="{00000000-0005-0000-0000-0000D00A0000}"/>
    <cellStyle name="Nuovo 42 4 2" xfId="2162" xr:uid="{00000000-0005-0000-0000-0000D10A0000}"/>
    <cellStyle name="Nuovo 42 4 2 2" xfId="3448" xr:uid="{00000000-0005-0000-0000-0000D20A0000}"/>
    <cellStyle name="Nuovo 42 4 3" xfId="3447" xr:uid="{00000000-0005-0000-0000-0000D30A0000}"/>
    <cellStyle name="Nuovo 42 5" xfId="1092" xr:uid="{00000000-0005-0000-0000-0000D40A0000}"/>
    <cellStyle name="Nuovo 42 6" xfId="2163" xr:uid="{00000000-0005-0000-0000-0000D50A0000}"/>
    <cellStyle name="Nuovo 43" xfId="1093" xr:uid="{00000000-0005-0000-0000-0000D60A0000}"/>
    <cellStyle name="Nuovo 43 2" xfId="1094" xr:uid="{00000000-0005-0000-0000-0000D70A0000}"/>
    <cellStyle name="Nuovo 43 2 2" xfId="2164" xr:uid="{00000000-0005-0000-0000-0000D80A0000}"/>
    <cellStyle name="Nuovo 43 3" xfId="1095" xr:uid="{00000000-0005-0000-0000-0000D90A0000}"/>
    <cellStyle name="Nuovo 43 3 2" xfId="1096" xr:uid="{00000000-0005-0000-0000-0000DA0A0000}"/>
    <cellStyle name="Nuovo 43 3 3" xfId="2791" xr:uid="{00000000-0005-0000-0000-0000DB0A0000}"/>
    <cellStyle name="Nuovo 43 3 3 2" xfId="3450" xr:uid="{00000000-0005-0000-0000-0000DC0A0000}"/>
    <cellStyle name="Nuovo 43 3 4" xfId="3449" xr:uid="{00000000-0005-0000-0000-0000DD0A0000}"/>
    <cellStyle name="Nuovo 43 4" xfId="1097" xr:uid="{00000000-0005-0000-0000-0000DE0A0000}"/>
    <cellStyle name="Nuovo 43 4 2" xfId="2165" xr:uid="{00000000-0005-0000-0000-0000DF0A0000}"/>
    <cellStyle name="Nuovo 43 4 2 2" xfId="3452" xr:uid="{00000000-0005-0000-0000-0000E00A0000}"/>
    <cellStyle name="Nuovo 43 4 3" xfId="3451" xr:uid="{00000000-0005-0000-0000-0000E10A0000}"/>
    <cellStyle name="Nuovo 43 5" xfId="1098" xr:uid="{00000000-0005-0000-0000-0000E20A0000}"/>
    <cellStyle name="Nuovo 43 6" xfId="2166" xr:uid="{00000000-0005-0000-0000-0000E30A0000}"/>
    <cellStyle name="Nuovo 44" xfId="1099" xr:uid="{00000000-0005-0000-0000-0000E40A0000}"/>
    <cellStyle name="Nuovo 44 2" xfId="1100" xr:uid="{00000000-0005-0000-0000-0000E50A0000}"/>
    <cellStyle name="Nuovo 44 2 2" xfId="2167" xr:uid="{00000000-0005-0000-0000-0000E60A0000}"/>
    <cellStyle name="Nuovo 44 3" xfId="1101" xr:uid="{00000000-0005-0000-0000-0000E70A0000}"/>
    <cellStyle name="Nuovo 44 3 2" xfId="1102" xr:uid="{00000000-0005-0000-0000-0000E80A0000}"/>
    <cellStyle name="Nuovo 44 3 3" xfId="2852" xr:uid="{00000000-0005-0000-0000-0000E90A0000}"/>
    <cellStyle name="Nuovo 44 3 3 2" xfId="3454" xr:uid="{00000000-0005-0000-0000-0000EA0A0000}"/>
    <cellStyle name="Nuovo 44 3 4" xfId="3453" xr:uid="{00000000-0005-0000-0000-0000EB0A0000}"/>
    <cellStyle name="Nuovo 44 4" xfId="1103" xr:uid="{00000000-0005-0000-0000-0000EC0A0000}"/>
    <cellStyle name="Nuovo 44 4 2" xfId="2168" xr:uid="{00000000-0005-0000-0000-0000ED0A0000}"/>
    <cellStyle name="Nuovo 44 4 2 2" xfId="3456" xr:uid="{00000000-0005-0000-0000-0000EE0A0000}"/>
    <cellStyle name="Nuovo 44 4 3" xfId="3455" xr:uid="{00000000-0005-0000-0000-0000EF0A0000}"/>
    <cellStyle name="Nuovo 44 5" xfId="1104" xr:uid="{00000000-0005-0000-0000-0000F00A0000}"/>
    <cellStyle name="Nuovo 44 6" xfId="2169" xr:uid="{00000000-0005-0000-0000-0000F10A0000}"/>
    <cellStyle name="Nuovo 45" xfId="1105" xr:uid="{00000000-0005-0000-0000-0000F20A0000}"/>
    <cellStyle name="Nuovo 45 2" xfId="2170" xr:uid="{00000000-0005-0000-0000-0000F30A0000}"/>
    <cellStyle name="Nuovo 46" xfId="1106" xr:uid="{00000000-0005-0000-0000-0000F40A0000}"/>
    <cellStyle name="Nuovo 46 2" xfId="1107" xr:uid="{00000000-0005-0000-0000-0000F50A0000}"/>
    <cellStyle name="Nuovo 46 3" xfId="2607" xr:uid="{00000000-0005-0000-0000-0000F60A0000}"/>
    <cellStyle name="Nuovo 46 3 2" xfId="3458" xr:uid="{00000000-0005-0000-0000-0000F70A0000}"/>
    <cellStyle name="Nuovo 46 4" xfId="3457" xr:uid="{00000000-0005-0000-0000-0000F80A0000}"/>
    <cellStyle name="Nuovo 47" xfId="1108" xr:uid="{00000000-0005-0000-0000-0000F90A0000}"/>
    <cellStyle name="Nuovo 47 2" xfId="2171" xr:uid="{00000000-0005-0000-0000-0000FA0A0000}"/>
    <cellStyle name="Nuovo 47 2 2" xfId="3460" xr:uid="{00000000-0005-0000-0000-0000FB0A0000}"/>
    <cellStyle name="Nuovo 47 3" xfId="3459" xr:uid="{00000000-0005-0000-0000-0000FC0A0000}"/>
    <cellStyle name="Nuovo 48" xfId="1109" xr:uid="{00000000-0005-0000-0000-0000FD0A0000}"/>
    <cellStyle name="Nuovo 49" xfId="2172" xr:uid="{00000000-0005-0000-0000-0000FE0A0000}"/>
    <cellStyle name="Nuovo 5" xfId="1110" xr:uid="{00000000-0005-0000-0000-0000FF0A0000}"/>
    <cellStyle name="Nuovo 5 2" xfId="1111" xr:uid="{00000000-0005-0000-0000-0000000B0000}"/>
    <cellStyle name="Nuovo 5 2 2" xfId="2173" xr:uid="{00000000-0005-0000-0000-0000010B0000}"/>
    <cellStyle name="Nuovo 5 3" xfId="1112" xr:uid="{00000000-0005-0000-0000-0000020B0000}"/>
    <cellStyle name="Nuovo 5 3 2" xfId="1113" xr:uid="{00000000-0005-0000-0000-0000030B0000}"/>
    <cellStyle name="Nuovo 5 3 3" xfId="2789" xr:uid="{00000000-0005-0000-0000-0000040B0000}"/>
    <cellStyle name="Nuovo 5 3 3 2" xfId="3462" xr:uid="{00000000-0005-0000-0000-0000050B0000}"/>
    <cellStyle name="Nuovo 5 3 4" xfId="3461" xr:uid="{00000000-0005-0000-0000-0000060B0000}"/>
    <cellStyle name="Nuovo 5 4" xfId="1114" xr:uid="{00000000-0005-0000-0000-0000070B0000}"/>
    <cellStyle name="Nuovo 5 4 2" xfId="2174" xr:uid="{00000000-0005-0000-0000-0000080B0000}"/>
    <cellStyle name="Nuovo 5 4 2 2" xfId="3464" xr:uid="{00000000-0005-0000-0000-0000090B0000}"/>
    <cellStyle name="Nuovo 5 4 3" xfId="3463" xr:uid="{00000000-0005-0000-0000-00000A0B0000}"/>
    <cellStyle name="Nuovo 5 5" xfId="1115" xr:uid="{00000000-0005-0000-0000-00000B0B0000}"/>
    <cellStyle name="Nuovo 5 6" xfId="2175" xr:uid="{00000000-0005-0000-0000-00000C0B0000}"/>
    <cellStyle name="Nuovo 6" xfId="1116" xr:uid="{00000000-0005-0000-0000-00000D0B0000}"/>
    <cellStyle name="Nuovo 6 2" xfId="1117" xr:uid="{00000000-0005-0000-0000-00000E0B0000}"/>
    <cellStyle name="Nuovo 6 2 2" xfId="2176" xr:uid="{00000000-0005-0000-0000-00000F0B0000}"/>
    <cellStyle name="Nuovo 6 3" xfId="1118" xr:uid="{00000000-0005-0000-0000-0000100B0000}"/>
    <cellStyle name="Nuovo 6 3 2" xfId="1119" xr:uid="{00000000-0005-0000-0000-0000110B0000}"/>
    <cellStyle name="Nuovo 6 3 3" xfId="2850" xr:uid="{00000000-0005-0000-0000-0000120B0000}"/>
    <cellStyle name="Nuovo 6 3 3 2" xfId="3466" xr:uid="{00000000-0005-0000-0000-0000130B0000}"/>
    <cellStyle name="Nuovo 6 3 4" xfId="3465" xr:uid="{00000000-0005-0000-0000-0000140B0000}"/>
    <cellStyle name="Nuovo 6 4" xfId="1120" xr:uid="{00000000-0005-0000-0000-0000150B0000}"/>
    <cellStyle name="Nuovo 6 4 2" xfId="2177" xr:uid="{00000000-0005-0000-0000-0000160B0000}"/>
    <cellStyle name="Nuovo 6 4 2 2" xfId="3468" xr:uid="{00000000-0005-0000-0000-0000170B0000}"/>
    <cellStyle name="Nuovo 6 4 3" xfId="3467" xr:uid="{00000000-0005-0000-0000-0000180B0000}"/>
    <cellStyle name="Nuovo 6 5" xfId="1121" xr:uid="{00000000-0005-0000-0000-0000190B0000}"/>
    <cellStyle name="Nuovo 6 6" xfId="2178" xr:uid="{00000000-0005-0000-0000-00001A0B0000}"/>
    <cellStyle name="Nuovo 7" xfId="1122" xr:uid="{00000000-0005-0000-0000-00001B0B0000}"/>
    <cellStyle name="Nuovo 7 2" xfId="1123" xr:uid="{00000000-0005-0000-0000-00001C0B0000}"/>
    <cellStyle name="Nuovo 7 2 2" xfId="2179" xr:uid="{00000000-0005-0000-0000-00001D0B0000}"/>
    <cellStyle name="Nuovo 7 3" xfId="1124" xr:uid="{00000000-0005-0000-0000-00001E0B0000}"/>
    <cellStyle name="Nuovo 7 3 2" xfId="1125" xr:uid="{00000000-0005-0000-0000-00001F0B0000}"/>
    <cellStyle name="Nuovo 7 3 3" xfId="2788" xr:uid="{00000000-0005-0000-0000-0000200B0000}"/>
    <cellStyle name="Nuovo 7 3 3 2" xfId="3470" xr:uid="{00000000-0005-0000-0000-0000210B0000}"/>
    <cellStyle name="Nuovo 7 3 4" xfId="3469" xr:uid="{00000000-0005-0000-0000-0000220B0000}"/>
    <cellStyle name="Nuovo 7 4" xfId="1126" xr:uid="{00000000-0005-0000-0000-0000230B0000}"/>
    <cellStyle name="Nuovo 7 4 2" xfId="2180" xr:uid="{00000000-0005-0000-0000-0000240B0000}"/>
    <cellStyle name="Nuovo 7 4 2 2" xfId="3472" xr:uid="{00000000-0005-0000-0000-0000250B0000}"/>
    <cellStyle name="Nuovo 7 4 3" xfId="3471" xr:uid="{00000000-0005-0000-0000-0000260B0000}"/>
    <cellStyle name="Nuovo 7 5" xfId="1127" xr:uid="{00000000-0005-0000-0000-0000270B0000}"/>
    <cellStyle name="Nuovo 7 6" xfId="2181" xr:uid="{00000000-0005-0000-0000-0000280B0000}"/>
    <cellStyle name="Nuovo 8" xfId="1128" xr:uid="{00000000-0005-0000-0000-0000290B0000}"/>
    <cellStyle name="Nuovo 8 2" xfId="1129" xr:uid="{00000000-0005-0000-0000-00002A0B0000}"/>
    <cellStyle name="Nuovo 8 2 2" xfId="2182" xr:uid="{00000000-0005-0000-0000-00002B0B0000}"/>
    <cellStyle name="Nuovo 8 3" xfId="1130" xr:uid="{00000000-0005-0000-0000-00002C0B0000}"/>
    <cellStyle name="Nuovo 8 3 2" xfId="1131" xr:uid="{00000000-0005-0000-0000-00002D0B0000}"/>
    <cellStyle name="Nuovo 8 3 3" xfId="2598" xr:uid="{00000000-0005-0000-0000-00002E0B0000}"/>
    <cellStyle name="Nuovo 8 3 3 2" xfId="3474" xr:uid="{00000000-0005-0000-0000-00002F0B0000}"/>
    <cellStyle name="Nuovo 8 3 4" xfId="3473" xr:uid="{00000000-0005-0000-0000-0000300B0000}"/>
    <cellStyle name="Nuovo 8 4" xfId="1132" xr:uid="{00000000-0005-0000-0000-0000310B0000}"/>
    <cellStyle name="Nuovo 8 4 2" xfId="2183" xr:uid="{00000000-0005-0000-0000-0000320B0000}"/>
    <cellStyle name="Nuovo 8 4 2 2" xfId="3476" xr:uid="{00000000-0005-0000-0000-0000330B0000}"/>
    <cellStyle name="Nuovo 8 4 3" xfId="3475" xr:uid="{00000000-0005-0000-0000-0000340B0000}"/>
    <cellStyle name="Nuovo 8 5" xfId="1133" xr:uid="{00000000-0005-0000-0000-0000350B0000}"/>
    <cellStyle name="Nuovo 8 6" xfId="2184" xr:uid="{00000000-0005-0000-0000-0000360B0000}"/>
    <cellStyle name="Nuovo 9" xfId="1134" xr:uid="{00000000-0005-0000-0000-0000370B0000}"/>
    <cellStyle name="Nuovo 9 2" xfId="1135" xr:uid="{00000000-0005-0000-0000-0000380B0000}"/>
    <cellStyle name="Nuovo 9 2 2" xfId="2185" xr:uid="{00000000-0005-0000-0000-0000390B0000}"/>
    <cellStyle name="Nuovo 9 3" xfId="1136" xr:uid="{00000000-0005-0000-0000-00003A0B0000}"/>
    <cellStyle name="Nuovo 9 3 2" xfId="1137" xr:uid="{00000000-0005-0000-0000-00003B0B0000}"/>
    <cellStyle name="Nuovo 9 3 3" xfId="2787" xr:uid="{00000000-0005-0000-0000-00003C0B0000}"/>
    <cellStyle name="Nuovo 9 3 3 2" xfId="3478" xr:uid="{00000000-0005-0000-0000-00003D0B0000}"/>
    <cellStyle name="Nuovo 9 3 4" xfId="3477" xr:uid="{00000000-0005-0000-0000-00003E0B0000}"/>
    <cellStyle name="Nuovo 9 4" xfId="1138" xr:uid="{00000000-0005-0000-0000-00003F0B0000}"/>
    <cellStyle name="Nuovo 9 4 2" xfId="2186" xr:uid="{00000000-0005-0000-0000-0000400B0000}"/>
    <cellStyle name="Nuovo 9 4 2 2" xfId="3480" xr:uid="{00000000-0005-0000-0000-0000410B0000}"/>
    <cellStyle name="Nuovo 9 4 3" xfId="3479" xr:uid="{00000000-0005-0000-0000-0000420B0000}"/>
    <cellStyle name="Nuovo 9 5" xfId="1139" xr:uid="{00000000-0005-0000-0000-0000430B0000}"/>
    <cellStyle name="Nuovo 9 6" xfId="2187" xr:uid="{00000000-0005-0000-0000-0000440B0000}"/>
    <cellStyle name="Output 2" xfId="1141" xr:uid="{00000000-0005-0000-0000-0000450B0000}"/>
    <cellStyle name="Output 2 2" xfId="2597" xr:uid="{00000000-0005-0000-0000-0000460B0000}"/>
    <cellStyle name="Output 2 3" xfId="2786" xr:uid="{00000000-0005-0000-0000-0000470B0000}"/>
    <cellStyle name="Output 2 4" xfId="2596" xr:uid="{00000000-0005-0000-0000-0000480B0000}"/>
    <cellStyle name="Output 2 5" xfId="2595" xr:uid="{00000000-0005-0000-0000-0000490B0000}"/>
    <cellStyle name="Output 2 6" xfId="2849" xr:uid="{00000000-0005-0000-0000-00004A0B0000}"/>
    <cellStyle name="Output 2 7" xfId="3747" xr:uid="{00000000-0005-0000-0000-00004B0B0000}"/>
    <cellStyle name="Output 3" xfId="1140" xr:uid="{00000000-0005-0000-0000-00004C0B0000}"/>
    <cellStyle name="Output 3 2" xfId="2594" xr:uid="{00000000-0005-0000-0000-00004D0B0000}"/>
    <cellStyle name="Output 3 3" xfId="2785" xr:uid="{00000000-0005-0000-0000-00004E0B0000}"/>
    <cellStyle name="Output 3 4" xfId="2593" xr:uid="{00000000-0005-0000-0000-00004F0B0000}"/>
    <cellStyle name="Output 3 5" xfId="2592" xr:uid="{00000000-0005-0000-0000-0000500B0000}"/>
    <cellStyle name="Output 3 6" xfId="2691" xr:uid="{00000000-0005-0000-0000-0000510B0000}"/>
    <cellStyle name="Output 4" xfId="3803" xr:uid="{00000000-0005-0000-0000-0000520B0000}"/>
    <cellStyle name="Overskrift 1 2" xfId="3" xr:uid="{00000000-0005-0000-0000-0000530B0000}"/>
    <cellStyle name="Overskrift 1 2 2" xfId="2813" xr:uid="{00000000-0005-0000-0000-0000540B0000}"/>
    <cellStyle name="Overskrift 2 2" xfId="10" xr:uid="{00000000-0005-0000-0000-0000550B0000}"/>
    <cellStyle name="Overskrift 2 2 2" xfId="2690" xr:uid="{00000000-0005-0000-0000-0000560B0000}"/>
    <cellStyle name="Overskrift 3 2" xfId="2812" xr:uid="{00000000-0005-0000-0000-0000570B0000}"/>
    <cellStyle name="Overskrift 4 2" xfId="2689" xr:uid="{00000000-0005-0000-0000-0000580B0000}"/>
    <cellStyle name="Pattern" xfId="1730" xr:uid="{00000000-0005-0000-0000-0000590B0000}"/>
    <cellStyle name="Percen - Type1" xfId="1142" xr:uid="{00000000-0005-0000-0000-00005A0B0000}"/>
    <cellStyle name="Percent 2" xfId="1143" xr:uid="{00000000-0005-0000-0000-00005B0B0000}"/>
    <cellStyle name="Percent 2 2" xfId="1645" xr:uid="{00000000-0005-0000-0000-00005C0B0000}"/>
    <cellStyle name="Percent 3" xfId="1144" xr:uid="{00000000-0005-0000-0000-00005D0B0000}"/>
    <cellStyle name="Percent 3 2" xfId="1145" xr:uid="{00000000-0005-0000-0000-00005E0B0000}"/>
    <cellStyle name="Percent 3 3" xfId="1146" xr:uid="{00000000-0005-0000-0000-00005F0B0000}"/>
    <cellStyle name="Percent 3 3 2" xfId="1147" xr:uid="{00000000-0005-0000-0000-0000600B0000}"/>
    <cellStyle name="Percent 3 3 3" xfId="2784" xr:uid="{00000000-0005-0000-0000-0000610B0000}"/>
    <cellStyle name="Percent 3 3 3 2" xfId="3482" xr:uid="{00000000-0005-0000-0000-0000620B0000}"/>
    <cellStyle name="Percent 3 3 4" xfId="3481" xr:uid="{00000000-0005-0000-0000-0000630B0000}"/>
    <cellStyle name="Percent 3 4" xfId="1148" xr:uid="{00000000-0005-0000-0000-0000640B0000}"/>
    <cellStyle name="Percent 3 5" xfId="2811" xr:uid="{00000000-0005-0000-0000-0000650B0000}"/>
    <cellStyle name="Percent 3 5 2" xfId="3483" xr:uid="{00000000-0005-0000-0000-0000660B0000}"/>
    <cellStyle name="Percent 4" xfId="1149" xr:uid="{00000000-0005-0000-0000-0000670B0000}"/>
    <cellStyle name="Percent 4 2" xfId="2188" xr:uid="{00000000-0005-0000-0000-0000680B0000}"/>
    <cellStyle name="Percent 4 2 2" xfId="3485" xr:uid="{00000000-0005-0000-0000-0000690B0000}"/>
    <cellStyle name="Percent 4 3" xfId="1737" xr:uid="{00000000-0005-0000-0000-00006A0B0000}"/>
    <cellStyle name="Percent 4 3 2" xfId="3484" xr:uid="{00000000-0005-0000-0000-00006B0B0000}"/>
    <cellStyle name="Percent 5" xfId="1150" xr:uid="{00000000-0005-0000-0000-00006C0B0000}"/>
    <cellStyle name="Percent 5 2" xfId="1739" xr:uid="{00000000-0005-0000-0000-00006D0B0000}"/>
    <cellStyle name="Percent 6" xfId="2189" xr:uid="{00000000-0005-0000-0000-00006E0B0000}"/>
    <cellStyle name="Percent 6 2" xfId="2783" xr:uid="{00000000-0005-0000-0000-00006F0B0000}"/>
    <cellStyle name="Percent 6 3" xfId="3804" xr:uid="{00000000-0005-0000-0000-0000700B0000}"/>
    <cellStyle name="Percentuale 10" xfId="1151" xr:uid="{00000000-0005-0000-0000-0000710B0000}"/>
    <cellStyle name="Percentuale 10 2" xfId="1152" xr:uid="{00000000-0005-0000-0000-0000720B0000}"/>
    <cellStyle name="Percentuale 10 2 2" xfId="2190" xr:uid="{00000000-0005-0000-0000-0000730B0000}"/>
    <cellStyle name="Percentuale 10 3" xfId="1153" xr:uid="{00000000-0005-0000-0000-0000740B0000}"/>
    <cellStyle name="Percentuale 10 3 2" xfId="1154" xr:uid="{00000000-0005-0000-0000-0000750B0000}"/>
    <cellStyle name="Percentuale 10 3 3" xfId="2591" xr:uid="{00000000-0005-0000-0000-0000760B0000}"/>
    <cellStyle name="Percentuale 10 3 3 2" xfId="3487" xr:uid="{00000000-0005-0000-0000-0000770B0000}"/>
    <cellStyle name="Percentuale 10 3 4" xfId="3486" xr:uid="{00000000-0005-0000-0000-0000780B0000}"/>
    <cellStyle name="Percentuale 10 4" xfId="1155" xr:uid="{00000000-0005-0000-0000-0000790B0000}"/>
    <cellStyle name="Percentuale 10 4 2" xfId="2191" xr:uid="{00000000-0005-0000-0000-00007A0B0000}"/>
    <cellStyle name="Percentuale 10 4 2 2" xfId="3489" xr:uid="{00000000-0005-0000-0000-00007B0B0000}"/>
    <cellStyle name="Percentuale 10 4 3" xfId="3488" xr:uid="{00000000-0005-0000-0000-00007C0B0000}"/>
    <cellStyle name="Percentuale 10 5" xfId="1156" xr:uid="{00000000-0005-0000-0000-00007D0B0000}"/>
    <cellStyle name="Percentuale 10 6" xfId="2192" xr:uid="{00000000-0005-0000-0000-00007E0B0000}"/>
    <cellStyle name="Percentuale 11" xfId="1157" xr:uid="{00000000-0005-0000-0000-00007F0B0000}"/>
    <cellStyle name="Percentuale 11 2" xfId="1158" xr:uid="{00000000-0005-0000-0000-0000800B0000}"/>
    <cellStyle name="Percentuale 11 2 2" xfId="2193" xr:uid="{00000000-0005-0000-0000-0000810B0000}"/>
    <cellStyle name="Percentuale 11 3" xfId="1159" xr:uid="{00000000-0005-0000-0000-0000820B0000}"/>
    <cellStyle name="Percentuale 11 3 2" xfId="1160" xr:uid="{00000000-0005-0000-0000-0000830B0000}"/>
    <cellStyle name="Percentuale 11 3 3" xfId="2589" xr:uid="{00000000-0005-0000-0000-0000840B0000}"/>
    <cellStyle name="Percentuale 11 3 3 2" xfId="3491" xr:uid="{00000000-0005-0000-0000-0000850B0000}"/>
    <cellStyle name="Percentuale 11 3 4" xfId="3490" xr:uid="{00000000-0005-0000-0000-0000860B0000}"/>
    <cellStyle name="Percentuale 11 4" xfId="1161" xr:uid="{00000000-0005-0000-0000-0000870B0000}"/>
    <cellStyle name="Percentuale 11 4 2" xfId="2194" xr:uid="{00000000-0005-0000-0000-0000880B0000}"/>
    <cellStyle name="Percentuale 11 4 2 2" xfId="3493" xr:uid="{00000000-0005-0000-0000-0000890B0000}"/>
    <cellStyle name="Percentuale 11 4 3" xfId="3492" xr:uid="{00000000-0005-0000-0000-00008A0B0000}"/>
    <cellStyle name="Percentuale 11 5" xfId="1162" xr:uid="{00000000-0005-0000-0000-00008B0B0000}"/>
    <cellStyle name="Percentuale 11 6" xfId="2195" xr:uid="{00000000-0005-0000-0000-00008C0B0000}"/>
    <cellStyle name="Percentuale 12" xfId="1163" xr:uid="{00000000-0005-0000-0000-00008D0B0000}"/>
    <cellStyle name="Percentuale 12 2" xfId="1164" xr:uid="{00000000-0005-0000-0000-00008E0B0000}"/>
    <cellStyle name="Percentuale 12 2 2" xfId="2196" xr:uid="{00000000-0005-0000-0000-00008F0B0000}"/>
    <cellStyle name="Percentuale 12 3" xfId="1165" xr:uid="{00000000-0005-0000-0000-0000900B0000}"/>
    <cellStyle name="Percentuale 12 3 2" xfId="1166" xr:uid="{00000000-0005-0000-0000-0000910B0000}"/>
    <cellStyle name="Percentuale 12 3 3" xfId="2588" xr:uid="{00000000-0005-0000-0000-0000920B0000}"/>
    <cellStyle name="Percentuale 12 3 3 2" xfId="3495" xr:uid="{00000000-0005-0000-0000-0000930B0000}"/>
    <cellStyle name="Percentuale 12 3 4" xfId="3494" xr:uid="{00000000-0005-0000-0000-0000940B0000}"/>
    <cellStyle name="Percentuale 12 4" xfId="1167" xr:uid="{00000000-0005-0000-0000-0000950B0000}"/>
    <cellStyle name="Percentuale 12 4 2" xfId="2197" xr:uid="{00000000-0005-0000-0000-0000960B0000}"/>
    <cellStyle name="Percentuale 12 4 2 2" xfId="3497" xr:uid="{00000000-0005-0000-0000-0000970B0000}"/>
    <cellStyle name="Percentuale 12 4 3" xfId="3496" xr:uid="{00000000-0005-0000-0000-0000980B0000}"/>
    <cellStyle name="Percentuale 12 5" xfId="1168" xr:uid="{00000000-0005-0000-0000-0000990B0000}"/>
    <cellStyle name="Percentuale 12 6" xfId="2198" xr:uid="{00000000-0005-0000-0000-00009A0B0000}"/>
    <cellStyle name="Percentuale 13" xfId="1169" xr:uid="{00000000-0005-0000-0000-00009B0B0000}"/>
    <cellStyle name="Percentuale 13 2" xfId="1170" xr:uid="{00000000-0005-0000-0000-00009C0B0000}"/>
    <cellStyle name="Percentuale 13 2 2" xfId="2199" xr:uid="{00000000-0005-0000-0000-00009D0B0000}"/>
    <cellStyle name="Percentuale 13 3" xfId="1171" xr:uid="{00000000-0005-0000-0000-00009E0B0000}"/>
    <cellStyle name="Percentuale 13 3 2" xfId="1172" xr:uid="{00000000-0005-0000-0000-00009F0B0000}"/>
    <cellStyle name="Percentuale 13 3 3" xfId="2782" xr:uid="{00000000-0005-0000-0000-0000A00B0000}"/>
    <cellStyle name="Percentuale 13 3 3 2" xfId="3499" xr:uid="{00000000-0005-0000-0000-0000A10B0000}"/>
    <cellStyle name="Percentuale 13 3 4" xfId="3498" xr:uid="{00000000-0005-0000-0000-0000A20B0000}"/>
    <cellStyle name="Percentuale 13 4" xfId="1173" xr:uid="{00000000-0005-0000-0000-0000A30B0000}"/>
    <cellStyle name="Percentuale 13 4 2" xfId="2200" xr:uid="{00000000-0005-0000-0000-0000A40B0000}"/>
    <cellStyle name="Percentuale 13 4 2 2" xfId="3501" xr:uid="{00000000-0005-0000-0000-0000A50B0000}"/>
    <cellStyle name="Percentuale 13 4 3" xfId="3500" xr:uid="{00000000-0005-0000-0000-0000A60B0000}"/>
    <cellStyle name="Percentuale 13 5" xfId="1174" xr:uid="{00000000-0005-0000-0000-0000A70B0000}"/>
    <cellStyle name="Percentuale 13 6" xfId="2201" xr:uid="{00000000-0005-0000-0000-0000A80B0000}"/>
    <cellStyle name="Percentuale 14" xfId="1175" xr:uid="{00000000-0005-0000-0000-0000A90B0000}"/>
    <cellStyle name="Percentuale 14 2" xfId="1176" xr:uid="{00000000-0005-0000-0000-0000AA0B0000}"/>
    <cellStyle name="Percentuale 14 2 2" xfId="2202" xr:uid="{00000000-0005-0000-0000-0000AB0B0000}"/>
    <cellStyle name="Percentuale 14 3" xfId="1177" xr:uid="{00000000-0005-0000-0000-0000AC0B0000}"/>
    <cellStyle name="Percentuale 14 3 2" xfId="1178" xr:uid="{00000000-0005-0000-0000-0000AD0B0000}"/>
    <cellStyle name="Percentuale 14 3 3" xfId="2848" xr:uid="{00000000-0005-0000-0000-0000AE0B0000}"/>
    <cellStyle name="Percentuale 14 3 3 2" xfId="3503" xr:uid="{00000000-0005-0000-0000-0000AF0B0000}"/>
    <cellStyle name="Percentuale 14 3 4" xfId="3502" xr:uid="{00000000-0005-0000-0000-0000B00B0000}"/>
    <cellStyle name="Percentuale 14 4" xfId="1179" xr:uid="{00000000-0005-0000-0000-0000B10B0000}"/>
    <cellStyle name="Percentuale 14 4 2" xfId="2203" xr:uid="{00000000-0005-0000-0000-0000B20B0000}"/>
    <cellStyle name="Percentuale 14 4 2 2" xfId="3505" xr:uid="{00000000-0005-0000-0000-0000B30B0000}"/>
    <cellStyle name="Percentuale 14 4 3" xfId="3504" xr:uid="{00000000-0005-0000-0000-0000B40B0000}"/>
    <cellStyle name="Percentuale 14 5" xfId="1180" xr:uid="{00000000-0005-0000-0000-0000B50B0000}"/>
    <cellStyle name="Percentuale 14 6" xfId="2204" xr:uid="{00000000-0005-0000-0000-0000B60B0000}"/>
    <cellStyle name="Percentuale 15" xfId="1181" xr:uid="{00000000-0005-0000-0000-0000B70B0000}"/>
    <cellStyle name="Percentuale 15 2" xfId="1182" xr:uid="{00000000-0005-0000-0000-0000B80B0000}"/>
    <cellStyle name="Percentuale 15 2 2" xfId="2205" xr:uid="{00000000-0005-0000-0000-0000B90B0000}"/>
    <cellStyle name="Percentuale 15 3" xfId="1183" xr:uid="{00000000-0005-0000-0000-0000BA0B0000}"/>
    <cellStyle name="Percentuale 15 3 2" xfId="1184" xr:uid="{00000000-0005-0000-0000-0000BB0B0000}"/>
    <cellStyle name="Percentuale 15 3 3" xfId="2781" xr:uid="{00000000-0005-0000-0000-0000BC0B0000}"/>
    <cellStyle name="Percentuale 15 3 3 2" xfId="3507" xr:uid="{00000000-0005-0000-0000-0000BD0B0000}"/>
    <cellStyle name="Percentuale 15 3 4" xfId="3506" xr:uid="{00000000-0005-0000-0000-0000BE0B0000}"/>
    <cellStyle name="Percentuale 15 4" xfId="1185" xr:uid="{00000000-0005-0000-0000-0000BF0B0000}"/>
    <cellStyle name="Percentuale 15 4 2" xfId="2206" xr:uid="{00000000-0005-0000-0000-0000C00B0000}"/>
    <cellStyle name="Percentuale 15 4 2 2" xfId="3509" xr:uid="{00000000-0005-0000-0000-0000C10B0000}"/>
    <cellStyle name="Percentuale 15 4 3" xfId="3508" xr:uid="{00000000-0005-0000-0000-0000C20B0000}"/>
    <cellStyle name="Percentuale 15 5" xfId="1186" xr:uid="{00000000-0005-0000-0000-0000C30B0000}"/>
    <cellStyle name="Percentuale 15 6" xfId="2207" xr:uid="{00000000-0005-0000-0000-0000C40B0000}"/>
    <cellStyle name="Percentuale 16" xfId="1187" xr:uid="{00000000-0005-0000-0000-0000C50B0000}"/>
    <cellStyle name="Percentuale 16 2" xfId="1188" xr:uid="{00000000-0005-0000-0000-0000C60B0000}"/>
    <cellStyle name="Percentuale 16 2 2" xfId="2208" xr:uid="{00000000-0005-0000-0000-0000C70B0000}"/>
    <cellStyle name="Percentuale 16 3" xfId="1189" xr:uid="{00000000-0005-0000-0000-0000C80B0000}"/>
    <cellStyle name="Percentuale 16 3 2" xfId="1190" xr:uid="{00000000-0005-0000-0000-0000C90B0000}"/>
    <cellStyle name="Percentuale 16 3 3" xfId="2586" xr:uid="{00000000-0005-0000-0000-0000CA0B0000}"/>
    <cellStyle name="Percentuale 16 3 3 2" xfId="3511" xr:uid="{00000000-0005-0000-0000-0000CB0B0000}"/>
    <cellStyle name="Percentuale 16 3 4" xfId="3510" xr:uid="{00000000-0005-0000-0000-0000CC0B0000}"/>
    <cellStyle name="Percentuale 16 4" xfId="1191" xr:uid="{00000000-0005-0000-0000-0000CD0B0000}"/>
    <cellStyle name="Percentuale 16 4 2" xfId="2209" xr:uid="{00000000-0005-0000-0000-0000CE0B0000}"/>
    <cellStyle name="Percentuale 16 4 2 2" xfId="3513" xr:uid="{00000000-0005-0000-0000-0000CF0B0000}"/>
    <cellStyle name="Percentuale 16 4 3" xfId="3512" xr:uid="{00000000-0005-0000-0000-0000D00B0000}"/>
    <cellStyle name="Percentuale 16 5" xfId="1192" xr:uid="{00000000-0005-0000-0000-0000D10B0000}"/>
    <cellStyle name="Percentuale 16 6" xfId="2210" xr:uid="{00000000-0005-0000-0000-0000D20B0000}"/>
    <cellStyle name="Percentuale 17" xfId="1193" xr:uid="{00000000-0005-0000-0000-0000D30B0000}"/>
    <cellStyle name="Percentuale 17 2" xfId="1194" xr:uid="{00000000-0005-0000-0000-0000D40B0000}"/>
    <cellStyle name="Percentuale 17 2 2" xfId="2211" xr:uid="{00000000-0005-0000-0000-0000D50B0000}"/>
    <cellStyle name="Percentuale 17 3" xfId="1195" xr:uid="{00000000-0005-0000-0000-0000D60B0000}"/>
    <cellStyle name="Percentuale 17 3 2" xfId="1196" xr:uid="{00000000-0005-0000-0000-0000D70B0000}"/>
    <cellStyle name="Percentuale 17 3 3" xfId="2780" xr:uid="{00000000-0005-0000-0000-0000D80B0000}"/>
    <cellStyle name="Percentuale 17 3 3 2" xfId="3515" xr:uid="{00000000-0005-0000-0000-0000D90B0000}"/>
    <cellStyle name="Percentuale 17 3 4" xfId="3514" xr:uid="{00000000-0005-0000-0000-0000DA0B0000}"/>
    <cellStyle name="Percentuale 17 4" xfId="1197" xr:uid="{00000000-0005-0000-0000-0000DB0B0000}"/>
    <cellStyle name="Percentuale 17 4 2" xfId="2212" xr:uid="{00000000-0005-0000-0000-0000DC0B0000}"/>
    <cellStyle name="Percentuale 17 4 2 2" xfId="3517" xr:uid="{00000000-0005-0000-0000-0000DD0B0000}"/>
    <cellStyle name="Percentuale 17 4 3" xfId="3516" xr:uid="{00000000-0005-0000-0000-0000DE0B0000}"/>
    <cellStyle name="Percentuale 17 5" xfId="1198" xr:uid="{00000000-0005-0000-0000-0000DF0B0000}"/>
    <cellStyle name="Percentuale 17 6" xfId="2213" xr:uid="{00000000-0005-0000-0000-0000E00B0000}"/>
    <cellStyle name="Percentuale 18" xfId="1199" xr:uid="{00000000-0005-0000-0000-0000E10B0000}"/>
    <cellStyle name="Percentuale 18 2" xfId="1200" xr:uid="{00000000-0005-0000-0000-0000E20B0000}"/>
    <cellStyle name="Percentuale 18 2 2" xfId="2214" xr:uid="{00000000-0005-0000-0000-0000E30B0000}"/>
    <cellStyle name="Percentuale 18 3" xfId="1201" xr:uid="{00000000-0005-0000-0000-0000E40B0000}"/>
    <cellStyle name="Percentuale 18 3 2" xfId="1202" xr:uid="{00000000-0005-0000-0000-0000E50B0000}"/>
    <cellStyle name="Percentuale 18 3 3" xfId="2585" xr:uid="{00000000-0005-0000-0000-0000E60B0000}"/>
    <cellStyle name="Percentuale 18 3 3 2" xfId="3519" xr:uid="{00000000-0005-0000-0000-0000E70B0000}"/>
    <cellStyle name="Percentuale 18 3 4" xfId="3518" xr:uid="{00000000-0005-0000-0000-0000E80B0000}"/>
    <cellStyle name="Percentuale 18 4" xfId="1203" xr:uid="{00000000-0005-0000-0000-0000E90B0000}"/>
    <cellStyle name="Percentuale 18 4 2" xfId="2215" xr:uid="{00000000-0005-0000-0000-0000EA0B0000}"/>
    <cellStyle name="Percentuale 18 4 2 2" xfId="3521" xr:uid="{00000000-0005-0000-0000-0000EB0B0000}"/>
    <cellStyle name="Percentuale 18 4 3" xfId="3520" xr:uid="{00000000-0005-0000-0000-0000EC0B0000}"/>
    <cellStyle name="Percentuale 18 5" xfId="1204" xr:uid="{00000000-0005-0000-0000-0000ED0B0000}"/>
    <cellStyle name="Percentuale 18 6" xfId="2216" xr:uid="{00000000-0005-0000-0000-0000EE0B0000}"/>
    <cellStyle name="Percentuale 19" xfId="1205" xr:uid="{00000000-0005-0000-0000-0000EF0B0000}"/>
    <cellStyle name="Percentuale 19 2" xfId="1206" xr:uid="{00000000-0005-0000-0000-0000F00B0000}"/>
    <cellStyle name="Percentuale 19 2 2" xfId="2217" xr:uid="{00000000-0005-0000-0000-0000F10B0000}"/>
    <cellStyle name="Percentuale 19 3" xfId="1207" xr:uid="{00000000-0005-0000-0000-0000F20B0000}"/>
    <cellStyle name="Percentuale 19 3 2" xfId="1208" xr:uid="{00000000-0005-0000-0000-0000F30B0000}"/>
    <cellStyle name="Percentuale 19 3 3" xfId="2584" xr:uid="{00000000-0005-0000-0000-0000F40B0000}"/>
    <cellStyle name="Percentuale 19 3 3 2" xfId="3523" xr:uid="{00000000-0005-0000-0000-0000F50B0000}"/>
    <cellStyle name="Percentuale 19 3 4" xfId="3522" xr:uid="{00000000-0005-0000-0000-0000F60B0000}"/>
    <cellStyle name="Percentuale 19 4" xfId="1209" xr:uid="{00000000-0005-0000-0000-0000F70B0000}"/>
    <cellStyle name="Percentuale 19 4 2" xfId="2218" xr:uid="{00000000-0005-0000-0000-0000F80B0000}"/>
    <cellStyle name="Percentuale 19 4 2 2" xfId="3525" xr:uid="{00000000-0005-0000-0000-0000F90B0000}"/>
    <cellStyle name="Percentuale 19 4 3" xfId="3524" xr:uid="{00000000-0005-0000-0000-0000FA0B0000}"/>
    <cellStyle name="Percentuale 19 5" xfId="1210" xr:uid="{00000000-0005-0000-0000-0000FB0B0000}"/>
    <cellStyle name="Percentuale 19 6" xfId="2219" xr:uid="{00000000-0005-0000-0000-0000FC0B0000}"/>
    <cellStyle name="Percentuale 2" xfId="1211" xr:uid="{00000000-0005-0000-0000-0000FD0B0000}"/>
    <cellStyle name="Percentuale 2 2" xfId="1212" xr:uid="{00000000-0005-0000-0000-0000FE0B0000}"/>
    <cellStyle name="Percentuale 2 2 2" xfId="2220" xr:uid="{00000000-0005-0000-0000-0000FF0B0000}"/>
    <cellStyle name="Percentuale 2 3" xfId="1213" xr:uid="{00000000-0005-0000-0000-0000000C0000}"/>
    <cellStyle name="Percentuale 2 3 2" xfId="1214" xr:uid="{00000000-0005-0000-0000-0000010C0000}"/>
    <cellStyle name="Percentuale 2 3 3" xfId="2583" xr:uid="{00000000-0005-0000-0000-0000020C0000}"/>
    <cellStyle name="Percentuale 2 3 3 2" xfId="3527" xr:uid="{00000000-0005-0000-0000-0000030C0000}"/>
    <cellStyle name="Percentuale 2 3 4" xfId="3526" xr:uid="{00000000-0005-0000-0000-0000040C0000}"/>
    <cellStyle name="Percentuale 2 4" xfId="1215" xr:uid="{00000000-0005-0000-0000-0000050C0000}"/>
    <cellStyle name="Percentuale 2 4 2" xfId="2221" xr:uid="{00000000-0005-0000-0000-0000060C0000}"/>
    <cellStyle name="Percentuale 2 4 2 2" xfId="3529" xr:uid="{00000000-0005-0000-0000-0000070C0000}"/>
    <cellStyle name="Percentuale 2 4 3" xfId="3528" xr:uid="{00000000-0005-0000-0000-0000080C0000}"/>
    <cellStyle name="Percentuale 2 5" xfId="1216" xr:uid="{00000000-0005-0000-0000-0000090C0000}"/>
    <cellStyle name="Percentuale 2 6" xfId="2222" xr:uid="{00000000-0005-0000-0000-00000A0C0000}"/>
    <cellStyle name="Percentuale 20" xfId="1217" xr:uid="{00000000-0005-0000-0000-00000B0C0000}"/>
    <cellStyle name="Percentuale 20 2" xfId="1218" xr:uid="{00000000-0005-0000-0000-00000C0C0000}"/>
    <cellStyle name="Percentuale 20 2 2" xfId="2223" xr:uid="{00000000-0005-0000-0000-00000D0C0000}"/>
    <cellStyle name="Percentuale 20 3" xfId="1219" xr:uid="{00000000-0005-0000-0000-00000E0C0000}"/>
    <cellStyle name="Percentuale 20 3 2" xfId="1220" xr:uid="{00000000-0005-0000-0000-00000F0C0000}"/>
    <cellStyle name="Percentuale 20 3 3" xfId="2582" xr:uid="{00000000-0005-0000-0000-0000100C0000}"/>
    <cellStyle name="Percentuale 20 3 3 2" xfId="3531" xr:uid="{00000000-0005-0000-0000-0000110C0000}"/>
    <cellStyle name="Percentuale 20 3 4" xfId="3530" xr:uid="{00000000-0005-0000-0000-0000120C0000}"/>
    <cellStyle name="Percentuale 20 4" xfId="1221" xr:uid="{00000000-0005-0000-0000-0000130C0000}"/>
    <cellStyle name="Percentuale 20 4 2" xfId="2224" xr:uid="{00000000-0005-0000-0000-0000140C0000}"/>
    <cellStyle name="Percentuale 20 4 2 2" xfId="3533" xr:uid="{00000000-0005-0000-0000-0000150C0000}"/>
    <cellStyle name="Percentuale 20 4 3" xfId="3532" xr:uid="{00000000-0005-0000-0000-0000160C0000}"/>
    <cellStyle name="Percentuale 20 5" xfId="1222" xr:uid="{00000000-0005-0000-0000-0000170C0000}"/>
    <cellStyle name="Percentuale 20 6" xfId="2225" xr:uid="{00000000-0005-0000-0000-0000180C0000}"/>
    <cellStyle name="Percentuale 21" xfId="1223" xr:uid="{00000000-0005-0000-0000-0000190C0000}"/>
    <cellStyle name="Percentuale 21 2" xfId="1224" xr:uid="{00000000-0005-0000-0000-00001A0C0000}"/>
    <cellStyle name="Percentuale 21 2 2" xfId="2226" xr:uid="{00000000-0005-0000-0000-00001B0C0000}"/>
    <cellStyle name="Percentuale 21 3" xfId="1225" xr:uid="{00000000-0005-0000-0000-00001C0C0000}"/>
    <cellStyle name="Percentuale 21 3 2" xfId="1226" xr:uid="{00000000-0005-0000-0000-00001D0C0000}"/>
    <cellStyle name="Percentuale 21 3 3" xfId="2581" xr:uid="{00000000-0005-0000-0000-00001E0C0000}"/>
    <cellStyle name="Percentuale 21 3 3 2" xfId="3535" xr:uid="{00000000-0005-0000-0000-00001F0C0000}"/>
    <cellStyle name="Percentuale 21 3 4" xfId="3534" xr:uid="{00000000-0005-0000-0000-0000200C0000}"/>
    <cellStyle name="Percentuale 21 4" xfId="1227" xr:uid="{00000000-0005-0000-0000-0000210C0000}"/>
    <cellStyle name="Percentuale 21 4 2" xfId="2227" xr:uid="{00000000-0005-0000-0000-0000220C0000}"/>
    <cellStyle name="Percentuale 21 4 2 2" xfId="3537" xr:uid="{00000000-0005-0000-0000-0000230C0000}"/>
    <cellStyle name="Percentuale 21 4 3" xfId="3536" xr:uid="{00000000-0005-0000-0000-0000240C0000}"/>
    <cellStyle name="Percentuale 21 5" xfId="1228" xr:uid="{00000000-0005-0000-0000-0000250C0000}"/>
    <cellStyle name="Percentuale 21 6" xfId="2228" xr:uid="{00000000-0005-0000-0000-0000260C0000}"/>
    <cellStyle name="Percentuale 22" xfId="1229" xr:uid="{00000000-0005-0000-0000-0000270C0000}"/>
    <cellStyle name="Percentuale 22 2" xfId="1230" xr:uid="{00000000-0005-0000-0000-0000280C0000}"/>
    <cellStyle name="Percentuale 22 2 2" xfId="2229" xr:uid="{00000000-0005-0000-0000-0000290C0000}"/>
    <cellStyle name="Percentuale 22 3" xfId="1231" xr:uid="{00000000-0005-0000-0000-00002A0C0000}"/>
    <cellStyle name="Percentuale 22 3 2" xfId="1232" xr:uid="{00000000-0005-0000-0000-00002B0C0000}"/>
    <cellStyle name="Percentuale 22 3 3" xfId="2779" xr:uid="{00000000-0005-0000-0000-00002C0C0000}"/>
    <cellStyle name="Percentuale 22 3 3 2" xfId="3539" xr:uid="{00000000-0005-0000-0000-00002D0C0000}"/>
    <cellStyle name="Percentuale 22 3 4" xfId="3538" xr:uid="{00000000-0005-0000-0000-00002E0C0000}"/>
    <cellStyle name="Percentuale 22 4" xfId="1233" xr:uid="{00000000-0005-0000-0000-00002F0C0000}"/>
    <cellStyle name="Percentuale 22 4 2" xfId="2230" xr:uid="{00000000-0005-0000-0000-0000300C0000}"/>
    <cellStyle name="Percentuale 22 4 2 2" xfId="3541" xr:uid="{00000000-0005-0000-0000-0000310C0000}"/>
    <cellStyle name="Percentuale 22 4 3" xfId="3540" xr:uid="{00000000-0005-0000-0000-0000320C0000}"/>
    <cellStyle name="Percentuale 22 5" xfId="1234" xr:uid="{00000000-0005-0000-0000-0000330C0000}"/>
    <cellStyle name="Percentuale 22 6" xfId="2231" xr:uid="{00000000-0005-0000-0000-0000340C0000}"/>
    <cellStyle name="Percentuale 23" xfId="1235" xr:uid="{00000000-0005-0000-0000-0000350C0000}"/>
    <cellStyle name="Percentuale 23 2" xfId="1236" xr:uid="{00000000-0005-0000-0000-0000360C0000}"/>
    <cellStyle name="Percentuale 23 2 2" xfId="2232" xr:uid="{00000000-0005-0000-0000-0000370C0000}"/>
    <cellStyle name="Percentuale 23 3" xfId="1237" xr:uid="{00000000-0005-0000-0000-0000380C0000}"/>
    <cellStyle name="Percentuale 23 3 2" xfId="1238" xr:uid="{00000000-0005-0000-0000-0000390C0000}"/>
    <cellStyle name="Percentuale 23 3 3" xfId="2847" xr:uid="{00000000-0005-0000-0000-00003A0C0000}"/>
    <cellStyle name="Percentuale 23 3 3 2" xfId="3543" xr:uid="{00000000-0005-0000-0000-00003B0C0000}"/>
    <cellStyle name="Percentuale 23 3 4" xfId="3542" xr:uid="{00000000-0005-0000-0000-00003C0C0000}"/>
    <cellStyle name="Percentuale 23 4" xfId="1239" xr:uid="{00000000-0005-0000-0000-00003D0C0000}"/>
    <cellStyle name="Percentuale 23 4 2" xfId="2233" xr:uid="{00000000-0005-0000-0000-00003E0C0000}"/>
    <cellStyle name="Percentuale 23 4 2 2" xfId="3545" xr:uid="{00000000-0005-0000-0000-00003F0C0000}"/>
    <cellStyle name="Percentuale 23 4 3" xfId="3544" xr:uid="{00000000-0005-0000-0000-0000400C0000}"/>
    <cellStyle name="Percentuale 23 5" xfId="1240" xr:uid="{00000000-0005-0000-0000-0000410C0000}"/>
    <cellStyle name="Percentuale 23 6" xfId="2234" xr:uid="{00000000-0005-0000-0000-0000420C0000}"/>
    <cellStyle name="Percentuale 24" xfId="1241" xr:uid="{00000000-0005-0000-0000-0000430C0000}"/>
    <cellStyle name="Percentuale 24 2" xfId="1242" xr:uid="{00000000-0005-0000-0000-0000440C0000}"/>
    <cellStyle name="Percentuale 24 2 2" xfId="2235" xr:uid="{00000000-0005-0000-0000-0000450C0000}"/>
    <cellStyle name="Percentuale 24 3" xfId="1243" xr:uid="{00000000-0005-0000-0000-0000460C0000}"/>
    <cellStyle name="Percentuale 24 3 2" xfId="1244" xr:uid="{00000000-0005-0000-0000-0000470C0000}"/>
    <cellStyle name="Percentuale 24 3 3" xfId="2778" xr:uid="{00000000-0005-0000-0000-0000480C0000}"/>
    <cellStyle name="Percentuale 24 3 3 2" xfId="3547" xr:uid="{00000000-0005-0000-0000-0000490C0000}"/>
    <cellStyle name="Percentuale 24 3 4" xfId="3546" xr:uid="{00000000-0005-0000-0000-00004A0C0000}"/>
    <cellStyle name="Percentuale 24 4" xfId="1245" xr:uid="{00000000-0005-0000-0000-00004B0C0000}"/>
    <cellStyle name="Percentuale 24 4 2" xfId="2236" xr:uid="{00000000-0005-0000-0000-00004C0C0000}"/>
    <cellStyle name="Percentuale 24 4 2 2" xfId="3549" xr:uid="{00000000-0005-0000-0000-00004D0C0000}"/>
    <cellStyle name="Percentuale 24 4 3" xfId="3548" xr:uid="{00000000-0005-0000-0000-00004E0C0000}"/>
    <cellStyle name="Percentuale 24 5" xfId="1246" xr:uid="{00000000-0005-0000-0000-00004F0C0000}"/>
    <cellStyle name="Percentuale 24 6" xfId="2237" xr:uid="{00000000-0005-0000-0000-0000500C0000}"/>
    <cellStyle name="Percentuale 25" xfId="1247" xr:uid="{00000000-0005-0000-0000-0000510C0000}"/>
    <cellStyle name="Percentuale 25 2" xfId="1248" xr:uid="{00000000-0005-0000-0000-0000520C0000}"/>
    <cellStyle name="Percentuale 25 2 2" xfId="2238" xr:uid="{00000000-0005-0000-0000-0000530C0000}"/>
    <cellStyle name="Percentuale 25 3" xfId="1249" xr:uid="{00000000-0005-0000-0000-0000540C0000}"/>
    <cellStyle name="Percentuale 25 3 2" xfId="1250" xr:uid="{00000000-0005-0000-0000-0000550C0000}"/>
    <cellStyle name="Percentuale 25 3 3" xfId="2580" xr:uid="{00000000-0005-0000-0000-0000560C0000}"/>
    <cellStyle name="Percentuale 25 3 3 2" xfId="3551" xr:uid="{00000000-0005-0000-0000-0000570C0000}"/>
    <cellStyle name="Percentuale 25 3 4" xfId="3550" xr:uid="{00000000-0005-0000-0000-0000580C0000}"/>
    <cellStyle name="Percentuale 25 4" xfId="1251" xr:uid="{00000000-0005-0000-0000-0000590C0000}"/>
    <cellStyle name="Percentuale 25 4 2" xfId="2239" xr:uid="{00000000-0005-0000-0000-00005A0C0000}"/>
    <cellStyle name="Percentuale 25 4 2 2" xfId="3553" xr:uid="{00000000-0005-0000-0000-00005B0C0000}"/>
    <cellStyle name="Percentuale 25 4 3" xfId="3552" xr:uid="{00000000-0005-0000-0000-00005C0C0000}"/>
    <cellStyle name="Percentuale 25 5" xfId="1252" xr:uid="{00000000-0005-0000-0000-00005D0C0000}"/>
    <cellStyle name="Percentuale 25 6" xfId="2240" xr:uid="{00000000-0005-0000-0000-00005E0C0000}"/>
    <cellStyle name="Percentuale 26" xfId="1253" xr:uid="{00000000-0005-0000-0000-00005F0C0000}"/>
    <cellStyle name="Percentuale 26 2" xfId="1254" xr:uid="{00000000-0005-0000-0000-0000600C0000}"/>
    <cellStyle name="Percentuale 26 2 2" xfId="2241" xr:uid="{00000000-0005-0000-0000-0000610C0000}"/>
    <cellStyle name="Percentuale 26 3" xfId="1255" xr:uid="{00000000-0005-0000-0000-0000620C0000}"/>
    <cellStyle name="Percentuale 26 3 2" xfId="1256" xr:uid="{00000000-0005-0000-0000-0000630C0000}"/>
    <cellStyle name="Percentuale 26 3 3" xfId="2777" xr:uid="{00000000-0005-0000-0000-0000640C0000}"/>
    <cellStyle name="Percentuale 26 3 3 2" xfId="3555" xr:uid="{00000000-0005-0000-0000-0000650C0000}"/>
    <cellStyle name="Percentuale 26 3 4" xfId="3554" xr:uid="{00000000-0005-0000-0000-0000660C0000}"/>
    <cellStyle name="Percentuale 26 4" xfId="1257" xr:uid="{00000000-0005-0000-0000-0000670C0000}"/>
    <cellStyle name="Percentuale 26 4 2" xfId="2242" xr:uid="{00000000-0005-0000-0000-0000680C0000}"/>
    <cellStyle name="Percentuale 26 4 2 2" xfId="3557" xr:uid="{00000000-0005-0000-0000-0000690C0000}"/>
    <cellStyle name="Percentuale 26 4 3" xfId="3556" xr:uid="{00000000-0005-0000-0000-00006A0C0000}"/>
    <cellStyle name="Percentuale 26 5" xfId="1258" xr:uid="{00000000-0005-0000-0000-00006B0C0000}"/>
    <cellStyle name="Percentuale 26 6" xfId="2243" xr:uid="{00000000-0005-0000-0000-00006C0C0000}"/>
    <cellStyle name="Percentuale 27" xfId="1259" xr:uid="{00000000-0005-0000-0000-00006D0C0000}"/>
    <cellStyle name="Percentuale 27 2" xfId="1260" xr:uid="{00000000-0005-0000-0000-00006E0C0000}"/>
    <cellStyle name="Percentuale 27 2 2" xfId="2244" xr:uid="{00000000-0005-0000-0000-00006F0C0000}"/>
    <cellStyle name="Percentuale 27 3" xfId="1261" xr:uid="{00000000-0005-0000-0000-0000700C0000}"/>
    <cellStyle name="Percentuale 27 3 2" xfId="1262" xr:uid="{00000000-0005-0000-0000-0000710C0000}"/>
    <cellStyle name="Percentuale 27 3 3" xfId="2579" xr:uid="{00000000-0005-0000-0000-0000720C0000}"/>
    <cellStyle name="Percentuale 27 3 3 2" xfId="3559" xr:uid="{00000000-0005-0000-0000-0000730C0000}"/>
    <cellStyle name="Percentuale 27 3 4" xfId="3558" xr:uid="{00000000-0005-0000-0000-0000740C0000}"/>
    <cellStyle name="Percentuale 27 4" xfId="1263" xr:uid="{00000000-0005-0000-0000-0000750C0000}"/>
    <cellStyle name="Percentuale 27 4 2" xfId="2245" xr:uid="{00000000-0005-0000-0000-0000760C0000}"/>
    <cellStyle name="Percentuale 27 4 2 2" xfId="3561" xr:uid="{00000000-0005-0000-0000-0000770C0000}"/>
    <cellStyle name="Percentuale 27 4 3" xfId="3560" xr:uid="{00000000-0005-0000-0000-0000780C0000}"/>
    <cellStyle name="Percentuale 27 5" xfId="1264" xr:uid="{00000000-0005-0000-0000-0000790C0000}"/>
    <cellStyle name="Percentuale 27 6" xfId="2246" xr:uid="{00000000-0005-0000-0000-00007A0C0000}"/>
    <cellStyle name="Percentuale 28" xfId="1265" xr:uid="{00000000-0005-0000-0000-00007B0C0000}"/>
    <cellStyle name="Percentuale 28 2" xfId="1266" xr:uid="{00000000-0005-0000-0000-00007C0C0000}"/>
    <cellStyle name="Percentuale 28 2 2" xfId="2247" xr:uid="{00000000-0005-0000-0000-00007D0C0000}"/>
    <cellStyle name="Percentuale 28 3" xfId="1267" xr:uid="{00000000-0005-0000-0000-00007E0C0000}"/>
    <cellStyle name="Percentuale 28 3 2" xfId="1268" xr:uid="{00000000-0005-0000-0000-00007F0C0000}"/>
    <cellStyle name="Percentuale 28 3 3" xfId="2578" xr:uid="{00000000-0005-0000-0000-0000800C0000}"/>
    <cellStyle name="Percentuale 28 3 3 2" xfId="3563" xr:uid="{00000000-0005-0000-0000-0000810C0000}"/>
    <cellStyle name="Percentuale 28 3 4" xfId="3562" xr:uid="{00000000-0005-0000-0000-0000820C0000}"/>
    <cellStyle name="Percentuale 28 4" xfId="1269" xr:uid="{00000000-0005-0000-0000-0000830C0000}"/>
    <cellStyle name="Percentuale 28 4 2" xfId="2248" xr:uid="{00000000-0005-0000-0000-0000840C0000}"/>
    <cellStyle name="Percentuale 28 4 2 2" xfId="3565" xr:uid="{00000000-0005-0000-0000-0000850C0000}"/>
    <cellStyle name="Percentuale 28 4 3" xfId="3564" xr:uid="{00000000-0005-0000-0000-0000860C0000}"/>
    <cellStyle name="Percentuale 28 5" xfId="1270" xr:uid="{00000000-0005-0000-0000-0000870C0000}"/>
    <cellStyle name="Percentuale 28 6" xfId="2249" xr:uid="{00000000-0005-0000-0000-0000880C0000}"/>
    <cellStyle name="Percentuale 29" xfId="1271" xr:uid="{00000000-0005-0000-0000-0000890C0000}"/>
    <cellStyle name="Percentuale 29 2" xfId="1272" xr:uid="{00000000-0005-0000-0000-00008A0C0000}"/>
    <cellStyle name="Percentuale 29 2 2" xfId="2250" xr:uid="{00000000-0005-0000-0000-00008B0C0000}"/>
    <cellStyle name="Percentuale 29 3" xfId="1273" xr:uid="{00000000-0005-0000-0000-00008C0C0000}"/>
    <cellStyle name="Percentuale 29 3 2" xfId="1274" xr:uid="{00000000-0005-0000-0000-00008D0C0000}"/>
    <cellStyle name="Percentuale 29 3 3" xfId="2577" xr:uid="{00000000-0005-0000-0000-00008E0C0000}"/>
    <cellStyle name="Percentuale 29 3 3 2" xfId="3567" xr:uid="{00000000-0005-0000-0000-00008F0C0000}"/>
    <cellStyle name="Percentuale 29 3 4" xfId="3566" xr:uid="{00000000-0005-0000-0000-0000900C0000}"/>
    <cellStyle name="Percentuale 29 4" xfId="1275" xr:uid="{00000000-0005-0000-0000-0000910C0000}"/>
    <cellStyle name="Percentuale 29 4 2" xfId="2251" xr:uid="{00000000-0005-0000-0000-0000920C0000}"/>
    <cellStyle name="Percentuale 29 4 2 2" xfId="3569" xr:uid="{00000000-0005-0000-0000-0000930C0000}"/>
    <cellStyle name="Percentuale 29 4 3" xfId="3568" xr:uid="{00000000-0005-0000-0000-0000940C0000}"/>
    <cellStyle name="Percentuale 29 5" xfId="1276" xr:uid="{00000000-0005-0000-0000-0000950C0000}"/>
    <cellStyle name="Percentuale 29 6" xfId="2252" xr:uid="{00000000-0005-0000-0000-0000960C0000}"/>
    <cellStyle name="Percentuale 3" xfId="1277" xr:uid="{00000000-0005-0000-0000-0000970C0000}"/>
    <cellStyle name="Percentuale 3 2" xfId="1278" xr:uid="{00000000-0005-0000-0000-0000980C0000}"/>
    <cellStyle name="Percentuale 3 2 2" xfId="2253" xr:uid="{00000000-0005-0000-0000-0000990C0000}"/>
    <cellStyle name="Percentuale 3 3" xfId="1279" xr:uid="{00000000-0005-0000-0000-00009A0C0000}"/>
    <cellStyle name="Percentuale 3 3 2" xfId="1280" xr:uid="{00000000-0005-0000-0000-00009B0C0000}"/>
    <cellStyle name="Percentuale 3 3 3" xfId="2576" xr:uid="{00000000-0005-0000-0000-00009C0C0000}"/>
    <cellStyle name="Percentuale 3 3 3 2" xfId="3571" xr:uid="{00000000-0005-0000-0000-00009D0C0000}"/>
    <cellStyle name="Percentuale 3 3 4" xfId="3570" xr:uid="{00000000-0005-0000-0000-00009E0C0000}"/>
    <cellStyle name="Percentuale 3 4" xfId="1281" xr:uid="{00000000-0005-0000-0000-00009F0C0000}"/>
    <cellStyle name="Percentuale 3 4 2" xfId="2254" xr:uid="{00000000-0005-0000-0000-0000A00C0000}"/>
    <cellStyle name="Percentuale 3 4 2 2" xfId="3573" xr:uid="{00000000-0005-0000-0000-0000A10C0000}"/>
    <cellStyle name="Percentuale 3 4 3" xfId="3572" xr:uid="{00000000-0005-0000-0000-0000A20C0000}"/>
    <cellStyle name="Percentuale 3 5" xfId="1282" xr:uid="{00000000-0005-0000-0000-0000A30C0000}"/>
    <cellStyle name="Percentuale 3 6" xfId="2255" xr:uid="{00000000-0005-0000-0000-0000A40C0000}"/>
    <cellStyle name="Percentuale 30" xfId="1283" xr:uid="{00000000-0005-0000-0000-0000A50C0000}"/>
    <cellStyle name="Percentuale 30 2" xfId="1284" xr:uid="{00000000-0005-0000-0000-0000A60C0000}"/>
    <cellStyle name="Percentuale 30 2 2" xfId="2256" xr:uid="{00000000-0005-0000-0000-0000A70C0000}"/>
    <cellStyle name="Percentuale 30 3" xfId="1285" xr:uid="{00000000-0005-0000-0000-0000A80C0000}"/>
    <cellStyle name="Percentuale 30 3 2" xfId="1286" xr:uid="{00000000-0005-0000-0000-0000A90C0000}"/>
    <cellStyle name="Percentuale 30 3 3" xfId="2575" xr:uid="{00000000-0005-0000-0000-0000AA0C0000}"/>
    <cellStyle name="Percentuale 30 3 3 2" xfId="3575" xr:uid="{00000000-0005-0000-0000-0000AB0C0000}"/>
    <cellStyle name="Percentuale 30 3 4" xfId="3574" xr:uid="{00000000-0005-0000-0000-0000AC0C0000}"/>
    <cellStyle name="Percentuale 30 4" xfId="1287" xr:uid="{00000000-0005-0000-0000-0000AD0C0000}"/>
    <cellStyle name="Percentuale 30 4 2" xfId="2257" xr:uid="{00000000-0005-0000-0000-0000AE0C0000}"/>
    <cellStyle name="Percentuale 30 4 2 2" xfId="3577" xr:uid="{00000000-0005-0000-0000-0000AF0C0000}"/>
    <cellStyle name="Percentuale 30 4 3" xfId="3576" xr:uid="{00000000-0005-0000-0000-0000B00C0000}"/>
    <cellStyle name="Percentuale 30 5" xfId="1288" xr:uid="{00000000-0005-0000-0000-0000B10C0000}"/>
    <cellStyle name="Percentuale 30 6" xfId="2258" xr:uid="{00000000-0005-0000-0000-0000B20C0000}"/>
    <cellStyle name="Percentuale 31" xfId="1289" xr:uid="{00000000-0005-0000-0000-0000B30C0000}"/>
    <cellStyle name="Percentuale 31 2" xfId="1290" xr:uid="{00000000-0005-0000-0000-0000B40C0000}"/>
    <cellStyle name="Percentuale 31 2 2" xfId="2259" xr:uid="{00000000-0005-0000-0000-0000B50C0000}"/>
    <cellStyle name="Percentuale 31 3" xfId="1291" xr:uid="{00000000-0005-0000-0000-0000B60C0000}"/>
    <cellStyle name="Percentuale 31 3 2" xfId="1292" xr:uid="{00000000-0005-0000-0000-0000B70C0000}"/>
    <cellStyle name="Percentuale 31 3 3" xfId="2776" xr:uid="{00000000-0005-0000-0000-0000B80C0000}"/>
    <cellStyle name="Percentuale 31 3 3 2" xfId="3579" xr:uid="{00000000-0005-0000-0000-0000B90C0000}"/>
    <cellStyle name="Percentuale 31 3 4" xfId="3578" xr:uid="{00000000-0005-0000-0000-0000BA0C0000}"/>
    <cellStyle name="Percentuale 31 4" xfId="1293" xr:uid="{00000000-0005-0000-0000-0000BB0C0000}"/>
    <cellStyle name="Percentuale 31 4 2" xfId="2260" xr:uid="{00000000-0005-0000-0000-0000BC0C0000}"/>
    <cellStyle name="Percentuale 31 4 2 2" xfId="3581" xr:uid="{00000000-0005-0000-0000-0000BD0C0000}"/>
    <cellStyle name="Percentuale 31 4 3" xfId="3580" xr:uid="{00000000-0005-0000-0000-0000BE0C0000}"/>
    <cellStyle name="Percentuale 31 5" xfId="1294" xr:uid="{00000000-0005-0000-0000-0000BF0C0000}"/>
    <cellStyle name="Percentuale 31 6" xfId="2261" xr:uid="{00000000-0005-0000-0000-0000C00C0000}"/>
    <cellStyle name="Percentuale 32" xfId="1295" xr:uid="{00000000-0005-0000-0000-0000C10C0000}"/>
    <cellStyle name="Percentuale 32 2" xfId="1296" xr:uid="{00000000-0005-0000-0000-0000C20C0000}"/>
    <cellStyle name="Percentuale 32 2 2" xfId="2262" xr:uid="{00000000-0005-0000-0000-0000C30C0000}"/>
    <cellStyle name="Percentuale 32 3" xfId="1297" xr:uid="{00000000-0005-0000-0000-0000C40C0000}"/>
    <cellStyle name="Percentuale 32 3 2" xfId="1298" xr:uid="{00000000-0005-0000-0000-0000C50C0000}"/>
    <cellStyle name="Percentuale 32 3 3" xfId="2846" xr:uid="{00000000-0005-0000-0000-0000C60C0000}"/>
    <cellStyle name="Percentuale 32 3 3 2" xfId="3583" xr:uid="{00000000-0005-0000-0000-0000C70C0000}"/>
    <cellStyle name="Percentuale 32 3 4" xfId="3582" xr:uid="{00000000-0005-0000-0000-0000C80C0000}"/>
    <cellStyle name="Percentuale 32 4" xfId="1299" xr:uid="{00000000-0005-0000-0000-0000C90C0000}"/>
    <cellStyle name="Percentuale 32 4 2" xfId="2263" xr:uid="{00000000-0005-0000-0000-0000CA0C0000}"/>
    <cellStyle name="Percentuale 32 4 2 2" xfId="3585" xr:uid="{00000000-0005-0000-0000-0000CB0C0000}"/>
    <cellStyle name="Percentuale 32 4 3" xfId="3584" xr:uid="{00000000-0005-0000-0000-0000CC0C0000}"/>
    <cellStyle name="Percentuale 32 5" xfId="1300" xr:uid="{00000000-0005-0000-0000-0000CD0C0000}"/>
    <cellStyle name="Percentuale 32 6" xfId="2264" xr:uid="{00000000-0005-0000-0000-0000CE0C0000}"/>
    <cellStyle name="Percentuale 33" xfId="1301" xr:uid="{00000000-0005-0000-0000-0000CF0C0000}"/>
    <cellStyle name="Percentuale 33 2" xfId="1302" xr:uid="{00000000-0005-0000-0000-0000D00C0000}"/>
    <cellStyle name="Percentuale 33 2 2" xfId="2265" xr:uid="{00000000-0005-0000-0000-0000D10C0000}"/>
    <cellStyle name="Percentuale 33 3" xfId="1303" xr:uid="{00000000-0005-0000-0000-0000D20C0000}"/>
    <cellStyle name="Percentuale 33 3 2" xfId="1304" xr:uid="{00000000-0005-0000-0000-0000D30C0000}"/>
    <cellStyle name="Percentuale 33 3 3" xfId="2775" xr:uid="{00000000-0005-0000-0000-0000D40C0000}"/>
    <cellStyle name="Percentuale 33 3 3 2" xfId="3587" xr:uid="{00000000-0005-0000-0000-0000D50C0000}"/>
    <cellStyle name="Percentuale 33 3 4" xfId="3586" xr:uid="{00000000-0005-0000-0000-0000D60C0000}"/>
    <cellStyle name="Percentuale 33 4" xfId="1305" xr:uid="{00000000-0005-0000-0000-0000D70C0000}"/>
    <cellStyle name="Percentuale 33 4 2" xfId="2266" xr:uid="{00000000-0005-0000-0000-0000D80C0000}"/>
    <cellStyle name="Percentuale 33 4 2 2" xfId="3589" xr:uid="{00000000-0005-0000-0000-0000D90C0000}"/>
    <cellStyle name="Percentuale 33 4 3" xfId="3588" xr:uid="{00000000-0005-0000-0000-0000DA0C0000}"/>
    <cellStyle name="Percentuale 33 5" xfId="1306" xr:uid="{00000000-0005-0000-0000-0000DB0C0000}"/>
    <cellStyle name="Percentuale 33 6" xfId="2267" xr:uid="{00000000-0005-0000-0000-0000DC0C0000}"/>
    <cellStyle name="Percentuale 34" xfId="1307" xr:uid="{00000000-0005-0000-0000-0000DD0C0000}"/>
    <cellStyle name="Percentuale 34 2" xfId="1308" xr:uid="{00000000-0005-0000-0000-0000DE0C0000}"/>
    <cellStyle name="Percentuale 34 2 2" xfId="2268" xr:uid="{00000000-0005-0000-0000-0000DF0C0000}"/>
    <cellStyle name="Percentuale 34 3" xfId="1309" xr:uid="{00000000-0005-0000-0000-0000E00C0000}"/>
    <cellStyle name="Percentuale 34 3 2" xfId="1310" xr:uid="{00000000-0005-0000-0000-0000E10C0000}"/>
    <cellStyle name="Percentuale 34 3 3" xfId="2574" xr:uid="{00000000-0005-0000-0000-0000E20C0000}"/>
    <cellStyle name="Percentuale 34 3 3 2" xfId="3591" xr:uid="{00000000-0005-0000-0000-0000E30C0000}"/>
    <cellStyle name="Percentuale 34 3 4" xfId="3590" xr:uid="{00000000-0005-0000-0000-0000E40C0000}"/>
    <cellStyle name="Percentuale 34 4" xfId="1311" xr:uid="{00000000-0005-0000-0000-0000E50C0000}"/>
    <cellStyle name="Percentuale 34 4 2" xfId="2269" xr:uid="{00000000-0005-0000-0000-0000E60C0000}"/>
    <cellStyle name="Percentuale 34 4 2 2" xfId="3593" xr:uid="{00000000-0005-0000-0000-0000E70C0000}"/>
    <cellStyle name="Percentuale 34 4 3" xfId="3592" xr:uid="{00000000-0005-0000-0000-0000E80C0000}"/>
    <cellStyle name="Percentuale 34 5" xfId="1312" xr:uid="{00000000-0005-0000-0000-0000E90C0000}"/>
    <cellStyle name="Percentuale 34 6" xfId="2270" xr:uid="{00000000-0005-0000-0000-0000EA0C0000}"/>
    <cellStyle name="Percentuale 35" xfId="1313" xr:uid="{00000000-0005-0000-0000-0000EB0C0000}"/>
    <cellStyle name="Percentuale 35 2" xfId="1314" xr:uid="{00000000-0005-0000-0000-0000EC0C0000}"/>
    <cellStyle name="Percentuale 35 2 2" xfId="2271" xr:uid="{00000000-0005-0000-0000-0000ED0C0000}"/>
    <cellStyle name="Percentuale 35 3" xfId="1315" xr:uid="{00000000-0005-0000-0000-0000EE0C0000}"/>
    <cellStyle name="Percentuale 35 3 2" xfId="1316" xr:uid="{00000000-0005-0000-0000-0000EF0C0000}"/>
    <cellStyle name="Percentuale 35 3 3" xfId="2774" xr:uid="{00000000-0005-0000-0000-0000F00C0000}"/>
    <cellStyle name="Percentuale 35 3 3 2" xfId="3595" xr:uid="{00000000-0005-0000-0000-0000F10C0000}"/>
    <cellStyle name="Percentuale 35 3 4" xfId="3594" xr:uid="{00000000-0005-0000-0000-0000F20C0000}"/>
    <cellStyle name="Percentuale 35 4" xfId="1317" xr:uid="{00000000-0005-0000-0000-0000F30C0000}"/>
    <cellStyle name="Percentuale 35 4 2" xfId="2272" xr:uid="{00000000-0005-0000-0000-0000F40C0000}"/>
    <cellStyle name="Percentuale 35 4 2 2" xfId="3597" xr:uid="{00000000-0005-0000-0000-0000F50C0000}"/>
    <cellStyle name="Percentuale 35 4 3" xfId="3596" xr:uid="{00000000-0005-0000-0000-0000F60C0000}"/>
    <cellStyle name="Percentuale 35 5" xfId="1318" xr:uid="{00000000-0005-0000-0000-0000F70C0000}"/>
    <cellStyle name="Percentuale 35 6" xfId="2273" xr:uid="{00000000-0005-0000-0000-0000F80C0000}"/>
    <cellStyle name="Percentuale 36" xfId="1319" xr:uid="{00000000-0005-0000-0000-0000F90C0000}"/>
    <cellStyle name="Percentuale 36 2" xfId="1320" xr:uid="{00000000-0005-0000-0000-0000FA0C0000}"/>
    <cellStyle name="Percentuale 36 2 2" xfId="2274" xr:uid="{00000000-0005-0000-0000-0000FB0C0000}"/>
    <cellStyle name="Percentuale 36 3" xfId="1321" xr:uid="{00000000-0005-0000-0000-0000FC0C0000}"/>
    <cellStyle name="Percentuale 36 3 2" xfId="1322" xr:uid="{00000000-0005-0000-0000-0000FD0C0000}"/>
    <cellStyle name="Percentuale 36 3 3" xfId="2573" xr:uid="{00000000-0005-0000-0000-0000FE0C0000}"/>
    <cellStyle name="Percentuale 36 3 3 2" xfId="3599" xr:uid="{00000000-0005-0000-0000-0000FF0C0000}"/>
    <cellStyle name="Percentuale 36 3 4" xfId="3598" xr:uid="{00000000-0005-0000-0000-0000000D0000}"/>
    <cellStyle name="Percentuale 36 4" xfId="1323" xr:uid="{00000000-0005-0000-0000-0000010D0000}"/>
    <cellStyle name="Percentuale 36 4 2" xfId="2275" xr:uid="{00000000-0005-0000-0000-0000020D0000}"/>
    <cellStyle name="Percentuale 36 4 2 2" xfId="3601" xr:uid="{00000000-0005-0000-0000-0000030D0000}"/>
    <cellStyle name="Percentuale 36 4 3" xfId="3600" xr:uid="{00000000-0005-0000-0000-0000040D0000}"/>
    <cellStyle name="Percentuale 36 5" xfId="1324" xr:uid="{00000000-0005-0000-0000-0000050D0000}"/>
    <cellStyle name="Percentuale 36 6" xfId="2276" xr:uid="{00000000-0005-0000-0000-0000060D0000}"/>
    <cellStyle name="Percentuale 37" xfId="1325" xr:uid="{00000000-0005-0000-0000-0000070D0000}"/>
    <cellStyle name="Percentuale 37 2" xfId="1326" xr:uid="{00000000-0005-0000-0000-0000080D0000}"/>
    <cellStyle name="Percentuale 37 2 2" xfId="2277" xr:uid="{00000000-0005-0000-0000-0000090D0000}"/>
    <cellStyle name="Percentuale 37 3" xfId="1327" xr:uid="{00000000-0005-0000-0000-00000A0D0000}"/>
    <cellStyle name="Percentuale 37 3 2" xfId="1328" xr:uid="{00000000-0005-0000-0000-00000B0D0000}"/>
    <cellStyle name="Percentuale 37 3 3" xfId="2572" xr:uid="{00000000-0005-0000-0000-00000C0D0000}"/>
    <cellStyle name="Percentuale 37 3 3 2" xfId="3603" xr:uid="{00000000-0005-0000-0000-00000D0D0000}"/>
    <cellStyle name="Percentuale 37 3 4" xfId="3602" xr:uid="{00000000-0005-0000-0000-00000E0D0000}"/>
    <cellStyle name="Percentuale 37 4" xfId="1329" xr:uid="{00000000-0005-0000-0000-00000F0D0000}"/>
    <cellStyle name="Percentuale 37 4 2" xfId="2278" xr:uid="{00000000-0005-0000-0000-0000100D0000}"/>
    <cellStyle name="Percentuale 37 4 2 2" xfId="3605" xr:uid="{00000000-0005-0000-0000-0000110D0000}"/>
    <cellStyle name="Percentuale 37 4 3" xfId="3604" xr:uid="{00000000-0005-0000-0000-0000120D0000}"/>
    <cellStyle name="Percentuale 37 5" xfId="1330" xr:uid="{00000000-0005-0000-0000-0000130D0000}"/>
    <cellStyle name="Percentuale 37 6" xfId="2279" xr:uid="{00000000-0005-0000-0000-0000140D0000}"/>
    <cellStyle name="Percentuale 38" xfId="1331" xr:uid="{00000000-0005-0000-0000-0000150D0000}"/>
    <cellStyle name="Percentuale 38 2" xfId="1332" xr:uid="{00000000-0005-0000-0000-0000160D0000}"/>
    <cellStyle name="Percentuale 38 2 2" xfId="2280" xr:uid="{00000000-0005-0000-0000-0000170D0000}"/>
    <cellStyle name="Percentuale 38 3" xfId="1333" xr:uid="{00000000-0005-0000-0000-0000180D0000}"/>
    <cellStyle name="Percentuale 38 3 2" xfId="1334" xr:uid="{00000000-0005-0000-0000-0000190D0000}"/>
    <cellStyle name="Percentuale 38 3 3" xfId="2571" xr:uid="{00000000-0005-0000-0000-00001A0D0000}"/>
    <cellStyle name="Percentuale 38 3 3 2" xfId="3607" xr:uid="{00000000-0005-0000-0000-00001B0D0000}"/>
    <cellStyle name="Percentuale 38 3 4" xfId="3606" xr:uid="{00000000-0005-0000-0000-00001C0D0000}"/>
    <cellStyle name="Percentuale 38 4" xfId="1335" xr:uid="{00000000-0005-0000-0000-00001D0D0000}"/>
    <cellStyle name="Percentuale 38 4 2" xfId="2281" xr:uid="{00000000-0005-0000-0000-00001E0D0000}"/>
    <cellStyle name="Percentuale 38 4 2 2" xfId="3609" xr:uid="{00000000-0005-0000-0000-00001F0D0000}"/>
    <cellStyle name="Percentuale 38 4 3" xfId="3608" xr:uid="{00000000-0005-0000-0000-0000200D0000}"/>
    <cellStyle name="Percentuale 38 5" xfId="1336" xr:uid="{00000000-0005-0000-0000-0000210D0000}"/>
    <cellStyle name="Percentuale 38 6" xfId="2282" xr:uid="{00000000-0005-0000-0000-0000220D0000}"/>
    <cellStyle name="Percentuale 39" xfId="1337" xr:uid="{00000000-0005-0000-0000-0000230D0000}"/>
    <cellStyle name="Percentuale 39 2" xfId="1338" xr:uid="{00000000-0005-0000-0000-0000240D0000}"/>
    <cellStyle name="Percentuale 39 2 2" xfId="2283" xr:uid="{00000000-0005-0000-0000-0000250D0000}"/>
    <cellStyle name="Percentuale 39 3" xfId="1339" xr:uid="{00000000-0005-0000-0000-0000260D0000}"/>
    <cellStyle name="Percentuale 39 3 2" xfId="1340" xr:uid="{00000000-0005-0000-0000-0000270D0000}"/>
    <cellStyle name="Percentuale 39 3 3" xfId="2570" xr:uid="{00000000-0005-0000-0000-0000280D0000}"/>
    <cellStyle name="Percentuale 39 3 3 2" xfId="3611" xr:uid="{00000000-0005-0000-0000-0000290D0000}"/>
    <cellStyle name="Percentuale 39 3 4" xfId="3610" xr:uid="{00000000-0005-0000-0000-00002A0D0000}"/>
    <cellStyle name="Percentuale 39 4" xfId="1341" xr:uid="{00000000-0005-0000-0000-00002B0D0000}"/>
    <cellStyle name="Percentuale 39 4 2" xfId="2284" xr:uid="{00000000-0005-0000-0000-00002C0D0000}"/>
    <cellStyle name="Percentuale 39 4 2 2" xfId="3613" xr:uid="{00000000-0005-0000-0000-00002D0D0000}"/>
    <cellStyle name="Percentuale 39 4 3" xfId="3612" xr:uid="{00000000-0005-0000-0000-00002E0D0000}"/>
    <cellStyle name="Percentuale 39 5" xfId="1342" xr:uid="{00000000-0005-0000-0000-00002F0D0000}"/>
    <cellStyle name="Percentuale 39 6" xfId="2285" xr:uid="{00000000-0005-0000-0000-0000300D0000}"/>
    <cellStyle name="Percentuale 4" xfId="1343" xr:uid="{00000000-0005-0000-0000-0000310D0000}"/>
    <cellStyle name="Percentuale 4 2" xfId="1344" xr:uid="{00000000-0005-0000-0000-0000320D0000}"/>
    <cellStyle name="Percentuale 4 2 2" xfId="2286" xr:uid="{00000000-0005-0000-0000-0000330D0000}"/>
    <cellStyle name="Percentuale 4 3" xfId="1345" xr:uid="{00000000-0005-0000-0000-0000340D0000}"/>
    <cellStyle name="Percentuale 4 3 2" xfId="1346" xr:uid="{00000000-0005-0000-0000-0000350D0000}"/>
    <cellStyle name="Percentuale 4 3 3" xfId="2569" xr:uid="{00000000-0005-0000-0000-0000360D0000}"/>
    <cellStyle name="Percentuale 4 3 3 2" xfId="3615" xr:uid="{00000000-0005-0000-0000-0000370D0000}"/>
    <cellStyle name="Percentuale 4 3 4" xfId="3614" xr:uid="{00000000-0005-0000-0000-0000380D0000}"/>
    <cellStyle name="Percentuale 4 4" xfId="1347" xr:uid="{00000000-0005-0000-0000-0000390D0000}"/>
    <cellStyle name="Percentuale 4 4 2" xfId="2287" xr:uid="{00000000-0005-0000-0000-00003A0D0000}"/>
    <cellStyle name="Percentuale 4 4 2 2" xfId="3617" xr:uid="{00000000-0005-0000-0000-00003B0D0000}"/>
    <cellStyle name="Percentuale 4 4 3" xfId="3616" xr:uid="{00000000-0005-0000-0000-00003C0D0000}"/>
    <cellStyle name="Percentuale 4 5" xfId="1348" xr:uid="{00000000-0005-0000-0000-00003D0D0000}"/>
    <cellStyle name="Percentuale 4 6" xfId="2288" xr:uid="{00000000-0005-0000-0000-00003E0D0000}"/>
    <cellStyle name="Percentuale 40" xfId="1349" xr:uid="{00000000-0005-0000-0000-00003F0D0000}"/>
    <cellStyle name="Percentuale 40 2" xfId="1350" xr:uid="{00000000-0005-0000-0000-0000400D0000}"/>
    <cellStyle name="Percentuale 40 2 2" xfId="2289" xr:uid="{00000000-0005-0000-0000-0000410D0000}"/>
    <cellStyle name="Percentuale 40 3" xfId="1351" xr:uid="{00000000-0005-0000-0000-0000420D0000}"/>
    <cellStyle name="Percentuale 40 3 2" xfId="1352" xr:uid="{00000000-0005-0000-0000-0000430D0000}"/>
    <cellStyle name="Percentuale 40 3 3" xfId="2773" xr:uid="{00000000-0005-0000-0000-0000440D0000}"/>
    <cellStyle name="Percentuale 40 3 3 2" xfId="3619" xr:uid="{00000000-0005-0000-0000-0000450D0000}"/>
    <cellStyle name="Percentuale 40 3 4" xfId="3618" xr:uid="{00000000-0005-0000-0000-0000460D0000}"/>
    <cellStyle name="Percentuale 40 4" xfId="1353" xr:uid="{00000000-0005-0000-0000-0000470D0000}"/>
    <cellStyle name="Percentuale 40 4 2" xfId="2290" xr:uid="{00000000-0005-0000-0000-0000480D0000}"/>
    <cellStyle name="Percentuale 40 4 2 2" xfId="3621" xr:uid="{00000000-0005-0000-0000-0000490D0000}"/>
    <cellStyle name="Percentuale 40 4 3" xfId="3620" xr:uid="{00000000-0005-0000-0000-00004A0D0000}"/>
    <cellStyle name="Percentuale 40 5" xfId="1354" xr:uid="{00000000-0005-0000-0000-00004B0D0000}"/>
    <cellStyle name="Percentuale 40 6" xfId="2291" xr:uid="{00000000-0005-0000-0000-00004C0D0000}"/>
    <cellStyle name="Percentuale 41" xfId="1355" xr:uid="{00000000-0005-0000-0000-00004D0D0000}"/>
    <cellStyle name="Percentuale 41 2" xfId="1356" xr:uid="{00000000-0005-0000-0000-00004E0D0000}"/>
    <cellStyle name="Percentuale 41 2 2" xfId="2292" xr:uid="{00000000-0005-0000-0000-00004F0D0000}"/>
    <cellStyle name="Percentuale 41 3" xfId="1357" xr:uid="{00000000-0005-0000-0000-0000500D0000}"/>
    <cellStyle name="Percentuale 41 3 2" xfId="1358" xr:uid="{00000000-0005-0000-0000-0000510D0000}"/>
    <cellStyle name="Percentuale 41 3 3" xfId="2845" xr:uid="{00000000-0005-0000-0000-0000520D0000}"/>
    <cellStyle name="Percentuale 41 3 3 2" xfId="3623" xr:uid="{00000000-0005-0000-0000-0000530D0000}"/>
    <cellStyle name="Percentuale 41 3 4" xfId="3622" xr:uid="{00000000-0005-0000-0000-0000540D0000}"/>
    <cellStyle name="Percentuale 41 4" xfId="1359" xr:uid="{00000000-0005-0000-0000-0000550D0000}"/>
    <cellStyle name="Percentuale 41 4 2" xfId="2293" xr:uid="{00000000-0005-0000-0000-0000560D0000}"/>
    <cellStyle name="Percentuale 41 4 2 2" xfId="3625" xr:uid="{00000000-0005-0000-0000-0000570D0000}"/>
    <cellStyle name="Percentuale 41 4 3" xfId="3624" xr:uid="{00000000-0005-0000-0000-0000580D0000}"/>
    <cellStyle name="Percentuale 41 5" xfId="1360" xr:uid="{00000000-0005-0000-0000-0000590D0000}"/>
    <cellStyle name="Percentuale 41 6" xfId="2294" xr:uid="{00000000-0005-0000-0000-00005A0D0000}"/>
    <cellStyle name="Percentuale 42" xfId="1361" xr:uid="{00000000-0005-0000-0000-00005B0D0000}"/>
    <cellStyle name="Percentuale 42 2" xfId="1362" xr:uid="{00000000-0005-0000-0000-00005C0D0000}"/>
    <cellStyle name="Percentuale 42 2 2" xfId="2295" xr:uid="{00000000-0005-0000-0000-00005D0D0000}"/>
    <cellStyle name="Percentuale 42 3" xfId="1363" xr:uid="{00000000-0005-0000-0000-00005E0D0000}"/>
    <cellStyle name="Percentuale 42 3 2" xfId="1364" xr:uid="{00000000-0005-0000-0000-00005F0D0000}"/>
    <cellStyle name="Percentuale 42 3 3" xfId="2772" xr:uid="{00000000-0005-0000-0000-0000600D0000}"/>
    <cellStyle name="Percentuale 42 3 3 2" xfId="3627" xr:uid="{00000000-0005-0000-0000-0000610D0000}"/>
    <cellStyle name="Percentuale 42 3 4" xfId="3626" xr:uid="{00000000-0005-0000-0000-0000620D0000}"/>
    <cellStyle name="Percentuale 42 4" xfId="1365" xr:uid="{00000000-0005-0000-0000-0000630D0000}"/>
    <cellStyle name="Percentuale 42 4 2" xfId="2296" xr:uid="{00000000-0005-0000-0000-0000640D0000}"/>
    <cellStyle name="Percentuale 42 4 2 2" xfId="3629" xr:uid="{00000000-0005-0000-0000-0000650D0000}"/>
    <cellStyle name="Percentuale 42 4 3" xfId="3628" xr:uid="{00000000-0005-0000-0000-0000660D0000}"/>
    <cellStyle name="Percentuale 42 5" xfId="1366" xr:uid="{00000000-0005-0000-0000-0000670D0000}"/>
    <cellStyle name="Percentuale 42 6" xfId="2297" xr:uid="{00000000-0005-0000-0000-0000680D0000}"/>
    <cellStyle name="Percentuale 43" xfId="1367" xr:uid="{00000000-0005-0000-0000-0000690D0000}"/>
    <cellStyle name="Percentuale 43 2" xfId="1368" xr:uid="{00000000-0005-0000-0000-00006A0D0000}"/>
    <cellStyle name="Percentuale 43 2 2" xfId="2298" xr:uid="{00000000-0005-0000-0000-00006B0D0000}"/>
    <cellStyle name="Percentuale 43 3" xfId="1369" xr:uid="{00000000-0005-0000-0000-00006C0D0000}"/>
    <cellStyle name="Percentuale 43 3 2" xfId="1370" xr:uid="{00000000-0005-0000-0000-00006D0D0000}"/>
    <cellStyle name="Percentuale 43 3 3" xfId="2568" xr:uid="{00000000-0005-0000-0000-00006E0D0000}"/>
    <cellStyle name="Percentuale 43 3 3 2" xfId="3631" xr:uid="{00000000-0005-0000-0000-00006F0D0000}"/>
    <cellStyle name="Percentuale 43 3 4" xfId="3630" xr:uid="{00000000-0005-0000-0000-0000700D0000}"/>
    <cellStyle name="Percentuale 43 4" xfId="1371" xr:uid="{00000000-0005-0000-0000-0000710D0000}"/>
    <cellStyle name="Percentuale 43 4 2" xfId="2299" xr:uid="{00000000-0005-0000-0000-0000720D0000}"/>
    <cellStyle name="Percentuale 43 4 2 2" xfId="3633" xr:uid="{00000000-0005-0000-0000-0000730D0000}"/>
    <cellStyle name="Percentuale 43 4 3" xfId="3632" xr:uid="{00000000-0005-0000-0000-0000740D0000}"/>
    <cellStyle name="Percentuale 43 5" xfId="1372" xr:uid="{00000000-0005-0000-0000-0000750D0000}"/>
    <cellStyle name="Percentuale 43 6" xfId="2300" xr:uid="{00000000-0005-0000-0000-0000760D0000}"/>
    <cellStyle name="Percentuale 44" xfId="1373" xr:uid="{00000000-0005-0000-0000-0000770D0000}"/>
    <cellStyle name="Percentuale 44 2" xfId="1374" xr:uid="{00000000-0005-0000-0000-0000780D0000}"/>
    <cellStyle name="Percentuale 44 2 2" xfId="2301" xr:uid="{00000000-0005-0000-0000-0000790D0000}"/>
    <cellStyle name="Percentuale 44 3" xfId="1375" xr:uid="{00000000-0005-0000-0000-00007A0D0000}"/>
    <cellStyle name="Percentuale 44 3 2" xfId="1376" xr:uid="{00000000-0005-0000-0000-00007B0D0000}"/>
    <cellStyle name="Percentuale 44 3 3" xfId="2771" xr:uid="{00000000-0005-0000-0000-00007C0D0000}"/>
    <cellStyle name="Percentuale 44 3 3 2" xfId="3635" xr:uid="{00000000-0005-0000-0000-00007D0D0000}"/>
    <cellStyle name="Percentuale 44 3 4" xfId="3634" xr:uid="{00000000-0005-0000-0000-00007E0D0000}"/>
    <cellStyle name="Percentuale 44 4" xfId="1377" xr:uid="{00000000-0005-0000-0000-00007F0D0000}"/>
    <cellStyle name="Percentuale 44 4 2" xfId="2302" xr:uid="{00000000-0005-0000-0000-0000800D0000}"/>
    <cellStyle name="Percentuale 44 4 2 2" xfId="3637" xr:uid="{00000000-0005-0000-0000-0000810D0000}"/>
    <cellStyle name="Percentuale 44 4 3" xfId="3636" xr:uid="{00000000-0005-0000-0000-0000820D0000}"/>
    <cellStyle name="Percentuale 44 5" xfId="1378" xr:uid="{00000000-0005-0000-0000-0000830D0000}"/>
    <cellStyle name="Percentuale 44 6" xfId="2303" xr:uid="{00000000-0005-0000-0000-0000840D0000}"/>
    <cellStyle name="Percentuale 45" xfId="1379" xr:uid="{00000000-0005-0000-0000-0000850D0000}"/>
    <cellStyle name="Percentuale 45 2" xfId="1380" xr:uid="{00000000-0005-0000-0000-0000860D0000}"/>
    <cellStyle name="Percentuale 45 2 2" xfId="2304" xr:uid="{00000000-0005-0000-0000-0000870D0000}"/>
    <cellStyle name="Percentuale 45 3" xfId="1381" xr:uid="{00000000-0005-0000-0000-0000880D0000}"/>
    <cellStyle name="Percentuale 45 3 2" xfId="1382" xr:uid="{00000000-0005-0000-0000-0000890D0000}"/>
    <cellStyle name="Percentuale 45 3 3" xfId="2567" xr:uid="{00000000-0005-0000-0000-00008A0D0000}"/>
    <cellStyle name="Percentuale 45 3 3 2" xfId="3639" xr:uid="{00000000-0005-0000-0000-00008B0D0000}"/>
    <cellStyle name="Percentuale 45 3 4" xfId="3638" xr:uid="{00000000-0005-0000-0000-00008C0D0000}"/>
    <cellStyle name="Percentuale 45 4" xfId="1383" xr:uid="{00000000-0005-0000-0000-00008D0D0000}"/>
    <cellStyle name="Percentuale 45 4 2" xfId="2305" xr:uid="{00000000-0005-0000-0000-00008E0D0000}"/>
    <cellStyle name="Percentuale 45 4 2 2" xfId="3641" xr:uid="{00000000-0005-0000-0000-00008F0D0000}"/>
    <cellStyle name="Percentuale 45 4 3" xfId="3640" xr:uid="{00000000-0005-0000-0000-0000900D0000}"/>
    <cellStyle name="Percentuale 45 5" xfId="1384" xr:uid="{00000000-0005-0000-0000-0000910D0000}"/>
    <cellStyle name="Percentuale 45 6" xfId="2306" xr:uid="{00000000-0005-0000-0000-0000920D0000}"/>
    <cellStyle name="Percentuale 46" xfId="1385" xr:uid="{00000000-0005-0000-0000-0000930D0000}"/>
    <cellStyle name="Percentuale 46 2" xfId="1386" xr:uid="{00000000-0005-0000-0000-0000940D0000}"/>
    <cellStyle name="Percentuale 46 2 2" xfId="2307" xr:uid="{00000000-0005-0000-0000-0000950D0000}"/>
    <cellStyle name="Percentuale 46 3" xfId="1387" xr:uid="{00000000-0005-0000-0000-0000960D0000}"/>
    <cellStyle name="Percentuale 46 3 2" xfId="1388" xr:uid="{00000000-0005-0000-0000-0000970D0000}"/>
    <cellStyle name="Percentuale 46 3 3" xfId="2566" xr:uid="{00000000-0005-0000-0000-0000980D0000}"/>
    <cellStyle name="Percentuale 46 3 3 2" xfId="3643" xr:uid="{00000000-0005-0000-0000-0000990D0000}"/>
    <cellStyle name="Percentuale 46 3 4" xfId="3642" xr:uid="{00000000-0005-0000-0000-00009A0D0000}"/>
    <cellStyle name="Percentuale 46 4" xfId="1389" xr:uid="{00000000-0005-0000-0000-00009B0D0000}"/>
    <cellStyle name="Percentuale 46 4 2" xfId="2308" xr:uid="{00000000-0005-0000-0000-00009C0D0000}"/>
    <cellStyle name="Percentuale 46 4 2 2" xfId="3645" xr:uid="{00000000-0005-0000-0000-00009D0D0000}"/>
    <cellStyle name="Percentuale 46 4 3" xfId="3644" xr:uid="{00000000-0005-0000-0000-00009E0D0000}"/>
    <cellStyle name="Percentuale 46 5" xfId="1390" xr:uid="{00000000-0005-0000-0000-00009F0D0000}"/>
    <cellStyle name="Percentuale 46 6" xfId="2309" xr:uid="{00000000-0005-0000-0000-0000A00D0000}"/>
    <cellStyle name="Percentuale 47" xfId="1391" xr:uid="{00000000-0005-0000-0000-0000A10D0000}"/>
    <cellStyle name="Percentuale 47 2" xfId="1392" xr:uid="{00000000-0005-0000-0000-0000A20D0000}"/>
    <cellStyle name="Percentuale 47 2 2" xfId="2310" xr:uid="{00000000-0005-0000-0000-0000A30D0000}"/>
    <cellStyle name="Percentuale 47 3" xfId="1393" xr:uid="{00000000-0005-0000-0000-0000A40D0000}"/>
    <cellStyle name="Percentuale 47 3 2" xfId="1394" xr:uid="{00000000-0005-0000-0000-0000A50D0000}"/>
    <cellStyle name="Percentuale 47 3 3" xfId="2565" xr:uid="{00000000-0005-0000-0000-0000A60D0000}"/>
    <cellStyle name="Percentuale 47 3 3 2" xfId="3647" xr:uid="{00000000-0005-0000-0000-0000A70D0000}"/>
    <cellStyle name="Percentuale 47 3 4" xfId="3646" xr:uid="{00000000-0005-0000-0000-0000A80D0000}"/>
    <cellStyle name="Percentuale 47 4" xfId="1395" xr:uid="{00000000-0005-0000-0000-0000A90D0000}"/>
    <cellStyle name="Percentuale 47 4 2" xfId="2311" xr:uid="{00000000-0005-0000-0000-0000AA0D0000}"/>
    <cellStyle name="Percentuale 47 4 2 2" xfId="3649" xr:uid="{00000000-0005-0000-0000-0000AB0D0000}"/>
    <cellStyle name="Percentuale 47 4 3" xfId="3648" xr:uid="{00000000-0005-0000-0000-0000AC0D0000}"/>
    <cellStyle name="Percentuale 47 5" xfId="1396" xr:uid="{00000000-0005-0000-0000-0000AD0D0000}"/>
    <cellStyle name="Percentuale 47 6" xfId="2312" xr:uid="{00000000-0005-0000-0000-0000AE0D0000}"/>
    <cellStyle name="Percentuale 48" xfId="1397" xr:uid="{00000000-0005-0000-0000-0000AF0D0000}"/>
    <cellStyle name="Percentuale 48 2" xfId="1398" xr:uid="{00000000-0005-0000-0000-0000B00D0000}"/>
    <cellStyle name="Percentuale 48 2 2" xfId="2313" xr:uid="{00000000-0005-0000-0000-0000B10D0000}"/>
    <cellStyle name="Percentuale 48 3" xfId="1399" xr:uid="{00000000-0005-0000-0000-0000B20D0000}"/>
    <cellStyle name="Percentuale 48 3 2" xfId="1400" xr:uid="{00000000-0005-0000-0000-0000B30D0000}"/>
    <cellStyle name="Percentuale 48 3 3" xfId="2564" xr:uid="{00000000-0005-0000-0000-0000B40D0000}"/>
    <cellStyle name="Percentuale 48 3 3 2" xfId="3651" xr:uid="{00000000-0005-0000-0000-0000B50D0000}"/>
    <cellStyle name="Percentuale 48 3 4" xfId="3650" xr:uid="{00000000-0005-0000-0000-0000B60D0000}"/>
    <cellStyle name="Percentuale 48 4" xfId="1401" xr:uid="{00000000-0005-0000-0000-0000B70D0000}"/>
    <cellStyle name="Percentuale 48 4 2" xfId="2314" xr:uid="{00000000-0005-0000-0000-0000B80D0000}"/>
    <cellStyle name="Percentuale 48 4 2 2" xfId="3653" xr:uid="{00000000-0005-0000-0000-0000B90D0000}"/>
    <cellStyle name="Percentuale 48 4 3" xfId="3652" xr:uid="{00000000-0005-0000-0000-0000BA0D0000}"/>
    <cellStyle name="Percentuale 48 5" xfId="1402" xr:uid="{00000000-0005-0000-0000-0000BB0D0000}"/>
    <cellStyle name="Percentuale 48 6" xfId="2315" xr:uid="{00000000-0005-0000-0000-0000BC0D0000}"/>
    <cellStyle name="Percentuale 49" xfId="1403" xr:uid="{00000000-0005-0000-0000-0000BD0D0000}"/>
    <cellStyle name="Percentuale 49 2" xfId="1404" xr:uid="{00000000-0005-0000-0000-0000BE0D0000}"/>
    <cellStyle name="Percentuale 49 2 2" xfId="2316" xr:uid="{00000000-0005-0000-0000-0000BF0D0000}"/>
    <cellStyle name="Percentuale 49 3" xfId="1405" xr:uid="{00000000-0005-0000-0000-0000C00D0000}"/>
    <cellStyle name="Percentuale 49 3 2" xfId="1406" xr:uid="{00000000-0005-0000-0000-0000C10D0000}"/>
    <cellStyle name="Percentuale 49 3 3" xfId="2563" xr:uid="{00000000-0005-0000-0000-0000C20D0000}"/>
    <cellStyle name="Percentuale 49 3 3 2" xfId="3655" xr:uid="{00000000-0005-0000-0000-0000C30D0000}"/>
    <cellStyle name="Percentuale 49 3 4" xfId="3654" xr:uid="{00000000-0005-0000-0000-0000C40D0000}"/>
    <cellStyle name="Percentuale 49 4" xfId="1407" xr:uid="{00000000-0005-0000-0000-0000C50D0000}"/>
    <cellStyle name="Percentuale 49 4 2" xfId="2317" xr:uid="{00000000-0005-0000-0000-0000C60D0000}"/>
    <cellStyle name="Percentuale 49 4 2 2" xfId="3657" xr:uid="{00000000-0005-0000-0000-0000C70D0000}"/>
    <cellStyle name="Percentuale 49 4 3" xfId="3656" xr:uid="{00000000-0005-0000-0000-0000C80D0000}"/>
    <cellStyle name="Percentuale 49 5" xfId="1408" xr:uid="{00000000-0005-0000-0000-0000C90D0000}"/>
    <cellStyle name="Percentuale 49 6" xfId="2318" xr:uid="{00000000-0005-0000-0000-0000CA0D0000}"/>
    <cellStyle name="Percentuale 5" xfId="1409" xr:uid="{00000000-0005-0000-0000-0000CB0D0000}"/>
    <cellStyle name="Percentuale 5 2" xfId="1410" xr:uid="{00000000-0005-0000-0000-0000CC0D0000}"/>
    <cellStyle name="Percentuale 5 2 2" xfId="2319" xr:uid="{00000000-0005-0000-0000-0000CD0D0000}"/>
    <cellStyle name="Percentuale 5 3" xfId="1411" xr:uid="{00000000-0005-0000-0000-0000CE0D0000}"/>
    <cellStyle name="Percentuale 5 3 2" xfId="1412" xr:uid="{00000000-0005-0000-0000-0000CF0D0000}"/>
    <cellStyle name="Percentuale 5 3 3" xfId="2769" xr:uid="{00000000-0005-0000-0000-0000D00D0000}"/>
    <cellStyle name="Percentuale 5 3 3 2" xfId="3659" xr:uid="{00000000-0005-0000-0000-0000D10D0000}"/>
    <cellStyle name="Percentuale 5 3 4" xfId="3658" xr:uid="{00000000-0005-0000-0000-0000D20D0000}"/>
    <cellStyle name="Percentuale 5 4" xfId="1413" xr:uid="{00000000-0005-0000-0000-0000D30D0000}"/>
    <cellStyle name="Percentuale 5 4 2" xfId="2320" xr:uid="{00000000-0005-0000-0000-0000D40D0000}"/>
    <cellStyle name="Percentuale 5 4 2 2" xfId="3661" xr:uid="{00000000-0005-0000-0000-0000D50D0000}"/>
    <cellStyle name="Percentuale 5 4 3" xfId="3660" xr:uid="{00000000-0005-0000-0000-0000D60D0000}"/>
    <cellStyle name="Percentuale 5 5" xfId="1414" xr:uid="{00000000-0005-0000-0000-0000D70D0000}"/>
    <cellStyle name="Percentuale 5 6" xfId="2321" xr:uid="{00000000-0005-0000-0000-0000D80D0000}"/>
    <cellStyle name="Percentuale 50" xfId="1415" xr:uid="{00000000-0005-0000-0000-0000D90D0000}"/>
    <cellStyle name="Percentuale 50 2" xfId="1416" xr:uid="{00000000-0005-0000-0000-0000DA0D0000}"/>
    <cellStyle name="Percentuale 50 2 2" xfId="2322" xr:uid="{00000000-0005-0000-0000-0000DB0D0000}"/>
    <cellStyle name="Percentuale 50 3" xfId="1417" xr:uid="{00000000-0005-0000-0000-0000DC0D0000}"/>
    <cellStyle name="Percentuale 50 3 2" xfId="1418" xr:uid="{00000000-0005-0000-0000-0000DD0D0000}"/>
    <cellStyle name="Percentuale 50 3 3" xfId="2844" xr:uid="{00000000-0005-0000-0000-0000DE0D0000}"/>
    <cellStyle name="Percentuale 50 3 3 2" xfId="3663" xr:uid="{00000000-0005-0000-0000-0000DF0D0000}"/>
    <cellStyle name="Percentuale 50 3 4" xfId="3662" xr:uid="{00000000-0005-0000-0000-0000E00D0000}"/>
    <cellStyle name="Percentuale 50 4" xfId="1419" xr:uid="{00000000-0005-0000-0000-0000E10D0000}"/>
    <cellStyle name="Percentuale 50 4 2" xfId="2323" xr:uid="{00000000-0005-0000-0000-0000E20D0000}"/>
    <cellStyle name="Percentuale 50 4 2 2" xfId="3665" xr:uid="{00000000-0005-0000-0000-0000E30D0000}"/>
    <cellStyle name="Percentuale 50 4 3" xfId="3664" xr:uid="{00000000-0005-0000-0000-0000E40D0000}"/>
    <cellStyle name="Percentuale 50 5" xfId="1420" xr:uid="{00000000-0005-0000-0000-0000E50D0000}"/>
    <cellStyle name="Percentuale 50 6" xfId="2324" xr:uid="{00000000-0005-0000-0000-0000E60D0000}"/>
    <cellStyle name="Percentuale 51" xfId="1421" xr:uid="{00000000-0005-0000-0000-0000E70D0000}"/>
    <cellStyle name="Percentuale 51 2" xfId="1422" xr:uid="{00000000-0005-0000-0000-0000E80D0000}"/>
    <cellStyle name="Percentuale 51 2 2" xfId="2325" xr:uid="{00000000-0005-0000-0000-0000E90D0000}"/>
    <cellStyle name="Percentuale 51 3" xfId="1423" xr:uid="{00000000-0005-0000-0000-0000EA0D0000}"/>
    <cellStyle name="Percentuale 51 3 2" xfId="1424" xr:uid="{00000000-0005-0000-0000-0000EB0D0000}"/>
    <cellStyle name="Percentuale 51 3 3" xfId="2768" xr:uid="{00000000-0005-0000-0000-0000EC0D0000}"/>
    <cellStyle name="Percentuale 51 3 3 2" xfId="3667" xr:uid="{00000000-0005-0000-0000-0000ED0D0000}"/>
    <cellStyle name="Percentuale 51 3 4" xfId="3666" xr:uid="{00000000-0005-0000-0000-0000EE0D0000}"/>
    <cellStyle name="Percentuale 51 4" xfId="1425" xr:uid="{00000000-0005-0000-0000-0000EF0D0000}"/>
    <cellStyle name="Percentuale 51 4 2" xfId="2326" xr:uid="{00000000-0005-0000-0000-0000F00D0000}"/>
    <cellStyle name="Percentuale 51 4 2 2" xfId="3669" xr:uid="{00000000-0005-0000-0000-0000F10D0000}"/>
    <cellStyle name="Percentuale 51 4 3" xfId="3668" xr:uid="{00000000-0005-0000-0000-0000F20D0000}"/>
    <cellStyle name="Percentuale 51 5" xfId="1426" xr:uid="{00000000-0005-0000-0000-0000F30D0000}"/>
    <cellStyle name="Percentuale 51 6" xfId="2327" xr:uid="{00000000-0005-0000-0000-0000F40D0000}"/>
    <cellStyle name="Percentuale 52" xfId="1427" xr:uid="{00000000-0005-0000-0000-0000F50D0000}"/>
    <cellStyle name="Percentuale 52 2" xfId="1428" xr:uid="{00000000-0005-0000-0000-0000F60D0000}"/>
    <cellStyle name="Percentuale 52 2 2" xfId="2328" xr:uid="{00000000-0005-0000-0000-0000F70D0000}"/>
    <cellStyle name="Percentuale 52 3" xfId="1429" xr:uid="{00000000-0005-0000-0000-0000F80D0000}"/>
    <cellStyle name="Percentuale 52 3 2" xfId="1430" xr:uid="{00000000-0005-0000-0000-0000F90D0000}"/>
    <cellStyle name="Percentuale 52 3 3" xfId="2562" xr:uid="{00000000-0005-0000-0000-0000FA0D0000}"/>
    <cellStyle name="Percentuale 52 3 3 2" xfId="3671" xr:uid="{00000000-0005-0000-0000-0000FB0D0000}"/>
    <cellStyle name="Percentuale 52 3 4" xfId="3670" xr:uid="{00000000-0005-0000-0000-0000FC0D0000}"/>
    <cellStyle name="Percentuale 52 4" xfId="1431" xr:uid="{00000000-0005-0000-0000-0000FD0D0000}"/>
    <cellStyle name="Percentuale 52 4 2" xfId="2329" xr:uid="{00000000-0005-0000-0000-0000FE0D0000}"/>
    <cellStyle name="Percentuale 52 4 2 2" xfId="3673" xr:uid="{00000000-0005-0000-0000-0000FF0D0000}"/>
    <cellStyle name="Percentuale 52 4 3" xfId="3672" xr:uid="{00000000-0005-0000-0000-0000000E0000}"/>
    <cellStyle name="Percentuale 52 5" xfId="1432" xr:uid="{00000000-0005-0000-0000-0000010E0000}"/>
    <cellStyle name="Percentuale 52 6" xfId="2330" xr:uid="{00000000-0005-0000-0000-0000020E0000}"/>
    <cellStyle name="Percentuale 53" xfId="1433" xr:uid="{00000000-0005-0000-0000-0000030E0000}"/>
    <cellStyle name="Percentuale 53 2" xfId="1434" xr:uid="{00000000-0005-0000-0000-0000040E0000}"/>
    <cellStyle name="Percentuale 53 2 2" xfId="2331" xr:uid="{00000000-0005-0000-0000-0000050E0000}"/>
    <cellStyle name="Percentuale 53 3" xfId="1435" xr:uid="{00000000-0005-0000-0000-0000060E0000}"/>
    <cellStyle name="Percentuale 53 3 2" xfId="1436" xr:uid="{00000000-0005-0000-0000-0000070E0000}"/>
    <cellStyle name="Percentuale 53 3 3" xfId="2767" xr:uid="{00000000-0005-0000-0000-0000080E0000}"/>
    <cellStyle name="Percentuale 53 3 3 2" xfId="3675" xr:uid="{00000000-0005-0000-0000-0000090E0000}"/>
    <cellStyle name="Percentuale 53 3 4" xfId="3674" xr:uid="{00000000-0005-0000-0000-00000A0E0000}"/>
    <cellStyle name="Percentuale 53 4" xfId="1437" xr:uid="{00000000-0005-0000-0000-00000B0E0000}"/>
    <cellStyle name="Percentuale 53 4 2" xfId="2332" xr:uid="{00000000-0005-0000-0000-00000C0E0000}"/>
    <cellStyle name="Percentuale 53 4 2 2" xfId="3677" xr:uid="{00000000-0005-0000-0000-00000D0E0000}"/>
    <cellStyle name="Percentuale 53 4 3" xfId="3676" xr:uid="{00000000-0005-0000-0000-00000E0E0000}"/>
    <cellStyle name="Percentuale 53 5" xfId="1438" xr:uid="{00000000-0005-0000-0000-00000F0E0000}"/>
    <cellStyle name="Percentuale 53 6" xfId="2333" xr:uid="{00000000-0005-0000-0000-0000100E0000}"/>
    <cellStyle name="Percentuale 54" xfId="1439" xr:uid="{00000000-0005-0000-0000-0000110E0000}"/>
    <cellStyle name="Percentuale 54 2" xfId="1440" xr:uid="{00000000-0005-0000-0000-0000120E0000}"/>
    <cellStyle name="Percentuale 54 2 2" xfId="2334" xr:uid="{00000000-0005-0000-0000-0000130E0000}"/>
    <cellStyle name="Percentuale 54 3" xfId="1441" xr:uid="{00000000-0005-0000-0000-0000140E0000}"/>
    <cellStyle name="Percentuale 54 3 2" xfId="1442" xr:uid="{00000000-0005-0000-0000-0000150E0000}"/>
    <cellStyle name="Percentuale 54 3 3" xfId="2561" xr:uid="{00000000-0005-0000-0000-0000160E0000}"/>
    <cellStyle name="Percentuale 54 3 3 2" xfId="3679" xr:uid="{00000000-0005-0000-0000-0000170E0000}"/>
    <cellStyle name="Percentuale 54 3 4" xfId="3678" xr:uid="{00000000-0005-0000-0000-0000180E0000}"/>
    <cellStyle name="Percentuale 54 4" xfId="1443" xr:uid="{00000000-0005-0000-0000-0000190E0000}"/>
    <cellStyle name="Percentuale 54 4 2" xfId="2335" xr:uid="{00000000-0005-0000-0000-00001A0E0000}"/>
    <cellStyle name="Percentuale 54 4 2 2" xfId="3681" xr:uid="{00000000-0005-0000-0000-00001B0E0000}"/>
    <cellStyle name="Percentuale 54 4 3" xfId="3680" xr:uid="{00000000-0005-0000-0000-00001C0E0000}"/>
    <cellStyle name="Percentuale 54 5" xfId="1444" xr:uid="{00000000-0005-0000-0000-00001D0E0000}"/>
    <cellStyle name="Percentuale 54 6" xfId="2336" xr:uid="{00000000-0005-0000-0000-00001E0E0000}"/>
    <cellStyle name="Percentuale 55" xfId="1445" xr:uid="{00000000-0005-0000-0000-00001F0E0000}"/>
    <cellStyle name="Percentuale 55 2" xfId="1446" xr:uid="{00000000-0005-0000-0000-0000200E0000}"/>
    <cellStyle name="Percentuale 55 2 2" xfId="2337" xr:uid="{00000000-0005-0000-0000-0000210E0000}"/>
    <cellStyle name="Percentuale 55 3" xfId="1447" xr:uid="{00000000-0005-0000-0000-0000220E0000}"/>
    <cellStyle name="Percentuale 55 3 2" xfId="1448" xr:uid="{00000000-0005-0000-0000-0000230E0000}"/>
    <cellStyle name="Percentuale 55 3 3" xfId="2560" xr:uid="{00000000-0005-0000-0000-0000240E0000}"/>
    <cellStyle name="Percentuale 55 3 3 2" xfId="3683" xr:uid="{00000000-0005-0000-0000-0000250E0000}"/>
    <cellStyle name="Percentuale 55 3 4" xfId="3682" xr:uid="{00000000-0005-0000-0000-0000260E0000}"/>
    <cellStyle name="Percentuale 55 4" xfId="1449" xr:uid="{00000000-0005-0000-0000-0000270E0000}"/>
    <cellStyle name="Percentuale 55 4 2" xfId="2338" xr:uid="{00000000-0005-0000-0000-0000280E0000}"/>
    <cellStyle name="Percentuale 55 4 2 2" xfId="3685" xr:uid="{00000000-0005-0000-0000-0000290E0000}"/>
    <cellStyle name="Percentuale 55 4 3" xfId="3684" xr:uid="{00000000-0005-0000-0000-00002A0E0000}"/>
    <cellStyle name="Percentuale 55 5" xfId="1450" xr:uid="{00000000-0005-0000-0000-00002B0E0000}"/>
    <cellStyle name="Percentuale 55 6" xfId="2339" xr:uid="{00000000-0005-0000-0000-00002C0E0000}"/>
    <cellStyle name="Percentuale 56" xfId="1451" xr:uid="{00000000-0005-0000-0000-00002D0E0000}"/>
    <cellStyle name="Percentuale 56 2" xfId="1452" xr:uid="{00000000-0005-0000-0000-00002E0E0000}"/>
    <cellStyle name="Percentuale 56 2 2" xfId="2340" xr:uid="{00000000-0005-0000-0000-00002F0E0000}"/>
    <cellStyle name="Percentuale 56 3" xfId="1453" xr:uid="{00000000-0005-0000-0000-0000300E0000}"/>
    <cellStyle name="Percentuale 56 3 2" xfId="1454" xr:uid="{00000000-0005-0000-0000-0000310E0000}"/>
    <cellStyle name="Percentuale 56 3 3" xfId="2559" xr:uid="{00000000-0005-0000-0000-0000320E0000}"/>
    <cellStyle name="Percentuale 56 3 3 2" xfId="3687" xr:uid="{00000000-0005-0000-0000-0000330E0000}"/>
    <cellStyle name="Percentuale 56 3 4" xfId="3686" xr:uid="{00000000-0005-0000-0000-0000340E0000}"/>
    <cellStyle name="Percentuale 56 4" xfId="1455" xr:uid="{00000000-0005-0000-0000-0000350E0000}"/>
    <cellStyle name="Percentuale 56 4 2" xfId="2341" xr:uid="{00000000-0005-0000-0000-0000360E0000}"/>
    <cellStyle name="Percentuale 56 4 2 2" xfId="3689" xr:uid="{00000000-0005-0000-0000-0000370E0000}"/>
    <cellStyle name="Percentuale 56 4 3" xfId="3688" xr:uid="{00000000-0005-0000-0000-0000380E0000}"/>
    <cellStyle name="Percentuale 56 5" xfId="1456" xr:uid="{00000000-0005-0000-0000-0000390E0000}"/>
    <cellStyle name="Percentuale 56 6" xfId="2342" xr:uid="{00000000-0005-0000-0000-00003A0E0000}"/>
    <cellStyle name="Percentuale 57" xfId="1457" xr:uid="{00000000-0005-0000-0000-00003B0E0000}"/>
    <cellStyle name="Percentuale 57 2" xfId="1458" xr:uid="{00000000-0005-0000-0000-00003C0E0000}"/>
    <cellStyle name="Percentuale 57 2 2" xfId="2343" xr:uid="{00000000-0005-0000-0000-00003D0E0000}"/>
    <cellStyle name="Percentuale 57 3" xfId="1459" xr:uid="{00000000-0005-0000-0000-00003E0E0000}"/>
    <cellStyle name="Percentuale 57 3 2" xfId="1460" xr:uid="{00000000-0005-0000-0000-00003F0E0000}"/>
    <cellStyle name="Percentuale 57 3 3" xfId="2558" xr:uid="{00000000-0005-0000-0000-0000400E0000}"/>
    <cellStyle name="Percentuale 57 3 3 2" xfId="3691" xr:uid="{00000000-0005-0000-0000-0000410E0000}"/>
    <cellStyle name="Percentuale 57 3 4" xfId="3690" xr:uid="{00000000-0005-0000-0000-0000420E0000}"/>
    <cellStyle name="Percentuale 57 4" xfId="1461" xr:uid="{00000000-0005-0000-0000-0000430E0000}"/>
    <cellStyle name="Percentuale 57 4 2" xfId="2344" xr:uid="{00000000-0005-0000-0000-0000440E0000}"/>
    <cellStyle name="Percentuale 57 4 2 2" xfId="3693" xr:uid="{00000000-0005-0000-0000-0000450E0000}"/>
    <cellStyle name="Percentuale 57 4 3" xfId="3692" xr:uid="{00000000-0005-0000-0000-0000460E0000}"/>
    <cellStyle name="Percentuale 57 5" xfId="1462" xr:uid="{00000000-0005-0000-0000-0000470E0000}"/>
    <cellStyle name="Percentuale 57 6" xfId="2345" xr:uid="{00000000-0005-0000-0000-0000480E0000}"/>
    <cellStyle name="Percentuale 58" xfId="1463" xr:uid="{00000000-0005-0000-0000-0000490E0000}"/>
    <cellStyle name="Percentuale 58 2" xfId="1464" xr:uid="{00000000-0005-0000-0000-00004A0E0000}"/>
    <cellStyle name="Percentuale 58 2 2" xfId="2346" xr:uid="{00000000-0005-0000-0000-00004B0E0000}"/>
    <cellStyle name="Percentuale 58 3" xfId="1465" xr:uid="{00000000-0005-0000-0000-00004C0E0000}"/>
    <cellStyle name="Percentuale 58 3 2" xfId="1466" xr:uid="{00000000-0005-0000-0000-00004D0E0000}"/>
    <cellStyle name="Percentuale 58 3 3" xfId="2557" xr:uid="{00000000-0005-0000-0000-00004E0E0000}"/>
    <cellStyle name="Percentuale 58 3 3 2" xfId="3695" xr:uid="{00000000-0005-0000-0000-00004F0E0000}"/>
    <cellStyle name="Percentuale 58 3 4" xfId="3694" xr:uid="{00000000-0005-0000-0000-0000500E0000}"/>
    <cellStyle name="Percentuale 58 4" xfId="1467" xr:uid="{00000000-0005-0000-0000-0000510E0000}"/>
    <cellStyle name="Percentuale 58 4 2" xfId="2347" xr:uid="{00000000-0005-0000-0000-0000520E0000}"/>
    <cellStyle name="Percentuale 58 4 2 2" xfId="3697" xr:uid="{00000000-0005-0000-0000-0000530E0000}"/>
    <cellStyle name="Percentuale 58 4 3" xfId="3696" xr:uid="{00000000-0005-0000-0000-0000540E0000}"/>
    <cellStyle name="Percentuale 58 5" xfId="1468" xr:uid="{00000000-0005-0000-0000-0000550E0000}"/>
    <cellStyle name="Percentuale 58 6" xfId="2348" xr:uid="{00000000-0005-0000-0000-0000560E0000}"/>
    <cellStyle name="Percentuale 59" xfId="1469" xr:uid="{00000000-0005-0000-0000-0000570E0000}"/>
    <cellStyle name="Percentuale 59 2" xfId="1470" xr:uid="{00000000-0005-0000-0000-0000580E0000}"/>
    <cellStyle name="Percentuale 59 2 2" xfId="2349" xr:uid="{00000000-0005-0000-0000-0000590E0000}"/>
    <cellStyle name="Percentuale 59 3" xfId="1471" xr:uid="{00000000-0005-0000-0000-00005A0E0000}"/>
    <cellStyle name="Percentuale 59 3 2" xfId="1472" xr:uid="{00000000-0005-0000-0000-00005B0E0000}"/>
    <cellStyle name="Percentuale 59 3 3" xfId="2556" xr:uid="{00000000-0005-0000-0000-00005C0E0000}"/>
    <cellStyle name="Percentuale 59 3 3 2" xfId="3699" xr:uid="{00000000-0005-0000-0000-00005D0E0000}"/>
    <cellStyle name="Percentuale 59 3 4" xfId="3698" xr:uid="{00000000-0005-0000-0000-00005E0E0000}"/>
    <cellStyle name="Percentuale 59 4" xfId="1473" xr:uid="{00000000-0005-0000-0000-00005F0E0000}"/>
    <cellStyle name="Percentuale 59 4 2" xfId="2350" xr:uid="{00000000-0005-0000-0000-0000600E0000}"/>
    <cellStyle name="Percentuale 59 4 2 2" xfId="3701" xr:uid="{00000000-0005-0000-0000-0000610E0000}"/>
    <cellStyle name="Percentuale 59 4 3" xfId="3700" xr:uid="{00000000-0005-0000-0000-0000620E0000}"/>
    <cellStyle name="Percentuale 59 5" xfId="1474" xr:uid="{00000000-0005-0000-0000-0000630E0000}"/>
    <cellStyle name="Percentuale 59 6" xfId="2351" xr:uid="{00000000-0005-0000-0000-0000640E0000}"/>
    <cellStyle name="Percentuale 6" xfId="1475" xr:uid="{00000000-0005-0000-0000-0000650E0000}"/>
    <cellStyle name="Percentuale 6 2" xfId="1476" xr:uid="{00000000-0005-0000-0000-0000660E0000}"/>
    <cellStyle name="Percentuale 6 2 2" xfId="2352" xr:uid="{00000000-0005-0000-0000-0000670E0000}"/>
    <cellStyle name="Percentuale 6 3" xfId="1477" xr:uid="{00000000-0005-0000-0000-0000680E0000}"/>
    <cellStyle name="Percentuale 6 3 2" xfId="1478" xr:uid="{00000000-0005-0000-0000-0000690E0000}"/>
    <cellStyle name="Percentuale 6 3 3" xfId="2555" xr:uid="{00000000-0005-0000-0000-00006A0E0000}"/>
    <cellStyle name="Percentuale 6 3 3 2" xfId="3703" xr:uid="{00000000-0005-0000-0000-00006B0E0000}"/>
    <cellStyle name="Percentuale 6 3 4" xfId="3702" xr:uid="{00000000-0005-0000-0000-00006C0E0000}"/>
    <cellStyle name="Percentuale 6 4" xfId="1479" xr:uid="{00000000-0005-0000-0000-00006D0E0000}"/>
    <cellStyle name="Percentuale 6 4 2" xfId="2353" xr:uid="{00000000-0005-0000-0000-00006E0E0000}"/>
    <cellStyle name="Percentuale 6 4 2 2" xfId="3705" xr:uid="{00000000-0005-0000-0000-00006F0E0000}"/>
    <cellStyle name="Percentuale 6 4 3" xfId="3704" xr:uid="{00000000-0005-0000-0000-0000700E0000}"/>
    <cellStyle name="Percentuale 6 5" xfId="1480" xr:uid="{00000000-0005-0000-0000-0000710E0000}"/>
    <cellStyle name="Percentuale 6 6" xfId="2354" xr:uid="{00000000-0005-0000-0000-0000720E0000}"/>
    <cellStyle name="Percentuale 60" xfId="1481" xr:uid="{00000000-0005-0000-0000-0000730E0000}"/>
    <cellStyle name="Percentuale 60 2" xfId="1482" xr:uid="{00000000-0005-0000-0000-0000740E0000}"/>
    <cellStyle name="Percentuale 60 2 2" xfId="2355" xr:uid="{00000000-0005-0000-0000-0000750E0000}"/>
    <cellStyle name="Percentuale 60 3" xfId="1483" xr:uid="{00000000-0005-0000-0000-0000760E0000}"/>
    <cellStyle name="Percentuale 60 3 2" xfId="1484" xr:uid="{00000000-0005-0000-0000-0000770E0000}"/>
    <cellStyle name="Percentuale 60 3 3" xfId="2554" xr:uid="{00000000-0005-0000-0000-0000780E0000}"/>
    <cellStyle name="Percentuale 60 3 3 2" xfId="3707" xr:uid="{00000000-0005-0000-0000-0000790E0000}"/>
    <cellStyle name="Percentuale 60 3 4" xfId="3706" xr:uid="{00000000-0005-0000-0000-00007A0E0000}"/>
    <cellStyle name="Percentuale 60 4" xfId="1485" xr:uid="{00000000-0005-0000-0000-00007B0E0000}"/>
    <cellStyle name="Percentuale 60 4 2" xfId="2356" xr:uid="{00000000-0005-0000-0000-00007C0E0000}"/>
    <cellStyle name="Percentuale 60 4 2 2" xfId="3709" xr:uid="{00000000-0005-0000-0000-00007D0E0000}"/>
    <cellStyle name="Percentuale 60 4 3" xfId="3708" xr:uid="{00000000-0005-0000-0000-00007E0E0000}"/>
    <cellStyle name="Percentuale 60 5" xfId="1486" xr:uid="{00000000-0005-0000-0000-00007F0E0000}"/>
    <cellStyle name="Percentuale 60 6" xfId="2357" xr:uid="{00000000-0005-0000-0000-0000800E0000}"/>
    <cellStyle name="Percentuale 61" xfId="1487" xr:uid="{00000000-0005-0000-0000-0000810E0000}"/>
    <cellStyle name="Percentuale 61 2" xfId="1488" xr:uid="{00000000-0005-0000-0000-0000820E0000}"/>
    <cellStyle name="Percentuale 61 2 2" xfId="2358" xr:uid="{00000000-0005-0000-0000-0000830E0000}"/>
    <cellStyle name="Percentuale 61 3" xfId="1489" xr:uid="{00000000-0005-0000-0000-0000840E0000}"/>
    <cellStyle name="Percentuale 61 3 2" xfId="1490" xr:uid="{00000000-0005-0000-0000-0000850E0000}"/>
    <cellStyle name="Percentuale 61 3 3" xfId="2550" xr:uid="{00000000-0005-0000-0000-0000860E0000}"/>
    <cellStyle name="Percentuale 61 3 3 2" xfId="3711" xr:uid="{00000000-0005-0000-0000-0000870E0000}"/>
    <cellStyle name="Percentuale 61 3 4" xfId="3710" xr:uid="{00000000-0005-0000-0000-0000880E0000}"/>
    <cellStyle name="Percentuale 61 4" xfId="1491" xr:uid="{00000000-0005-0000-0000-0000890E0000}"/>
    <cellStyle name="Percentuale 61 4 2" xfId="2359" xr:uid="{00000000-0005-0000-0000-00008A0E0000}"/>
    <cellStyle name="Percentuale 61 4 2 2" xfId="3713" xr:uid="{00000000-0005-0000-0000-00008B0E0000}"/>
    <cellStyle name="Percentuale 61 4 3" xfId="3712" xr:uid="{00000000-0005-0000-0000-00008C0E0000}"/>
    <cellStyle name="Percentuale 61 5" xfId="1492" xr:uid="{00000000-0005-0000-0000-00008D0E0000}"/>
    <cellStyle name="Percentuale 61 6" xfId="2360" xr:uid="{00000000-0005-0000-0000-00008E0E0000}"/>
    <cellStyle name="Percentuale 62" xfId="1493" xr:uid="{00000000-0005-0000-0000-00008F0E0000}"/>
    <cellStyle name="Percentuale 62 2" xfId="1646" xr:uid="{00000000-0005-0000-0000-0000900E0000}"/>
    <cellStyle name="Percentuale 63" xfId="1494" xr:uid="{00000000-0005-0000-0000-0000910E0000}"/>
    <cellStyle name="Percentuale 63 2" xfId="1647" xr:uid="{00000000-0005-0000-0000-0000920E0000}"/>
    <cellStyle name="Percentuale 64" xfId="1495" xr:uid="{00000000-0005-0000-0000-0000930E0000}"/>
    <cellStyle name="Percentuale 64 2" xfId="1648" xr:uid="{00000000-0005-0000-0000-0000940E0000}"/>
    <cellStyle name="Percentuale 65" xfId="1496" xr:uid="{00000000-0005-0000-0000-0000950E0000}"/>
    <cellStyle name="Percentuale 65 2" xfId="1649" xr:uid="{00000000-0005-0000-0000-0000960E0000}"/>
    <cellStyle name="Percentuale 66" xfId="1497" xr:uid="{00000000-0005-0000-0000-0000970E0000}"/>
    <cellStyle name="Percentuale 66 2" xfId="1650" xr:uid="{00000000-0005-0000-0000-0000980E0000}"/>
    <cellStyle name="Percentuale 67" xfId="1498" xr:uid="{00000000-0005-0000-0000-0000990E0000}"/>
    <cellStyle name="Percentuale 67 2" xfId="1651" xr:uid="{00000000-0005-0000-0000-00009A0E0000}"/>
    <cellStyle name="Percentuale 68" xfId="1499" xr:uid="{00000000-0005-0000-0000-00009B0E0000}"/>
    <cellStyle name="Percentuale 68 2" xfId="1500" xr:uid="{00000000-0005-0000-0000-00009C0E0000}"/>
    <cellStyle name="Percentuale 68 2 2" xfId="2361" xr:uid="{00000000-0005-0000-0000-00009D0E0000}"/>
    <cellStyle name="Percentuale 68 3" xfId="1501" xr:uid="{00000000-0005-0000-0000-00009E0E0000}"/>
    <cellStyle name="Percentuale 68 3 2" xfId="1502" xr:uid="{00000000-0005-0000-0000-00009F0E0000}"/>
    <cellStyle name="Percentuale 68 3 3" xfId="2545" xr:uid="{00000000-0005-0000-0000-0000A00E0000}"/>
    <cellStyle name="Percentuale 68 3 3 2" xfId="3715" xr:uid="{00000000-0005-0000-0000-0000A10E0000}"/>
    <cellStyle name="Percentuale 68 3 4" xfId="3714" xr:uid="{00000000-0005-0000-0000-0000A20E0000}"/>
    <cellStyle name="Percentuale 68 4" xfId="1503" xr:uid="{00000000-0005-0000-0000-0000A30E0000}"/>
    <cellStyle name="Percentuale 68 4 2" xfId="2362" xr:uid="{00000000-0005-0000-0000-0000A40E0000}"/>
    <cellStyle name="Percentuale 68 4 2 2" xfId="3717" xr:uid="{00000000-0005-0000-0000-0000A50E0000}"/>
    <cellStyle name="Percentuale 68 4 3" xfId="3716" xr:uid="{00000000-0005-0000-0000-0000A60E0000}"/>
    <cellStyle name="Percentuale 68 5" xfId="1504" xr:uid="{00000000-0005-0000-0000-0000A70E0000}"/>
    <cellStyle name="Percentuale 68 6" xfId="2363" xr:uid="{00000000-0005-0000-0000-0000A80E0000}"/>
    <cellStyle name="Percentuale 69" xfId="1505" xr:uid="{00000000-0005-0000-0000-0000A90E0000}"/>
    <cellStyle name="Percentuale 69 2" xfId="1506" xr:uid="{00000000-0005-0000-0000-0000AA0E0000}"/>
    <cellStyle name="Percentuale 69 2 2" xfId="2364" xr:uid="{00000000-0005-0000-0000-0000AB0E0000}"/>
    <cellStyle name="Percentuale 69 3" xfId="1507" xr:uid="{00000000-0005-0000-0000-0000AC0E0000}"/>
    <cellStyle name="Percentuale 69 3 2" xfId="1508" xr:uid="{00000000-0005-0000-0000-0000AD0E0000}"/>
    <cellStyle name="Percentuale 69 3 3" xfId="2544" xr:uid="{00000000-0005-0000-0000-0000AE0E0000}"/>
    <cellStyle name="Percentuale 69 3 3 2" xfId="3719" xr:uid="{00000000-0005-0000-0000-0000AF0E0000}"/>
    <cellStyle name="Percentuale 69 3 4" xfId="3718" xr:uid="{00000000-0005-0000-0000-0000B00E0000}"/>
    <cellStyle name="Percentuale 69 4" xfId="1509" xr:uid="{00000000-0005-0000-0000-0000B10E0000}"/>
    <cellStyle name="Percentuale 69 4 2" xfId="2365" xr:uid="{00000000-0005-0000-0000-0000B20E0000}"/>
    <cellStyle name="Percentuale 69 4 2 2" xfId="3721" xr:uid="{00000000-0005-0000-0000-0000B30E0000}"/>
    <cellStyle name="Percentuale 69 4 3" xfId="3720" xr:uid="{00000000-0005-0000-0000-0000B40E0000}"/>
    <cellStyle name="Percentuale 69 5" xfId="1510" xr:uid="{00000000-0005-0000-0000-0000B50E0000}"/>
    <cellStyle name="Percentuale 69 6" xfId="2366" xr:uid="{00000000-0005-0000-0000-0000B60E0000}"/>
    <cellStyle name="Percentuale 7" xfId="1511" xr:uid="{00000000-0005-0000-0000-0000B70E0000}"/>
    <cellStyle name="Percentuale 7 2" xfId="1512" xr:uid="{00000000-0005-0000-0000-0000B80E0000}"/>
    <cellStyle name="Percentuale 7 2 2" xfId="2367" xr:uid="{00000000-0005-0000-0000-0000B90E0000}"/>
    <cellStyle name="Percentuale 7 3" xfId="1513" xr:uid="{00000000-0005-0000-0000-0000BA0E0000}"/>
    <cellStyle name="Percentuale 7 3 2" xfId="1514" xr:uid="{00000000-0005-0000-0000-0000BB0E0000}"/>
    <cellStyle name="Percentuale 7 3 3" xfId="2542" xr:uid="{00000000-0005-0000-0000-0000BC0E0000}"/>
    <cellStyle name="Percentuale 7 3 3 2" xfId="3723" xr:uid="{00000000-0005-0000-0000-0000BD0E0000}"/>
    <cellStyle name="Percentuale 7 3 4" xfId="3722" xr:uid="{00000000-0005-0000-0000-0000BE0E0000}"/>
    <cellStyle name="Percentuale 7 4" xfId="1515" xr:uid="{00000000-0005-0000-0000-0000BF0E0000}"/>
    <cellStyle name="Percentuale 7 4 2" xfId="2368" xr:uid="{00000000-0005-0000-0000-0000C00E0000}"/>
    <cellStyle name="Percentuale 7 4 2 2" xfId="3725" xr:uid="{00000000-0005-0000-0000-0000C10E0000}"/>
    <cellStyle name="Percentuale 7 4 3" xfId="3724" xr:uid="{00000000-0005-0000-0000-0000C20E0000}"/>
    <cellStyle name="Percentuale 7 5" xfId="1516" xr:uid="{00000000-0005-0000-0000-0000C30E0000}"/>
    <cellStyle name="Percentuale 7 6" xfId="2369" xr:uid="{00000000-0005-0000-0000-0000C40E0000}"/>
    <cellStyle name="Percentuale 8" xfId="1517" xr:uid="{00000000-0005-0000-0000-0000C50E0000}"/>
    <cellStyle name="Percentuale 8 2" xfId="1518" xr:uid="{00000000-0005-0000-0000-0000C60E0000}"/>
    <cellStyle name="Percentuale 8 2 2" xfId="2370" xr:uid="{00000000-0005-0000-0000-0000C70E0000}"/>
    <cellStyle name="Percentuale 8 3" xfId="1519" xr:uid="{00000000-0005-0000-0000-0000C80E0000}"/>
    <cellStyle name="Percentuale 8 3 2" xfId="1520" xr:uid="{00000000-0005-0000-0000-0000C90E0000}"/>
    <cellStyle name="Percentuale 8 3 3" xfId="2763" xr:uid="{00000000-0005-0000-0000-0000CA0E0000}"/>
    <cellStyle name="Percentuale 8 3 3 2" xfId="3727" xr:uid="{00000000-0005-0000-0000-0000CB0E0000}"/>
    <cellStyle name="Percentuale 8 3 4" xfId="3726" xr:uid="{00000000-0005-0000-0000-0000CC0E0000}"/>
    <cellStyle name="Percentuale 8 4" xfId="1521" xr:uid="{00000000-0005-0000-0000-0000CD0E0000}"/>
    <cellStyle name="Percentuale 8 4 2" xfId="2371" xr:uid="{00000000-0005-0000-0000-0000CE0E0000}"/>
    <cellStyle name="Percentuale 8 4 2 2" xfId="3729" xr:uid="{00000000-0005-0000-0000-0000CF0E0000}"/>
    <cellStyle name="Percentuale 8 4 3" xfId="3728" xr:uid="{00000000-0005-0000-0000-0000D00E0000}"/>
    <cellStyle name="Percentuale 8 5" xfId="1522" xr:uid="{00000000-0005-0000-0000-0000D10E0000}"/>
    <cellStyle name="Percentuale 8 6" xfId="2372" xr:uid="{00000000-0005-0000-0000-0000D20E0000}"/>
    <cellStyle name="Percentuale 9" xfId="1523" xr:uid="{00000000-0005-0000-0000-0000D30E0000}"/>
    <cellStyle name="Percentuale 9 2" xfId="1524" xr:uid="{00000000-0005-0000-0000-0000D40E0000}"/>
    <cellStyle name="Percentuale 9 2 2" xfId="2373" xr:uid="{00000000-0005-0000-0000-0000D50E0000}"/>
    <cellStyle name="Percentuale 9 3" xfId="1525" xr:uid="{00000000-0005-0000-0000-0000D60E0000}"/>
    <cellStyle name="Percentuale 9 3 2" xfId="1526" xr:uid="{00000000-0005-0000-0000-0000D70E0000}"/>
    <cellStyle name="Percentuale 9 3 3" xfId="2843" xr:uid="{00000000-0005-0000-0000-0000D80E0000}"/>
    <cellStyle name="Percentuale 9 3 3 2" xfId="3731" xr:uid="{00000000-0005-0000-0000-0000D90E0000}"/>
    <cellStyle name="Percentuale 9 3 4" xfId="3730" xr:uid="{00000000-0005-0000-0000-0000DA0E0000}"/>
    <cellStyle name="Percentuale 9 4" xfId="1527" xr:uid="{00000000-0005-0000-0000-0000DB0E0000}"/>
    <cellStyle name="Percentuale 9 4 2" xfId="2374" xr:uid="{00000000-0005-0000-0000-0000DC0E0000}"/>
    <cellStyle name="Percentuale 9 4 2 2" xfId="3733" xr:uid="{00000000-0005-0000-0000-0000DD0E0000}"/>
    <cellStyle name="Percentuale 9 4 3" xfId="3732" xr:uid="{00000000-0005-0000-0000-0000DE0E0000}"/>
    <cellStyle name="Percentuale 9 5" xfId="1528" xr:uid="{00000000-0005-0000-0000-0000DF0E0000}"/>
    <cellStyle name="Percentuale 9 6" xfId="2375" xr:uid="{00000000-0005-0000-0000-0000E00E0000}"/>
    <cellStyle name="Procent 2" xfId="11" xr:uid="{00000000-0005-0000-0000-0000E10E0000}"/>
    <cellStyle name="Procent 2 2" xfId="2376" xr:uid="{00000000-0005-0000-0000-0000E20E0000}"/>
    <cellStyle name="Procent 2 3" xfId="1529" xr:uid="{00000000-0005-0000-0000-0000E30E0000}"/>
    <cellStyle name="Procent 3" xfId="2377" xr:uid="{00000000-0005-0000-0000-0000E40E0000}"/>
    <cellStyle name="Procent 3 2" xfId="2860" xr:uid="{00000000-0005-0000-0000-0000E50E0000}"/>
    <cellStyle name="Procent 3 3" xfId="2859" xr:uid="{00000000-0005-0000-0000-0000E60E0000}"/>
    <cellStyle name="Procent 4" xfId="2508" xr:uid="{00000000-0005-0000-0000-0000E70E0000}"/>
    <cellStyle name="Procent 4 2" xfId="3734" xr:uid="{00000000-0005-0000-0000-0000E80E0000}"/>
    <cellStyle name="Procent 5" xfId="3738" xr:uid="{00000000-0005-0000-0000-0000E90E0000}"/>
    <cellStyle name="Standard_FI00EU01" xfId="1913" xr:uid="{00000000-0005-0000-0000-0000EA0E0000}"/>
    <cellStyle name="Testo avviso" xfId="1530" xr:uid="{00000000-0005-0000-0000-0000EB0E0000}"/>
    <cellStyle name="Testo descrittivo" xfId="1531" xr:uid="{00000000-0005-0000-0000-0000EC0E0000}"/>
    <cellStyle name="Text" xfId="8" xr:uid="{00000000-0005-0000-0000-0000ED0E0000}"/>
    <cellStyle name="Titolo" xfId="1532" xr:uid="{00000000-0005-0000-0000-0000EE0E0000}"/>
    <cellStyle name="Titolo 1" xfId="1533" xr:uid="{00000000-0005-0000-0000-0000EF0E0000}"/>
    <cellStyle name="Titolo 2" xfId="1534" xr:uid="{00000000-0005-0000-0000-0000F00E0000}"/>
    <cellStyle name="Titolo 3" xfId="1535" xr:uid="{00000000-0005-0000-0000-0000F10E0000}"/>
    <cellStyle name="Titolo 3 2" xfId="2762" xr:uid="{00000000-0005-0000-0000-0000F20E0000}"/>
    <cellStyle name="Titolo 4" xfId="1536" xr:uid="{00000000-0005-0000-0000-0000F30E0000}"/>
    <cellStyle name="Total 2" xfId="2378" xr:uid="{00000000-0005-0000-0000-0000F40E0000}"/>
    <cellStyle name="Totale" xfId="1537" xr:uid="{00000000-0005-0000-0000-0000F50E0000}"/>
    <cellStyle name="Totale 2" xfId="2540" xr:uid="{00000000-0005-0000-0000-0000F60E0000}"/>
    <cellStyle name="Totale 3" xfId="2539" xr:uid="{00000000-0005-0000-0000-0000F70E0000}"/>
    <cellStyle name="Totale 4" xfId="2538" xr:uid="{00000000-0005-0000-0000-0000F80E0000}"/>
    <cellStyle name="Totale 5" xfId="2761" xr:uid="{00000000-0005-0000-0000-0000F90E0000}"/>
    <cellStyle name="Totale 6" xfId="2537" xr:uid="{00000000-0005-0000-0000-0000FA0E0000}"/>
    <cellStyle name="Totale 7" xfId="3749" xr:uid="{00000000-0005-0000-0000-0000FB0E0000}"/>
    <cellStyle name="Ugyldig 2" xfId="1543" xr:uid="{00000000-0005-0000-0000-0000FC0E0000}"/>
    <cellStyle name="Uncertain" xfId="2861" xr:uid="{00000000-0005-0000-0000-0000FD0E0000}"/>
    <cellStyle name="Usikre tal" xfId="9" xr:uid="{00000000-0005-0000-0000-0000FE0E0000}"/>
    <cellStyle name="Valore non valido" xfId="1538" xr:uid="{00000000-0005-0000-0000-0000FF0E0000}"/>
    <cellStyle name="Valore valido" xfId="1539" xr:uid="{00000000-0005-0000-0000-0000000F0000}"/>
    <cellStyle name="Year" xfId="1921" xr:uid="{00000000-0005-0000-0000-0000010F0000}"/>
    <cellStyle name="Years" xfId="2862" xr:uid="{00000000-0005-0000-0000-0000020F0000}"/>
    <cellStyle name="Обычный_CRF2002 (1)" xfId="1540" xr:uid="{00000000-0005-0000-0000-0000030F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22</xdr:col>
      <xdr:colOff>0</xdr:colOff>
      <xdr:row>14</xdr:row>
      <xdr:rowOff>0</xdr:rowOff>
    </xdr:from>
    <xdr:to>
      <xdr:col>27</xdr:col>
      <xdr:colOff>581025</xdr:colOff>
      <xdr:row>55</xdr:row>
      <xdr:rowOff>9525</xdr:rowOff>
    </xdr:to>
    <xdr:pic>
      <xdr:nvPicPr>
        <xdr:cNvPr id="2" name="Picture 1">
          <a:extLst>
            <a:ext uri="{FF2B5EF4-FFF2-40B4-BE49-F238E27FC236}">
              <a16:creationId xmlns:a16="http://schemas.microsoft.com/office/drawing/2014/main" id="{00000000-0008-0000-03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041600" y="2695575"/>
          <a:ext cx="3724275" cy="78200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http://www.ens.dk/sites/ens.dk/files/info/tal-kort/statistik-noegletal/aarlig-energistatistik/energistatistik2013.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9"/>
  </sheetPr>
  <dimension ref="A3:E12"/>
  <sheetViews>
    <sheetView zoomScale="115" zoomScaleNormal="115" workbookViewId="0">
      <selection activeCell="A16" sqref="A16"/>
    </sheetView>
  </sheetViews>
  <sheetFormatPr defaultRowHeight="14.4"/>
  <cols>
    <col min="1" max="1" width="11.5546875" customWidth="1"/>
    <col min="2" max="2" width="15.6640625" customWidth="1"/>
    <col min="3" max="3" width="15.6640625" bestFit="1" customWidth="1"/>
    <col min="4" max="4" width="19.88671875" customWidth="1"/>
    <col min="5" max="5" width="80" customWidth="1"/>
  </cols>
  <sheetData>
    <row r="3" spans="1:5">
      <c r="A3" s="68" t="s">
        <v>67</v>
      </c>
      <c r="B3" s="68" t="s">
        <v>68</v>
      </c>
      <c r="C3" s="68" t="s">
        <v>69</v>
      </c>
      <c r="D3" s="68" t="s">
        <v>70</v>
      </c>
      <c r="E3" s="68" t="s">
        <v>71</v>
      </c>
    </row>
    <row r="4" spans="1:5" s="67" customFormat="1">
      <c r="A4" s="80">
        <v>43068</v>
      </c>
      <c r="B4" s="79" t="s">
        <v>103</v>
      </c>
      <c r="C4" s="68"/>
      <c r="D4" s="68"/>
      <c r="E4" s="79" t="s">
        <v>243</v>
      </c>
    </row>
    <row r="5" spans="1:5" s="67" customFormat="1">
      <c r="A5" s="80">
        <v>42979</v>
      </c>
      <c r="B5" s="79" t="s">
        <v>205</v>
      </c>
      <c r="C5" s="79"/>
      <c r="D5" s="79"/>
      <c r="E5" s="79" t="s">
        <v>244</v>
      </c>
    </row>
    <row r="6" spans="1:5" s="67" customFormat="1">
      <c r="A6" s="80">
        <v>42888</v>
      </c>
      <c r="B6" s="79" t="s">
        <v>103</v>
      </c>
      <c r="C6" s="68"/>
      <c r="D6" s="68"/>
      <c r="E6" s="79" t="s">
        <v>204</v>
      </c>
    </row>
    <row r="7" spans="1:5" s="67" customFormat="1">
      <c r="A7" s="80">
        <v>42888</v>
      </c>
      <c r="B7" s="79" t="s">
        <v>103</v>
      </c>
      <c r="C7" s="68"/>
      <c r="D7" s="68"/>
      <c r="E7" s="79" t="s">
        <v>203</v>
      </c>
    </row>
    <row r="8" spans="1:5" s="67" customFormat="1">
      <c r="A8" s="80">
        <v>42877</v>
      </c>
      <c r="B8" s="79" t="s">
        <v>103</v>
      </c>
      <c r="C8" s="79" t="s">
        <v>104</v>
      </c>
      <c r="D8" s="79"/>
      <c r="E8" s="79" t="s">
        <v>105</v>
      </c>
    </row>
    <row r="9" spans="1:5" s="67" customFormat="1">
      <c r="A9" s="70">
        <v>42509</v>
      </c>
      <c r="B9" s="69" t="s">
        <v>98</v>
      </c>
      <c r="C9" s="69" t="s">
        <v>99</v>
      </c>
      <c r="D9" s="69"/>
      <c r="E9" s="69" t="s">
        <v>100</v>
      </c>
    </row>
    <row r="10" spans="1:5" s="69" customFormat="1">
      <c r="A10" s="70">
        <v>42318</v>
      </c>
      <c r="B10" s="69" t="s">
        <v>72</v>
      </c>
      <c r="C10" s="69" t="s">
        <v>97</v>
      </c>
      <c r="D10" s="69" t="str">
        <f>ADDRESS(ROW(NETS_Emi_Coeff_X!B4),COLUMN(NETS_Emi_Coeff_X!B4),4,1)&amp;":"&amp;ADDRESS(ROW(NETS_Emi_Coeff_X!B23),COLUMN(NETS_Emi_Coeff_X!B23),4,1)</f>
        <v>B4:B23</v>
      </c>
      <c r="E10" s="69" t="s">
        <v>96</v>
      </c>
    </row>
    <row r="11" spans="1:5" s="69" customFormat="1">
      <c r="A11" s="70">
        <v>42318</v>
      </c>
      <c r="B11" s="69" t="s">
        <v>72</v>
      </c>
      <c r="C11" s="69" t="s">
        <v>95</v>
      </c>
      <c r="D11" s="69" t="str">
        <f>ADDRESS(ROW(ETS_Emi_Coeff!B4),COLUMN(ETS_Emi_Coeff!B4),4,1)&amp;":"&amp;ADDRESS(ROW(ETS_Emi_Coeff!B29),COLUMN(ETS_Emi_Coeff!B29),4,1)</f>
        <v>B4:B29</v>
      </c>
      <c r="E11" s="69" t="s">
        <v>96</v>
      </c>
    </row>
    <row r="12" spans="1:5" s="69" customFormat="1">
      <c r="A12" s="70">
        <v>42313</v>
      </c>
      <c r="B12" s="69" t="s">
        <v>72</v>
      </c>
      <c r="C12" s="69" t="s">
        <v>73</v>
      </c>
      <c r="D12" s="69" t="str">
        <f>ADDRESS(ROW(Intro!B10),COLUMN(Intro!B10),4,1)</f>
        <v>B10</v>
      </c>
    </row>
  </sheetData>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9"/>
  </sheetPr>
  <dimension ref="B2:C18"/>
  <sheetViews>
    <sheetView workbookViewId="0">
      <selection activeCell="B21" sqref="B21:B22"/>
    </sheetView>
  </sheetViews>
  <sheetFormatPr defaultRowHeight="14.4"/>
  <cols>
    <col min="2" max="2" width="28.6640625" bestFit="1" customWidth="1"/>
  </cols>
  <sheetData>
    <row r="2" spans="2:3" ht="18">
      <c r="B2" s="72" t="s">
        <v>65</v>
      </c>
      <c r="C2" s="67"/>
    </row>
    <row r="4" spans="2:3">
      <c r="B4" s="68" t="s">
        <v>66</v>
      </c>
      <c r="C4" s="67" t="s">
        <v>74</v>
      </c>
    </row>
    <row r="5" spans="2:3">
      <c r="B5" s="68"/>
      <c r="C5" s="67"/>
    </row>
    <row r="6" spans="2:3">
      <c r="C6" t="s">
        <v>75</v>
      </c>
    </row>
    <row r="8" spans="2:3">
      <c r="B8" s="66" t="s">
        <v>90</v>
      </c>
      <c r="C8" s="65" t="s">
        <v>91</v>
      </c>
    </row>
    <row r="10" spans="2:3">
      <c r="B10" s="71" t="s">
        <v>64</v>
      </c>
      <c r="C10" s="67"/>
    </row>
    <row r="11" spans="2:3">
      <c r="B11" s="68"/>
      <c r="C11" s="67"/>
    </row>
    <row r="12" spans="2:3">
      <c r="B12" s="76" t="s">
        <v>86</v>
      </c>
      <c r="C12" t="s">
        <v>87</v>
      </c>
    </row>
    <row r="13" spans="2:3">
      <c r="B13" s="76" t="s">
        <v>88</v>
      </c>
      <c r="C13" s="67" t="s">
        <v>89</v>
      </c>
    </row>
    <row r="14" spans="2:3">
      <c r="B14" s="75" t="s">
        <v>76</v>
      </c>
      <c r="C14" s="67" t="s">
        <v>77</v>
      </c>
    </row>
    <row r="15" spans="2:3">
      <c r="B15" s="75" t="s">
        <v>78</v>
      </c>
      <c r="C15" s="67" t="s">
        <v>79</v>
      </c>
    </row>
    <row r="16" spans="2:3">
      <c r="B16" s="75" t="s">
        <v>80</v>
      </c>
      <c r="C16" t="s">
        <v>81</v>
      </c>
    </row>
    <row r="17" spans="2:3">
      <c r="B17" s="75" t="s">
        <v>82</v>
      </c>
      <c r="C17" s="67" t="s">
        <v>83</v>
      </c>
    </row>
    <row r="18" spans="2:3">
      <c r="B18" s="75" t="s">
        <v>84</v>
      </c>
      <c r="C18" t="s">
        <v>85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2D050"/>
  </sheetPr>
  <dimension ref="A1:AO217"/>
  <sheetViews>
    <sheetView topLeftCell="A85" zoomScale="55" zoomScaleNormal="55" workbookViewId="0">
      <selection activeCell="F128" sqref="F128"/>
    </sheetView>
  </sheetViews>
  <sheetFormatPr defaultRowHeight="14.4"/>
  <cols>
    <col min="2" max="2" width="9.109375" style="9"/>
    <col min="3" max="3" width="14.33203125" bestFit="1" customWidth="1"/>
    <col min="4" max="6" width="14.33203125" style="49" customWidth="1"/>
    <col min="8" max="10" width="9.109375" style="67"/>
    <col min="12" max="12" width="18" bestFit="1" customWidth="1"/>
    <col min="13" max="13" width="14.109375" customWidth="1"/>
    <col min="14" max="14" width="17.44140625" customWidth="1"/>
    <col min="16" max="16" width="28" style="10" customWidth="1"/>
    <col min="17" max="17" width="36.5546875" style="115" customWidth="1"/>
    <col min="18" max="18" width="53.109375" style="1" bestFit="1" customWidth="1"/>
    <col min="19" max="19" width="39.109375" style="1" customWidth="1"/>
    <col min="20" max="20" width="14.109375" customWidth="1"/>
    <col min="22" max="22" width="66.5546875" customWidth="1"/>
    <col min="23" max="31" width="9.44140625" style="22" customWidth="1"/>
    <col min="32" max="34" width="9.109375" style="22"/>
    <col min="35" max="35" width="68" bestFit="1" customWidth="1"/>
    <col min="36" max="36" width="19.44140625" style="9" customWidth="1"/>
    <col min="39" max="39" width="33.5546875" customWidth="1"/>
    <col min="40" max="40" width="9.109375" style="9"/>
  </cols>
  <sheetData>
    <row r="1" spans="1:41">
      <c r="A1" s="56" t="s">
        <v>62</v>
      </c>
      <c r="R1" s="115"/>
      <c r="S1" s="5"/>
    </row>
    <row r="2" spans="1:41" ht="15" customHeight="1">
      <c r="B2" s="51" t="s">
        <v>55</v>
      </c>
      <c r="C2" s="50"/>
      <c r="D2" s="50"/>
      <c r="E2" s="50"/>
      <c r="F2" s="50"/>
      <c r="R2" s="115"/>
      <c r="V2" s="18"/>
      <c r="W2" s="18"/>
      <c r="X2" s="18"/>
      <c r="Y2" s="18"/>
      <c r="Z2" s="18"/>
      <c r="AA2" s="18"/>
    </row>
    <row r="3" spans="1:41" ht="15" thickBot="1">
      <c r="B3" s="36" t="s">
        <v>56</v>
      </c>
      <c r="C3" s="36" t="s">
        <v>57</v>
      </c>
      <c r="D3" s="36" t="s">
        <v>58</v>
      </c>
      <c r="E3" s="36" t="s">
        <v>59</v>
      </c>
      <c r="F3" s="36" t="s">
        <v>4</v>
      </c>
      <c r="G3" s="43" t="s">
        <v>206</v>
      </c>
      <c r="H3" s="43" t="s">
        <v>207</v>
      </c>
      <c r="I3" s="43" t="s">
        <v>209</v>
      </c>
      <c r="J3" s="43" t="s">
        <v>208</v>
      </c>
      <c r="K3" s="26" t="s">
        <v>5</v>
      </c>
      <c r="L3" s="26" t="s">
        <v>6</v>
      </c>
      <c r="M3" s="26" t="s">
        <v>7</v>
      </c>
      <c r="N3" s="37" t="s">
        <v>8</v>
      </c>
      <c r="O3" s="55"/>
      <c r="P3" s="32" t="s">
        <v>9</v>
      </c>
      <c r="Q3" s="48"/>
      <c r="R3" s="115"/>
      <c r="S3" s="32" t="s">
        <v>61</v>
      </c>
      <c r="V3" s="4" t="s">
        <v>52</v>
      </c>
      <c r="X3" s="67"/>
      <c r="Y3" s="22" t="s">
        <v>249</v>
      </c>
      <c r="AI3" s="22"/>
      <c r="AJ3"/>
      <c r="AK3" s="9"/>
      <c r="AN3"/>
      <c r="AO3" s="9"/>
    </row>
    <row r="4" spans="1:41" ht="15.75" customHeight="1">
      <c r="B4" s="77" t="s">
        <v>94</v>
      </c>
      <c r="C4" s="127"/>
      <c r="D4" s="127" t="s">
        <v>60</v>
      </c>
      <c r="E4" s="127">
        <v>2010</v>
      </c>
      <c r="F4" s="128" t="s">
        <v>10</v>
      </c>
      <c r="G4" s="117">
        <f>HLOOKUP((RIGHT(F4,3)),$W$4:$AI$6,3,FALSE)*P4</f>
        <v>94.25</v>
      </c>
      <c r="H4" s="133">
        <f>G4</f>
        <v>94.25</v>
      </c>
      <c r="I4" s="133">
        <f>G4</f>
        <v>94.25</v>
      </c>
      <c r="J4" s="133">
        <f>G4</f>
        <v>94.25</v>
      </c>
      <c r="K4" s="129" t="s">
        <v>11</v>
      </c>
      <c r="L4" s="127"/>
      <c r="M4" s="128" t="s">
        <v>10</v>
      </c>
      <c r="N4" s="123" t="s">
        <v>12</v>
      </c>
      <c r="O4" s="55"/>
      <c r="P4" s="112">
        <v>1</v>
      </c>
      <c r="Q4" s="116" t="s">
        <v>239</v>
      </c>
      <c r="R4" s="115"/>
      <c r="S4" s="67" t="s">
        <v>246</v>
      </c>
      <c r="V4" s="20" t="s">
        <v>38</v>
      </c>
      <c r="W4" s="17" t="s">
        <v>42</v>
      </c>
      <c r="X4" s="54" t="s">
        <v>43</v>
      </c>
      <c r="Y4" s="16" t="s">
        <v>248</v>
      </c>
      <c r="Z4" s="16" t="s">
        <v>44</v>
      </c>
      <c r="AA4" s="16" t="s">
        <v>45</v>
      </c>
      <c r="AB4" s="16" t="s">
        <v>17</v>
      </c>
      <c r="AC4" s="21" t="s">
        <v>46</v>
      </c>
      <c r="AD4" s="21" t="s">
        <v>2</v>
      </c>
      <c r="AE4" s="21" t="s">
        <v>3</v>
      </c>
      <c r="AF4" s="21" t="s">
        <v>51</v>
      </c>
      <c r="AG4" s="109" t="s">
        <v>213</v>
      </c>
      <c r="AH4" s="109" t="s">
        <v>215</v>
      </c>
      <c r="AI4" s="21" t="s">
        <v>235</v>
      </c>
      <c r="AJ4"/>
      <c r="AK4" s="9"/>
      <c r="AN4"/>
      <c r="AO4" s="9"/>
    </row>
    <row r="5" spans="1:41" ht="15" thickBot="1">
      <c r="B5" s="45"/>
      <c r="C5" s="119"/>
      <c r="D5" s="119" t="s">
        <v>60</v>
      </c>
      <c r="E5" s="119">
        <v>2010</v>
      </c>
      <c r="F5" s="120" t="s">
        <v>13</v>
      </c>
      <c r="G5" s="117">
        <f>HLOOKUP((RIGHT(F5,3)),$W$4:$AI$6,3,FALSE)*P5</f>
        <v>78</v>
      </c>
      <c r="H5" s="134">
        <f t="shared" ref="H5:H91" si="0">G5</f>
        <v>78</v>
      </c>
      <c r="I5" s="134">
        <f t="shared" ref="I5:I91" si="1">G5</f>
        <v>78</v>
      </c>
      <c r="J5" s="134">
        <f t="shared" ref="J5:J91" si="2">G5</f>
        <v>78</v>
      </c>
      <c r="K5" s="118" t="s">
        <v>11</v>
      </c>
      <c r="L5" s="119"/>
      <c r="M5" s="120" t="s">
        <v>13</v>
      </c>
      <c r="N5" s="124" t="s">
        <v>12</v>
      </c>
      <c r="O5" s="55"/>
      <c r="P5" s="112">
        <v>1</v>
      </c>
      <c r="Q5" s="116" t="s">
        <v>239</v>
      </c>
      <c r="R5" s="115"/>
      <c r="S5" s="67"/>
      <c r="V5" s="15" t="s">
        <v>39</v>
      </c>
      <c r="W5" s="19" t="s">
        <v>40</v>
      </c>
      <c r="X5" s="59" t="s">
        <v>40</v>
      </c>
      <c r="Y5" s="19" t="s">
        <v>40</v>
      </c>
      <c r="Z5" s="19" t="s">
        <v>40</v>
      </c>
      <c r="AA5" s="19" t="s">
        <v>40</v>
      </c>
      <c r="AB5" s="19" t="s">
        <v>40</v>
      </c>
      <c r="AC5" s="19" t="s">
        <v>40</v>
      </c>
      <c r="AD5" s="19" t="s">
        <v>40</v>
      </c>
      <c r="AE5" s="19" t="s">
        <v>40</v>
      </c>
      <c r="AF5" s="19" t="s">
        <v>40</v>
      </c>
      <c r="AG5" s="110" t="s">
        <v>40</v>
      </c>
      <c r="AH5" s="110" t="s">
        <v>40</v>
      </c>
      <c r="AI5" s="22"/>
      <c r="AJ5"/>
      <c r="AK5" s="9"/>
      <c r="AN5"/>
      <c r="AO5" s="9"/>
    </row>
    <row r="6" spans="1:41">
      <c r="B6" s="78" t="s">
        <v>94</v>
      </c>
      <c r="C6" s="119"/>
      <c r="D6" s="119" t="s">
        <v>60</v>
      </c>
      <c r="E6" s="119">
        <v>2010</v>
      </c>
      <c r="F6" s="120" t="s">
        <v>14</v>
      </c>
      <c r="G6" s="117">
        <f>HLOOKUP((RIGHT(F6,3)),$W$4:$AI$6,3,FALSE)*P6</f>
        <v>74</v>
      </c>
      <c r="H6" s="134">
        <f t="shared" si="0"/>
        <v>74</v>
      </c>
      <c r="I6" s="134">
        <f t="shared" si="1"/>
        <v>74</v>
      </c>
      <c r="J6" s="134">
        <f t="shared" si="2"/>
        <v>74</v>
      </c>
      <c r="K6" s="118" t="s">
        <v>11</v>
      </c>
      <c r="L6" s="119"/>
      <c r="M6" s="120" t="s">
        <v>14</v>
      </c>
      <c r="N6" s="124" t="s">
        <v>12</v>
      </c>
      <c r="O6" s="55"/>
      <c r="P6" s="112">
        <v>1</v>
      </c>
      <c r="Q6" s="116" t="s">
        <v>239</v>
      </c>
      <c r="R6" s="115"/>
      <c r="S6" s="67" t="s">
        <v>246</v>
      </c>
      <c r="V6" s="14" t="s">
        <v>41</v>
      </c>
      <c r="W6" s="13">
        <v>94.25</v>
      </c>
      <c r="X6" s="61">
        <v>78</v>
      </c>
      <c r="Y6" s="13">
        <v>78</v>
      </c>
      <c r="Z6" s="13">
        <v>74</v>
      </c>
      <c r="AA6" s="13">
        <v>37</v>
      </c>
      <c r="AB6" s="13">
        <v>56.79</v>
      </c>
      <c r="AC6" s="13">
        <v>73</v>
      </c>
      <c r="AD6" s="13">
        <v>63.1</v>
      </c>
      <c r="AE6" s="13">
        <v>65</v>
      </c>
      <c r="AF6" s="13">
        <v>72</v>
      </c>
      <c r="AG6" s="111">
        <f>Y6</f>
        <v>78</v>
      </c>
      <c r="AH6" s="111">
        <f>W6</f>
        <v>94.25</v>
      </c>
      <c r="AI6" s="61">
        <v>71.900000000000006</v>
      </c>
      <c r="AJ6" s="65" t="s">
        <v>216</v>
      </c>
      <c r="AK6" s="9"/>
      <c r="AN6"/>
      <c r="AO6" s="9"/>
    </row>
    <row r="7" spans="1:41">
      <c r="B7" s="78" t="s">
        <v>94</v>
      </c>
      <c r="C7" s="119"/>
      <c r="D7" s="119" t="s">
        <v>60</v>
      </c>
      <c r="E7" s="119">
        <v>2010</v>
      </c>
      <c r="F7" s="120" t="s">
        <v>15</v>
      </c>
      <c r="G7" s="117">
        <f>HLOOKUP((RIGHT(F7,3)),$W$4:$AI$6,3,FALSE)*P7</f>
        <v>0</v>
      </c>
      <c r="H7" s="134">
        <f t="shared" si="0"/>
        <v>0</v>
      </c>
      <c r="I7" s="134">
        <f t="shared" si="1"/>
        <v>0</v>
      </c>
      <c r="J7" s="134">
        <f t="shared" si="2"/>
        <v>0</v>
      </c>
      <c r="K7" s="118" t="s">
        <v>11</v>
      </c>
      <c r="L7" s="119"/>
      <c r="M7" s="120" t="s">
        <v>15</v>
      </c>
      <c r="N7" s="124" t="s">
        <v>12</v>
      </c>
      <c r="O7" s="55"/>
      <c r="P7" s="113">
        <v>0</v>
      </c>
      <c r="Q7" s="116" t="s">
        <v>239</v>
      </c>
      <c r="R7" s="115"/>
      <c r="S7" s="67" t="s">
        <v>246</v>
      </c>
      <c r="V7" t="s">
        <v>47</v>
      </c>
      <c r="W7" s="22" t="s">
        <v>50</v>
      </c>
      <c r="X7" s="67"/>
      <c r="AI7" s="22"/>
      <c r="AJ7"/>
      <c r="AK7" s="9"/>
      <c r="AN7"/>
      <c r="AO7" s="9"/>
    </row>
    <row r="8" spans="1:41">
      <c r="B8" s="78" t="s">
        <v>94</v>
      </c>
      <c r="C8" s="119"/>
      <c r="D8" s="119" t="s">
        <v>60</v>
      </c>
      <c r="E8" s="119">
        <v>2013</v>
      </c>
      <c r="F8" s="120" t="s">
        <v>15</v>
      </c>
      <c r="G8" s="117">
        <f>HLOOKUP((RIGHT(F8,3)),$W$4:$AI$6,3,FALSE)*P8</f>
        <v>37</v>
      </c>
      <c r="H8" s="134">
        <f t="shared" si="0"/>
        <v>37</v>
      </c>
      <c r="I8" s="134">
        <f t="shared" si="1"/>
        <v>37</v>
      </c>
      <c r="J8" s="134">
        <f t="shared" si="2"/>
        <v>37</v>
      </c>
      <c r="K8" s="118" t="s">
        <v>11</v>
      </c>
      <c r="L8" s="119"/>
      <c r="M8" s="120" t="s">
        <v>15</v>
      </c>
      <c r="N8" s="124" t="s">
        <v>12</v>
      </c>
      <c r="O8" s="55"/>
      <c r="P8" s="113">
        <v>1</v>
      </c>
      <c r="Q8" s="116" t="s">
        <v>239</v>
      </c>
      <c r="R8" s="115"/>
      <c r="S8" s="67" t="s">
        <v>246</v>
      </c>
      <c r="V8" t="s">
        <v>48</v>
      </c>
      <c r="W8" s="18" t="s">
        <v>49</v>
      </c>
      <c r="X8" s="67"/>
      <c r="AI8" s="22"/>
      <c r="AJ8"/>
      <c r="AK8" s="9"/>
      <c r="AN8"/>
      <c r="AO8" s="9"/>
    </row>
    <row r="9" spans="1:41">
      <c r="B9" s="45"/>
      <c r="C9" s="119"/>
      <c r="D9" s="119" t="s">
        <v>60</v>
      </c>
      <c r="E9" s="119">
        <v>2010</v>
      </c>
      <c r="F9" s="120" t="s">
        <v>16</v>
      </c>
      <c r="G9" s="117">
        <f>HLOOKUP((RIGHT(F9,3)),$W$4:$AI$6,3,FALSE)*P9</f>
        <v>56.79</v>
      </c>
      <c r="H9" s="134">
        <f t="shared" si="0"/>
        <v>56.79</v>
      </c>
      <c r="I9" s="134">
        <f t="shared" si="1"/>
        <v>56.79</v>
      </c>
      <c r="J9" s="134">
        <f t="shared" si="2"/>
        <v>56.79</v>
      </c>
      <c r="K9" s="118" t="s">
        <v>11</v>
      </c>
      <c r="L9" s="119"/>
      <c r="M9" s="120" t="s">
        <v>16</v>
      </c>
      <c r="N9" s="124" t="s">
        <v>12</v>
      </c>
      <c r="O9" s="55"/>
      <c r="P9" s="112">
        <v>1</v>
      </c>
      <c r="Q9" s="116" t="s">
        <v>239</v>
      </c>
      <c r="R9" s="115"/>
      <c r="S9" s="67"/>
      <c r="X9" s="67"/>
      <c r="AI9" s="22"/>
      <c r="AJ9"/>
      <c r="AK9" s="9"/>
      <c r="AN9"/>
      <c r="AO9" s="9"/>
    </row>
    <row r="10" spans="1:41" s="67" customFormat="1">
      <c r="B10" s="78" t="s">
        <v>94</v>
      </c>
      <c r="C10" s="119"/>
      <c r="D10" s="119" t="s">
        <v>60</v>
      </c>
      <c r="E10" s="119">
        <v>2010</v>
      </c>
      <c r="F10" s="120" t="s">
        <v>212</v>
      </c>
      <c r="G10" s="117">
        <f>HLOOKUP((RIGHT(F10,3)),$W$4:$AI$6,3,FALSE)*P10</f>
        <v>78</v>
      </c>
      <c r="H10" s="134">
        <f>G10</f>
        <v>78</v>
      </c>
      <c r="I10" s="134">
        <f>G10</f>
        <v>78</v>
      </c>
      <c r="J10" s="134">
        <f>G10</f>
        <v>78</v>
      </c>
      <c r="K10" s="117" t="s">
        <v>11</v>
      </c>
      <c r="L10" s="118"/>
      <c r="M10" s="120" t="s">
        <v>212</v>
      </c>
      <c r="N10" s="124" t="s">
        <v>12</v>
      </c>
      <c r="O10" s="63"/>
      <c r="P10" s="112">
        <v>1</v>
      </c>
      <c r="Q10" s="116" t="s">
        <v>239</v>
      </c>
      <c r="R10" s="115"/>
      <c r="S10" s="67" t="s">
        <v>246</v>
      </c>
    </row>
    <row r="11" spans="1:41" s="67" customFormat="1">
      <c r="B11" s="45"/>
      <c r="C11" s="119"/>
      <c r="D11" s="119" t="s">
        <v>60</v>
      </c>
      <c r="E11" s="119">
        <v>2010</v>
      </c>
      <c r="F11" s="120" t="s">
        <v>214</v>
      </c>
      <c r="G11" s="117">
        <f>HLOOKUP((RIGHT(F11,3)),$W$4:$AI$6,3,FALSE)*P11</f>
        <v>94.25</v>
      </c>
      <c r="H11" s="134">
        <f>G11</f>
        <v>94.25</v>
      </c>
      <c r="I11" s="134">
        <f>G11</f>
        <v>94.25</v>
      </c>
      <c r="J11" s="134">
        <f>G11</f>
        <v>94.25</v>
      </c>
      <c r="K11" s="117" t="s">
        <v>11</v>
      </c>
      <c r="L11" s="118"/>
      <c r="M11" s="120" t="s">
        <v>214</v>
      </c>
      <c r="N11" s="124" t="s">
        <v>12</v>
      </c>
      <c r="O11" s="63"/>
      <c r="P11" s="112">
        <v>1</v>
      </c>
      <c r="Q11" s="116" t="s">
        <v>239</v>
      </c>
      <c r="R11" s="115"/>
      <c r="S11" s="6"/>
    </row>
    <row r="12" spans="1:41">
      <c r="B12" s="45"/>
      <c r="C12" s="119"/>
      <c r="D12" s="119" t="s">
        <v>60</v>
      </c>
      <c r="E12" s="119">
        <v>2010</v>
      </c>
      <c r="F12" s="119" t="s">
        <v>17</v>
      </c>
      <c r="G12" s="117">
        <f>HLOOKUP((RIGHT(F12,3)),$W$4:$AI$6,3,FALSE)*P12</f>
        <v>56.79</v>
      </c>
      <c r="H12" s="134">
        <f t="shared" si="0"/>
        <v>56.79</v>
      </c>
      <c r="I12" s="134">
        <f t="shared" si="1"/>
        <v>56.79</v>
      </c>
      <c r="J12" s="134">
        <f t="shared" si="2"/>
        <v>56.79</v>
      </c>
      <c r="K12" s="117"/>
      <c r="L12" s="118" t="s">
        <v>18</v>
      </c>
      <c r="M12" s="119"/>
      <c r="N12" s="124" t="s">
        <v>12</v>
      </c>
      <c r="O12" s="55"/>
      <c r="P12" s="112">
        <v>1</v>
      </c>
      <c r="Q12" s="116" t="s">
        <v>239</v>
      </c>
      <c r="R12" s="115"/>
      <c r="S12" s="6"/>
      <c r="V12" s="67"/>
      <c r="W12" s="67"/>
      <c r="X12" s="67"/>
      <c r="Y12" s="67"/>
    </row>
    <row r="13" spans="1:41">
      <c r="B13" s="45"/>
      <c r="C13" s="119"/>
      <c r="D13" s="119" t="s">
        <v>60</v>
      </c>
      <c r="E13" s="119">
        <v>2010</v>
      </c>
      <c r="F13" s="120" t="s">
        <v>10</v>
      </c>
      <c r="G13" s="117">
        <f>HLOOKUP((RIGHT(F13,3)),$W$4:$AI$6,3,FALSE)*P13</f>
        <v>94.25</v>
      </c>
      <c r="H13" s="134">
        <f t="shared" si="0"/>
        <v>94.25</v>
      </c>
      <c r="I13" s="134">
        <f t="shared" si="1"/>
        <v>94.25</v>
      </c>
      <c r="J13" s="134">
        <f t="shared" si="2"/>
        <v>94.25</v>
      </c>
      <c r="K13" s="118" t="s">
        <v>19</v>
      </c>
      <c r="L13" s="119"/>
      <c r="M13" s="120" t="s">
        <v>10</v>
      </c>
      <c r="N13" s="124" t="s">
        <v>12</v>
      </c>
      <c r="O13" s="55"/>
      <c r="P13" s="112">
        <v>1</v>
      </c>
      <c r="Q13" s="116" t="s">
        <v>239</v>
      </c>
      <c r="R13" s="115"/>
      <c r="S13" s="67"/>
      <c r="V13" s="67"/>
      <c r="W13" s="67"/>
      <c r="X13" s="67"/>
      <c r="Y13" s="67"/>
    </row>
    <row r="14" spans="1:41">
      <c r="B14" s="45"/>
      <c r="C14" s="119"/>
      <c r="D14" s="119" t="s">
        <v>60</v>
      </c>
      <c r="E14" s="119">
        <v>2010</v>
      </c>
      <c r="F14" s="120" t="s">
        <v>13</v>
      </c>
      <c r="G14" s="117">
        <f>HLOOKUP((RIGHT(F14,3)),$W$4:$AI$6,3,FALSE)*P14</f>
        <v>78</v>
      </c>
      <c r="H14" s="134">
        <f t="shared" si="0"/>
        <v>78</v>
      </c>
      <c r="I14" s="134">
        <f t="shared" si="1"/>
        <v>78</v>
      </c>
      <c r="J14" s="134">
        <f t="shared" si="2"/>
        <v>78</v>
      </c>
      <c r="K14" s="118" t="s">
        <v>19</v>
      </c>
      <c r="L14" s="119"/>
      <c r="M14" s="120" t="s">
        <v>13</v>
      </c>
      <c r="N14" s="124" t="s">
        <v>12</v>
      </c>
      <c r="O14" s="55"/>
      <c r="P14" s="112">
        <v>1</v>
      </c>
      <c r="Q14" s="116" t="s">
        <v>239</v>
      </c>
      <c r="R14" s="115"/>
      <c r="S14" s="67"/>
      <c r="V14" s="67"/>
      <c r="W14" s="67"/>
      <c r="X14" s="67"/>
      <c r="Y14" s="67"/>
    </row>
    <row r="15" spans="1:41">
      <c r="B15" s="78" t="s">
        <v>94</v>
      </c>
      <c r="C15" s="119"/>
      <c r="D15" s="119" t="s">
        <v>60</v>
      </c>
      <c r="E15" s="119">
        <v>2010</v>
      </c>
      <c r="F15" s="120" t="s">
        <v>14</v>
      </c>
      <c r="G15" s="117">
        <f>HLOOKUP((RIGHT(F15,3)),$W$4:$AI$6,3,FALSE)*P15</f>
        <v>74</v>
      </c>
      <c r="H15" s="134">
        <f t="shared" si="0"/>
        <v>74</v>
      </c>
      <c r="I15" s="134">
        <f t="shared" si="1"/>
        <v>74</v>
      </c>
      <c r="J15" s="134">
        <f t="shared" si="2"/>
        <v>74</v>
      </c>
      <c r="K15" s="118" t="s">
        <v>19</v>
      </c>
      <c r="L15" s="119"/>
      <c r="M15" s="120" t="s">
        <v>14</v>
      </c>
      <c r="N15" s="124" t="s">
        <v>12</v>
      </c>
      <c r="O15" s="55"/>
      <c r="P15" s="112">
        <v>1</v>
      </c>
      <c r="Q15" s="116" t="s">
        <v>239</v>
      </c>
      <c r="R15" s="115"/>
      <c r="S15" s="67" t="s">
        <v>246</v>
      </c>
      <c r="V15" s="67"/>
      <c r="W15" s="67"/>
      <c r="X15" s="67"/>
      <c r="Y15" s="67"/>
    </row>
    <row r="16" spans="1:41">
      <c r="B16" s="45"/>
      <c r="C16" s="119"/>
      <c r="D16" s="119" t="s">
        <v>60</v>
      </c>
      <c r="E16" s="119">
        <v>2010</v>
      </c>
      <c r="F16" s="120" t="s">
        <v>15</v>
      </c>
      <c r="G16" s="117">
        <f>HLOOKUP((RIGHT(F16,3)),$W$4:$AI$6,3,FALSE)*P16</f>
        <v>0</v>
      </c>
      <c r="H16" s="134">
        <f t="shared" si="0"/>
        <v>0</v>
      </c>
      <c r="I16" s="134">
        <f t="shared" si="1"/>
        <v>0</v>
      </c>
      <c r="J16" s="134">
        <f t="shared" si="2"/>
        <v>0</v>
      </c>
      <c r="K16" s="118" t="s">
        <v>19</v>
      </c>
      <c r="L16" s="119"/>
      <c r="M16" s="120" t="s">
        <v>15</v>
      </c>
      <c r="N16" s="124" t="s">
        <v>12</v>
      </c>
      <c r="O16" s="55"/>
      <c r="P16" s="114">
        <v>0</v>
      </c>
      <c r="Q16" s="116" t="s">
        <v>239</v>
      </c>
      <c r="R16" s="115"/>
      <c r="S16" s="2"/>
      <c r="V16" s="67"/>
      <c r="W16" s="67"/>
      <c r="X16" s="67"/>
      <c r="Y16" s="67"/>
    </row>
    <row r="17" spans="2:31">
      <c r="B17" s="45"/>
      <c r="C17" s="119"/>
      <c r="D17" s="119" t="s">
        <v>60</v>
      </c>
      <c r="E17" s="119">
        <v>2013</v>
      </c>
      <c r="F17" s="120" t="s">
        <v>15</v>
      </c>
      <c r="G17" s="117">
        <f>HLOOKUP((RIGHT(F17,3)),$W$4:$AI$6,3,FALSE)*P17</f>
        <v>37</v>
      </c>
      <c r="H17" s="134">
        <f t="shared" si="0"/>
        <v>37</v>
      </c>
      <c r="I17" s="134">
        <f t="shared" si="1"/>
        <v>37</v>
      </c>
      <c r="J17" s="134">
        <f t="shared" si="2"/>
        <v>37</v>
      </c>
      <c r="K17" s="118" t="s">
        <v>19</v>
      </c>
      <c r="L17" s="119"/>
      <c r="M17" s="120" t="s">
        <v>15</v>
      </c>
      <c r="N17" s="124" t="s">
        <v>12</v>
      </c>
      <c r="O17" s="55"/>
      <c r="P17" s="113">
        <v>1</v>
      </c>
      <c r="Q17" s="116" t="s">
        <v>239</v>
      </c>
      <c r="R17" s="115"/>
      <c r="S17" s="25"/>
      <c r="V17" s="67"/>
      <c r="W17" s="67"/>
      <c r="X17" s="67"/>
      <c r="Y17" s="67"/>
    </row>
    <row r="18" spans="2:31">
      <c r="B18" s="45"/>
      <c r="C18" s="119"/>
      <c r="D18" s="119" t="s">
        <v>60</v>
      </c>
      <c r="E18" s="119">
        <v>2010</v>
      </c>
      <c r="F18" s="120" t="s">
        <v>16</v>
      </c>
      <c r="G18" s="117">
        <f>HLOOKUP((RIGHT(F18,3)),$W$4:$AI$6,3,FALSE)*P18</f>
        <v>56.79</v>
      </c>
      <c r="H18" s="134">
        <f t="shared" si="0"/>
        <v>56.79</v>
      </c>
      <c r="I18" s="134">
        <f t="shared" si="1"/>
        <v>56.79</v>
      </c>
      <c r="J18" s="134">
        <f t="shared" si="2"/>
        <v>56.79</v>
      </c>
      <c r="K18" s="118" t="s">
        <v>19</v>
      </c>
      <c r="L18" s="119"/>
      <c r="M18" s="120" t="s">
        <v>16</v>
      </c>
      <c r="N18" s="124" t="s">
        <v>12</v>
      </c>
      <c r="O18" s="55"/>
      <c r="P18" s="112">
        <v>1</v>
      </c>
      <c r="Q18" s="116" t="s">
        <v>239</v>
      </c>
      <c r="R18" s="115"/>
      <c r="S18" s="25"/>
      <c r="V18" s="67"/>
      <c r="W18" s="67"/>
      <c r="X18" s="67"/>
      <c r="Y18" s="67"/>
      <c r="Z18" s="18"/>
      <c r="AA18" s="18"/>
      <c r="AB18" s="18"/>
      <c r="AC18" s="18"/>
      <c r="AD18" s="18"/>
      <c r="AE18" s="18"/>
    </row>
    <row r="19" spans="2:31" s="67" customFormat="1">
      <c r="B19" s="45"/>
      <c r="C19" s="119"/>
      <c r="D19" s="119" t="s">
        <v>60</v>
      </c>
      <c r="E19" s="119">
        <v>2010</v>
      </c>
      <c r="F19" s="120" t="s">
        <v>212</v>
      </c>
      <c r="G19" s="117">
        <f>HLOOKUP((RIGHT(F19,3)),$W$4:$AI$6,3,FALSE)*P19</f>
        <v>78</v>
      </c>
      <c r="H19" s="134">
        <f t="shared" ref="H19:H20" si="3">G19</f>
        <v>78</v>
      </c>
      <c r="I19" s="134">
        <f t="shared" ref="I19:I20" si="4">G19</f>
        <v>78</v>
      </c>
      <c r="J19" s="134">
        <f t="shared" ref="J19:J20" si="5">G19</f>
        <v>78</v>
      </c>
      <c r="K19" s="118" t="s">
        <v>19</v>
      </c>
      <c r="L19" s="119"/>
      <c r="M19" s="120" t="s">
        <v>212</v>
      </c>
      <c r="N19" s="124" t="s">
        <v>12</v>
      </c>
      <c r="O19" s="63"/>
      <c r="P19" s="112">
        <v>1</v>
      </c>
      <c r="Q19" s="116" t="s">
        <v>239</v>
      </c>
      <c r="R19" s="115"/>
      <c r="S19" s="25"/>
    </row>
    <row r="20" spans="2:31" s="67" customFormat="1">
      <c r="B20" s="78" t="s">
        <v>94</v>
      </c>
      <c r="C20" s="119"/>
      <c r="D20" s="119" t="s">
        <v>60</v>
      </c>
      <c r="E20" s="119">
        <v>2010</v>
      </c>
      <c r="F20" s="120" t="s">
        <v>214</v>
      </c>
      <c r="G20" s="117">
        <f>HLOOKUP((RIGHT(F20,3)),$W$4:$AI$6,3,FALSE)*P20</f>
        <v>94.25</v>
      </c>
      <c r="H20" s="134">
        <f t="shared" si="3"/>
        <v>94.25</v>
      </c>
      <c r="I20" s="134">
        <f t="shared" si="4"/>
        <v>94.25</v>
      </c>
      <c r="J20" s="134">
        <f t="shared" si="5"/>
        <v>94.25</v>
      </c>
      <c r="K20" s="118" t="s">
        <v>19</v>
      </c>
      <c r="L20" s="119"/>
      <c r="M20" s="120" t="s">
        <v>214</v>
      </c>
      <c r="N20" s="124" t="s">
        <v>12</v>
      </c>
      <c r="O20" s="63"/>
      <c r="P20" s="112">
        <v>1</v>
      </c>
      <c r="Q20" s="116" t="s">
        <v>239</v>
      </c>
      <c r="R20" s="115"/>
      <c r="S20" s="67" t="s">
        <v>246</v>
      </c>
    </row>
    <row r="21" spans="2:31">
      <c r="B21" s="45"/>
      <c r="C21" s="119"/>
      <c r="D21" s="119" t="s">
        <v>60</v>
      </c>
      <c r="E21" s="119">
        <v>2010</v>
      </c>
      <c r="F21" s="120" t="s">
        <v>10</v>
      </c>
      <c r="G21" s="117">
        <f>HLOOKUP((RIGHT(F21,3)),$W$4:$AI$6,3,FALSE)*P21</f>
        <v>94.25</v>
      </c>
      <c r="H21" s="134">
        <f t="shared" si="0"/>
        <v>94.25</v>
      </c>
      <c r="I21" s="134">
        <f t="shared" si="1"/>
        <v>94.25</v>
      </c>
      <c r="J21" s="134">
        <f t="shared" si="2"/>
        <v>94.25</v>
      </c>
      <c r="K21" s="118" t="s">
        <v>20</v>
      </c>
      <c r="L21" s="119"/>
      <c r="M21" s="120" t="s">
        <v>10</v>
      </c>
      <c r="N21" s="124" t="s">
        <v>12</v>
      </c>
      <c r="O21" s="55"/>
      <c r="P21" s="112">
        <v>1</v>
      </c>
      <c r="Q21" s="116" t="s">
        <v>239</v>
      </c>
      <c r="R21" s="115"/>
      <c r="S21" s="67"/>
      <c r="V21" s="67"/>
      <c r="W21" s="67"/>
      <c r="X21" s="67"/>
      <c r="Y21" s="67"/>
    </row>
    <row r="22" spans="2:31">
      <c r="B22" s="45"/>
      <c r="C22" s="119"/>
      <c r="D22" s="119" t="s">
        <v>60</v>
      </c>
      <c r="E22" s="119">
        <v>2010</v>
      </c>
      <c r="F22" s="120" t="s">
        <v>13</v>
      </c>
      <c r="G22" s="117">
        <f>HLOOKUP((RIGHT(F22,3)),$W$4:$AI$6,3,FALSE)*P22</f>
        <v>78</v>
      </c>
      <c r="H22" s="134">
        <f t="shared" si="0"/>
        <v>78</v>
      </c>
      <c r="I22" s="134">
        <f t="shared" si="1"/>
        <v>78</v>
      </c>
      <c r="J22" s="134">
        <f t="shared" si="2"/>
        <v>78</v>
      </c>
      <c r="K22" s="118" t="s">
        <v>20</v>
      </c>
      <c r="L22" s="119"/>
      <c r="M22" s="120" t="s">
        <v>13</v>
      </c>
      <c r="N22" s="124" t="s">
        <v>12</v>
      </c>
      <c r="O22" s="55"/>
      <c r="P22" s="112">
        <v>1</v>
      </c>
      <c r="Q22" s="116" t="s">
        <v>239</v>
      </c>
      <c r="R22" s="115"/>
      <c r="S22" s="25"/>
      <c r="V22" s="67"/>
      <c r="W22" s="67"/>
      <c r="X22" s="67"/>
      <c r="Y22" s="67"/>
    </row>
    <row r="23" spans="2:31">
      <c r="B23" s="45"/>
      <c r="C23" s="119"/>
      <c r="D23" s="119" t="s">
        <v>60</v>
      </c>
      <c r="E23" s="119">
        <v>2010</v>
      </c>
      <c r="F23" s="120" t="s">
        <v>14</v>
      </c>
      <c r="G23" s="117">
        <f>HLOOKUP((RIGHT(F23,3)),$W$4:$AI$6,3,FALSE)*P23</f>
        <v>74</v>
      </c>
      <c r="H23" s="134">
        <f t="shared" si="0"/>
        <v>74</v>
      </c>
      <c r="I23" s="134">
        <f t="shared" si="1"/>
        <v>74</v>
      </c>
      <c r="J23" s="134">
        <f t="shared" si="2"/>
        <v>74</v>
      </c>
      <c r="K23" s="118" t="s">
        <v>20</v>
      </c>
      <c r="L23" s="119"/>
      <c r="M23" s="120" t="s">
        <v>14</v>
      </c>
      <c r="N23" s="124" t="s">
        <v>12</v>
      </c>
      <c r="O23" s="55"/>
      <c r="P23" s="112">
        <v>1</v>
      </c>
      <c r="Q23" s="116" t="s">
        <v>239</v>
      </c>
      <c r="R23" s="25"/>
      <c r="S23" s="25"/>
      <c r="V23" s="67"/>
      <c r="W23" s="67"/>
      <c r="X23" s="67"/>
      <c r="Y23" s="67"/>
    </row>
    <row r="24" spans="2:31">
      <c r="B24" s="45"/>
      <c r="C24" s="119"/>
      <c r="D24" s="119" t="s">
        <v>60</v>
      </c>
      <c r="E24" s="119">
        <v>2010</v>
      </c>
      <c r="F24" s="120" t="s">
        <v>15</v>
      </c>
      <c r="G24" s="117">
        <f>HLOOKUP((RIGHT(F24,3)),$W$4:$AI$6,3,FALSE)*P24</f>
        <v>0</v>
      </c>
      <c r="H24" s="134">
        <f t="shared" si="0"/>
        <v>0</v>
      </c>
      <c r="I24" s="134">
        <f t="shared" si="1"/>
        <v>0</v>
      </c>
      <c r="J24" s="134">
        <f t="shared" si="2"/>
        <v>0</v>
      </c>
      <c r="K24" s="118" t="s">
        <v>20</v>
      </c>
      <c r="L24" s="119"/>
      <c r="M24" s="120" t="s">
        <v>15</v>
      </c>
      <c r="N24" s="124" t="s">
        <v>12</v>
      </c>
      <c r="O24" s="55"/>
      <c r="P24" s="114">
        <v>0</v>
      </c>
      <c r="Q24" s="116" t="s">
        <v>239</v>
      </c>
      <c r="R24" s="2"/>
      <c r="S24" s="2"/>
      <c r="V24" s="67"/>
      <c r="W24" s="67"/>
      <c r="X24" s="67"/>
      <c r="Y24" s="67"/>
    </row>
    <row r="25" spans="2:31">
      <c r="B25" s="45"/>
      <c r="C25" s="119"/>
      <c r="D25" s="119" t="s">
        <v>60</v>
      </c>
      <c r="E25" s="119">
        <v>2013</v>
      </c>
      <c r="F25" s="120" t="s">
        <v>15</v>
      </c>
      <c r="G25" s="117">
        <f>HLOOKUP((RIGHT(F25,3)),$W$4:$AI$6,3,FALSE)*P25</f>
        <v>37</v>
      </c>
      <c r="H25" s="134">
        <f t="shared" si="0"/>
        <v>37</v>
      </c>
      <c r="I25" s="134">
        <f t="shared" si="1"/>
        <v>37</v>
      </c>
      <c r="J25" s="134">
        <f t="shared" si="2"/>
        <v>37</v>
      </c>
      <c r="K25" s="118" t="s">
        <v>20</v>
      </c>
      <c r="L25" s="119"/>
      <c r="M25" s="120" t="s">
        <v>15</v>
      </c>
      <c r="N25" s="124" t="s">
        <v>12</v>
      </c>
      <c r="O25" s="55"/>
      <c r="P25" s="113">
        <v>1</v>
      </c>
      <c r="Q25" s="116" t="s">
        <v>239</v>
      </c>
      <c r="R25" s="25"/>
      <c r="S25" s="25" t="s">
        <v>92</v>
      </c>
      <c r="V25" s="67"/>
      <c r="W25" s="67"/>
      <c r="X25" s="67"/>
      <c r="Y25" s="67"/>
    </row>
    <row r="26" spans="2:31">
      <c r="B26" s="45"/>
      <c r="C26" s="119"/>
      <c r="D26" s="119" t="s">
        <v>60</v>
      </c>
      <c r="E26" s="119">
        <v>2010</v>
      </c>
      <c r="F26" s="120" t="s">
        <v>16</v>
      </c>
      <c r="G26" s="117">
        <f>HLOOKUP((RIGHT(F26,3)),$W$4:$AI$6,3,FALSE)*P26</f>
        <v>56.79</v>
      </c>
      <c r="H26" s="134">
        <f t="shared" si="0"/>
        <v>56.79</v>
      </c>
      <c r="I26" s="134">
        <f t="shared" si="1"/>
        <v>56.79</v>
      </c>
      <c r="J26" s="134">
        <f t="shared" si="2"/>
        <v>56.79</v>
      </c>
      <c r="K26" s="118" t="s">
        <v>20</v>
      </c>
      <c r="L26" s="119"/>
      <c r="M26" s="120" t="s">
        <v>16</v>
      </c>
      <c r="N26" s="124" t="s">
        <v>12</v>
      </c>
      <c r="O26" s="55"/>
      <c r="P26" s="112">
        <v>1</v>
      </c>
      <c r="Q26" s="116" t="s">
        <v>239</v>
      </c>
      <c r="R26" s="25"/>
      <c r="S26" s="25"/>
      <c r="V26" s="67"/>
      <c r="W26" s="67"/>
      <c r="X26" s="67"/>
      <c r="Y26" s="67"/>
    </row>
    <row r="27" spans="2:31" s="67" customFormat="1">
      <c r="B27" s="45"/>
      <c r="C27" s="119"/>
      <c r="D27" s="119" t="s">
        <v>60</v>
      </c>
      <c r="E27" s="119">
        <v>2010</v>
      </c>
      <c r="F27" s="120" t="s">
        <v>212</v>
      </c>
      <c r="G27" s="117">
        <f>HLOOKUP((RIGHT(F27,3)),$W$4:$AI$6,3,FALSE)*P27</f>
        <v>78</v>
      </c>
      <c r="H27" s="134">
        <f t="shared" ref="H27:H28" si="6">G27</f>
        <v>78</v>
      </c>
      <c r="I27" s="134">
        <f t="shared" ref="I27:I28" si="7">G27</f>
        <v>78</v>
      </c>
      <c r="J27" s="134">
        <f t="shared" ref="J27:J28" si="8">G27</f>
        <v>78</v>
      </c>
      <c r="K27" s="118" t="s">
        <v>20</v>
      </c>
      <c r="L27" s="119"/>
      <c r="M27" s="120" t="s">
        <v>212</v>
      </c>
      <c r="N27" s="124" t="s">
        <v>12</v>
      </c>
      <c r="O27" s="63"/>
      <c r="P27" s="112">
        <v>1</v>
      </c>
      <c r="Q27" s="116" t="s">
        <v>239</v>
      </c>
      <c r="R27" s="25"/>
      <c r="S27" s="25"/>
    </row>
    <row r="28" spans="2:31" s="67" customFormat="1">
      <c r="B28" s="45"/>
      <c r="C28" s="119"/>
      <c r="D28" s="119" t="s">
        <v>60</v>
      </c>
      <c r="E28" s="119">
        <v>2010</v>
      </c>
      <c r="F28" s="120" t="s">
        <v>214</v>
      </c>
      <c r="G28" s="117">
        <f>HLOOKUP((RIGHT(F28,3)),$W$4:$AI$6,3,FALSE)*P28</f>
        <v>94.25</v>
      </c>
      <c r="H28" s="134">
        <f t="shared" si="6"/>
        <v>94.25</v>
      </c>
      <c r="I28" s="134">
        <f t="shared" si="7"/>
        <v>94.25</v>
      </c>
      <c r="J28" s="134">
        <f t="shared" si="8"/>
        <v>94.25</v>
      </c>
      <c r="K28" s="118" t="s">
        <v>20</v>
      </c>
      <c r="L28" s="119"/>
      <c r="M28" s="120" t="s">
        <v>214</v>
      </c>
      <c r="N28" s="124" t="s">
        <v>12</v>
      </c>
      <c r="O28" s="63"/>
      <c r="P28" s="112">
        <v>1</v>
      </c>
      <c r="Q28" s="116" t="s">
        <v>239</v>
      </c>
      <c r="R28" s="25"/>
      <c r="S28" s="25"/>
    </row>
    <row r="29" spans="2:31" ht="15" customHeight="1">
      <c r="B29" s="45"/>
      <c r="C29" s="119"/>
      <c r="D29" s="119" t="s">
        <v>60</v>
      </c>
      <c r="E29" s="119">
        <v>2010</v>
      </c>
      <c r="F29" s="120" t="s">
        <v>10</v>
      </c>
      <c r="G29" s="117">
        <f>HLOOKUP((RIGHT(F29,3)),$W$4:$AI$6,3,FALSE)*P29</f>
        <v>94.25</v>
      </c>
      <c r="H29" s="134">
        <f t="shared" si="0"/>
        <v>94.25</v>
      </c>
      <c r="I29" s="134">
        <f t="shared" si="1"/>
        <v>94.25</v>
      </c>
      <c r="J29" s="134">
        <f t="shared" si="2"/>
        <v>94.25</v>
      </c>
      <c r="K29" s="119"/>
      <c r="L29" s="119" t="s">
        <v>21</v>
      </c>
      <c r="M29" s="120" t="s">
        <v>10</v>
      </c>
      <c r="N29" s="124" t="s">
        <v>12</v>
      </c>
      <c r="O29" s="55"/>
      <c r="P29" s="112">
        <v>1</v>
      </c>
      <c r="Q29" s="116" t="s">
        <v>239</v>
      </c>
      <c r="R29" s="25"/>
      <c r="S29" s="25"/>
      <c r="V29" s="67"/>
      <c r="W29" s="67"/>
      <c r="X29" s="67"/>
      <c r="Y29" s="67"/>
    </row>
    <row r="30" spans="2:31" s="67" customFormat="1" ht="15" customHeight="1" thickBot="1">
      <c r="B30" s="45"/>
      <c r="C30" s="119"/>
      <c r="D30" s="119" t="s">
        <v>60</v>
      </c>
      <c r="E30" s="119">
        <v>2010</v>
      </c>
      <c r="F30" s="120" t="s">
        <v>16</v>
      </c>
      <c r="G30" s="117">
        <f>HLOOKUP((RIGHT(F30,3)),$W$4:$AI$6,3,FALSE)*P30</f>
        <v>56.79</v>
      </c>
      <c r="H30" s="134">
        <f t="shared" ref="H30" si="9">G30</f>
        <v>56.79</v>
      </c>
      <c r="I30" s="134">
        <f t="shared" ref="I30" si="10">G30</f>
        <v>56.79</v>
      </c>
      <c r="J30" s="134">
        <f t="shared" ref="J30" si="11">G30</f>
        <v>56.79</v>
      </c>
      <c r="K30" s="119"/>
      <c r="L30" s="119" t="s">
        <v>21</v>
      </c>
      <c r="M30" s="120" t="s">
        <v>16</v>
      </c>
      <c r="N30" s="124" t="s">
        <v>12</v>
      </c>
      <c r="O30" s="63"/>
      <c r="P30" s="112">
        <v>1</v>
      </c>
      <c r="Q30" s="116" t="s">
        <v>239</v>
      </c>
      <c r="R30" s="25"/>
      <c r="S30" s="25"/>
    </row>
    <row r="31" spans="2:31">
      <c r="B31" s="38"/>
      <c r="C31" s="127"/>
      <c r="D31" s="127" t="s">
        <v>60</v>
      </c>
      <c r="E31" s="128"/>
      <c r="F31" s="128" t="s">
        <v>22</v>
      </c>
      <c r="G31" s="121">
        <f>HLOOKUP((RIGHT(F31,3)),$W$4:$AI$6,3,FALSE)*P31</f>
        <v>0</v>
      </c>
      <c r="H31" s="133">
        <f t="shared" si="0"/>
        <v>0</v>
      </c>
      <c r="I31" s="133">
        <f t="shared" si="1"/>
        <v>0</v>
      </c>
      <c r="J31" s="133">
        <f t="shared" si="2"/>
        <v>0</v>
      </c>
      <c r="K31" s="129"/>
      <c r="L31" s="127" t="s">
        <v>23</v>
      </c>
      <c r="M31" s="128" t="s">
        <v>22</v>
      </c>
      <c r="N31" s="123" t="s">
        <v>12</v>
      </c>
      <c r="O31" s="55"/>
      <c r="P31" s="112">
        <v>0</v>
      </c>
      <c r="Q31" s="25" t="s">
        <v>219</v>
      </c>
      <c r="R31" s="1" t="s">
        <v>228</v>
      </c>
      <c r="V31" s="67"/>
      <c r="W31" s="67"/>
      <c r="X31" s="67"/>
      <c r="Y31" s="67"/>
    </row>
    <row r="32" spans="2:31">
      <c r="B32" s="45"/>
      <c r="C32" s="119"/>
      <c r="D32" s="119" t="s">
        <v>60</v>
      </c>
      <c r="E32" s="120"/>
      <c r="F32" s="120" t="s">
        <v>24</v>
      </c>
      <c r="G32" s="117">
        <f>HLOOKUP((RIGHT(F32,3)),$W$4:$AI$6,3,FALSE)*P32</f>
        <v>0</v>
      </c>
      <c r="H32" s="134">
        <f t="shared" si="0"/>
        <v>0</v>
      </c>
      <c r="I32" s="134">
        <f t="shared" si="1"/>
        <v>0</v>
      </c>
      <c r="J32" s="134">
        <f t="shared" si="2"/>
        <v>0</v>
      </c>
      <c r="K32" s="118"/>
      <c r="L32" s="119" t="s">
        <v>23</v>
      </c>
      <c r="M32" s="120" t="s">
        <v>24</v>
      </c>
      <c r="N32" s="124" t="s">
        <v>12</v>
      </c>
      <c r="O32" s="55"/>
      <c r="P32" s="112">
        <v>0</v>
      </c>
      <c r="Q32" s="25" t="s">
        <v>219</v>
      </c>
      <c r="R32" s="1" t="s">
        <v>228</v>
      </c>
      <c r="V32" s="67"/>
      <c r="W32" s="67"/>
      <c r="X32" s="67"/>
      <c r="Y32" s="67"/>
    </row>
    <row r="33" spans="2:25">
      <c r="B33" s="45"/>
      <c r="C33" s="119"/>
      <c r="D33" s="119" t="s">
        <v>60</v>
      </c>
      <c r="E33" s="120"/>
      <c r="F33" s="120" t="s">
        <v>25</v>
      </c>
      <c r="G33" s="117">
        <f>HLOOKUP((RIGHT(F33,3)),$W$4:$AI$6,3,FALSE)*P33</f>
        <v>0</v>
      </c>
      <c r="H33" s="134">
        <f t="shared" si="0"/>
        <v>0</v>
      </c>
      <c r="I33" s="134">
        <f t="shared" si="1"/>
        <v>0</v>
      </c>
      <c r="J33" s="134">
        <f t="shared" si="2"/>
        <v>0</v>
      </c>
      <c r="K33" s="118"/>
      <c r="L33" s="119" t="s">
        <v>23</v>
      </c>
      <c r="M33" s="120" t="s">
        <v>25</v>
      </c>
      <c r="N33" s="124" t="s">
        <v>12</v>
      </c>
      <c r="O33" s="55"/>
      <c r="P33" s="112">
        <v>0</v>
      </c>
      <c r="Q33" s="25" t="s">
        <v>219</v>
      </c>
      <c r="R33" s="1" t="s">
        <v>228</v>
      </c>
      <c r="V33" s="67"/>
      <c r="W33" s="67"/>
      <c r="X33" s="67"/>
      <c r="Y33" s="67"/>
    </row>
    <row r="34" spans="2:25">
      <c r="B34" s="45"/>
      <c r="C34" s="119"/>
      <c r="D34" s="119" t="s">
        <v>60</v>
      </c>
      <c r="E34" s="120"/>
      <c r="F34" s="120" t="s">
        <v>26</v>
      </c>
      <c r="G34" s="117">
        <f>HLOOKUP((RIGHT(F34,3)),$W$4:$AI$6,3,FALSE)*P34</f>
        <v>0</v>
      </c>
      <c r="H34" s="134">
        <f t="shared" si="0"/>
        <v>0</v>
      </c>
      <c r="I34" s="134">
        <f t="shared" si="1"/>
        <v>0</v>
      </c>
      <c r="J34" s="134">
        <f t="shared" si="2"/>
        <v>0</v>
      </c>
      <c r="K34" s="118"/>
      <c r="L34" s="119" t="s">
        <v>23</v>
      </c>
      <c r="M34" s="120" t="s">
        <v>26</v>
      </c>
      <c r="N34" s="124" t="s">
        <v>12</v>
      </c>
      <c r="O34" s="55"/>
      <c r="P34" s="112">
        <v>0</v>
      </c>
      <c r="Q34" s="25" t="s">
        <v>219</v>
      </c>
      <c r="R34" s="1" t="s">
        <v>228</v>
      </c>
      <c r="V34" s="67"/>
      <c r="W34" s="67"/>
      <c r="X34" s="67"/>
      <c r="Y34" s="67"/>
    </row>
    <row r="35" spans="2:25">
      <c r="B35" s="45"/>
      <c r="C35" s="119"/>
      <c r="D35" s="119" t="s">
        <v>60</v>
      </c>
      <c r="E35" s="120"/>
      <c r="F35" s="120" t="s">
        <v>27</v>
      </c>
      <c r="G35" s="117">
        <f>HLOOKUP((RIGHT(F35,3)),$W$4:$AI$6,3,FALSE)*P35</f>
        <v>0</v>
      </c>
      <c r="H35" s="134">
        <f t="shared" si="0"/>
        <v>0</v>
      </c>
      <c r="I35" s="134">
        <f t="shared" si="1"/>
        <v>0</v>
      </c>
      <c r="J35" s="134">
        <f t="shared" si="2"/>
        <v>0</v>
      </c>
      <c r="K35" s="118"/>
      <c r="L35" s="119" t="s">
        <v>23</v>
      </c>
      <c r="M35" s="120" t="s">
        <v>27</v>
      </c>
      <c r="N35" s="124" t="s">
        <v>12</v>
      </c>
      <c r="O35" s="55"/>
      <c r="P35" s="112">
        <v>0</v>
      </c>
      <c r="Q35" s="25" t="s">
        <v>219</v>
      </c>
      <c r="R35" s="1" t="s">
        <v>228</v>
      </c>
      <c r="V35" s="67"/>
      <c r="W35" s="67"/>
      <c r="X35" s="67"/>
      <c r="Y35" s="67"/>
    </row>
    <row r="36" spans="2:25" s="67" customFormat="1">
      <c r="B36" s="45"/>
      <c r="C36" s="119"/>
      <c r="D36" s="119" t="s">
        <v>60</v>
      </c>
      <c r="E36" s="120"/>
      <c r="F36" s="120" t="s">
        <v>217</v>
      </c>
      <c r="G36" s="117">
        <f>HLOOKUP((RIGHT(F36,3)),$W$4:$AI$6,3,FALSE)*P36</f>
        <v>0</v>
      </c>
      <c r="H36" s="134">
        <f t="shared" ref="H36:H37" si="12">G36</f>
        <v>0</v>
      </c>
      <c r="I36" s="134">
        <f t="shared" ref="I36:I37" si="13">G36</f>
        <v>0</v>
      </c>
      <c r="J36" s="134">
        <f t="shared" ref="J36:J37" si="14">G36</f>
        <v>0</v>
      </c>
      <c r="K36" s="118"/>
      <c r="L36" s="119" t="s">
        <v>23</v>
      </c>
      <c r="M36" s="120" t="s">
        <v>217</v>
      </c>
      <c r="N36" s="124" t="s">
        <v>12</v>
      </c>
      <c r="O36" s="63"/>
      <c r="P36" s="112">
        <v>0</v>
      </c>
      <c r="Q36" s="25" t="s">
        <v>219</v>
      </c>
      <c r="R36" s="1" t="s">
        <v>228</v>
      </c>
    </row>
    <row r="37" spans="2:25" s="67" customFormat="1">
      <c r="B37" s="78" t="s">
        <v>94</v>
      </c>
      <c r="C37" s="119"/>
      <c r="D37" s="119" t="s">
        <v>60</v>
      </c>
      <c r="E37" s="120"/>
      <c r="F37" s="120" t="s">
        <v>218</v>
      </c>
      <c r="G37" s="117">
        <f>HLOOKUP((RIGHT(F37,3)),$W$4:$AI$6,3,FALSE)*P37</f>
        <v>0</v>
      </c>
      <c r="H37" s="134">
        <f t="shared" si="12"/>
        <v>0</v>
      </c>
      <c r="I37" s="134">
        <f t="shared" si="13"/>
        <v>0</v>
      </c>
      <c r="J37" s="134">
        <f t="shared" si="14"/>
        <v>0</v>
      </c>
      <c r="K37" s="118"/>
      <c r="L37" s="119" t="s">
        <v>23</v>
      </c>
      <c r="M37" s="120" t="s">
        <v>218</v>
      </c>
      <c r="N37" s="124" t="s">
        <v>12</v>
      </c>
      <c r="O37" s="63"/>
      <c r="P37" s="112">
        <v>0</v>
      </c>
      <c r="Q37" s="25" t="s">
        <v>219</v>
      </c>
      <c r="R37" s="1" t="s">
        <v>228</v>
      </c>
      <c r="S37" s="67" t="s">
        <v>246</v>
      </c>
    </row>
    <row r="38" spans="2:25">
      <c r="B38" s="45"/>
      <c r="C38" s="119"/>
      <c r="D38" s="119" t="s">
        <v>60</v>
      </c>
      <c r="E38" s="120"/>
      <c r="F38" s="120" t="s">
        <v>22</v>
      </c>
      <c r="G38" s="117">
        <f>HLOOKUP((RIGHT(F38,3)),$W$4:$AI$6,3,FALSE)*P38</f>
        <v>94.25</v>
      </c>
      <c r="H38" s="134">
        <f t="shared" si="0"/>
        <v>94.25</v>
      </c>
      <c r="I38" s="134">
        <f t="shared" si="1"/>
        <v>94.25</v>
      </c>
      <c r="J38" s="134">
        <f t="shared" si="2"/>
        <v>94.25</v>
      </c>
      <c r="K38" s="118"/>
      <c r="L38" s="119" t="s">
        <v>28</v>
      </c>
      <c r="M38" s="120" t="s">
        <v>22</v>
      </c>
      <c r="N38" s="124" t="s">
        <v>12</v>
      </c>
      <c r="O38" s="55"/>
      <c r="P38" s="112">
        <v>1</v>
      </c>
      <c r="Q38" s="25" t="s">
        <v>220</v>
      </c>
      <c r="R38" s="25" t="s">
        <v>238</v>
      </c>
      <c r="V38" s="67"/>
      <c r="W38" s="67"/>
      <c r="X38" s="67"/>
      <c r="Y38" s="67"/>
    </row>
    <row r="39" spans="2:25">
      <c r="B39" s="45"/>
      <c r="C39" s="119"/>
      <c r="D39" s="119" t="s">
        <v>60</v>
      </c>
      <c r="E39" s="120"/>
      <c r="F39" s="120" t="s">
        <v>24</v>
      </c>
      <c r="G39" s="117">
        <f>HLOOKUP((RIGHT(F39,3)),$W$4:$AI$6,3,FALSE)*P39</f>
        <v>78</v>
      </c>
      <c r="H39" s="134">
        <f t="shared" si="0"/>
        <v>78</v>
      </c>
      <c r="I39" s="134">
        <f t="shared" si="1"/>
        <v>78</v>
      </c>
      <c r="J39" s="134">
        <f t="shared" si="2"/>
        <v>78</v>
      </c>
      <c r="K39" s="118"/>
      <c r="L39" s="119" t="s">
        <v>28</v>
      </c>
      <c r="M39" s="120" t="s">
        <v>24</v>
      </c>
      <c r="N39" s="124" t="s">
        <v>12</v>
      </c>
      <c r="O39" s="55"/>
      <c r="P39" s="112">
        <v>1</v>
      </c>
      <c r="Q39" s="25" t="s">
        <v>220</v>
      </c>
      <c r="R39" s="25" t="s">
        <v>238</v>
      </c>
      <c r="V39" s="67"/>
      <c r="W39" s="67"/>
      <c r="X39" s="67"/>
      <c r="Y39" s="67"/>
    </row>
    <row r="40" spans="2:25">
      <c r="B40" s="45"/>
      <c r="C40" s="119"/>
      <c r="D40" s="119" t="s">
        <v>60</v>
      </c>
      <c r="E40" s="120"/>
      <c r="F40" s="120" t="s">
        <v>25</v>
      </c>
      <c r="G40" s="117">
        <f>HLOOKUP((RIGHT(F40,3)),$W$4:$AI$6,3,FALSE)*P40</f>
        <v>74</v>
      </c>
      <c r="H40" s="134">
        <f t="shared" si="0"/>
        <v>74</v>
      </c>
      <c r="I40" s="134">
        <f t="shared" si="1"/>
        <v>74</v>
      </c>
      <c r="J40" s="134">
        <f t="shared" si="2"/>
        <v>74</v>
      </c>
      <c r="K40" s="118"/>
      <c r="L40" s="119" t="s">
        <v>28</v>
      </c>
      <c r="M40" s="120" t="s">
        <v>25</v>
      </c>
      <c r="N40" s="124" t="s">
        <v>12</v>
      </c>
      <c r="O40" s="55"/>
      <c r="P40" s="112">
        <v>1</v>
      </c>
      <c r="Q40" s="25" t="s">
        <v>220</v>
      </c>
      <c r="R40" s="25" t="s">
        <v>238</v>
      </c>
      <c r="V40" s="67"/>
      <c r="W40" s="67"/>
      <c r="X40" s="67"/>
      <c r="Y40" s="67"/>
    </row>
    <row r="41" spans="2:25">
      <c r="B41" s="45"/>
      <c r="C41" s="119"/>
      <c r="D41" s="119" t="s">
        <v>60</v>
      </c>
      <c r="E41" s="120"/>
      <c r="F41" s="120" t="s">
        <v>26</v>
      </c>
      <c r="G41" s="117">
        <f>HLOOKUP((RIGHT(F41,3)),$W$4:$AI$6,3,FALSE)*P41</f>
        <v>37</v>
      </c>
      <c r="H41" s="134">
        <f t="shared" si="0"/>
        <v>37</v>
      </c>
      <c r="I41" s="134">
        <f t="shared" si="1"/>
        <v>37</v>
      </c>
      <c r="J41" s="134">
        <f t="shared" si="2"/>
        <v>37</v>
      </c>
      <c r="K41" s="118"/>
      <c r="L41" s="119" t="s">
        <v>28</v>
      </c>
      <c r="M41" s="120" t="s">
        <v>26</v>
      </c>
      <c r="N41" s="124" t="s">
        <v>12</v>
      </c>
      <c r="O41" s="55"/>
      <c r="P41" s="112">
        <v>1</v>
      </c>
      <c r="Q41" s="25" t="s">
        <v>220</v>
      </c>
      <c r="R41" s="25" t="s">
        <v>238</v>
      </c>
      <c r="V41" s="67"/>
      <c r="W41" s="67"/>
      <c r="X41" s="67"/>
      <c r="Y41" s="67"/>
    </row>
    <row r="42" spans="2:25">
      <c r="B42" s="45"/>
      <c r="C42" s="119"/>
      <c r="D42" s="119" t="s">
        <v>60</v>
      </c>
      <c r="E42" s="120"/>
      <c r="F42" s="120" t="s">
        <v>27</v>
      </c>
      <c r="G42" s="117">
        <f>HLOOKUP((RIGHT(F42,3)),$W$4:$AI$6,3,FALSE)*P42</f>
        <v>56.79</v>
      </c>
      <c r="H42" s="134">
        <f t="shared" si="0"/>
        <v>56.79</v>
      </c>
      <c r="I42" s="134">
        <f t="shared" si="1"/>
        <v>56.79</v>
      </c>
      <c r="J42" s="134">
        <f t="shared" si="2"/>
        <v>56.79</v>
      </c>
      <c r="K42" s="118"/>
      <c r="L42" s="119" t="s">
        <v>28</v>
      </c>
      <c r="M42" s="120" t="s">
        <v>27</v>
      </c>
      <c r="N42" s="124" t="s">
        <v>12</v>
      </c>
      <c r="O42" s="55"/>
      <c r="P42" s="112">
        <v>1</v>
      </c>
      <c r="Q42" s="25" t="s">
        <v>220</v>
      </c>
      <c r="R42" s="25" t="s">
        <v>238</v>
      </c>
      <c r="V42" s="67"/>
      <c r="W42" s="67"/>
      <c r="X42" s="67"/>
      <c r="Y42" s="67"/>
    </row>
    <row r="43" spans="2:25" s="67" customFormat="1">
      <c r="B43" s="45"/>
      <c r="C43" s="119"/>
      <c r="D43" s="119" t="s">
        <v>60</v>
      </c>
      <c r="E43" s="120"/>
      <c r="F43" s="120" t="s">
        <v>217</v>
      </c>
      <c r="G43" s="117">
        <f>HLOOKUP((RIGHT(F43,3)),$W$4:$AI$6,3,FALSE)*P43</f>
        <v>63.1</v>
      </c>
      <c r="H43" s="134">
        <f t="shared" si="0"/>
        <v>63.1</v>
      </c>
      <c r="I43" s="134">
        <f t="shared" si="1"/>
        <v>63.1</v>
      </c>
      <c r="J43" s="134">
        <f t="shared" si="2"/>
        <v>63.1</v>
      </c>
      <c r="K43" s="118"/>
      <c r="L43" s="119" t="s">
        <v>28</v>
      </c>
      <c r="M43" s="120" t="s">
        <v>217</v>
      </c>
      <c r="N43" s="124" t="s">
        <v>12</v>
      </c>
      <c r="O43" s="63"/>
      <c r="P43" s="112">
        <v>1</v>
      </c>
      <c r="Q43" s="25" t="s">
        <v>220</v>
      </c>
      <c r="R43" s="25" t="s">
        <v>238</v>
      </c>
    </row>
    <row r="44" spans="2:25" s="67" customFormat="1">
      <c r="B44" s="78" t="s">
        <v>94</v>
      </c>
      <c r="C44" s="119"/>
      <c r="D44" s="119" t="s">
        <v>60</v>
      </c>
      <c r="E44" s="120"/>
      <c r="F44" s="120" t="s">
        <v>218</v>
      </c>
      <c r="G44" s="117">
        <f>HLOOKUP((RIGHT(F44,3)),$W$4:$AI$6,3,FALSE)*P44</f>
        <v>73</v>
      </c>
      <c r="H44" s="134">
        <f t="shared" si="0"/>
        <v>73</v>
      </c>
      <c r="I44" s="134">
        <f t="shared" si="1"/>
        <v>73</v>
      </c>
      <c r="J44" s="134">
        <f t="shared" si="2"/>
        <v>73</v>
      </c>
      <c r="K44" s="118"/>
      <c r="L44" s="119" t="s">
        <v>28</v>
      </c>
      <c r="M44" s="120" t="s">
        <v>218</v>
      </c>
      <c r="N44" s="124" t="s">
        <v>12</v>
      </c>
      <c r="O44" s="63"/>
      <c r="P44" s="112">
        <v>1</v>
      </c>
      <c r="Q44" s="25" t="s">
        <v>220</v>
      </c>
      <c r="R44" s="25" t="s">
        <v>238</v>
      </c>
      <c r="S44" s="67" t="s">
        <v>246</v>
      </c>
    </row>
    <row r="45" spans="2:25">
      <c r="B45" s="45"/>
      <c r="C45" s="119"/>
      <c r="D45" s="119" t="s">
        <v>60</v>
      </c>
      <c r="E45" s="120"/>
      <c r="F45" s="120" t="s">
        <v>22</v>
      </c>
      <c r="G45" s="117">
        <f>HLOOKUP((RIGHT(F45,3)),$W$4:$AI$6,3,FALSE)*P45</f>
        <v>94.25</v>
      </c>
      <c r="H45" s="134">
        <f t="shared" si="0"/>
        <v>94.25</v>
      </c>
      <c r="I45" s="134">
        <f t="shared" si="1"/>
        <v>94.25</v>
      </c>
      <c r="J45" s="134">
        <f t="shared" si="2"/>
        <v>94.25</v>
      </c>
      <c r="K45" s="118"/>
      <c r="L45" s="119" t="s">
        <v>29</v>
      </c>
      <c r="M45" s="120" t="s">
        <v>22</v>
      </c>
      <c r="N45" s="124" t="s">
        <v>12</v>
      </c>
      <c r="O45" s="55"/>
      <c r="P45" s="112">
        <v>1</v>
      </c>
      <c r="Q45" s="25" t="s">
        <v>221</v>
      </c>
      <c r="R45" s="25" t="s">
        <v>238</v>
      </c>
      <c r="V45" s="67"/>
      <c r="W45" s="67"/>
      <c r="X45" s="67"/>
      <c r="Y45" s="67"/>
    </row>
    <row r="46" spans="2:25">
      <c r="B46" s="45"/>
      <c r="C46" s="119"/>
      <c r="D46" s="119" t="s">
        <v>60</v>
      </c>
      <c r="E46" s="120"/>
      <c r="F46" s="120" t="s">
        <v>24</v>
      </c>
      <c r="G46" s="117">
        <f>HLOOKUP((RIGHT(F46,3)),$W$4:$AI$6,3,FALSE)*P46</f>
        <v>78</v>
      </c>
      <c r="H46" s="134">
        <f t="shared" si="0"/>
        <v>78</v>
      </c>
      <c r="I46" s="134">
        <f t="shared" si="1"/>
        <v>78</v>
      </c>
      <c r="J46" s="134">
        <f t="shared" si="2"/>
        <v>78</v>
      </c>
      <c r="K46" s="118"/>
      <c r="L46" s="119" t="s">
        <v>29</v>
      </c>
      <c r="M46" s="120" t="s">
        <v>24</v>
      </c>
      <c r="N46" s="124" t="s">
        <v>12</v>
      </c>
      <c r="O46" s="55"/>
      <c r="P46" s="112">
        <v>1</v>
      </c>
      <c r="Q46" s="25" t="s">
        <v>221</v>
      </c>
      <c r="R46" s="25" t="s">
        <v>238</v>
      </c>
      <c r="V46" s="67"/>
      <c r="W46" s="67"/>
      <c r="X46" s="67"/>
      <c r="Y46" s="67"/>
    </row>
    <row r="47" spans="2:25">
      <c r="B47" s="45"/>
      <c r="C47" s="119"/>
      <c r="D47" s="119" t="s">
        <v>60</v>
      </c>
      <c r="E47" s="120"/>
      <c r="F47" s="120" t="s">
        <v>25</v>
      </c>
      <c r="G47" s="117">
        <f>HLOOKUP((RIGHT(F47,3)),$W$4:$AI$6,3,FALSE)*P47</f>
        <v>74</v>
      </c>
      <c r="H47" s="134">
        <f t="shared" si="0"/>
        <v>74</v>
      </c>
      <c r="I47" s="134">
        <f t="shared" si="1"/>
        <v>74</v>
      </c>
      <c r="J47" s="134">
        <f t="shared" si="2"/>
        <v>74</v>
      </c>
      <c r="K47" s="118"/>
      <c r="L47" s="119" t="s">
        <v>29</v>
      </c>
      <c r="M47" s="120" t="s">
        <v>25</v>
      </c>
      <c r="N47" s="124" t="s">
        <v>12</v>
      </c>
      <c r="O47" s="55"/>
      <c r="P47" s="112">
        <v>1</v>
      </c>
      <c r="Q47" s="25" t="s">
        <v>221</v>
      </c>
      <c r="R47" s="25" t="s">
        <v>238</v>
      </c>
      <c r="V47" s="67"/>
      <c r="W47" s="67"/>
      <c r="X47" s="67"/>
      <c r="Y47" s="67"/>
    </row>
    <row r="48" spans="2:25">
      <c r="B48" s="45"/>
      <c r="C48" s="119"/>
      <c r="D48" s="119" t="s">
        <v>60</v>
      </c>
      <c r="E48" s="120"/>
      <c r="F48" s="120" t="s">
        <v>26</v>
      </c>
      <c r="G48" s="117">
        <f>HLOOKUP((RIGHT(F48,3)),$W$4:$AI$6,3,FALSE)*P48</f>
        <v>37</v>
      </c>
      <c r="H48" s="134">
        <f t="shared" si="0"/>
        <v>37</v>
      </c>
      <c r="I48" s="134">
        <f t="shared" si="1"/>
        <v>37</v>
      </c>
      <c r="J48" s="134">
        <f t="shared" si="2"/>
        <v>37</v>
      </c>
      <c r="K48" s="118"/>
      <c r="L48" s="119" t="s">
        <v>29</v>
      </c>
      <c r="M48" s="120" t="s">
        <v>26</v>
      </c>
      <c r="N48" s="124" t="s">
        <v>12</v>
      </c>
      <c r="O48" s="55"/>
      <c r="P48" s="112">
        <v>1</v>
      </c>
      <c r="Q48" s="25" t="s">
        <v>221</v>
      </c>
      <c r="R48" s="25" t="s">
        <v>238</v>
      </c>
      <c r="V48" s="67"/>
      <c r="W48" s="67"/>
      <c r="X48" s="67"/>
      <c r="Y48" s="67"/>
    </row>
    <row r="49" spans="2:25">
      <c r="B49" s="45"/>
      <c r="C49" s="119"/>
      <c r="D49" s="119" t="s">
        <v>60</v>
      </c>
      <c r="E49" s="120"/>
      <c r="F49" s="120" t="s">
        <v>27</v>
      </c>
      <c r="G49" s="117">
        <f>HLOOKUP((RIGHT(F49,3)),$W$4:$AI$6,3,FALSE)*P49</f>
        <v>56.79</v>
      </c>
      <c r="H49" s="134">
        <f t="shared" si="0"/>
        <v>56.79</v>
      </c>
      <c r="I49" s="134">
        <f t="shared" si="1"/>
        <v>56.79</v>
      </c>
      <c r="J49" s="134">
        <f t="shared" si="2"/>
        <v>56.79</v>
      </c>
      <c r="K49" s="118"/>
      <c r="L49" s="119" t="s">
        <v>29</v>
      </c>
      <c r="M49" s="120" t="s">
        <v>27</v>
      </c>
      <c r="N49" s="124" t="s">
        <v>12</v>
      </c>
      <c r="O49" s="55"/>
      <c r="P49" s="112">
        <v>1</v>
      </c>
      <c r="Q49" s="25" t="s">
        <v>221</v>
      </c>
      <c r="R49" s="25" t="s">
        <v>238</v>
      </c>
      <c r="V49" s="67"/>
      <c r="W49" s="67"/>
      <c r="X49" s="67"/>
      <c r="Y49" s="67"/>
    </row>
    <row r="50" spans="2:25" s="67" customFormat="1">
      <c r="B50" s="45"/>
      <c r="C50" s="119"/>
      <c r="D50" s="119" t="s">
        <v>60</v>
      </c>
      <c r="E50" s="120"/>
      <c r="F50" s="120" t="s">
        <v>217</v>
      </c>
      <c r="G50" s="117">
        <f>HLOOKUP((RIGHT(F50,3)),$W$4:$AI$6,3,FALSE)*P50</f>
        <v>63.1</v>
      </c>
      <c r="H50" s="134">
        <f t="shared" ref="H50:H51" si="15">G50</f>
        <v>63.1</v>
      </c>
      <c r="I50" s="134">
        <f t="shared" ref="I50:I51" si="16">G50</f>
        <v>63.1</v>
      </c>
      <c r="J50" s="134">
        <f t="shared" ref="J50:J51" si="17">G50</f>
        <v>63.1</v>
      </c>
      <c r="K50" s="118"/>
      <c r="L50" s="119" t="s">
        <v>29</v>
      </c>
      <c r="M50" s="120" t="s">
        <v>217</v>
      </c>
      <c r="N50" s="124" t="s">
        <v>12</v>
      </c>
      <c r="O50" s="63"/>
      <c r="P50" s="112">
        <v>1</v>
      </c>
      <c r="Q50" s="25" t="s">
        <v>221</v>
      </c>
      <c r="R50" s="25" t="s">
        <v>238</v>
      </c>
    </row>
    <row r="51" spans="2:25" s="67" customFormat="1">
      <c r="B51" s="78" t="s">
        <v>94</v>
      </c>
      <c r="C51" s="119"/>
      <c r="D51" s="119" t="s">
        <v>60</v>
      </c>
      <c r="E51" s="120"/>
      <c r="F51" s="120" t="s">
        <v>218</v>
      </c>
      <c r="G51" s="117">
        <f>HLOOKUP((RIGHT(F51,3)),$W$4:$AI$6,3,FALSE)*P51</f>
        <v>73</v>
      </c>
      <c r="H51" s="134">
        <f t="shared" si="15"/>
        <v>73</v>
      </c>
      <c r="I51" s="134">
        <f t="shared" si="16"/>
        <v>73</v>
      </c>
      <c r="J51" s="134">
        <f t="shared" si="17"/>
        <v>73</v>
      </c>
      <c r="K51" s="118"/>
      <c r="L51" s="119" t="s">
        <v>29</v>
      </c>
      <c r="M51" s="120" t="s">
        <v>218</v>
      </c>
      <c r="N51" s="124" t="s">
        <v>12</v>
      </c>
      <c r="O51" s="63"/>
      <c r="P51" s="112">
        <v>1</v>
      </c>
      <c r="Q51" s="25" t="s">
        <v>221</v>
      </c>
      <c r="R51" s="25" t="s">
        <v>238</v>
      </c>
      <c r="S51" s="67" t="s">
        <v>246</v>
      </c>
    </row>
    <row r="52" spans="2:25">
      <c r="B52" s="45"/>
      <c r="C52" s="119"/>
      <c r="D52" s="119" t="s">
        <v>60</v>
      </c>
      <c r="E52" s="120"/>
      <c r="F52" s="120" t="s">
        <v>22</v>
      </c>
      <c r="G52" s="117">
        <f>HLOOKUP((RIGHT(F52,3)),$W$4:$AI$6,3,FALSE)*P52</f>
        <v>94.25</v>
      </c>
      <c r="H52" s="134">
        <f t="shared" si="0"/>
        <v>94.25</v>
      </c>
      <c r="I52" s="134">
        <f t="shared" si="1"/>
        <v>94.25</v>
      </c>
      <c r="J52" s="134">
        <f t="shared" si="2"/>
        <v>94.25</v>
      </c>
      <c r="K52" s="118"/>
      <c r="L52" s="119" t="s">
        <v>101</v>
      </c>
      <c r="M52" s="120" t="s">
        <v>22</v>
      </c>
      <c r="N52" s="124" t="s">
        <v>12</v>
      </c>
      <c r="O52" s="55"/>
      <c r="P52" s="112">
        <v>1</v>
      </c>
      <c r="Q52" s="25" t="s">
        <v>222</v>
      </c>
      <c r="R52" s="25" t="s">
        <v>238</v>
      </c>
      <c r="V52" s="67"/>
      <c r="W52" s="67"/>
      <c r="X52" s="67"/>
      <c r="Y52" s="67"/>
    </row>
    <row r="53" spans="2:25">
      <c r="B53" s="45"/>
      <c r="C53" s="119"/>
      <c r="D53" s="119" t="s">
        <v>60</v>
      </c>
      <c r="E53" s="120"/>
      <c r="F53" s="120" t="s">
        <v>24</v>
      </c>
      <c r="G53" s="117">
        <f>HLOOKUP((RIGHT(F53,3)),$W$4:$AI$6,3,FALSE)*P53</f>
        <v>78</v>
      </c>
      <c r="H53" s="134">
        <f t="shared" si="0"/>
        <v>78</v>
      </c>
      <c r="I53" s="134">
        <f t="shared" si="1"/>
        <v>78</v>
      </c>
      <c r="J53" s="134">
        <f t="shared" si="2"/>
        <v>78</v>
      </c>
      <c r="K53" s="118"/>
      <c r="L53" s="119" t="s">
        <v>30</v>
      </c>
      <c r="M53" s="120" t="s">
        <v>24</v>
      </c>
      <c r="N53" s="124" t="s">
        <v>12</v>
      </c>
      <c r="O53" s="55"/>
      <c r="P53" s="112">
        <v>1</v>
      </c>
      <c r="Q53" s="25" t="s">
        <v>222</v>
      </c>
      <c r="R53" s="25" t="s">
        <v>238</v>
      </c>
      <c r="V53" s="67"/>
      <c r="W53" s="67"/>
      <c r="X53" s="67"/>
      <c r="Y53" s="67"/>
    </row>
    <row r="54" spans="2:25">
      <c r="B54" s="45"/>
      <c r="C54" s="119"/>
      <c r="D54" s="119" t="s">
        <v>60</v>
      </c>
      <c r="E54" s="120"/>
      <c r="F54" s="120" t="s">
        <v>25</v>
      </c>
      <c r="G54" s="117">
        <f>HLOOKUP((RIGHT(F54,3)),$W$4:$AI$6,3,FALSE)*P54</f>
        <v>74</v>
      </c>
      <c r="H54" s="134">
        <f t="shared" si="0"/>
        <v>74</v>
      </c>
      <c r="I54" s="134">
        <f t="shared" si="1"/>
        <v>74</v>
      </c>
      <c r="J54" s="134">
        <f t="shared" si="2"/>
        <v>74</v>
      </c>
      <c r="K54" s="118"/>
      <c r="L54" s="119" t="s">
        <v>30</v>
      </c>
      <c r="M54" s="120" t="s">
        <v>25</v>
      </c>
      <c r="N54" s="124" t="s">
        <v>12</v>
      </c>
      <c r="O54" s="55"/>
      <c r="P54" s="112">
        <v>1</v>
      </c>
      <c r="Q54" s="25" t="s">
        <v>222</v>
      </c>
      <c r="R54" s="25" t="s">
        <v>238</v>
      </c>
      <c r="V54" s="67"/>
      <c r="W54" s="67"/>
      <c r="X54" s="67"/>
      <c r="Y54" s="67"/>
    </row>
    <row r="55" spans="2:25">
      <c r="B55" s="45"/>
      <c r="C55" s="119"/>
      <c r="D55" s="119" t="s">
        <v>60</v>
      </c>
      <c r="E55" s="120"/>
      <c r="F55" s="120" t="s">
        <v>26</v>
      </c>
      <c r="G55" s="117">
        <f>HLOOKUP((RIGHT(F55,3)),$W$4:$AI$6,3,FALSE)*P55</f>
        <v>37</v>
      </c>
      <c r="H55" s="134">
        <f t="shared" si="0"/>
        <v>37</v>
      </c>
      <c r="I55" s="134">
        <f t="shared" si="1"/>
        <v>37</v>
      </c>
      <c r="J55" s="134">
        <f t="shared" si="2"/>
        <v>37</v>
      </c>
      <c r="K55" s="118"/>
      <c r="L55" s="119" t="s">
        <v>30</v>
      </c>
      <c r="M55" s="120" t="s">
        <v>26</v>
      </c>
      <c r="N55" s="124" t="s">
        <v>12</v>
      </c>
      <c r="O55" s="55"/>
      <c r="P55" s="112">
        <v>1</v>
      </c>
      <c r="Q55" s="25" t="s">
        <v>222</v>
      </c>
      <c r="R55" s="25" t="s">
        <v>238</v>
      </c>
      <c r="V55" s="67"/>
      <c r="W55" s="67"/>
      <c r="X55" s="67"/>
      <c r="Y55" s="67"/>
    </row>
    <row r="56" spans="2:25">
      <c r="B56" s="45"/>
      <c r="C56" s="119"/>
      <c r="D56" s="119" t="s">
        <v>60</v>
      </c>
      <c r="E56" s="120"/>
      <c r="F56" s="120" t="s">
        <v>27</v>
      </c>
      <c r="G56" s="117">
        <f>HLOOKUP((RIGHT(F56,3)),$W$4:$AI$6,3,FALSE)*P56</f>
        <v>56.79</v>
      </c>
      <c r="H56" s="134">
        <f t="shared" si="0"/>
        <v>56.79</v>
      </c>
      <c r="I56" s="134">
        <f t="shared" si="1"/>
        <v>56.79</v>
      </c>
      <c r="J56" s="134">
        <f t="shared" si="2"/>
        <v>56.79</v>
      </c>
      <c r="K56" s="118"/>
      <c r="L56" s="119" t="s">
        <v>30</v>
      </c>
      <c r="M56" s="120" t="s">
        <v>27</v>
      </c>
      <c r="N56" s="124" t="s">
        <v>12</v>
      </c>
      <c r="O56" s="55"/>
      <c r="P56" s="112">
        <v>1</v>
      </c>
      <c r="Q56" s="25" t="s">
        <v>222</v>
      </c>
      <c r="R56" s="25" t="s">
        <v>238</v>
      </c>
      <c r="V56" s="67"/>
      <c r="W56" s="67"/>
      <c r="X56" s="67"/>
      <c r="Y56" s="67"/>
    </row>
    <row r="57" spans="2:25" s="67" customFormat="1">
      <c r="B57" s="45"/>
      <c r="C57" s="119"/>
      <c r="D57" s="119" t="s">
        <v>60</v>
      </c>
      <c r="E57" s="120"/>
      <c r="F57" s="120" t="s">
        <v>217</v>
      </c>
      <c r="G57" s="117">
        <f>HLOOKUP((RIGHT(F57,3)),$W$4:$AI$6,3,FALSE)*P57</f>
        <v>63.1</v>
      </c>
      <c r="H57" s="134">
        <f t="shared" ref="H57:H58" si="18">G57</f>
        <v>63.1</v>
      </c>
      <c r="I57" s="134">
        <f t="shared" ref="I57:I58" si="19">G57</f>
        <v>63.1</v>
      </c>
      <c r="J57" s="134">
        <f t="shared" ref="J57:J58" si="20">G57</f>
        <v>63.1</v>
      </c>
      <c r="K57" s="118"/>
      <c r="L57" s="119" t="s">
        <v>30</v>
      </c>
      <c r="M57" s="120" t="s">
        <v>217</v>
      </c>
      <c r="N57" s="124" t="s">
        <v>12</v>
      </c>
      <c r="O57" s="63"/>
      <c r="P57" s="112">
        <v>1</v>
      </c>
      <c r="Q57" s="25" t="s">
        <v>222</v>
      </c>
      <c r="R57" s="25" t="s">
        <v>238</v>
      </c>
    </row>
    <row r="58" spans="2:25" s="67" customFormat="1">
      <c r="B58" s="78" t="s">
        <v>94</v>
      </c>
      <c r="C58" s="119"/>
      <c r="D58" s="119" t="s">
        <v>60</v>
      </c>
      <c r="E58" s="120"/>
      <c r="F58" s="120" t="s">
        <v>218</v>
      </c>
      <c r="G58" s="117">
        <f>HLOOKUP((RIGHT(F58,3)),$W$4:$AI$6,3,FALSE)*P58</f>
        <v>73</v>
      </c>
      <c r="H58" s="134">
        <f t="shared" si="18"/>
        <v>73</v>
      </c>
      <c r="I58" s="134">
        <f t="shared" si="19"/>
        <v>73</v>
      </c>
      <c r="J58" s="134">
        <f t="shared" si="20"/>
        <v>73</v>
      </c>
      <c r="K58" s="118"/>
      <c r="L58" s="119" t="s">
        <v>30</v>
      </c>
      <c r="M58" s="120" t="s">
        <v>218</v>
      </c>
      <c r="N58" s="124" t="s">
        <v>12</v>
      </c>
      <c r="O58" s="63"/>
      <c r="P58" s="112">
        <v>1</v>
      </c>
      <c r="Q58" s="132" t="s">
        <v>222</v>
      </c>
      <c r="R58" s="25" t="s">
        <v>238</v>
      </c>
      <c r="S58" s="67" t="s">
        <v>246</v>
      </c>
    </row>
    <row r="59" spans="2:25">
      <c r="B59" s="45"/>
      <c r="C59" s="119"/>
      <c r="D59" s="119" t="s">
        <v>60</v>
      </c>
      <c r="E59" s="120"/>
      <c r="F59" s="120" t="s">
        <v>22</v>
      </c>
      <c r="G59" s="117">
        <f>HLOOKUP((RIGHT(F59,3)),$W$4:$AI$6,3,FALSE)*P59</f>
        <v>94.25</v>
      </c>
      <c r="H59" s="134">
        <f t="shared" si="0"/>
        <v>94.25</v>
      </c>
      <c r="I59" s="134">
        <f t="shared" si="1"/>
        <v>94.25</v>
      </c>
      <c r="J59" s="134">
        <f t="shared" si="2"/>
        <v>94.25</v>
      </c>
      <c r="K59" s="118"/>
      <c r="L59" s="119" t="s">
        <v>211</v>
      </c>
      <c r="M59" s="120" t="s">
        <v>22</v>
      </c>
      <c r="N59" s="124" t="s">
        <v>12</v>
      </c>
      <c r="O59" s="3"/>
      <c r="P59" s="112">
        <v>1</v>
      </c>
      <c r="Q59" s="132" t="s">
        <v>223</v>
      </c>
      <c r="R59" s="25" t="s">
        <v>238</v>
      </c>
      <c r="T59" s="65"/>
      <c r="V59" s="67"/>
      <c r="W59" s="67"/>
      <c r="X59" s="67"/>
      <c r="Y59" s="67"/>
    </row>
    <row r="60" spans="2:25">
      <c r="B60" s="45"/>
      <c r="C60" s="119"/>
      <c r="D60" s="119" t="s">
        <v>60</v>
      </c>
      <c r="E60" s="120"/>
      <c r="F60" s="120" t="s">
        <v>24</v>
      </c>
      <c r="G60" s="117">
        <f>HLOOKUP((RIGHT(F60,3)),$W$4:$AI$6,3,FALSE)*P60</f>
        <v>78</v>
      </c>
      <c r="H60" s="134">
        <f t="shared" si="0"/>
        <v>78</v>
      </c>
      <c r="I60" s="134">
        <f t="shared" si="1"/>
        <v>78</v>
      </c>
      <c r="J60" s="134">
        <f t="shared" si="2"/>
        <v>78</v>
      </c>
      <c r="K60" s="118"/>
      <c r="L60" s="119" t="s">
        <v>211</v>
      </c>
      <c r="M60" s="120" t="s">
        <v>24</v>
      </c>
      <c r="N60" s="124" t="s">
        <v>12</v>
      </c>
      <c r="O60" s="3"/>
      <c r="P60" s="112">
        <v>1</v>
      </c>
      <c r="Q60" s="132" t="s">
        <v>223</v>
      </c>
      <c r="R60" s="25" t="s">
        <v>238</v>
      </c>
      <c r="T60" s="65"/>
      <c r="V60" s="67"/>
      <c r="W60" s="67"/>
      <c r="X60" s="67"/>
      <c r="Y60" s="67"/>
    </row>
    <row r="61" spans="2:25">
      <c r="B61" s="45"/>
      <c r="C61" s="119"/>
      <c r="D61" s="119" t="s">
        <v>60</v>
      </c>
      <c r="E61" s="120"/>
      <c r="F61" s="120" t="s">
        <v>25</v>
      </c>
      <c r="G61" s="117">
        <f>HLOOKUP((RIGHT(F61,3)),$W$4:$AI$6,3,FALSE)*P61</f>
        <v>74</v>
      </c>
      <c r="H61" s="134">
        <f t="shared" si="0"/>
        <v>74</v>
      </c>
      <c r="I61" s="134">
        <f t="shared" si="1"/>
        <v>74</v>
      </c>
      <c r="J61" s="134">
        <f t="shared" si="2"/>
        <v>74</v>
      </c>
      <c r="K61" s="118"/>
      <c r="L61" s="119" t="s">
        <v>211</v>
      </c>
      <c r="M61" s="120" t="s">
        <v>25</v>
      </c>
      <c r="N61" s="124" t="s">
        <v>12</v>
      </c>
      <c r="O61" s="3"/>
      <c r="P61" s="112">
        <v>1</v>
      </c>
      <c r="Q61" s="132" t="s">
        <v>223</v>
      </c>
      <c r="R61" s="25" t="s">
        <v>238</v>
      </c>
      <c r="T61" s="65"/>
      <c r="V61" s="67"/>
      <c r="W61" s="67"/>
      <c r="X61" s="67"/>
      <c r="Y61" s="67"/>
    </row>
    <row r="62" spans="2:25">
      <c r="B62" s="45"/>
      <c r="C62" s="119"/>
      <c r="D62" s="119" t="s">
        <v>60</v>
      </c>
      <c r="E62" s="120"/>
      <c r="F62" s="120" t="s">
        <v>26</v>
      </c>
      <c r="G62" s="117">
        <f>HLOOKUP((RIGHT(F62,3)),$W$4:$AI$6,3,FALSE)*P62</f>
        <v>37</v>
      </c>
      <c r="H62" s="134">
        <f t="shared" si="0"/>
        <v>37</v>
      </c>
      <c r="I62" s="134">
        <f t="shared" si="1"/>
        <v>37</v>
      </c>
      <c r="J62" s="134">
        <f t="shared" si="2"/>
        <v>37</v>
      </c>
      <c r="K62" s="118"/>
      <c r="L62" s="119" t="s">
        <v>211</v>
      </c>
      <c r="M62" s="120" t="s">
        <v>26</v>
      </c>
      <c r="N62" s="124" t="s">
        <v>12</v>
      </c>
      <c r="O62" s="3"/>
      <c r="P62" s="112">
        <v>1</v>
      </c>
      <c r="Q62" s="132" t="s">
        <v>223</v>
      </c>
      <c r="R62" s="25" t="s">
        <v>238</v>
      </c>
      <c r="T62" s="65"/>
      <c r="V62" s="67"/>
      <c r="W62" s="67"/>
      <c r="X62" s="67"/>
      <c r="Y62" s="67"/>
    </row>
    <row r="63" spans="2:25">
      <c r="B63" s="45"/>
      <c r="C63" s="119"/>
      <c r="D63" s="119" t="s">
        <v>60</v>
      </c>
      <c r="E63" s="120"/>
      <c r="F63" s="120" t="s">
        <v>27</v>
      </c>
      <c r="G63" s="117">
        <f>HLOOKUP((RIGHT(F63,3)),$W$4:$AI$6,3,FALSE)*P63</f>
        <v>56.79</v>
      </c>
      <c r="H63" s="134">
        <f t="shared" si="0"/>
        <v>56.79</v>
      </c>
      <c r="I63" s="134">
        <f t="shared" si="1"/>
        <v>56.79</v>
      </c>
      <c r="J63" s="134">
        <f t="shared" si="2"/>
        <v>56.79</v>
      </c>
      <c r="K63" s="118"/>
      <c r="L63" s="119" t="s">
        <v>211</v>
      </c>
      <c r="M63" s="120" t="s">
        <v>27</v>
      </c>
      <c r="N63" s="124" t="s">
        <v>12</v>
      </c>
      <c r="O63" s="3"/>
      <c r="P63" s="112">
        <v>1</v>
      </c>
      <c r="Q63" s="132" t="s">
        <v>223</v>
      </c>
      <c r="R63" s="25" t="s">
        <v>238</v>
      </c>
      <c r="T63" s="65"/>
      <c r="V63" s="67"/>
      <c r="W63" s="67"/>
      <c r="X63" s="67"/>
      <c r="Y63" s="67"/>
    </row>
    <row r="64" spans="2:25" s="67" customFormat="1">
      <c r="B64" s="45"/>
      <c r="C64" s="119"/>
      <c r="D64" s="119" t="s">
        <v>60</v>
      </c>
      <c r="E64" s="120"/>
      <c r="F64" s="120" t="s">
        <v>217</v>
      </c>
      <c r="G64" s="117">
        <f>HLOOKUP((RIGHT(F64,3)),$W$4:$AI$6,3,FALSE)*P64</f>
        <v>63.1</v>
      </c>
      <c r="H64" s="134">
        <f t="shared" ref="H64:H65" si="21">G64</f>
        <v>63.1</v>
      </c>
      <c r="I64" s="134">
        <f t="shared" ref="I64:I65" si="22">G64</f>
        <v>63.1</v>
      </c>
      <c r="J64" s="134">
        <f t="shared" ref="J64:J65" si="23">G64</f>
        <v>63.1</v>
      </c>
      <c r="K64" s="118"/>
      <c r="L64" s="119" t="s">
        <v>211</v>
      </c>
      <c r="M64" s="120" t="s">
        <v>217</v>
      </c>
      <c r="N64" s="124" t="s">
        <v>12</v>
      </c>
      <c r="O64" s="3"/>
      <c r="P64" s="112">
        <v>1</v>
      </c>
      <c r="Q64" s="132" t="s">
        <v>223</v>
      </c>
      <c r="R64" s="25" t="s">
        <v>238</v>
      </c>
      <c r="T64" s="65"/>
    </row>
    <row r="65" spans="2:25" s="67" customFormat="1">
      <c r="B65" s="78" t="s">
        <v>94</v>
      </c>
      <c r="C65" s="119"/>
      <c r="D65" s="119" t="s">
        <v>60</v>
      </c>
      <c r="E65" s="120"/>
      <c r="F65" s="120" t="s">
        <v>218</v>
      </c>
      <c r="G65" s="117">
        <f>HLOOKUP((RIGHT(F65,3)),$W$4:$AI$6,3,FALSE)*P65</f>
        <v>73</v>
      </c>
      <c r="H65" s="134">
        <f t="shared" si="21"/>
        <v>73</v>
      </c>
      <c r="I65" s="134">
        <f t="shared" si="22"/>
        <v>73</v>
      </c>
      <c r="J65" s="134">
        <f t="shared" si="23"/>
        <v>73</v>
      </c>
      <c r="K65" s="118"/>
      <c r="L65" s="119" t="s">
        <v>211</v>
      </c>
      <c r="M65" s="120" t="s">
        <v>218</v>
      </c>
      <c r="N65" s="124" t="s">
        <v>12</v>
      </c>
      <c r="O65" s="3"/>
      <c r="P65" s="112">
        <v>1</v>
      </c>
      <c r="Q65" s="132" t="s">
        <v>223</v>
      </c>
      <c r="R65" s="25" t="s">
        <v>238</v>
      </c>
      <c r="S65" s="67" t="s">
        <v>246</v>
      </c>
      <c r="T65" s="65"/>
    </row>
    <row r="66" spans="2:25">
      <c r="B66" s="45"/>
      <c r="C66" s="119"/>
      <c r="D66" s="119" t="s">
        <v>60</v>
      </c>
      <c r="E66" s="120"/>
      <c r="F66" s="120" t="s">
        <v>22</v>
      </c>
      <c r="G66" s="117">
        <f>HLOOKUP((RIGHT(F66,3)),$W$4:$AI$6,3,FALSE)*P66</f>
        <v>94.25</v>
      </c>
      <c r="H66" s="134">
        <f t="shared" si="0"/>
        <v>94.25</v>
      </c>
      <c r="I66" s="134">
        <f t="shared" si="1"/>
        <v>94.25</v>
      </c>
      <c r="J66" s="134">
        <f t="shared" si="2"/>
        <v>94.25</v>
      </c>
      <c r="K66" s="118"/>
      <c r="L66" s="119" t="s">
        <v>32</v>
      </c>
      <c r="M66" s="120" t="s">
        <v>22</v>
      </c>
      <c r="N66" s="124" t="s">
        <v>12</v>
      </c>
      <c r="O66" s="55"/>
      <c r="P66" s="112">
        <v>1</v>
      </c>
      <c r="Q66" s="132" t="s">
        <v>224</v>
      </c>
      <c r="R66" s="25" t="s">
        <v>238</v>
      </c>
      <c r="V66" s="67"/>
      <c r="W66" s="67"/>
      <c r="X66" s="67"/>
      <c r="Y66" s="67"/>
    </row>
    <row r="67" spans="2:25">
      <c r="B67" s="45"/>
      <c r="C67" s="119"/>
      <c r="D67" s="119" t="s">
        <v>60</v>
      </c>
      <c r="E67" s="120"/>
      <c r="F67" s="120" t="s">
        <v>24</v>
      </c>
      <c r="G67" s="117">
        <f>HLOOKUP((RIGHT(F67,3)),$W$4:$AI$6,3,FALSE)*P67</f>
        <v>78</v>
      </c>
      <c r="H67" s="134">
        <f t="shared" si="0"/>
        <v>78</v>
      </c>
      <c r="I67" s="134">
        <f t="shared" si="1"/>
        <v>78</v>
      </c>
      <c r="J67" s="134">
        <f t="shared" si="2"/>
        <v>78</v>
      </c>
      <c r="K67" s="118"/>
      <c r="L67" s="119" t="s">
        <v>32</v>
      </c>
      <c r="M67" s="120" t="s">
        <v>24</v>
      </c>
      <c r="N67" s="124" t="s">
        <v>12</v>
      </c>
      <c r="O67" s="55"/>
      <c r="P67" s="112">
        <v>1</v>
      </c>
      <c r="Q67" s="132" t="s">
        <v>224</v>
      </c>
      <c r="R67" s="25" t="s">
        <v>238</v>
      </c>
      <c r="V67" s="67"/>
      <c r="W67" s="67"/>
      <c r="X67" s="67"/>
      <c r="Y67" s="67"/>
    </row>
    <row r="68" spans="2:25">
      <c r="B68" s="45"/>
      <c r="C68" s="119"/>
      <c r="D68" s="119" t="s">
        <v>60</v>
      </c>
      <c r="E68" s="120"/>
      <c r="F68" s="120" t="s">
        <v>25</v>
      </c>
      <c r="G68" s="117">
        <f>HLOOKUP((RIGHT(F68,3)),$W$4:$AI$6,3,FALSE)*P68</f>
        <v>74</v>
      </c>
      <c r="H68" s="134">
        <f t="shared" si="0"/>
        <v>74</v>
      </c>
      <c r="I68" s="134">
        <f t="shared" si="1"/>
        <v>74</v>
      </c>
      <c r="J68" s="134">
        <f t="shared" si="2"/>
        <v>74</v>
      </c>
      <c r="K68" s="118"/>
      <c r="L68" s="119" t="s">
        <v>32</v>
      </c>
      <c r="M68" s="120" t="s">
        <v>25</v>
      </c>
      <c r="N68" s="124" t="s">
        <v>12</v>
      </c>
      <c r="O68" s="55"/>
      <c r="P68" s="112">
        <v>1</v>
      </c>
      <c r="Q68" s="132" t="s">
        <v>224</v>
      </c>
      <c r="R68" s="25" t="s">
        <v>238</v>
      </c>
      <c r="V68" s="67"/>
      <c r="W68" s="67"/>
      <c r="X68" s="67"/>
      <c r="Y68" s="67"/>
    </row>
    <row r="69" spans="2:25">
      <c r="B69" s="45"/>
      <c r="C69" s="119"/>
      <c r="D69" s="119" t="s">
        <v>60</v>
      </c>
      <c r="E69" s="120"/>
      <c r="F69" s="120" t="s">
        <v>26</v>
      </c>
      <c r="G69" s="117">
        <f>HLOOKUP((RIGHT(F69,3)),$W$4:$AI$6,3,FALSE)*P69</f>
        <v>37</v>
      </c>
      <c r="H69" s="134">
        <f t="shared" si="0"/>
        <v>37</v>
      </c>
      <c r="I69" s="134">
        <f t="shared" si="1"/>
        <v>37</v>
      </c>
      <c r="J69" s="134">
        <f t="shared" si="2"/>
        <v>37</v>
      </c>
      <c r="K69" s="118"/>
      <c r="L69" s="119" t="s">
        <v>32</v>
      </c>
      <c r="M69" s="120" t="s">
        <v>26</v>
      </c>
      <c r="N69" s="124" t="s">
        <v>12</v>
      </c>
      <c r="O69" s="55"/>
      <c r="P69" s="112">
        <v>1</v>
      </c>
      <c r="Q69" s="25" t="s">
        <v>224</v>
      </c>
      <c r="R69" s="25" t="s">
        <v>238</v>
      </c>
      <c r="V69" s="67"/>
      <c r="W69" s="67"/>
      <c r="X69" s="67"/>
      <c r="Y69" s="67"/>
    </row>
    <row r="70" spans="2:25">
      <c r="B70" s="45"/>
      <c r="C70" s="119"/>
      <c r="D70" s="119" t="s">
        <v>60</v>
      </c>
      <c r="E70" s="120"/>
      <c r="F70" s="120" t="s">
        <v>27</v>
      </c>
      <c r="G70" s="117">
        <f>HLOOKUP((RIGHT(F70,3)),$W$4:$AI$6,3,FALSE)*P70</f>
        <v>56.79</v>
      </c>
      <c r="H70" s="134">
        <f t="shared" si="0"/>
        <v>56.79</v>
      </c>
      <c r="I70" s="134">
        <f t="shared" si="1"/>
        <v>56.79</v>
      </c>
      <c r="J70" s="134">
        <f t="shared" si="2"/>
        <v>56.79</v>
      </c>
      <c r="K70" s="118"/>
      <c r="L70" s="119" t="s">
        <v>32</v>
      </c>
      <c r="M70" s="120" t="s">
        <v>27</v>
      </c>
      <c r="N70" s="124" t="s">
        <v>12</v>
      </c>
      <c r="O70" s="55"/>
      <c r="P70" s="112">
        <v>1</v>
      </c>
      <c r="Q70" s="25" t="s">
        <v>224</v>
      </c>
      <c r="R70" s="25" t="s">
        <v>238</v>
      </c>
      <c r="V70" s="67"/>
      <c r="W70" s="67"/>
      <c r="X70" s="67"/>
      <c r="Y70" s="67"/>
    </row>
    <row r="71" spans="2:25" s="67" customFormat="1">
      <c r="B71" s="45"/>
      <c r="C71" s="119"/>
      <c r="D71" s="119" t="s">
        <v>60</v>
      </c>
      <c r="E71" s="120"/>
      <c r="F71" s="120" t="s">
        <v>217</v>
      </c>
      <c r="G71" s="117">
        <f>HLOOKUP((RIGHT(F71,3)),$W$4:$AI$6,3,FALSE)*P71</f>
        <v>63.1</v>
      </c>
      <c r="H71" s="134">
        <f t="shared" ref="H71:H72" si="24">G71</f>
        <v>63.1</v>
      </c>
      <c r="I71" s="134">
        <f t="shared" ref="I71:I72" si="25">G71</f>
        <v>63.1</v>
      </c>
      <c r="J71" s="134">
        <f t="shared" ref="J71:J72" si="26">G71</f>
        <v>63.1</v>
      </c>
      <c r="K71" s="118"/>
      <c r="L71" s="119" t="s">
        <v>32</v>
      </c>
      <c r="M71" s="120" t="s">
        <v>217</v>
      </c>
      <c r="N71" s="124" t="s">
        <v>12</v>
      </c>
      <c r="O71" s="63"/>
      <c r="P71" s="112">
        <v>1</v>
      </c>
      <c r="Q71" s="25" t="s">
        <v>224</v>
      </c>
      <c r="R71" s="25" t="s">
        <v>238</v>
      </c>
    </row>
    <row r="72" spans="2:25" s="67" customFormat="1">
      <c r="B72" s="78" t="s">
        <v>94</v>
      </c>
      <c r="C72" s="119"/>
      <c r="D72" s="119" t="s">
        <v>60</v>
      </c>
      <c r="E72" s="120"/>
      <c r="F72" s="120" t="s">
        <v>218</v>
      </c>
      <c r="G72" s="117">
        <f>HLOOKUP((RIGHT(F72,3)),$W$4:$AI$6,3,FALSE)*P72</f>
        <v>73</v>
      </c>
      <c r="H72" s="134">
        <f t="shared" si="24"/>
        <v>73</v>
      </c>
      <c r="I72" s="134">
        <f t="shared" si="25"/>
        <v>73</v>
      </c>
      <c r="J72" s="134">
        <f t="shared" si="26"/>
        <v>73</v>
      </c>
      <c r="K72" s="118"/>
      <c r="L72" s="119" t="s">
        <v>32</v>
      </c>
      <c r="M72" s="120" t="s">
        <v>218</v>
      </c>
      <c r="N72" s="124" t="s">
        <v>12</v>
      </c>
      <c r="O72" s="63"/>
      <c r="P72" s="112">
        <v>1</v>
      </c>
      <c r="Q72" s="25" t="s">
        <v>224</v>
      </c>
      <c r="R72" s="25" t="s">
        <v>238</v>
      </c>
      <c r="S72" s="67" t="s">
        <v>246</v>
      </c>
    </row>
    <row r="73" spans="2:25">
      <c r="B73" s="45"/>
      <c r="C73" s="119"/>
      <c r="D73" s="119" t="s">
        <v>60</v>
      </c>
      <c r="E73" s="120"/>
      <c r="F73" s="120" t="s">
        <v>22</v>
      </c>
      <c r="G73" s="117">
        <f>HLOOKUP((RIGHT(F73,3)),$W$4:$AI$6,3,FALSE)*P73</f>
        <v>94.25</v>
      </c>
      <c r="H73" s="134">
        <f t="shared" si="0"/>
        <v>94.25</v>
      </c>
      <c r="I73" s="134">
        <f t="shared" si="1"/>
        <v>94.25</v>
      </c>
      <c r="J73" s="134">
        <f t="shared" si="2"/>
        <v>94.25</v>
      </c>
      <c r="K73" s="118"/>
      <c r="L73" s="119" t="s">
        <v>186</v>
      </c>
      <c r="M73" s="120" t="s">
        <v>22</v>
      </c>
      <c r="N73" s="124" t="s">
        <v>12</v>
      </c>
      <c r="O73" s="55"/>
      <c r="P73" s="112">
        <v>1</v>
      </c>
      <c r="Q73" s="25" t="s">
        <v>225</v>
      </c>
      <c r="R73" s="25" t="s">
        <v>238</v>
      </c>
    </row>
    <row r="74" spans="2:25">
      <c r="B74" s="45"/>
      <c r="C74" s="119"/>
      <c r="D74" s="119" t="s">
        <v>60</v>
      </c>
      <c r="E74" s="120"/>
      <c r="F74" s="120" t="s">
        <v>24</v>
      </c>
      <c r="G74" s="117">
        <f>HLOOKUP((RIGHT(F74,3)),$W$4:$AI$6,3,FALSE)*P74</f>
        <v>78</v>
      </c>
      <c r="H74" s="134">
        <f t="shared" si="0"/>
        <v>78</v>
      </c>
      <c r="I74" s="134">
        <f t="shared" si="1"/>
        <v>78</v>
      </c>
      <c r="J74" s="134">
        <f t="shared" si="2"/>
        <v>78</v>
      </c>
      <c r="K74" s="118"/>
      <c r="L74" s="119" t="s">
        <v>186</v>
      </c>
      <c r="M74" s="120" t="s">
        <v>24</v>
      </c>
      <c r="N74" s="124" t="s">
        <v>12</v>
      </c>
      <c r="O74" s="55"/>
      <c r="P74" s="112">
        <v>1</v>
      </c>
      <c r="Q74" s="25" t="s">
        <v>225</v>
      </c>
      <c r="R74" s="25" t="s">
        <v>238</v>
      </c>
    </row>
    <row r="75" spans="2:25">
      <c r="B75" s="45"/>
      <c r="C75" s="119"/>
      <c r="D75" s="119" t="s">
        <v>60</v>
      </c>
      <c r="E75" s="120"/>
      <c r="F75" s="120" t="s">
        <v>25</v>
      </c>
      <c r="G75" s="117">
        <f>HLOOKUP((RIGHT(F75,3)),$W$4:$AI$6,3,FALSE)*P75</f>
        <v>74</v>
      </c>
      <c r="H75" s="134">
        <f t="shared" si="0"/>
        <v>74</v>
      </c>
      <c r="I75" s="134">
        <f t="shared" si="1"/>
        <v>74</v>
      </c>
      <c r="J75" s="134">
        <f t="shared" si="2"/>
        <v>74</v>
      </c>
      <c r="K75" s="118"/>
      <c r="L75" s="119" t="s">
        <v>186</v>
      </c>
      <c r="M75" s="120" t="s">
        <v>25</v>
      </c>
      <c r="N75" s="124" t="s">
        <v>12</v>
      </c>
      <c r="O75" s="55"/>
      <c r="P75" s="112">
        <v>1</v>
      </c>
      <c r="Q75" s="25" t="s">
        <v>225</v>
      </c>
      <c r="R75" s="25" t="s">
        <v>238</v>
      </c>
    </row>
    <row r="76" spans="2:25">
      <c r="B76" s="45"/>
      <c r="C76" s="119"/>
      <c r="D76" s="119" t="s">
        <v>60</v>
      </c>
      <c r="E76" s="120"/>
      <c r="F76" s="120" t="s">
        <v>26</v>
      </c>
      <c r="G76" s="117">
        <f>HLOOKUP((RIGHT(F76,3)),$W$4:$AI$6,3,FALSE)*P76</f>
        <v>37</v>
      </c>
      <c r="H76" s="134">
        <f t="shared" si="0"/>
        <v>37</v>
      </c>
      <c r="I76" s="134">
        <f t="shared" si="1"/>
        <v>37</v>
      </c>
      <c r="J76" s="134">
        <f t="shared" si="2"/>
        <v>37</v>
      </c>
      <c r="K76" s="118"/>
      <c r="L76" s="119" t="s">
        <v>186</v>
      </c>
      <c r="M76" s="120" t="s">
        <v>26</v>
      </c>
      <c r="N76" s="124" t="s">
        <v>12</v>
      </c>
      <c r="O76" s="55"/>
      <c r="P76" s="112">
        <v>1</v>
      </c>
      <c r="Q76" s="25" t="s">
        <v>225</v>
      </c>
      <c r="R76" s="25" t="s">
        <v>238</v>
      </c>
    </row>
    <row r="77" spans="2:25">
      <c r="B77" s="45"/>
      <c r="C77" s="119"/>
      <c r="D77" s="119" t="s">
        <v>60</v>
      </c>
      <c r="E77" s="120"/>
      <c r="F77" s="120" t="s">
        <v>27</v>
      </c>
      <c r="G77" s="117">
        <f>HLOOKUP((RIGHT(F77,3)),$W$4:$AI$6,3,FALSE)*P77</f>
        <v>56.79</v>
      </c>
      <c r="H77" s="134">
        <f t="shared" si="0"/>
        <v>56.79</v>
      </c>
      <c r="I77" s="134">
        <f t="shared" si="1"/>
        <v>56.79</v>
      </c>
      <c r="J77" s="134">
        <f t="shared" si="2"/>
        <v>56.79</v>
      </c>
      <c r="K77" s="118"/>
      <c r="L77" s="119" t="s">
        <v>186</v>
      </c>
      <c r="M77" s="120" t="s">
        <v>27</v>
      </c>
      <c r="N77" s="124" t="s">
        <v>12</v>
      </c>
      <c r="O77" s="55"/>
      <c r="P77" s="112">
        <v>1</v>
      </c>
      <c r="Q77" s="25" t="s">
        <v>225</v>
      </c>
      <c r="R77" s="25" t="s">
        <v>238</v>
      </c>
    </row>
    <row r="78" spans="2:25" s="67" customFormat="1">
      <c r="B78" s="45"/>
      <c r="C78" s="119"/>
      <c r="D78" s="119" t="s">
        <v>60</v>
      </c>
      <c r="E78" s="120"/>
      <c r="F78" s="120" t="s">
        <v>217</v>
      </c>
      <c r="G78" s="117">
        <f>HLOOKUP((RIGHT(F78,3)),$W$4:$AI$6,3,FALSE)*P78</f>
        <v>63.1</v>
      </c>
      <c r="H78" s="134">
        <f t="shared" ref="H78:H79" si="27">G78</f>
        <v>63.1</v>
      </c>
      <c r="I78" s="134">
        <f t="shared" ref="I78:I79" si="28">G78</f>
        <v>63.1</v>
      </c>
      <c r="J78" s="134">
        <f t="shared" ref="J78:J79" si="29">G78</f>
        <v>63.1</v>
      </c>
      <c r="K78" s="118"/>
      <c r="L78" s="119" t="s">
        <v>186</v>
      </c>
      <c r="M78" s="120" t="s">
        <v>217</v>
      </c>
      <c r="N78" s="124" t="s">
        <v>12</v>
      </c>
      <c r="O78" s="63"/>
      <c r="P78" s="112">
        <v>1</v>
      </c>
      <c r="Q78" s="25" t="s">
        <v>225</v>
      </c>
      <c r="R78" s="25" t="s">
        <v>238</v>
      </c>
    </row>
    <row r="79" spans="2:25" s="67" customFormat="1">
      <c r="B79" s="78" t="s">
        <v>94</v>
      </c>
      <c r="C79" s="119"/>
      <c r="D79" s="119" t="s">
        <v>60</v>
      </c>
      <c r="E79" s="120"/>
      <c r="F79" s="120" t="s">
        <v>218</v>
      </c>
      <c r="G79" s="117">
        <f>HLOOKUP((RIGHT(F79,3)),$W$4:$AI$6,3,FALSE)*P79</f>
        <v>73</v>
      </c>
      <c r="H79" s="134">
        <f t="shared" si="27"/>
        <v>73</v>
      </c>
      <c r="I79" s="134">
        <f t="shared" si="28"/>
        <v>73</v>
      </c>
      <c r="J79" s="134">
        <f t="shared" si="29"/>
        <v>73</v>
      </c>
      <c r="K79" s="118"/>
      <c r="L79" s="119" t="s">
        <v>186</v>
      </c>
      <c r="M79" s="120" t="s">
        <v>218</v>
      </c>
      <c r="N79" s="124" t="s">
        <v>12</v>
      </c>
      <c r="O79" s="63"/>
      <c r="P79" s="112">
        <v>1</v>
      </c>
      <c r="Q79" s="25" t="s">
        <v>225</v>
      </c>
      <c r="R79" s="25" t="s">
        <v>238</v>
      </c>
      <c r="S79" s="67" t="s">
        <v>246</v>
      </c>
    </row>
    <row r="80" spans="2:25">
      <c r="B80" s="45"/>
      <c r="C80" s="119"/>
      <c r="D80" s="119" t="s">
        <v>60</v>
      </c>
      <c r="E80" s="120"/>
      <c r="F80" s="120" t="s">
        <v>22</v>
      </c>
      <c r="G80" s="117">
        <f>HLOOKUP((RIGHT(F80,3)),$W$4:$AI$6,3,FALSE)*P80</f>
        <v>94.25</v>
      </c>
      <c r="H80" s="134">
        <f t="shared" si="0"/>
        <v>94.25</v>
      </c>
      <c r="I80" s="134">
        <f t="shared" si="1"/>
        <v>94.25</v>
      </c>
      <c r="J80" s="134">
        <f t="shared" si="2"/>
        <v>94.25</v>
      </c>
      <c r="K80" s="118"/>
      <c r="L80" s="119" t="s">
        <v>187</v>
      </c>
      <c r="M80" s="120" t="s">
        <v>22</v>
      </c>
      <c r="N80" s="124" t="s">
        <v>12</v>
      </c>
      <c r="O80" s="55"/>
      <c r="P80" s="112">
        <v>1</v>
      </c>
      <c r="Q80" s="25" t="s">
        <v>226</v>
      </c>
      <c r="R80" s="25" t="s">
        <v>238</v>
      </c>
    </row>
    <row r="81" spans="2:39">
      <c r="B81" s="45"/>
      <c r="C81" s="119"/>
      <c r="D81" s="119" t="s">
        <v>60</v>
      </c>
      <c r="E81" s="120"/>
      <c r="F81" s="120" t="s">
        <v>24</v>
      </c>
      <c r="G81" s="117">
        <f>HLOOKUP((RIGHT(F81,3)),$W$4:$AI$6,3,FALSE)*P81</f>
        <v>78</v>
      </c>
      <c r="H81" s="134">
        <f t="shared" si="0"/>
        <v>78</v>
      </c>
      <c r="I81" s="134">
        <f t="shared" si="1"/>
        <v>78</v>
      </c>
      <c r="J81" s="134">
        <f t="shared" si="2"/>
        <v>78</v>
      </c>
      <c r="K81" s="118"/>
      <c r="L81" s="119" t="s">
        <v>187</v>
      </c>
      <c r="M81" s="120" t="s">
        <v>24</v>
      </c>
      <c r="N81" s="124" t="s">
        <v>12</v>
      </c>
      <c r="O81" s="55"/>
      <c r="P81" s="112">
        <v>1</v>
      </c>
      <c r="Q81" s="25" t="s">
        <v>226</v>
      </c>
      <c r="R81" s="25" t="s">
        <v>238</v>
      </c>
    </row>
    <row r="82" spans="2:39">
      <c r="B82" s="45"/>
      <c r="C82" s="119"/>
      <c r="D82" s="119" t="s">
        <v>60</v>
      </c>
      <c r="E82" s="120"/>
      <c r="F82" s="120" t="s">
        <v>25</v>
      </c>
      <c r="G82" s="117">
        <f>HLOOKUP((RIGHT(F82,3)),$W$4:$AI$6,3,FALSE)*P82</f>
        <v>74</v>
      </c>
      <c r="H82" s="134">
        <f t="shared" si="0"/>
        <v>74</v>
      </c>
      <c r="I82" s="134">
        <f t="shared" si="1"/>
        <v>74</v>
      </c>
      <c r="J82" s="134">
        <f t="shared" si="2"/>
        <v>74</v>
      </c>
      <c r="K82" s="118"/>
      <c r="L82" s="119" t="s">
        <v>187</v>
      </c>
      <c r="M82" s="120" t="s">
        <v>25</v>
      </c>
      <c r="N82" s="124" t="s">
        <v>12</v>
      </c>
      <c r="O82" s="55"/>
      <c r="P82" s="112">
        <v>1</v>
      </c>
      <c r="Q82" s="25" t="s">
        <v>226</v>
      </c>
      <c r="R82" s="25" t="s">
        <v>238</v>
      </c>
    </row>
    <row r="83" spans="2:39">
      <c r="B83" s="45"/>
      <c r="C83" s="119"/>
      <c r="D83" s="119" t="s">
        <v>60</v>
      </c>
      <c r="E83" s="120"/>
      <c r="F83" s="120" t="s">
        <v>26</v>
      </c>
      <c r="G83" s="117">
        <f>HLOOKUP((RIGHT(F83,3)),$W$4:$AI$6,3,FALSE)*P83</f>
        <v>37</v>
      </c>
      <c r="H83" s="134">
        <f t="shared" si="0"/>
        <v>37</v>
      </c>
      <c r="I83" s="134">
        <f t="shared" si="1"/>
        <v>37</v>
      </c>
      <c r="J83" s="134">
        <f t="shared" si="2"/>
        <v>37</v>
      </c>
      <c r="K83" s="118"/>
      <c r="L83" s="119" t="s">
        <v>187</v>
      </c>
      <c r="M83" s="120" t="s">
        <v>26</v>
      </c>
      <c r="N83" s="124" t="s">
        <v>12</v>
      </c>
      <c r="O83" s="55"/>
      <c r="P83" s="112">
        <v>1</v>
      </c>
      <c r="Q83" s="25" t="s">
        <v>226</v>
      </c>
      <c r="R83" s="25" t="s">
        <v>238</v>
      </c>
    </row>
    <row r="84" spans="2:39">
      <c r="B84" s="45"/>
      <c r="C84" s="119"/>
      <c r="D84" s="119" t="s">
        <v>60</v>
      </c>
      <c r="E84" s="120"/>
      <c r="F84" s="120" t="s">
        <v>27</v>
      </c>
      <c r="G84" s="117">
        <f>HLOOKUP((RIGHT(F84,3)),$W$4:$AI$6,3,FALSE)*P84</f>
        <v>56.79</v>
      </c>
      <c r="H84" s="134">
        <f t="shared" si="0"/>
        <v>56.79</v>
      </c>
      <c r="I84" s="134">
        <f t="shared" si="1"/>
        <v>56.79</v>
      </c>
      <c r="J84" s="134">
        <f t="shared" si="2"/>
        <v>56.79</v>
      </c>
      <c r="K84" s="118"/>
      <c r="L84" s="119" t="s">
        <v>187</v>
      </c>
      <c r="M84" s="120" t="s">
        <v>27</v>
      </c>
      <c r="N84" s="124" t="s">
        <v>12</v>
      </c>
      <c r="O84" s="55"/>
      <c r="P84" s="112">
        <v>1</v>
      </c>
      <c r="Q84" s="25" t="s">
        <v>226</v>
      </c>
      <c r="R84" s="25" t="s">
        <v>238</v>
      </c>
    </row>
    <row r="85" spans="2:39" s="67" customFormat="1">
      <c r="B85" s="45"/>
      <c r="C85" s="119"/>
      <c r="D85" s="119" t="s">
        <v>60</v>
      </c>
      <c r="E85" s="120"/>
      <c r="F85" s="120" t="s">
        <v>217</v>
      </c>
      <c r="G85" s="117">
        <f>HLOOKUP((RIGHT(F85,3)),$W$4:$AI$6,3,FALSE)*P85</f>
        <v>63.1</v>
      </c>
      <c r="H85" s="134">
        <f t="shared" ref="H85:H86" si="30">G85</f>
        <v>63.1</v>
      </c>
      <c r="I85" s="134">
        <f t="shared" ref="I85:I86" si="31">G85</f>
        <v>63.1</v>
      </c>
      <c r="J85" s="134">
        <f t="shared" ref="J85:J86" si="32">G85</f>
        <v>63.1</v>
      </c>
      <c r="K85" s="118"/>
      <c r="L85" s="119" t="s">
        <v>187</v>
      </c>
      <c r="M85" s="120" t="s">
        <v>217</v>
      </c>
      <c r="N85" s="124" t="s">
        <v>12</v>
      </c>
      <c r="O85" s="63"/>
      <c r="P85" s="112">
        <v>1</v>
      </c>
      <c r="Q85" s="25" t="s">
        <v>226</v>
      </c>
      <c r="R85" s="25" t="s">
        <v>238</v>
      </c>
    </row>
    <row r="86" spans="2:39" s="67" customFormat="1">
      <c r="B86" s="78" t="s">
        <v>94</v>
      </c>
      <c r="C86" s="119"/>
      <c r="D86" s="119" t="s">
        <v>60</v>
      </c>
      <c r="E86" s="120"/>
      <c r="F86" s="120" t="s">
        <v>218</v>
      </c>
      <c r="G86" s="117">
        <f>HLOOKUP((RIGHT(F86,3)),$W$4:$AI$6,3,FALSE)*P86</f>
        <v>73</v>
      </c>
      <c r="H86" s="134">
        <f t="shared" si="30"/>
        <v>73</v>
      </c>
      <c r="I86" s="134">
        <f t="shared" si="31"/>
        <v>73</v>
      </c>
      <c r="J86" s="134">
        <f t="shared" si="32"/>
        <v>73</v>
      </c>
      <c r="K86" s="118"/>
      <c r="L86" s="119" t="s">
        <v>187</v>
      </c>
      <c r="M86" s="120" t="s">
        <v>218</v>
      </c>
      <c r="N86" s="124" t="s">
        <v>12</v>
      </c>
      <c r="O86" s="63"/>
      <c r="P86" s="112">
        <v>1</v>
      </c>
      <c r="Q86" s="25" t="s">
        <v>226</v>
      </c>
      <c r="R86" s="25" t="s">
        <v>238</v>
      </c>
      <c r="S86" s="67" t="s">
        <v>246</v>
      </c>
    </row>
    <row r="87" spans="2:39" ht="17.25" customHeight="1">
      <c r="B87" s="45"/>
      <c r="C87" s="119"/>
      <c r="D87" s="119" t="s">
        <v>60</v>
      </c>
      <c r="E87" s="120"/>
      <c r="F87" s="120" t="s">
        <v>22</v>
      </c>
      <c r="G87" s="117">
        <f>HLOOKUP((RIGHT(F87,3)),$W$4:$AI$6,3,FALSE)*P87</f>
        <v>94.25</v>
      </c>
      <c r="H87" s="134">
        <f t="shared" si="0"/>
        <v>94.25</v>
      </c>
      <c r="I87" s="134">
        <f t="shared" si="1"/>
        <v>94.25</v>
      </c>
      <c r="J87" s="134">
        <f t="shared" si="2"/>
        <v>94.25</v>
      </c>
      <c r="K87" s="118"/>
      <c r="L87" s="119" t="s">
        <v>31</v>
      </c>
      <c r="M87" s="120" t="s">
        <v>22</v>
      </c>
      <c r="N87" s="124" t="s">
        <v>12</v>
      </c>
      <c r="O87" s="55"/>
      <c r="P87" s="112">
        <v>1</v>
      </c>
      <c r="Q87" s="25" t="s">
        <v>227</v>
      </c>
      <c r="R87" s="25" t="s">
        <v>238</v>
      </c>
      <c r="W87" s="67"/>
      <c r="X87" s="67"/>
      <c r="Y87" s="67"/>
      <c r="Z87" s="67"/>
      <c r="AA87" s="67"/>
      <c r="AB87" s="67"/>
      <c r="AC87" s="67"/>
      <c r="AD87" s="67"/>
      <c r="AE87" s="67"/>
      <c r="AF87" s="67"/>
      <c r="AG87" s="67"/>
      <c r="AH87" s="67"/>
      <c r="AI87" s="67"/>
      <c r="AJ87" s="67"/>
      <c r="AK87" s="67"/>
      <c r="AL87" s="67"/>
      <c r="AM87" s="67"/>
    </row>
    <row r="88" spans="2:39">
      <c r="B88" s="45"/>
      <c r="C88" s="119"/>
      <c r="D88" s="119" t="s">
        <v>60</v>
      </c>
      <c r="E88" s="120"/>
      <c r="F88" s="120" t="s">
        <v>24</v>
      </c>
      <c r="G88" s="117">
        <f>HLOOKUP((RIGHT(F88,3)),$W$4:$AI$6,3,FALSE)*P88</f>
        <v>78</v>
      </c>
      <c r="H88" s="134">
        <f t="shared" si="0"/>
        <v>78</v>
      </c>
      <c r="I88" s="134">
        <f t="shared" si="1"/>
        <v>78</v>
      </c>
      <c r="J88" s="134">
        <f t="shared" si="2"/>
        <v>78</v>
      </c>
      <c r="K88" s="118"/>
      <c r="L88" s="119" t="s">
        <v>31</v>
      </c>
      <c r="M88" s="120" t="s">
        <v>24</v>
      </c>
      <c r="N88" s="124" t="s">
        <v>12</v>
      </c>
      <c r="O88" s="55"/>
      <c r="P88" s="112">
        <v>1</v>
      </c>
      <c r="Q88" s="25" t="s">
        <v>227</v>
      </c>
      <c r="R88" s="25" t="s">
        <v>238</v>
      </c>
      <c r="W88" s="67"/>
      <c r="X88" s="67"/>
      <c r="Y88" s="67"/>
      <c r="Z88" s="67"/>
      <c r="AA88" s="67"/>
      <c r="AB88" s="67"/>
      <c r="AC88" s="67"/>
      <c r="AD88" s="67"/>
      <c r="AE88" s="67"/>
      <c r="AF88" s="67"/>
      <c r="AG88" s="67"/>
      <c r="AH88" s="67"/>
      <c r="AI88" s="67"/>
      <c r="AJ88" s="67"/>
      <c r="AK88" s="67"/>
      <c r="AL88" s="67"/>
      <c r="AM88" s="67"/>
    </row>
    <row r="89" spans="2:39">
      <c r="B89" s="45"/>
      <c r="C89" s="119"/>
      <c r="D89" s="119" t="s">
        <v>60</v>
      </c>
      <c r="E89" s="120"/>
      <c r="F89" s="120" t="s">
        <v>25</v>
      </c>
      <c r="G89" s="117">
        <f>HLOOKUP((RIGHT(F89,3)),$W$4:$AI$6,3,FALSE)*P89</f>
        <v>74</v>
      </c>
      <c r="H89" s="134">
        <f t="shared" si="0"/>
        <v>74</v>
      </c>
      <c r="I89" s="134">
        <f t="shared" si="1"/>
        <v>74</v>
      </c>
      <c r="J89" s="134">
        <f t="shared" si="2"/>
        <v>74</v>
      </c>
      <c r="K89" s="118"/>
      <c r="L89" s="119" t="s">
        <v>31</v>
      </c>
      <c r="M89" s="120" t="s">
        <v>25</v>
      </c>
      <c r="N89" s="124" t="s">
        <v>12</v>
      </c>
      <c r="O89" s="55"/>
      <c r="P89" s="112">
        <v>1</v>
      </c>
      <c r="Q89" s="25" t="s">
        <v>227</v>
      </c>
      <c r="R89" s="25" t="s">
        <v>238</v>
      </c>
      <c r="W89" s="67"/>
      <c r="X89" s="67"/>
      <c r="Y89" s="67"/>
      <c r="Z89" s="67"/>
      <c r="AA89" s="67"/>
      <c r="AB89" s="67"/>
      <c r="AC89" s="67"/>
      <c r="AD89" s="67"/>
      <c r="AE89" s="67"/>
      <c r="AF89" s="67"/>
      <c r="AG89" s="67"/>
      <c r="AH89" s="67"/>
      <c r="AI89" s="67"/>
      <c r="AJ89" s="67"/>
      <c r="AK89" s="67"/>
      <c r="AL89" s="67"/>
      <c r="AM89" s="67"/>
    </row>
    <row r="90" spans="2:39">
      <c r="B90" s="45"/>
      <c r="C90" s="119"/>
      <c r="D90" s="119" t="s">
        <v>60</v>
      </c>
      <c r="E90" s="120"/>
      <c r="F90" s="120" t="s">
        <v>26</v>
      </c>
      <c r="G90" s="117">
        <f>HLOOKUP((RIGHT(F90,3)),$W$4:$AI$6,3,FALSE)*P90</f>
        <v>37</v>
      </c>
      <c r="H90" s="134">
        <f t="shared" si="0"/>
        <v>37</v>
      </c>
      <c r="I90" s="134">
        <f t="shared" si="1"/>
        <v>37</v>
      </c>
      <c r="J90" s="134">
        <f t="shared" si="2"/>
        <v>37</v>
      </c>
      <c r="K90" s="118"/>
      <c r="L90" s="119" t="s">
        <v>31</v>
      </c>
      <c r="M90" s="120" t="s">
        <v>26</v>
      </c>
      <c r="N90" s="124" t="s">
        <v>12</v>
      </c>
      <c r="O90" s="55"/>
      <c r="P90" s="112">
        <v>1</v>
      </c>
      <c r="Q90" s="25" t="s">
        <v>227</v>
      </c>
      <c r="R90" s="25" t="s">
        <v>238</v>
      </c>
      <c r="W90" s="67"/>
      <c r="X90" s="67"/>
      <c r="Y90" s="67"/>
      <c r="Z90" s="67"/>
      <c r="AA90" s="67"/>
      <c r="AB90" s="67"/>
      <c r="AC90" s="67"/>
      <c r="AD90" s="67"/>
      <c r="AE90" s="67"/>
      <c r="AF90" s="67"/>
      <c r="AG90" s="67"/>
      <c r="AH90" s="67"/>
      <c r="AI90" s="67"/>
      <c r="AJ90" s="67"/>
      <c r="AK90" s="67"/>
      <c r="AL90" s="67"/>
      <c r="AM90" s="67"/>
    </row>
    <row r="91" spans="2:39">
      <c r="B91" s="45"/>
      <c r="C91" s="119"/>
      <c r="D91" s="119" t="s">
        <v>60</v>
      </c>
      <c r="E91" s="120"/>
      <c r="F91" s="120" t="s">
        <v>27</v>
      </c>
      <c r="G91" s="117">
        <f>HLOOKUP((RIGHT(F91,3)),$W$4:$AI$6,3,FALSE)*P91</f>
        <v>56.79</v>
      </c>
      <c r="H91" s="134">
        <f t="shared" si="0"/>
        <v>56.79</v>
      </c>
      <c r="I91" s="134">
        <f t="shared" si="1"/>
        <v>56.79</v>
      </c>
      <c r="J91" s="134">
        <f t="shared" si="2"/>
        <v>56.79</v>
      </c>
      <c r="K91" s="118"/>
      <c r="L91" s="119" t="s">
        <v>31</v>
      </c>
      <c r="M91" s="120" t="s">
        <v>27</v>
      </c>
      <c r="N91" s="124" t="s">
        <v>12</v>
      </c>
      <c r="O91" s="55"/>
      <c r="P91" s="112">
        <v>1</v>
      </c>
      <c r="Q91" s="25" t="s">
        <v>227</v>
      </c>
      <c r="R91" s="25" t="s">
        <v>238</v>
      </c>
      <c r="W91" s="67"/>
      <c r="X91" s="67"/>
      <c r="Y91" s="67"/>
      <c r="Z91" s="67"/>
      <c r="AA91" s="67"/>
      <c r="AB91" s="67"/>
      <c r="AC91" s="67"/>
      <c r="AD91" s="67"/>
      <c r="AE91" s="67"/>
      <c r="AF91" s="67"/>
      <c r="AG91" s="67"/>
      <c r="AH91" s="67"/>
      <c r="AI91" s="67"/>
      <c r="AJ91" s="67"/>
      <c r="AK91" s="67"/>
      <c r="AL91" s="67"/>
      <c r="AM91" s="67"/>
    </row>
    <row r="92" spans="2:39" s="67" customFormat="1">
      <c r="B92" s="45"/>
      <c r="C92" s="119"/>
      <c r="D92" s="119" t="s">
        <v>60</v>
      </c>
      <c r="E92" s="120"/>
      <c r="F92" s="120" t="s">
        <v>217</v>
      </c>
      <c r="G92" s="117">
        <f>HLOOKUP((RIGHT(F92,3)),$W$4:$AI$6,3,FALSE)*P92</f>
        <v>63.1</v>
      </c>
      <c r="H92" s="134">
        <f t="shared" ref="H92:H93" si="33">G92</f>
        <v>63.1</v>
      </c>
      <c r="I92" s="134">
        <f t="shared" ref="I92:I93" si="34">G92</f>
        <v>63.1</v>
      </c>
      <c r="J92" s="134">
        <f t="shared" ref="J92:J93" si="35">G92</f>
        <v>63.1</v>
      </c>
      <c r="K92" s="118"/>
      <c r="L92" s="119" t="s">
        <v>31</v>
      </c>
      <c r="M92" s="120" t="s">
        <v>217</v>
      </c>
      <c r="N92" s="124" t="s">
        <v>12</v>
      </c>
      <c r="O92" s="63"/>
      <c r="P92" s="112">
        <v>1</v>
      </c>
      <c r="Q92" s="25" t="s">
        <v>227</v>
      </c>
      <c r="R92" s="25" t="s">
        <v>238</v>
      </c>
    </row>
    <row r="93" spans="2:39" s="67" customFormat="1">
      <c r="B93" s="78" t="s">
        <v>94</v>
      </c>
      <c r="C93" s="119"/>
      <c r="D93" s="119" t="s">
        <v>60</v>
      </c>
      <c r="E93" s="120"/>
      <c r="F93" s="120" t="s">
        <v>218</v>
      </c>
      <c r="G93" s="117">
        <f>HLOOKUP((RIGHT(F93,3)),$W$4:$AI$6,3,FALSE)*P93</f>
        <v>73</v>
      </c>
      <c r="H93" s="134">
        <f t="shared" si="33"/>
        <v>73</v>
      </c>
      <c r="I93" s="134">
        <f t="shared" si="34"/>
        <v>73</v>
      </c>
      <c r="J93" s="134">
        <f t="shared" si="35"/>
        <v>73</v>
      </c>
      <c r="K93" s="118"/>
      <c r="L93" s="119" t="s">
        <v>31</v>
      </c>
      <c r="M93" s="120" t="s">
        <v>218</v>
      </c>
      <c r="N93" s="124" t="s">
        <v>12</v>
      </c>
      <c r="O93" s="63"/>
      <c r="P93" s="112">
        <v>1</v>
      </c>
      <c r="Q93" s="25" t="s">
        <v>227</v>
      </c>
      <c r="R93" s="25" t="s">
        <v>238</v>
      </c>
      <c r="S93" s="67" t="s">
        <v>246</v>
      </c>
    </row>
    <row r="94" spans="2:39">
      <c r="B94" s="45"/>
      <c r="C94" s="119"/>
      <c r="D94" s="119" t="s">
        <v>60</v>
      </c>
      <c r="E94" s="120"/>
      <c r="F94" s="120" t="s">
        <v>22</v>
      </c>
      <c r="G94" s="117">
        <f>HLOOKUP((RIGHT(F94,3)),$W$4:$AI$6,3,FALSE)*P94</f>
        <v>0</v>
      </c>
      <c r="H94" s="134">
        <f t="shared" ref="H94:H130" si="36">G94</f>
        <v>0</v>
      </c>
      <c r="I94" s="134">
        <f t="shared" ref="I94:I130" si="37">G94</f>
        <v>0</v>
      </c>
      <c r="J94" s="134">
        <f t="shared" ref="J94:J130" si="38">G94</f>
        <v>0</v>
      </c>
      <c r="K94" s="118"/>
      <c r="L94" s="119" t="s">
        <v>34</v>
      </c>
      <c r="M94" s="120" t="s">
        <v>22</v>
      </c>
      <c r="N94" s="124" t="s">
        <v>12</v>
      </c>
      <c r="O94" s="55"/>
      <c r="P94" s="112">
        <v>0</v>
      </c>
      <c r="Q94" s="25" t="s">
        <v>228</v>
      </c>
      <c r="R94" s="25" t="s">
        <v>228</v>
      </c>
      <c r="W94" s="67"/>
      <c r="X94" s="67"/>
      <c r="Y94" s="67"/>
      <c r="Z94" s="67"/>
      <c r="AA94" s="67"/>
      <c r="AB94" s="67"/>
      <c r="AC94" s="67"/>
      <c r="AD94" s="67"/>
      <c r="AE94" s="67"/>
      <c r="AF94" s="67"/>
      <c r="AG94" s="67"/>
      <c r="AH94" s="67"/>
      <c r="AI94" s="67"/>
      <c r="AJ94" s="67"/>
      <c r="AK94" s="67"/>
      <c r="AL94" s="67"/>
      <c r="AM94" s="67"/>
    </row>
    <row r="95" spans="2:39">
      <c r="B95" s="45"/>
      <c r="C95" s="119"/>
      <c r="D95" s="119" t="s">
        <v>60</v>
      </c>
      <c r="E95" s="120"/>
      <c r="F95" s="120" t="s">
        <v>24</v>
      </c>
      <c r="G95" s="117">
        <f>HLOOKUP((RIGHT(F95,3)),$W$4:$AI$6,3,FALSE)*P95</f>
        <v>0</v>
      </c>
      <c r="H95" s="134">
        <f t="shared" si="36"/>
        <v>0</v>
      </c>
      <c r="I95" s="134">
        <f t="shared" si="37"/>
        <v>0</v>
      </c>
      <c r="J95" s="134">
        <f t="shared" si="38"/>
        <v>0</v>
      </c>
      <c r="K95" s="118"/>
      <c r="L95" s="119" t="s">
        <v>34</v>
      </c>
      <c r="M95" s="120" t="s">
        <v>24</v>
      </c>
      <c r="N95" s="124" t="s">
        <v>12</v>
      </c>
      <c r="O95" s="55"/>
      <c r="P95" s="112">
        <v>0</v>
      </c>
      <c r="Q95" s="25" t="s">
        <v>228</v>
      </c>
      <c r="R95" s="25" t="s">
        <v>228</v>
      </c>
      <c r="W95" s="67"/>
      <c r="X95" s="67"/>
      <c r="Y95" s="67"/>
      <c r="Z95" s="67"/>
      <c r="AA95" s="67"/>
      <c r="AB95" s="67"/>
      <c r="AC95" s="67"/>
      <c r="AD95" s="67"/>
      <c r="AE95" s="67"/>
      <c r="AF95" s="67"/>
      <c r="AG95" s="67"/>
      <c r="AH95" s="67"/>
      <c r="AI95" s="67"/>
      <c r="AJ95" s="67"/>
      <c r="AK95" s="67"/>
      <c r="AL95" s="67"/>
      <c r="AM95" s="67"/>
    </row>
    <row r="96" spans="2:39">
      <c r="B96" s="45"/>
      <c r="C96" s="119"/>
      <c r="D96" s="119" t="s">
        <v>60</v>
      </c>
      <c r="E96" s="120"/>
      <c r="F96" s="120" t="s">
        <v>25</v>
      </c>
      <c r="G96" s="117">
        <f>HLOOKUP((RIGHT(F96,3)),$W$4:$AI$6,3,FALSE)*P96</f>
        <v>0</v>
      </c>
      <c r="H96" s="134">
        <f t="shared" si="36"/>
        <v>0</v>
      </c>
      <c r="I96" s="134">
        <f t="shared" si="37"/>
        <v>0</v>
      </c>
      <c r="J96" s="134">
        <f t="shared" si="38"/>
        <v>0</v>
      </c>
      <c r="K96" s="118"/>
      <c r="L96" s="119" t="s">
        <v>34</v>
      </c>
      <c r="M96" s="120" t="s">
        <v>25</v>
      </c>
      <c r="N96" s="124" t="s">
        <v>12</v>
      </c>
      <c r="O96" s="55"/>
      <c r="P96" s="112">
        <v>0</v>
      </c>
      <c r="Q96" s="25" t="s">
        <v>228</v>
      </c>
      <c r="R96" s="25" t="s">
        <v>228</v>
      </c>
      <c r="W96" s="67"/>
      <c r="X96" s="67"/>
      <c r="Y96" s="67"/>
      <c r="Z96" s="67"/>
      <c r="AA96" s="67"/>
      <c r="AB96" s="67"/>
      <c r="AC96" s="67"/>
      <c r="AD96" s="67"/>
      <c r="AE96" s="67"/>
      <c r="AF96" s="67"/>
      <c r="AG96" s="67"/>
      <c r="AH96" s="67"/>
      <c r="AI96" s="67"/>
      <c r="AJ96" s="67"/>
      <c r="AK96" s="67"/>
      <c r="AL96" s="67"/>
      <c r="AM96" s="67"/>
    </row>
    <row r="97" spans="2:39">
      <c r="B97" s="45"/>
      <c r="C97" s="119"/>
      <c r="D97" s="119" t="s">
        <v>60</v>
      </c>
      <c r="E97" s="120"/>
      <c r="F97" s="120" t="s">
        <v>26</v>
      </c>
      <c r="G97" s="117">
        <f>HLOOKUP((RIGHT(F97,3)),$W$4:$AI$6,3,FALSE)*P97</f>
        <v>0</v>
      </c>
      <c r="H97" s="134">
        <f t="shared" si="36"/>
        <v>0</v>
      </c>
      <c r="I97" s="134">
        <f t="shared" si="37"/>
        <v>0</v>
      </c>
      <c r="J97" s="134">
        <f t="shared" si="38"/>
        <v>0</v>
      </c>
      <c r="K97" s="118"/>
      <c r="L97" s="119" t="s">
        <v>34</v>
      </c>
      <c r="M97" s="120" t="s">
        <v>26</v>
      </c>
      <c r="N97" s="124" t="s">
        <v>12</v>
      </c>
      <c r="O97" s="55"/>
      <c r="P97" s="112">
        <v>0</v>
      </c>
      <c r="Q97" s="25" t="s">
        <v>228</v>
      </c>
      <c r="R97" s="25" t="s">
        <v>228</v>
      </c>
      <c r="W97" s="67"/>
      <c r="X97" s="67"/>
      <c r="Y97" s="67"/>
      <c r="Z97" s="67"/>
      <c r="AA97" s="67"/>
      <c r="AB97" s="67"/>
      <c r="AC97" s="67"/>
      <c r="AD97" s="67"/>
      <c r="AE97" s="67"/>
      <c r="AF97" s="67"/>
      <c r="AG97" s="67"/>
      <c r="AH97" s="67"/>
      <c r="AI97" s="67"/>
      <c r="AJ97" s="67"/>
      <c r="AK97" s="67"/>
      <c r="AL97" s="67"/>
      <c r="AM97" s="67"/>
    </row>
    <row r="98" spans="2:39" ht="15" customHeight="1">
      <c r="B98" s="45"/>
      <c r="C98" s="119"/>
      <c r="D98" s="119" t="s">
        <v>60</v>
      </c>
      <c r="E98" s="120"/>
      <c r="F98" s="120" t="s">
        <v>27</v>
      </c>
      <c r="G98" s="117">
        <f>HLOOKUP((RIGHT(F98,3)),$W$4:$AI$6,3,FALSE)*P98</f>
        <v>0</v>
      </c>
      <c r="H98" s="134">
        <f t="shared" si="36"/>
        <v>0</v>
      </c>
      <c r="I98" s="134">
        <f t="shared" si="37"/>
        <v>0</v>
      </c>
      <c r="J98" s="134">
        <f t="shared" si="38"/>
        <v>0</v>
      </c>
      <c r="K98" s="118"/>
      <c r="L98" s="119" t="s">
        <v>34</v>
      </c>
      <c r="M98" s="120" t="s">
        <v>27</v>
      </c>
      <c r="N98" s="124" t="s">
        <v>12</v>
      </c>
      <c r="O98" s="55"/>
      <c r="P98" s="112">
        <v>0</v>
      </c>
      <c r="Q98" s="25" t="s">
        <v>228</v>
      </c>
      <c r="R98" s="25" t="s">
        <v>228</v>
      </c>
      <c r="W98" s="67"/>
      <c r="X98" s="67"/>
      <c r="Y98" s="67"/>
      <c r="Z98" s="67"/>
      <c r="AA98" s="67"/>
      <c r="AB98" s="67"/>
      <c r="AC98" s="67"/>
      <c r="AD98" s="67"/>
      <c r="AE98" s="67"/>
      <c r="AF98" s="67"/>
      <c r="AG98" s="67"/>
      <c r="AH98" s="67"/>
      <c r="AI98" s="67"/>
      <c r="AJ98" s="67"/>
      <c r="AK98" s="67"/>
      <c r="AL98" s="67"/>
      <c r="AM98" s="67"/>
    </row>
    <row r="99" spans="2:39" s="67" customFormat="1" ht="15" customHeight="1">
      <c r="B99" s="45"/>
      <c r="C99" s="119"/>
      <c r="D99" s="119" t="s">
        <v>60</v>
      </c>
      <c r="E99" s="120"/>
      <c r="F99" s="120" t="s">
        <v>217</v>
      </c>
      <c r="G99" s="117">
        <f>HLOOKUP((RIGHT(F99,3)),$W$4:$AI$6,3,FALSE)*P99</f>
        <v>0</v>
      </c>
      <c r="H99" s="134">
        <f t="shared" si="36"/>
        <v>0</v>
      </c>
      <c r="I99" s="134">
        <f t="shared" si="37"/>
        <v>0</v>
      </c>
      <c r="J99" s="134">
        <f t="shared" si="38"/>
        <v>0</v>
      </c>
      <c r="K99" s="118"/>
      <c r="L99" s="119" t="s">
        <v>34</v>
      </c>
      <c r="M99" s="120" t="s">
        <v>217</v>
      </c>
      <c r="N99" s="124" t="s">
        <v>12</v>
      </c>
      <c r="O99" s="63"/>
      <c r="P99" s="112">
        <v>0</v>
      </c>
      <c r="Q99" s="25" t="s">
        <v>228</v>
      </c>
      <c r="R99" s="25" t="s">
        <v>228</v>
      </c>
    </row>
    <row r="100" spans="2:39" s="67" customFormat="1" ht="15" customHeight="1">
      <c r="B100" s="78" t="s">
        <v>94</v>
      </c>
      <c r="C100" s="119"/>
      <c r="D100" s="119" t="s">
        <v>60</v>
      </c>
      <c r="E100" s="120"/>
      <c r="F100" s="120" t="s">
        <v>218</v>
      </c>
      <c r="G100" s="117">
        <f>HLOOKUP((RIGHT(F100,3)),$W$4:$AI$6,3,FALSE)*P100</f>
        <v>0</v>
      </c>
      <c r="H100" s="134">
        <f t="shared" si="36"/>
        <v>0</v>
      </c>
      <c r="I100" s="134">
        <f t="shared" si="37"/>
        <v>0</v>
      </c>
      <c r="J100" s="134">
        <f t="shared" si="38"/>
        <v>0</v>
      </c>
      <c r="K100" s="118"/>
      <c r="L100" s="119" t="s">
        <v>34</v>
      </c>
      <c r="M100" s="120" t="s">
        <v>218</v>
      </c>
      <c r="N100" s="124" t="s">
        <v>12</v>
      </c>
      <c r="O100" s="63"/>
      <c r="P100" s="112">
        <v>0</v>
      </c>
      <c r="Q100" s="25" t="s">
        <v>228</v>
      </c>
      <c r="R100" s="25" t="s">
        <v>228</v>
      </c>
      <c r="S100" s="67" t="s">
        <v>246</v>
      </c>
    </row>
    <row r="101" spans="2:39" s="67" customFormat="1" ht="15" customHeight="1">
      <c r="B101" s="45"/>
      <c r="C101" s="119"/>
      <c r="D101" s="119" t="s">
        <v>60</v>
      </c>
      <c r="E101" s="120"/>
      <c r="F101" s="120" t="s">
        <v>22</v>
      </c>
      <c r="G101" s="117">
        <f>HLOOKUP((RIGHT(F101,3)),$W$4:$AI$6,3,FALSE)*P101</f>
        <v>0</v>
      </c>
      <c r="H101" s="134">
        <f t="shared" si="36"/>
        <v>0</v>
      </c>
      <c r="I101" s="134">
        <f t="shared" si="37"/>
        <v>0</v>
      </c>
      <c r="J101" s="134">
        <f t="shared" si="38"/>
        <v>0</v>
      </c>
      <c r="K101" s="118"/>
      <c r="L101" s="119" t="s">
        <v>184</v>
      </c>
      <c r="M101" s="120" t="s">
        <v>22</v>
      </c>
      <c r="N101" s="124" t="s">
        <v>12</v>
      </c>
      <c r="O101" s="63"/>
      <c r="P101" s="112">
        <v>0</v>
      </c>
      <c r="Q101" s="25" t="s">
        <v>229</v>
      </c>
      <c r="R101" s="25" t="s">
        <v>228</v>
      </c>
    </row>
    <row r="102" spans="2:39" s="67" customFormat="1" ht="15" customHeight="1">
      <c r="B102" s="45"/>
      <c r="C102" s="119"/>
      <c r="D102" s="119" t="s">
        <v>60</v>
      </c>
      <c r="E102" s="120"/>
      <c r="F102" s="120" t="s">
        <v>24</v>
      </c>
      <c r="G102" s="117">
        <f>HLOOKUP((RIGHT(F102,3)),$W$4:$AI$6,3,FALSE)*P102</f>
        <v>0</v>
      </c>
      <c r="H102" s="134">
        <f t="shared" si="36"/>
        <v>0</v>
      </c>
      <c r="I102" s="134">
        <f t="shared" si="37"/>
        <v>0</v>
      </c>
      <c r="J102" s="134">
        <f t="shared" si="38"/>
        <v>0</v>
      </c>
      <c r="K102" s="118"/>
      <c r="L102" s="119" t="s">
        <v>184</v>
      </c>
      <c r="M102" s="120" t="s">
        <v>24</v>
      </c>
      <c r="N102" s="124" t="s">
        <v>12</v>
      </c>
      <c r="O102" s="63"/>
      <c r="P102" s="112">
        <v>0</v>
      </c>
      <c r="Q102" s="25" t="s">
        <v>229</v>
      </c>
      <c r="R102" s="25" t="s">
        <v>228</v>
      </c>
    </row>
    <row r="103" spans="2:39" s="67" customFormat="1" ht="15" customHeight="1">
      <c r="B103" s="45"/>
      <c r="C103" s="119"/>
      <c r="D103" s="119" t="s">
        <v>60</v>
      </c>
      <c r="E103" s="120"/>
      <c r="F103" s="120" t="s">
        <v>25</v>
      </c>
      <c r="G103" s="117">
        <f>HLOOKUP((RIGHT(F103,3)),$W$4:$AI$6,3,FALSE)*P103</f>
        <v>0</v>
      </c>
      <c r="H103" s="134">
        <f t="shared" si="36"/>
        <v>0</v>
      </c>
      <c r="I103" s="134">
        <f t="shared" si="37"/>
        <v>0</v>
      </c>
      <c r="J103" s="134">
        <f t="shared" si="38"/>
        <v>0</v>
      </c>
      <c r="K103" s="118"/>
      <c r="L103" s="119" t="s">
        <v>184</v>
      </c>
      <c r="M103" s="120" t="s">
        <v>25</v>
      </c>
      <c r="N103" s="124" t="s">
        <v>12</v>
      </c>
      <c r="O103" s="63"/>
      <c r="P103" s="112">
        <v>0</v>
      </c>
      <c r="Q103" s="25" t="s">
        <v>229</v>
      </c>
      <c r="R103" s="25" t="s">
        <v>228</v>
      </c>
    </row>
    <row r="104" spans="2:39" s="67" customFormat="1" ht="15" customHeight="1">
      <c r="B104" s="45"/>
      <c r="C104" s="119"/>
      <c r="D104" s="119" t="s">
        <v>60</v>
      </c>
      <c r="E104" s="120"/>
      <c r="F104" s="120" t="s">
        <v>26</v>
      </c>
      <c r="G104" s="117">
        <f>HLOOKUP((RIGHT(F104,3)),$W$4:$AI$6,3,FALSE)*P104</f>
        <v>0</v>
      </c>
      <c r="H104" s="134">
        <f t="shared" si="36"/>
        <v>0</v>
      </c>
      <c r="I104" s="134">
        <f t="shared" si="37"/>
        <v>0</v>
      </c>
      <c r="J104" s="134">
        <f t="shared" si="38"/>
        <v>0</v>
      </c>
      <c r="K104" s="118"/>
      <c r="L104" s="119" t="s">
        <v>184</v>
      </c>
      <c r="M104" s="120" t="s">
        <v>26</v>
      </c>
      <c r="N104" s="124" t="s">
        <v>12</v>
      </c>
      <c r="O104" s="63"/>
      <c r="P104" s="112">
        <v>0</v>
      </c>
      <c r="Q104" s="25" t="s">
        <v>229</v>
      </c>
      <c r="R104" s="25" t="s">
        <v>228</v>
      </c>
    </row>
    <row r="105" spans="2:39" s="67" customFormat="1" ht="15" customHeight="1">
      <c r="B105" s="45"/>
      <c r="C105" s="119"/>
      <c r="D105" s="119" t="s">
        <v>60</v>
      </c>
      <c r="E105" s="120"/>
      <c r="F105" s="120" t="s">
        <v>27</v>
      </c>
      <c r="G105" s="117">
        <f>HLOOKUP((RIGHT(F105,3)),$W$4:$AI$6,3,FALSE)*P105</f>
        <v>0</v>
      </c>
      <c r="H105" s="134">
        <f t="shared" si="36"/>
        <v>0</v>
      </c>
      <c r="I105" s="134">
        <f t="shared" si="37"/>
        <v>0</v>
      </c>
      <c r="J105" s="134">
        <f t="shared" si="38"/>
        <v>0</v>
      </c>
      <c r="K105" s="118"/>
      <c r="L105" s="119" t="s">
        <v>184</v>
      </c>
      <c r="M105" s="120" t="s">
        <v>27</v>
      </c>
      <c r="N105" s="124" t="s">
        <v>12</v>
      </c>
      <c r="O105" s="63"/>
      <c r="P105" s="112">
        <v>0</v>
      </c>
      <c r="Q105" s="25" t="s">
        <v>229</v>
      </c>
      <c r="R105" s="25" t="s">
        <v>228</v>
      </c>
    </row>
    <row r="106" spans="2:39" s="67" customFormat="1" ht="15" customHeight="1">
      <c r="B106" s="45"/>
      <c r="C106" s="119"/>
      <c r="D106" s="119" t="s">
        <v>60</v>
      </c>
      <c r="E106" s="120"/>
      <c r="F106" s="120" t="s">
        <v>217</v>
      </c>
      <c r="G106" s="117">
        <f>HLOOKUP((RIGHT(F106,3)),$W$4:$AI$6,3,FALSE)*P106</f>
        <v>0</v>
      </c>
      <c r="H106" s="134">
        <f t="shared" si="36"/>
        <v>0</v>
      </c>
      <c r="I106" s="134">
        <f t="shared" si="37"/>
        <v>0</v>
      </c>
      <c r="J106" s="134">
        <f t="shared" si="38"/>
        <v>0</v>
      </c>
      <c r="K106" s="118"/>
      <c r="L106" s="119" t="s">
        <v>184</v>
      </c>
      <c r="M106" s="120" t="s">
        <v>217</v>
      </c>
      <c r="N106" s="124" t="s">
        <v>12</v>
      </c>
      <c r="O106" s="63"/>
      <c r="P106" s="112">
        <v>0</v>
      </c>
      <c r="Q106" s="25" t="s">
        <v>229</v>
      </c>
      <c r="R106" s="25" t="s">
        <v>228</v>
      </c>
    </row>
    <row r="107" spans="2:39" s="67" customFormat="1" ht="15" customHeight="1">
      <c r="B107" s="78" t="s">
        <v>94</v>
      </c>
      <c r="C107" s="119"/>
      <c r="D107" s="119" t="s">
        <v>60</v>
      </c>
      <c r="E107" s="120"/>
      <c r="F107" s="120" t="s">
        <v>218</v>
      </c>
      <c r="G107" s="117">
        <f>HLOOKUP((RIGHT(F107,3)),$W$4:$AI$6,3,FALSE)*P107</f>
        <v>0</v>
      </c>
      <c r="H107" s="134">
        <f t="shared" si="36"/>
        <v>0</v>
      </c>
      <c r="I107" s="134">
        <f t="shared" si="37"/>
        <v>0</v>
      </c>
      <c r="J107" s="134">
        <f t="shared" si="38"/>
        <v>0</v>
      </c>
      <c r="K107" s="118"/>
      <c r="L107" s="119" t="s">
        <v>184</v>
      </c>
      <c r="M107" s="120" t="s">
        <v>218</v>
      </c>
      <c r="N107" s="124" t="s">
        <v>12</v>
      </c>
      <c r="O107" s="63"/>
      <c r="P107" s="112">
        <v>0</v>
      </c>
      <c r="Q107" s="25" t="s">
        <v>229</v>
      </c>
      <c r="R107" s="25" t="s">
        <v>228</v>
      </c>
      <c r="S107" s="67" t="s">
        <v>246</v>
      </c>
    </row>
    <row r="108" spans="2:39" s="67" customFormat="1" ht="15" customHeight="1">
      <c r="B108" s="45"/>
      <c r="C108" s="119"/>
      <c r="D108" s="119" t="s">
        <v>60</v>
      </c>
      <c r="E108" s="120"/>
      <c r="F108" s="120" t="s">
        <v>22</v>
      </c>
      <c r="G108" s="117">
        <f>HLOOKUP((RIGHT(F108,3)),$W$4:$AI$6,3,FALSE)*P108</f>
        <v>94.25</v>
      </c>
      <c r="H108" s="134">
        <f t="shared" si="36"/>
        <v>94.25</v>
      </c>
      <c r="I108" s="134">
        <f t="shared" si="37"/>
        <v>94.25</v>
      </c>
      <c r="J108" s="134">
        <f t="shared" si="38"/>
        <v>94.25</v>
      </c>
      <c r="K108" s="118"/>
      <c r="L108" s="119" t="s">
        <v>185</v>
      </c>
      <c r="M108" s="120" t="s">
        <v>22</v>
      </c>
      <c r="N108" s="124" t="s">
        <v>12</v>
      </c>
      <c r="O108" s="63"/>
      <c r="P108" s="112">
        <v>1</v>
      </c>
      <c r="Q108" s="25" t="s">
        <v>230</v>
      </c>
      <c r="R108" s="25" t="s">
        <v>238</v>
      </c>
    </row>
    <row r="109" spans="2:39" s="67" customFormat="1" ht="15" customHeight="1">
      <c r="B109" s="45"/>
      <c r="C109" s="119"/>
      <c r="D109" s="119" t="s">
        <v>60</v>
      </c>
      <c r="E109" s="120"/>
      <c r="F109" s="120" t="s">
        <v>24</v>
      </c>
      <c r="G109" s="117">
        <f>HLOOKUP((RIGHT(F109,3)),$W$4:$AI$6,3,FALSE)*P109</f>
        <v>78</v>
      </c>
      <c r="H109" s="134">
        <f t="shared" si="36"/>
        <v>78</v>
      </c>
      <c r="I109" s="134">
        <f t="shared" si="37"/>
        <v>78</v>
      </c>
      <c r="J109" s="134">
        <f t="shared" si="38"/>
        <v>78</v>
      </c>
      <c r="K109" s="118"/>
      <c r="L109" s="119" t="s">
        <v>185</v>
      </c>
      <c r="M109" s="120" t="s">
        <v>24</v>
      </c>
      <c r="N109" s="124" t="s">
        <v>12</v>
      </c>
      <c r="O109" s="63"/>
      <c r="P109" s="112">
        <v>1</v>
      </c>
      <c r="Q109" s="25" t="s">
        <v>230</v>
      </c>
      <c r="R109" s="25" t="s">
        <v>238</v>
      </c>
    </row>
    <row r="110" spans="2:39" s="67" customFormat="1" ht="15" customHeight="1">
      <c r="B110" s="45"/>
      <c r="C110" s="119"/>
      <c r="D110" s="119" t="s">
        <v>60</v>
      </c>
      <c r="E110" s="120"/>
      <c r="F110" s="120" t="s">
        <v>25</v>
      </c>
      <c r="G110" s="117">
        <f>HLOOKUP((RIGHT(F110,3)),$W$4:$AI$6,3,FALSE)*P110</f>
        <v>74</v>
      </c>
      <c r="H110" s="134">
        <f t="shared" si="36"/>
        <v>74</v>
      </c>
      <c r="I110" s="134">
        <f t="shared" si="37"/>
        <v>74</v>
      </c>
      <c r="J110" s="134">
        <f t="shared" si="38"/>
        <v>74</v>
      </c>
      <c r="K110" s="118"/>
      <c r="L110" s="119" t="s">
        <v>185</v>
      </c>
      <c r="M110" s="120" t="s">
        <v>25</v>
      </c>
      <c r="N110" s="124" t="s">
        <v>12</v>
      </c>
      <c r="O110" s="63"/>
      <c r="P110" s="112">
        <v>1</v>
      </c>
      <c r="Q110" s="25" t="s">
        <v>230</v>
      </c>
      <c r="R110" s="25" t="s">
        <v>238</v>
      </c>
    </row>
    <row r="111" spans="2:39" s="67" customFormat="1" ht="15" customHeight="1">
      <c r="B111" s="45"/>
      <c r="C111" s="119"/>
      <c r="D111" s="119" t="s">
        <v>60</v>
      </c>
      <c r="E111" s="120"/>
      <c r="F111" s="120" t="s">
        <v>26</v>
      </c>
      <c r="G111" s="117">
        <f>HLOOKUP((RIGHT(F111,3)),$W$4:$AI$6,3,FALSE)*P111</f>
        <v>37</v>
      </c>
      <c r="H111" s="134">
        <f t="shared" si="36"/>
        <v>37</v>
      </c>
      <c r="I111" s="134">
        <f t="shared" si="37"/>
        <v>37</v>
      </c>
      <c r="J111" s="134">
        <f t="shared" si="38"/>
        <v>37</v>
      </c>
      <c r="K111" s="118"/>
      <c r="L111" s="119" t="s">
        <v>185</v>
      </c>
      <c r="M111" s="120" t="s">
        <v>26</v>
      </c>
      <c r="N111" s="124" t="s">
        <v>12</v>
      </c>
      <c r="O111" s="63"/>
      <c r="P111" s="112">
        <v>1</v>
      </c>
      <c r="Q111" s="25" t="s">
        <v>230</v>
      </c>
      <c r="R111" s="25" t="s">
        <v>238</v>
      </c>
    </row>
    <row r="112" spans="2:39" s="67" customFormat="1" ht="15" customHeight="1">
      <c r="B112" s="45"/>
      <c r="C112" s="119"/>
      <c r="D112" s="119" t="s">
        <v>60</v>
      </c>
      <c r="E112" s="120"/>
      <c r="F112" s="120" t="s">
        <v>27</v>
      </c>
      <c r="G112" s="117">
        <f>HLOOKUP((RIGHT(F112,3)),$W$4:$AI$6,3,FALSE)*P112</f>
        <v>56.79</v>
      </c>
      <c r="H112" s="134">
        <f t="shared" si="36"/>
        <v>56.79</v>
      </c>
      <c r="I112" s="134">
        <f t="shared" si="37"/>
        <v>56.79</v>
      </c>
      <c r="J112" s="134">
        <f t="shared" si="38"/>
        <v>56.79</v>
      </c>
      <c r="K112" s="118"/>
      <c r="L112" s="119" t="s">
        <v>185</v>
      </c>
      <c r="M112" s="120" t="s">
        <v>27</v>
      </c>
      <c r="N112" s="124" t="s">
        <v>12</v>
      </c>
      <c r="O112" s="63"/>
      <c r="P112" s="112">
        <v>1</v>
      </c>
      <c r="Q112" s="25" t="s">
        <v>230</v>
      </c>
      <c r="R112" s="25" t="s">
        <v>238</v>
      </c>
    </row>
    <row r="113" spans="2:39" s="67" customFormat="1" ht="15" customHeight="1">
      <c r="B113" s="45"/>
      <c r="C113" s="119"/>
      <c r="D113" s="119" t="s">
        <v>60</v>
      </c>
      <c r="E113" s="120"/>
      <c r="F113" s="120" t="s">
        <v>217</v>
      </c>
      <c r="G113" s="117">
        <f>HLOOKUP((RIGHT(F113,3)),$W$4:$AI$6,3,FALSE)*P113</f>
        <v>63.1</v>
      </c>
      <c r="H113" s="134">
        <f t="shared" si="36"/>
        <v>63.1</v>
      </c>
      <c r="I113" s="134">
        <f t="shared" si="37"/>
        <v>63.1</v>
      </c>
      <c r="J113" s="134">
        <f t="shared" si="38"/>
        <v>63.1</v>
      </c>
      <c r="K113" s="118"/>
      <c r="L113" s="119" t="s">
        <v>185</v>
      </c>
      <c r="M113" s="120" t="s">
        <v>217</v>
      </c>
      <c r="N113" s="124" t="s">
        <v>12</v>
      </c>
      <c r="O113" s="63"/>
      <c r="P113" s="112">
        <v>1</v>
      </c>
      <c r="Q113" s="25" t="s">
        <v>230</v>
      </c>
      <c r="R113" s="25" t="s">
        <v>238</v>
      </c>
    </row>
    <row r="114" spans="2:39" s="67" customFormat="1" ht="15" customHeight="1">
      <c r="B114" s="78" t="s">
        <v>94</v>
      </c>
      <c r="C114" s="119"/>
      <c r="D114" s="119" t="s">
        <v>60</v>
      </c>
      <c r="E114" s="120"/>
      <c r="F114" s="120" t="s">
        <v>218</v>
      </c>
      <c r="G114" s="117">
        <f>HLOOKUP((RIGHT(F114,3)),$W$4:$AI$6,3,FALSE)*P114</f>
        <v>73</v>
      </c>
      <c r="H114" s="134">
        <f t="shared" si="36"/>
        <v>73</v>
      </c>
      <c r="I114" s="134">
        <f t="shared" si="37"/>
        <v>73</v>
      </c>
      <c r="J114" s="134">
        <f t="shared" si="38"/>
        <v>73</v>
      </c>
      <c r="K114" s="118"/>
      <c r="L114" s="119" t="s">
        <v>185</v>
      </c>
      <c r="M114" s="120" t="s">
        <v>218</v>
      </c>
      <c r="N114" s="124" t="s">
        <v>12</v>
      </c>
      <c r="O114" s="63"/>
      <c r="P114" s="112">
        <v>1</v>
      </c>
      <c r="Q114" s="25" t="s">
        <v>230</v>
      </c>
      <c r="R114" s="25" t="s">
        <v>238</v>
      </c>
      <c r="S114" s="67" t="s">
        <v>246</v>
      </c>
    </row>
    <row r="115" spans="2:39" s="67" customFormat="1" ht="15" customHeight="1">
      <c r="B115" s="45"/>
      <c r="C115" s="119"/>
      <c r="D115" s="119" t="s">
        <v>60</v>
      </c>
      <c r="E115" s="120"/>
      <c r="F115" s="120" t="s">
        <v>22</v>
      </c>
      <c r="G115" s="117">
        <f>HLOOKUP((RIGHT(F115,3)),$W$4:$AI$6,3,FALSE)*P115</f>
        <v>94.25</v>
      </c>
      <c r="H115" s="134">
        <f t="shared" ref="H115:H121" si="39">G115</f>
        <v>94.25</v>
      </c>
      <c r="I115" s="134">
        <f t="shared" ref="I115:I121" si="40">G115</f>
        <v>94.25</v>
      </c>
      <c r="J115" s="134">
        <f t="shared" ref="J115:J121" si="41">G115</f>
        <v>94.25</v>
      </c>
      <c r="K115" s="118"/>
      <c r="L115" s="119" t="s">
        <v>210</v>
      </c>
      <c r="M115" s="120" t="s">
        <v>22</v>
      </c>
      <c r="N115" s="124" t="s">
        <v>12</v>
      </c>
      <c r="O115" s="63"/>
      <c r="P115" s="112">
        <v>1</v>
      </c>
      <c r="Q115" s="25" t="s">
        <v>231</v>
      </c>
      <c r="R115" s="25" t="s">
        <v>238</v>
      </c>
    </row>
    <row r="116" spans="2:39" s="67" customFormat="1" ht="15" customHeight="1">
      <c r="B116" s="45"/>
      <c r="C116" s="119"/>
      <c r="D116" s="119" t="s">
        <v>60</v>
      </c>
      <c r="E116" s="120"/>
      <c r="F116" s="120" t="s">
        <v>24</v>
      </c>
      <c r="G116" s="117">
        <f>HLOOKUP((RIGHT(F116,3)),$W$4:$AI$6,3,FALSE)*P116</f>
        <v>78</v>
      </c>
      <c r="H116" s="134">
        <f t="shared" si="39"/>
        <v>78</v>
      </c>
      <c r="I116" s="134">
        <f t="shared" si="40"/>
        <v>78</v>
      </c>
      <c r="J116" s="134">
        <f t="shared" si="41"/>
        <v>78</v>
      </c>
      <c r="K116" s="118"/>
      <c r="L116" s="119" t="s">
        <v>210</v>
      </c>
      <c r="M116" s="120" t="s">
        <v>24</v>
      </c>
      <c r="N116" s="124" t="s">
        <v>12</v>
      </c>
      <c r="O116" s="63"/>
      <c r="P116" s="112">
        <v>1</v>
      </c>
      <c r="Q116" s="25" t="s">
        <v>231</v>
      </c>
      <c r="R116" s="25" t="s">
        <v>238</v>
      </c>
    </row>
    <row r="117" spans="2:39" s="67" customFormat="1" ht="15" customHeight="1">
      <c r="B117" s="45"/>
      <c r="C117" s="119"/>
      <c r="D117" s="119" t="s">
        <v>60</v>
      </c>
      <c r="E117" s="120"/>
      <c r="F117" s="120" t="s">
        <v>25</v>
      </c>
      <c r="G117" s="117">
        <f>HLOOKUP((RIGHT(F117,3)),$W$4:$AI$6,3,FALSE)*P117</f>
        <v>74</v>
      </c>
      <c r="H117" s="134">
        <f t="shared" si="39"/>
        <v>74</v>
      </c>
      <c r="I117" s="134">
        <f t="shared" si="40"/>
        <v>74</v>
      </c>
      <c r="J117" s="134">
        <f t="shared" si="41"/>
        <v>74</v>
      </c>
      <c r="K117" s="118"/>
      <c r="L117" s="119" t="s">
        <v>210</v>
      </c>
      <c r="M117" s="120" t="s">
        <v>25</v>
      </c>
      <c r="N117" s="124" t="s">
        <v>12</v>
      </c>
      <c r="O117" s="63"/>
      <c r="P117" s="112">
        <v>1</v>
      </c>
      <c r="Q117" s="25" t="s">
        <v>231</v>
      </c>
      <c r="R117" s="25" t="s">
        <v>238</v>
      </c>
    </row>
    <row r="118" spans="2:39" s="67" customFormat="1" ht="15" customHeight="1">
      <c r="B118" s="45"/>
      <c r="C118" s="119"/>
      <c r="D118" s="119" t="s">
        <v>60</v>
      </c>
      <c r="E118" s="120"/>
      <c r="F118" s="120" t="s">
        <v>26</v>
      </c>
      <c r="G118" s="117">
        <f>HLOOKUP((RIGHT(F118,3)),$W$4:$AI$6,3,FALSE)*P118</f>
        <v>37</v>
      </c>
      <c r="H118" s="134">
        <f t="shared" si="39"/>
        <v>37</v>
      </c>
      <c r="I118" s="134">
        <f t="shared" si="40"/>
        <v>37</v>
      </c>
      <c r="J118" s="134">
        <f t="shared" si="41"/>
        <v>37</v>
      </c>
      <c r="K118" s="118"/>
      <c r="L118" s="119" t="s">
        <v>210</v>
      </c>
      <c r="M118" s="120" t="s">
        <v>26</v>
      </c>
      <c r="N118" s="124" t="s">
        <v>12</v>
      </c>
      <c r="O118" s="63"/>
      <c r="P118" s="112">
        <v>1</v>
      </c>
      <c r="Q118" s="25" t="s">
        <v>231</v>
      </c>
      <c r="R118" s="25" t="s">
        <v>238</v>
      </c>
    </row>
    <row r="119" spans="2:39" s="67" customFormat="1" ht="15" customHeight="1">
      <c r="B119" s="45"/>
      <c r="C119" s="119"/>
      <c r="D119" s="119" t="s">
        <v>60</v>
      </c>
      <c r="E119" s="120"/>
      <c r="F119" s="120" t="s">
        <v>27</v>
      </c>
      <c r="G119" s="117">
        <f>HLOOKUP((RIGHT(F119,3)),$W$4:$AI$6,3,FALSE)*P119</f>
        <v>56.79</v>
      </c>
      <c r="H119" s="134">
        <f t="shared" si="39"/>
        <v>56.79</v>
      </c>
      <c r="I119" s="134">
        <f t="shared" si="40"/>
        <v>56.79</v>
      </c>
      <c r="J119" s="134">
        <f t="shared" si="41"/>
        <v>56.79</v>
      </c>
      <c r="K119" s="118"/>
      <c r="L119" s="119" t="s">
        <v>210</v>
      </c>
      <c r="M119" s="120" t="s">
        <v>27</v>
      </c>
      <c r="N119" s="124" t="s">
        <v>12</v>
      </c>
      <c r="O119" s="63"/>
      <c r="P119" s="112">
        <v>1</v>
      </c>
      <c r="Q119" s="25" t="s">
        <v>231</v>
      </c>
      <c r="R119" s="25" t="s">
        <v>238</v>
      </c>
    </row>
    <row r="120" spans="2:39" s="67" customFormat="1" ht="15" customHeight="1">
      <c r="B120" s="45"/>
      <c r="C120" s="119"/>
      <c r="D120" s="119" t="s">
        <v>60</v>
      </c>
      <c r="E120" s="120"/>
      <c r="F120" s="120" t="s">
        <v>217</v>
      </c>
      <c r="G120" s="117">
        <f>HLOOKUP((RIGHT(F120,3)),$W$4:$AI$6,3,FALSE)*P120</f>
        <v>63.1</v>
      </c>
      <c r="H120" s="134">
        <f t="shared" si="39"/>
        <v>63.1</v>
      </c>
      <c r="I120" s="134">
        <f t="shared" si="40"/>
        <v>63.1</v>
      </c>
      <c r="J120" s="134">
        <f t="shared" si="41"/>
        <v>63.1</v>
      </c>
      <c r="K120" s="118"/>
      <c r="L120" s="119" t="s">
        <v>210</v>
      </c>
      <c r="M120" s="120" t="s">
        <v>217</v>
      </c>
      <c r="N120" s="124" t="s">
        <v>12</v>
      </c>
      <c r="O120" s="63"/>
      <c r="P120" s="112">
        <v>1</v>
      </c>
      <c r="Q120" s="25" t="s">
        <v>231</v>
      </c>
      <c r="R120" s="25" t="s">
        <v>238</v>
      </c>
    </row>
    <row r="121" spans="2:39" s="67" customFormat="1" ht="15" customHeight="1" thickBot="1">
      <c r="B121" s="78" t="s">
        <v>94</v>
      </c>
      <c r="C121" s="125"/>
      <c r="D121" s="125" t="s">
        <v>60</v>
      </c>
      <c r="E121" s="130"/>
      <c r="F121" s="130" t="s">
        <v>218</v>
      </c>
      <c r="G121" s="122">
        <f>HLOOKUP((RIGHT(F121,3)),$W$4:$AI$6,3,FALSE)*P121</f>
        <v>73</v>
      </c>
      <c r="H121" s="135">
        <f t="shared" si="39"/>
        <v>73</v>
      </c>
      <c r="I121" s="135">
        <f t="shared" si="40"/>
        <v>73</v>
      </c>
      <c r="J121" s="135">
        <f t="shared" si="41"/>
        <v>73</v>
      </c>
      <c r="K121" s="131"/>
      <c r="L121" s="125" t="s">
        <v>210</v>
      </c>
      <c r="M121" s="130" t="s">
        <v>218</v>
      </c>
      <c r="N121" s="126" t="s">
        <v>12</v>
      </c>
      <c r="O121" s="63"/>
      <c r="P121" s="112">
        <v>1</v>
      </c>
      <c r="Q121" s="25" t="s">
        <v>231</v>
      </c>
      <c r="R121" s="25" t="s">
        <v>238</v>
      </c>
      <c r="S121" s="67" t="s">
        <v>246</v>
      </c>
    </row>
    <row r="122" spans="2:39">
      <c r="B122" s="38"/>
      <c r="C122" s="127"/>
      <c r="D122" s="127" t="s">
        <v>60</v>
      </c>
      <c r="E122" s="127"/>
      <c r="F122" s="127" t="s">
        <v>35</v>
      </c>
      <c r="G122" s="121">
        <f>HLOOKUP((RIGHT(F122,3)),$W$4:$AI$6,3,FALSE)*P122</f>
        <v>0</v>
      </c>
      <c r="H122" s="133">
        <f t="shared" si="36"/>
        <v>0</v>
      </c>
      <c r="I122" s="133">
        <f t="shared" si="37"/>
        <v>0</v>
      </c>
      <c r="J122" s="133">
        <f t="shared" si="38"/>
        <v>0</v>
      </c>
      <c r="K122" s="127"/>
      <c r="L122" s="127"/>
      <c r="M122" s="127" t="s">
        <v>35</v>
      </c>
      <c r="N122" s="123" t="s">
        <v>12</v>
      </c>
      <c r="O122" s="55"/>
      <c r="P122" s="101">
        <v>0</v>
      </c>
      <c r="Q122" s="25"/>
      <c r="R122" s="25" t="s">
        <v>240</v>
      </c>
      <c r="W122" s="67"/>
      <c r="X122" s="67"/>
      <c r="Y122" s="67"/>
      <c r="Z122" s="67"/>
      <c r="AA122" s="67"/>
      <c r="AB122" s="67"/>
      <c r="AC122" s="67"/>
      <c r="AD122" s="67"/>
      <c r="AE122" s="67"/>
      <c r="AF122" s="67"/>
      <c r="AG122" s="67"/>
      <c r="AH122" s="67"/>
      <c r="AI122" s="67"/>
      <c r="AJ122" s="67"/>
      <c r="AK122" s="67"/>
      <c r="AL122" s="67"/>
      <c r="AM122" s="67"/>
    </row>
    <row r="123" spans="2:39">
      <c r="B123" s="45"/>
      <c r="C123" s="119"/>
      <c r="D123" s="119" t="s">
        <v>60</v>
      </c>
      <c r="E123" s="119"/>
      <c r="F123" s="119" t="s">
        <v>36</v>
      </c>
      <c r="G123" s="117">
        <f>HLOOKUP((RIGHT(F123,3)),$W$4:$AI$6,3,FALSE)*P123</f>
        <v>0</v>
      </c>
      <c r="H123" s="134">
        <f t="shared" si="36"/>
        <v>0</v>
      </c>
      <c r="I123" s="134">
        <f t="shared" si="37"/>
        <v>0</v>
      </c>
      <c r="J123" s="134">
        <f t="shared" si="38"/>
        <v>0</v>
      </c>
      <c r="K123" s="119"/>
      <c r="L123" s="119"/>
      <c r="M123" s="119" t="s">
        <v>36</v>
      </c>
      <c r="N123" s="124" t="s">
        <v>12</v>
      </c>
      <c r="O123" s="55"/>
      <c r="P123" s="101">
        <v>0</v>
      </c>
      <c r="Q123" s="2"/>
      <c r="R123" s="25" t="s">
        <v>240</v>
      </c>
      <c r="W123" s="67"/>
      <c r="X123" s="67"/>
      <c r="Y123" s="67"/>
      <c r="Z123" s="67"/>
      <c r="AA123" s="67"/>
      <c r="AB123" s="67"/>
      <c r="AC123" s="67"/>
      <c r="AD123" s="67"/>
      <c r="AE123" s="67"/>
      <c r="AF123" s="67"/>
      <c r="AG123" s="67"/>
      <c r="AH123" s="67"/>
      <c r="AI123" s="67"/>
      <c r="AJ123" s="67"/>
      <c r="AK123" s="67"/>
      <c r="AL123" s="67"/>
      <c r="AM123" s="67"/>
    </row>
    <row r="124" spans="2:39" ht="15" customHeight="1">
      <c r="B124" s="45"/>
      <c r="C124" s="119"/>
      <c r="D124" s="119" t="s">
        <v>60</v>
      </c>
      <c r="E124" s="119"/>
      <c r="F124" s="119" t="s">
        <v>37</v>
      </c>
      <c r="G124" s="117">
        <f>HLOOKUP((RIGHT(F124,3)),$W$4:$AI$6,3,FALSE)*P124</f>
        <v>0</v>
      </c>
      <c r="H124" s="134">
        <f t="shared" si="36"/>
        <v>0</v>
      </c>
      <c r="I124" s="134">
        <f t="shared" si="37"/>
        <v>0</v>
      </c>
      <c r="J124" s="134">
        <f t="shared" si="38"/>
        <v>0</v>
      </c>
      <c r="K124" s="119"/>
      <c r="L124" s="119"/>
      <c r="M124" s="119" t="s">
        <v>37</v>
      </c>
      <c r="N124" s="124" t="s">
        <v>12</v>
      </c>
      <c r="O124" s="55"/>
      <c r="P124" s="101">
        <v>0</v>
      </c>
      <c r="Q124" s="2"/>
      <c r="R124" s="25" t="s">
        <v>240</v>
      </c>
      <c r="W124" s="67"/>
      <c r="X124" s="67"/>
      <c r="Y124" s="67"/>
      <c r="Z124" s="67"/>
      <c r="AA124" s="67"/>
      <c r="AB124" s="67"/>
      <c r="AC124" s="67"/>
      <c r="AD124" s="67"/>
      <c r="AE124" s="67"/>
      <c r="AF124" s="67"/>
      <c r="AG124" s="67"/>
      <c r="AH124" s="67"/>
      <c r="AI124" s="67"/>
      <c r="AJ124" s="67"/>
      <c r="AK124" s="67"/>
      <c r="AL124" s="67"/>
      <c r="AM124" s="67"/>
    </row>
    <row r="125" spans="2:39" s="67" customFormat="1" ht="15" customHeight="1">
      <c r="B125" s="45"/>
      <c r="C125" s="119"/>
      <c r="D125" s="119" t="s">
        <v>60</v>
      </c>
      <c r="E125" s="119"/>
      <c r="F125" s="119" t="s">
        <v>232</v>
      </c>
      <c r="G125" s="117">
        <f>HLOOKUP((RIGHT(F125,3)),$W$4:$AI$6,3,FALSE)*P125</f>
        <v>0</v>
      </c>
      <c r="H125" s="134">
        <f t="shared" si="36"/>
        <v>0</v>
      </c>
      <c r="I125" s="134">
        <f t="shared" si="37"/>
        <v>0</v>
      </c>
      <c r="J125" s="134">
        <f t="shared" si="38"/>
        <v>0</v>
      </c>
      <c r="K125" s="119"/>
      <c r="L125" s="119"/>
      <c r="M125" s="119" t="s">
        <v>232</v>
      </c>
      <c r="N125" s="124" t="s">
        <v>12</v>
      </c>
      <c r="O125" s="63"/>
      <c r="P125" s="101">
        <v>0</v>
      </c>
      <c r="Q125" s="2"/>
      <c r="R125" s="25" t="s">
        <v>240</v>
      </c>
    </row>
    <row r="126" spans="2:39" s="67" customFormat="1" ht="15" customHeight="1">
      <c r="B126" s="45"/>
      <c r="C126" s="119"/>
      <c r="D126" s="119" t="s">
        <v>60</v>
      </c>
      <c r="E126" s="119"/>
      <c r="F126" s="119" t="s">
        <v>233</v>
      </c>
      <c r="G126" s="117">
        <f>HLOOKUP((RIGHT(F126,3)),$W$4:$AI$6,3,FALSE)*P126</f>
        <v>0</v>
      </c>
      <c r="H126" s="134">
        <f t="shared" si="36"/>
        <v>0</v>
      </c>
      <c r="I126" s="134">
        <f t="shared" si="37"/>
        <v>0</v>
      </c>
      <c r="J126" s="134">
        <f t="shared" si="38"/>
        <v>0</v>
      </c>
      <c r="K126" s="119"/>
      <c r="L126" s="119"/>
      <c r="M126" s="119" t="s">
        <v>233</v>
      </c>
      <c r="N126" s="124" t="s">
        <v>12</v>
      </c>
      <c r="O126" s="63"/>
      <c r="P126" s="101">
        <v>0</v>
      </c>
      <c r="Q126" s="2" t="s">
        <v>236</v>
      </c>
      <c r="R126" s="25" t="s">
        <v>240</v>
      </c>
    </row>
    <row r="127" spans="2:39" s="67" customFormat="1" ht="15" customHeight="1">
      <c r="B127" s="45"/>
      <c r="C127" s="119"/>
      <c r="D127" s="119" t="s">
        <v>60</v>
      </c>
      <c r="E127" s="119"/>
      <c r="F127" s="119" t="s">
        <v>234</v>
      </c>
      <c r="G127" s="117">
        <f>HLOOKUP((RIGHT(F127,3)),$W$4:$AI$6,3,FALSE)*P127</f>
        <v>0</v>
      </c>
      <c r="H127" s="134">
        <f t="shared" si="36"/>
        <v>0</v>
      </c>
      <c r="I127" s="134">
        <f t="shared" si="37"/>
        <v>0</v>
      </c>
      <c r="J127" s="134">
        <f t="shared" si="38"/>
        <v>0</v>
      </c>
      <c r="K127" s="119"/>
      <c r="L127" s="119"/>
      <c r="M127" s="119" t="s">
        <v>234</v>
      </c>
      <c r="N127" s="124" t="s">
        <v>12</v>
      </c>
      <c r="O127" s="63"/>
      <c r="P127" s="101">
        <v>0</v>
      </c>
      <c r="Q127" s="2" t="s">
        <v>236</v>
      </c>
      <c r="R127" s="25" t="s">
        <v>240</v>
      </c>
    </row>
    <row r="128" spans="2:39" s="67" customFormat="1" ht="15" customHeight="1" thickBot="1">
      <c r="B128" s="46"/>
      <c r="C128" s="125"/>
      <c r="D128" s="125" t="s">
        <v>60</v>
      </c>
      <c r="E128" s="125"/>
      <c r="F128" s="125" t="s">
        <v>250</v>
      </c>
      <c r="G128" s="122">
        <f>HLOOKUP((RIGHT(F128,3)),$W$4:$AI$6,3,FALSE)*P128</f>
        <v>0</v>
      </c>
      <c r="H128" s="135">
        <f t="shared" ref="H128" si="42">G128</f>
        <v>0</v>
      </c>
      <c r="I128" s="135">
        <f t="shared" ref="I128" si="43">G128</f>
        <v>0</v>
      </c>
      <c r="J128" s="135">
        <f t="shared" ref="J128" si="44">G128</f>
        <v>0</v>
      </c>
      <c r="K128" s="125"/>
      <c r="L128" s="125"/>
      <c r="M128" s="125" t="s">
        <v>250</v>
      </c>
      <c r="N128" s="126" t="s">
        <v>12</v>
      </c>
      <c r="O128" s="63"/>
      <c r="P128" s="101">
        <v>0</v>
      </c>
      <c r="Q128" s="2" t="s">
        <v>237</v>
      </c>
      <c r="R128" s="25" t="s">
        <v>240</v>
      </c>
    </row>
    <row r="129" spans="2:19">
      <c r="B129" s="45"/>
      <c r="C129" s="119"/>
      <c r="D129" s="119" t="s">
        <v>60</v>
      </c>
      <c r="E129" s="119"/>
      <c r="F129" s="119" t="s">
        <v>53</v>
      </c>
      <c r="G129" s="117">
        <f>HLOOKUP((RIGHT(F129,3)),$W$4:$AI$6,3,FALSE)*P129</f>
        <v>0</v>
      </c>
      <c r="H129" s="134">
        <f t="shared" si="36"/>
        <v>0</v>
      </c>
      <c r="I129" s="134">
        <f t="shared" si="37"/>
        <v>0</v>
      </c>
      <c r="J129" s="134">
        <f t="shared" si="38"/>
        <v>0</v>
      </c>
      <c r="K129" s="119"/>
      <c r="L129" s="119"/>
      <c r="M129" s="119" t="s">
        <v>53</v>
      </c>
      <c r="N129" s="124" t="s">
        <v>12</v>
      </c>
      <c r="O129" s="55"/>
      <c r="P129" s="33">
        <v>0</v>
      </c>
      <c r="Q129" s="2"/>
      <c r="R129" s="25" t="s">
        <v>241</v>
      </c>
    </row>
    <row r="130" spans="2:19" ht="15" thickBot="1">
      <c r="B130" s="46"/>
      <c r="C130" s="125"/>
      <c r="D130" s="125" t="s">
        <v>60</v>
      </c>
      <c r="E130" s="125"/>
      <c r="F130" s="125" t="s">
        <v>54</v>
      </c>
      <c r="G130" s="122">
        <f>HLOOKUP((RIGHT(F130,3)),$W$4:$AI$6,3,FALSE)*P130</f>
        <v>0</v>
      </c>
      <c r="H130" s="135">
        <f t="shared" si="36"/>
        <v>0</v>
      </c>
      <c r="I130" s="135">
        <f t="shared" si="37"/>
        <v>0</v>
      </c>
      <c r="J130" s="135">
        <f t="shared" si="38"/>
        <v>0</v>
      </c>
      <c r="K130" s="125"/>
      <c r="L130" s="125"/>
      <c r="M130" s="125" t="s">
        <v>54</v>
      </c>
      <c r="N130" s="126" t="s">
        <v>12</v>
      </c>
      <c r="O130" s="55"/>
      <c r="P130" s="33">
        <v>0</v>
      </c>
      <c r="Q130" s="2"/>
      <c r="R130" s="25" t="s">
        <v>241</v>
      </c>
    </row>
    <row r="131" spans="2:19" ht="15" customHeight="1"/>
    <row r="133" spans="2:19">
      <c r="C133" s="18"/>
    </row>
    <row r="134" spans="2:19">
      <c r="C134" s="18"/>
    </row>
    <row r="135" spans="2:19">
      <c r="C135" s="18"/>
    </row>
    <row r="136" spans="2:19">
      <c r="C136" s="18"/>
      <c r="S136" s="137" t="s">
        <v>247</v>
      </c>
    </row>
    <row r="137" spans="2:19">
      <c r="C137" s="18"/>
    </row>
    <row r="138" spans="2:19" ht="16.8">
      <c r="C138" s="18"/>
      <c r="S138" s="103" t="s">
        <v>188</v>
      </c>
    </row>
    <row r="139" spans="2:19">
      <c r="S139" s="104"/>
    </row>
    <row r="140" spans="2:19" ht="15">
      <c r="S140" s="105" t="s">
        <v>189</v>
      </c>
    </row>
    <row r="141" spans="2:19" ht="15">
      <c r="S141" s="105" t="s">
        <v>190</v>
      </c>
    </row>
    <row r="142" spans="2:19">
      <c r="S142" s="102"/>
    </row>
    <row r="143" spans="2:19" ht="16.8">
      <c r="S143" s="106" t="s">
        <v>191</v>
      </c>
    </row>
    <row r="144" spans="2:19">
      <c r="S144" s="104"/>
    </row>
    <row r="145" spans="19:19" ht="15">
      <c r="S145" s="105" t="s">
        <v>192</v>
      </c>
    </row>
    <row r="146" spans="19:19" ht="15">
      <c r="S146" s="105" t="s">
        <v>193</v>
      </c>
    </row>
    <row r="147" spans="19:19" ht="15">
      <c r="S147" s="105" t="s">
        <v>194</v>
      </c>
    </row>
    <row r="148" spans="19:19">
      <c r="S148" s="102"/>
    </row>
    <row r="149" spans="19:19" ht="16.8">
      <c r="S149" s="103" t="s">
        <v>195</v>
      </c>
    </row>
    <row r="150" spans="19:19">
      <c r="S150" s="102"/>
    </row>
    <row r="151" spans="19:19" ht="16.8">
      <c r="S151" s="106" t="s">
        <v>196</v>
      </c>
    </row>
    <row r="152" spans="19:19">
      <c r="S152" s="102"/>
    </row>
    <row r="153" spans="19:19" ht="16.8">
      <c r="S153" s="103" t="s">
        <v>197</v>
      </c>
    </row>
    <row r="154" spans="19:19">
      <c r="S154" s="102"/>
    </row>
    <row r="155" spans="19:19" ht="16.8">
      <c r="S155" s="106" t="s">
        <v>198</v>
      </c>
    </row>
    <row r="156" spans="19:19">
      <c r="S156" s="102"/>
    </row>
    <row r="157" spans="19:19" ht="16.8">
      <c r="S157" s="106" t="s">
        <v>199</v>
      </c>
    </row>
    <row r="158" spans="19:19">
      <c r="S158" s="102"/>
    </row>
    <row r="159" spans="19:19" ht="16.8">
      <c r="S159" s="103" t="s">
        <v>200</v>
      </c>
    </row>
    <row r="160" spans="19:19">
      <c r="S160" s="102"/>
    </row>
    <row r="161" spans="19:19" ht="16.8">
      <c r="S161" s="106" t="s">
        <v>201</v>
      </c>
    </row>
    <row r="162" spans="19:19">
      <c r="S162" s="104"/>
    </row>
    <row r="163" spans="19:19">
      <c r="S163" s="107"/>
    </row>
    <row r="164" spans="19:19">
      <c r="S164" s="102"/>
    </row>
    <row r="165" spans="19:19" ht="16.8">
      <c r="S165" s="106" t="s">
        <v>202</v>
      </c>
    </row>
    <row r="187" spans="23:32">
      <c r="X187" s="81" t="s">
        <v>106</v>
      </c>
      <c r="Y187" s="81" t="s">
        <v>107</v>
      </c>
      <c r="Z187" s="81" t="s">
        <v>107</v>
      </c>
      <c r="AA187" s="81" t="s">
        <v>107</v>
      </c>
      <c r="AB187" s="82" t="s">
        <v>33</v>
      </c>
      <c r="AC187" s="82" t="s">
        <v>108</v>
      </c>
      <c r="AD187" s="82"/>
      <c r="AE187" s="82"/>
      <c r="AF187" s="82"/>
    </row>
    <row r="188" spans="23:32">
      <c r="W188" s="8"/>
      <c r="X188" s="83">
        <v>1</v>
      </c>
      <c r="Y188" s="83" t="s">
        <v>109</v>
      </c>
      <c r="Z188" s="83" t="s">
        <v>110</v>
      </c>
      <c r="AA188" s="83" t="s">
        <v>111</v>
      </c>
      <c r="AB188" s="84" t="s">
        <v>112</v>
      </c>
      <c r="AC188" s="85" t="s">
        <v>113</v>
      </c>
      <c r="AD188" s="85"/>
      <c r="AE188" s="85"/>
      <c r="AF188" s="85"/>
    </row>
    <row r="189" spans="23:32">
      <c r="W189" s="8"/>
      <c r="X189" s="83">
        <v>2</v>
      </c>
      <c r="Y189" s="83" t="s">
        <v>114</v>
      </c>
      <c r="Z189" s="83" t="s">
        <v>115</v>
      </c>
      <c r="AA189" s="83" t="s">
        <v>116</v>
      </c>
      <c r="AB189" s="84" t="s">
        <v>117</v>
      </c>
      <c r="AC189" s="85" t="s">
        <v>118</v>
      </c>
      <c r="AD189" s="85"/>
      <c r="AE189" s="85"/>
      <c r="AF189" s="85"/>
    </row>
    <row r="190" spans="23:32">
      <c r="W190" s="8"/>
      <c r="X190" s="83">
        <v>3</v>
      </c>
      <c r="Y190" s="83" t="s">
        <v>119</v>
      </c>
      <c r="Z190" s="83" t="s">
        <v>120</v>
      </c>
      <c r="AA190" s="83" t="s">
        <v>121</v>
      </c>
      <c r="AB190" s="84" t="s">
        <v>122</v>
      </c>
      <c r="AC190" s="85" t="s">
        <v>123</v>
      </c>
      <c r="AD190" s="85"/>
      <c r="AE190" s="85"/>
      <c r="AF190" s="85"/>
    </row>
    <row r="191" spans="23:32">
      <c r="W191" s="8"/>
      <c r="X191" s="83">
        <v>4</v>
      </c>
      <c r="Y191" s="83" t="s">
        <v>124</v>
      </c>
      <c r="Z191" s="83" t="s">
        <v>125</v>
      </c>
      <c r="AA191" s="83" t="s">
        <v>126</v>
      </c>
      <c r="AB191" s="84" t="s">
        <v>127</v>
      </c>
      <c r="AC191" s="86" t="s">
        <v>128</v>
      </c>
      <c r="AD191" s="86"/>
      <c r="AE191" s="86"/>
      <c r="AF191" s="86"/>
    </row>
    <row r="192" spans="23:32">
      <c r="W192" s="8"/>
      <c r="X192" s="83">
        <v>5</v>
      </c>
      <c r="Y192" s="83" t="s">
        <v>129</v>
      </c>
      <c r="Z192" s="83" t="s">
        <v>130</v>
      </c>
      <c r="AA192" s="83" t="s">
        <v>131</v>
      </c>
      <c r="AB192" s="84" t="s">
        <v>132</v>
      </c>
      <c r="AC192" s="86" t="s">
        <v>133</v>
      </c>
      <c r="AD192" s="86"/>
      <c r="AE192" s="86"/>
      <c r="AF192" s="86"/>
    </row>
    <row r="193" spans="23:34">
      <c r="W193" s="8"/>
      <c r="X193" s="83">
        <v>6</v>
      </c>
      <c r="Y193" s="83" t="s">
        <v>134</v>
      </c>
      <c r="Z193" s="83" t="s">
        <v>135</v>
      </c>
      <c r="AA193" s="83" t="s">
        <v>136</v>
      </c>
      <c r="AB193" s="84" t="s">
        <v>137</v>
      </c>
      <c r="AC193" s="86" t="s">
        <v>138</v>
      </c>
      <c r="AD193" s="86"/>
      <c r="AE193" s="86"/>
      <c r="AF193" s="86"/>
    </row>
    <row r="194" spans="23:34">
      <c r="X194" s="83">
        <v>7</v>
      </c>
      <c r="Y194" s="87" t="s">
        <v>139</v>
      </c>
      <c r="Z194" s="87" t="s">
        <v>140</v>
      </c>
      <c r="AA194" s="87" t="s">
        <v>141</v>
      </c>
      <c r="AB194" s="88" t="s">
        <v>142</v>
      </c>
      <c r="AC194" s="89" t="s">
        <v>143</v>
      </c>
      <c r="AD194" s="90"/>
      <c r="AE194" s="90"/>
      <c r="AF194" s="90"/>
    </row>
    <row r="195" spans="23:34">
      <c r="X195" s="83">
        <v>8</v>
      </c>
      <c r="Y195" s="87" t="s">
        <v>144</v>
      </c>
      <c r="Z195" s="87" t="s">
        <v>145</v>
      </c>
      <c r="AA195" s="87" t="s">
        <v>146</v>
      </c>
      <c r="AB195" s="89" t="s">
        <v>147</v>
      </c>
      <c r="AC195" s="89" t="s">
        <v>148</v>
      </c>
      <c r="AD195" s="90"/>
      <c r="AE195" s="90"/>
      <c r="AF195" s="90"/>
    </row>
    <row r="196" spans="23:34">
      <c r="W196" s="8"/>
      <c r="X196" s="83">
        <v>9</v>
      </c>
      <c r="Y196" s="83" t="s">
        <v>149</v>
      </c>
      <c r="Z196" s="83" t="s">
        <v>140</v>
      </c>
      <c r="AA196" s="83" t="s">
        <v>150</v>
      </c>
      <c r="AB196" s="84" t="s">
        <v>151</v>
      </c>
      <c r="AC196" s="86" t="s">
        <v>152</v>
      </c>
      <c r="AD196" s="86"/>
      <c r="AE196" s="86"/>
      <c r="AF196" s="86"/>
    </row>
    <row r="197" spans="23:34">
      <c r="W197" s="8"/>
      <c r="X197" s="83">
        <v>10</v>
      </c>
      <c r="Y197" s="83" t="s">
        <v>153</v>
      </c>
      <c r="Z197" s="83" t="s">
        <v>154</v>
      </c>
      <c r="AA197" s="83" t="s">
        <v>155</v>
      </c>
      <c r="AB197" s="84" t="s">
        <v>156</v>
      </c>
      <c r="AC197" s="86" t="s">
        <v>157</v>
      </c>
      <c r="AD197" s="86"/>
      <c r="AE197" s="86"/>
      <c r="AF197" s="86"/>
    </row>
    <row r="198" spans="23:34">
      <c r="X198" s="83">
        <v>11</v>
      </c>
      <c r="Y198" s="83" t="s">
        <v>158</v>
      </c>
      <c r="Z198" s="83" t="s">
        <v>159</v>
      </c>
      <c r="AA198" s="83" t="s">
        <v>160</v>
      </c>
      <c r="AB198" s="84" t="s">
        <v>1</v>
      </c>
      <c r="AC198" s="85" t="s">
        <v>161</v>
      </c>
      <c r="AD198" s="85"/>
      <c r="AE198" s="85"/>
      <c r="AF198" s="85"/>
    </row>
    <row r="199" spans="23:34">
      <c r="X199" s="83">
        <v>12</v>
      </c>
      <c r="Y199" s="87" t="s">
        <v>162</v>
      </c>
      <c r="Z199" s="87" t="s">
        <v>163</v>
      </c>
      <c r="AA199" s="87" t="s">
        <v>164</v>
      </c>
      <c r="AB199" s="88" t="s">
        <v>165</v>
      </c>
      <c r="AC199" s="89" t="s">
        <v>166</v>
      </c>
      <c r="AD199" s="90"/>
      <c r="AE199" s="90"/>
      <c r="AF199" s="90"/>
    </row>
    <row r="200" spans="23:34">
      <c r="W200" s="67"/>
      <c r="X200" s="67"/>
      <c r="Y200" s="67"/>
      <c r="Z200" s="67"/>
      <c r="AA200" s="67"/>
      <c r="AB200" s="92" t="s">
        <v>167</v>
      </c>
      <c r="AC200" s="91" t="s">
        <v>168</v>
      </c>
      <c r="AD200" s="91"/>
      <c r="AE200" s="91"/>
      <c r="AF200" s="91"/>
      <c r="AG200" s="67"/>
      <c r="AH200" s="67"/>
    </row>
    <row r="201" spans="23:34">
      <c r="W201" s="67"/>
      <c r="X201" s="67"/>
      <c r="Y201" s="67"/>
      <c r="Z201" s="67"/>
      <c r="AA201" s="67"/>
      <c r="AB201" s="67"/>
      <c r="AC201" s="67"/>
      <c r="AD201" s="67"/>
      <c r="AE201" s="67"/>
      <c r="AF201" s="67"/>
      <c r="AG201" s="67"/>
      <c r="AH201" s="67"/>
    </row>
    <row r="202" spans="23:34">
      <c r="W202" s="67"/>
      <c r="X202" s="67"/>
      <c r="Y202" s="67"/>
      <c r="Z202" s="67"/>
      <c r="AA202" s="67"/>
      <c r="AB202" s="67"/>
      <c r="AC202" s="67"/>
      <c r="AD202" s="67"/>
      <c r="AE202" s="67"/>
      <c r="AF202" s="67"/>
      <c r="AG202" s="67"/>
      <c r="AH202" s="67"/>
    </row>
    <row r="203" spans="23:34">
      <c r="W203" s="67"/>
      <c r="X203" s="93" t="s">
        <v>169</v>
      </c>
      <c r="Y203" s="94"/>
      <c r="Z203" s="94"/>
      <c r="AA203" s="94"/>
      <c r="AB203" s="94"/>
      <c r="AC203" s="94"/>
      <c r="AD203" s="94"/>
      <c r="AE203" s="94"/>
      <c r="AF203" s="94"/>
      <c r="AG203" s="67"/>
      <c r="AH203" s="67"/>
    </row>
    <row r="204" spans="23:34">
      <c r="W204" s="67"/>
      <c r="X204" s="94"/>
      <c r="Y204" s="94"/>
      <c r="Z204" s="94"/>
      <c r="AA204" s="94"/>
      <c r="AB204" s="94"/>
      <c r="AC204" s="94"/>
      <c r="AD204" s="94"/>
      <c r="AE204" s="94"/>
      <c r="AF204" s="94"/>
      <c r="AG204" s="67"/>
      <c r="AH204" s="67"/>
    </row>
    <row r="205" spans="23:34">
      <c r="W205" s="67"/>
      <c r="X205" s="95" t="s">
        <v>106</v>
      </c>
      <c r="Y205" s="95" t="s">
        <v>107</v>
      </c>
      <c r="Z205" s="95" t="s">
        <v>107</v>
      </c>
      <c r="AA205" s="95" t="s">
        <v>107</v>
      </c>
      <c r="AB205" s="96" t="s">
        <v>33</v>
      </c>
      <c r="AC205" s="96" t="s">
        <v>108</v>
      </c>
      <c r="AD205" s="96"/>
      <c r="AE205" s="96"/>
      <c r="AF205" s="96"/>
      <c r="AG205" s="67"/>
      <c r="AH205" s="67"/>
    </row>
    <row r="206" spans="23:34">
      <c r="W206" s="67"/>
      <c r="X206" s="97">
        <v>1</v>
      </c>
      <c r="Y206" s="97" t="s">
        <v>109</v>
      </c>
      <c r="Z206" s="97" t="s">
        <v>110</v>
      </c>
      <c r="AA206" s="97" t="s">
        <v>111</v>
      </c>
      <c r="AB206" s="98" t="s">
        <v>112</v>
      </c>
      <c r="AC206" s="99" t="s">
        <v>113</v>
      </c>
      <c r="AD206" s="99"/>
      <c r="AE206" s="99"/>
      <c r="AF206" s="99"/>
      <c r="AG206" s="67"/>
      <c r="AH206" s="67"/>
    </row>
    <row r="207" spans="23:34">
      <c r="W207" s="67"/>
      <c r="X207" s="97">
        <v>2</v>
      </c>
      <c r="Y207" s="97" t="s">
        <v>114</v>
      </c>
      <c r="Z207" s="97" t="s">
        <v>115</v>
      </c>
      <c r="AA207" s="97" t="s">
        <v>116</v>
      </c>
      <c r="AB207" s="98" t="s">
        <v>117</v>
      </c>
      <c r="AC207" s="99" t="s">
        <v>118</v>
      </c>
      <c r="AD207" s="99"/>
      <c r="AE207" s="99"/>
      <c r="AF207" s="99"/>
      <c r="AG207" s="67"/>
      <c r="AH207" s="67"/>
    </row>
    <row r="208" spans="23:34">
      <c r="W208" s="67"/>
      <c r="X208" s="97">
        <v>3</v>
      </c>
      <c r="Y208" s="97" t="s">
        <v>119</v>
      </c>
      <c r="Z208" s="97" t="s">
        <v>120</v>
      </c>
      <c r="AA208" s="97" t="s">
        <v>121</v>
      </c>
      <c r="AB208" s="98" t="s">
        <v>122</v>
      </c>
      <c r="AC208" s="99" t="s">
        <v>123</v>
      </c>
      <c r="AD208" s="99"/>
      <c r="AE208" s="99"/>
      <c r="AF208" s="99"/>
      <c r="AG208" s="67"/>
      <c r="AH208" s="67"/>
    </row>
    <row r="209" spans="23:34">
      <c r="W209" s="67"/>
      <c r="X209" s="97">
        <v>4</v>
      </c>
      <c r="Y209" s="97" t="s">
        <v>124</v>
      </c>
      <c r="Z209" s="97" t="s">
        <v>125</v>
      </c>
      <c r="AA209" s="97" t="s">
        <v>126</v>
      </c>
      <c r="AB209" s="98" t="s">
        <v>127</v>
      </c>
      <c r="AC209" s="99" t="s">
        <v>128</v>
      </c>
      <c r="AD209" s="99"/>
      <c r="AE209" s="99"/>
      <c r="AF209" s="99"/>
      <c r="AG209" s="67"/>
      <c r="AH209" s="67"/>
    </row>
    <row r="210" spans="23:34">
      <c r="X210" s="97">
        <v>5</v>
      </c>
      <c r="Y210" s="97" t="s">
        <v>129</v>
      </c>
      <c r="Z210" s="97" t="s">
        <v>130</v>
      </c>
      <c r="AA210" s="97" t="s">
        <v>131</v>
      </c>
      <c r="AB210" s="98" t="s">
        <v>132</v>
      </c>
      <c r="AC210" s="99" t="s">
        <v>133</v>
      </c>
      <c r="AD210" s="99"/>
      <c r="AE210" s="99"/>
      <c r="AF210" s="99"/>
    </row>
    <row r="211" spans="23:34">
      <c r="X211" s="97">
        <v>6</v>
      </c>
      <c r="Y211" s="97" t="s">
        <v>134</v>
      </c>
      <c r="Z211" s="97" t="s">
        <v>135</v>
      </c>
      <c r="AA211" s="97" t="s">
        <v>136</v>
      </c>
      <c r="AB211" s="98" t="s">
        <v>137</v>
      </c>
      <c r="AC211" s="99" t="s">
        <v>138</v>
      </c>
      <c r="AD211" s="99"/>
      <c r="AE211" s="99"/>
      <c r="AF211" s="99"/>
    </row>
    <row r="212" spans="23:34">
      <c r="X212" s="97">
        <v>7</v>
      </c>
      <c r="Y212" s="100" t="s">
        <v>170</v>
      </c>
      <c r="Z212" s="97" t="s">
        <v>171</v>
      </c>
      <c r="AA212" s="97" t="s">
        <v>172</v>
      </c>
      <c r="AB212" s="98" t="s">
        <v>173</v>
      </c>
      <c r="AC212" s="99" t="s">
        <v>174</v>
      </c>
      <c r="AD212" s="99"/>
      <c r="AE212" s="99"/>
      <c r="AF212" s="99"/>
    </row>
    <row r="213" spans="23:34">
      <c r="X213" s="97">
        <v>8</v>
      </c>
      <c r="Y213" s="100" t="s">
        <v>175</v>
      </c>
      <c r="Z213" s="97" t="s">
        <v>176</v>
      </c>
      <c r="AA213" s="97" t="s">
        <v>177</v>
      </c>
      <c r="AB213" s="99" t="s">
        <v>178</v>
      </c>
      <c r="AC213" s="99" t="s">
        <v>179</v>
      </c>
      <c r="AD213" s="99"/>
      <c r="AE213" s="99"/>
      <c r="AF213" s="99"/>
    </row>
    <row r="214" spans="23:34">
      <c r="X214" s="97">
        <v>9</v>
      </c>
      <c r="Y214" s="97" t="s">
        <v>149</v>
      </c>
      <c r="Z214" s="97" t="s">
        <v>140</v>
      </c>
      <c r="AA214" s="97" t="s">
        <v>150</v>
      </c>
      <c r="AB214" s="98" t="s">
        <v>151</v>
      </c>
      <c r="AC214" s="99" t="s">
        <v>152</v>
      </c>
      <c r="AD214" s="99"/>
      <c r="AE214" s="99"/>
      <c r="AF214" s="99"/>
    </row>
    <row r="215" spans="23:34">
      <c r="X215" s="97">
        <v>10</v>
      </c>
      <c r="Y215" s="97" t="s">
        <v>153</v>
      </c>
      <c r="Z215" s="97" t="s">
        <v>154</v>
      </c>
      <c r="AA215" s="97" t="s">
        <v>155</v>
      </c>
      <c r="AB215" s="98" t="s">
        <v>156</v>
      </c>
      <c r="AC215" s="99" t="s">
        <v>157</v>
      </c>
      <c r="AD215" s="99"/>
      <c r="AE215" s="99"/>
      <c r="AF215" s="99"/>
    </row>
    <row r="216" spans="23:34">
      <c r="X216" s="97">
        <v>11</v>
      </c>
      <c r="Y216" s="97" t="s">
        <v>158</v>
      </c>
      <c r="Z216" s="97" t="s">
        <v>159</v>
      </c>
      <c r="AA216" s="97" t="s">
        <v>160</v>
      </c>
      <c r="AB216" s="98" t="s">
        <v>1</v>
      </c>
      <c r="AC216" s="99" t="s">
        <v>161</v>
      </c>
      <c r="AD216" s="99"/>
      <c r="AE216" s="99"/>
      <c r="AF216" s="99"/>
    </row>
    <row r="217" spans="23:34">
      <c r="X217" s="97">
        <v>12</v>
      </c>
      <c r="Y217" s="100" t="s">
        <v>180</v>
      </c>
      <c r="Z217" s="97" t="s">
        <v>181</v>
      </c>
      <c r="AA217" s="97" t="s">
        <v>182</v>
      </c>
      <c r="AB217" s="98" t="s">
        <v>0</v>
      </c>
      <c r="AC217" s="99" t="s">
        <v>183</v>
      </c>
      <c r="AD217" s="99"/>
      <c r="AE217" s="99"/>
      <c r="AF217" s="99"/>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92D050"/>
  </sheetPr>
  <dimension ref="A1:AJ217"/>
  <sheetViews>
    <sheetView tabSelected="1" topLeftCell="A85" zoomScale="70" zoomScaleNormal="70" workbookViewId="0">
      <selection activeCell="M128" sqref="M128"/>
    </sheetView>
  </sheetViews>
  <sheetFormatPr defaultColWidth="9.109375" defaultRowHeight="14.4"/>
  <cols>
    <col min="1" max="2" width="9.109375" style="67"/>
    <col min="3" max="3" width="14.33203125" style="67" bestFit="1" customWidth="1"/>
    <col min="4" max="6" width="14.33203125" style="67" customWidth="1"/>
    <col min="7" max="11" width="9.109375" style="67"/>
    <col min="12" max="12" width="18" style="67" bestFit="1" customWidth="1"/>
    <col min="13" max="13" width="14.109375" style="67" customWidth="1"/>
    <col min="14" max="14" width="17.44140625" style="67" customWidth="1"/>
    <col min="15" max="15" width="9.109375" style="67"/>
    <col min="16" max="16" width="28" style="10" customWidth="1"/>
    <col min="17" max="17" width="36.5546875" style="115" customWidth="1"/>
    <col min="18" max="18" width="53.109375" style="1" bestFit="1" customWidth="1"/>
    <col min="19" max="19" width="33.109375" style="1" customWidth="1"/>
    <col min="20" max="20" width="14.109375" style="67" customWidth="1"/>
    <col min="21" max="21" width="9.109375" style="67"/>
    <col min="22" max="22" width="66.5546875" style="67" customWidth="1"/>
    <col min="23" max="31" width="9.44140625" style="67" customWidth="1"/>
    <col min="32" max="34" width="9.109375" style="67"/>
    <col min="35" max="35" width="68" style="67" bestFit="1" customWidth="1"/>
    <col min="36" max="36" width="19.44140625" style="67" customWidth="1"/>
    <col min="37" max="38" width="9.109375" style="67"/>
    <col min="39" max="39" width="33.5546875" style="67" customWidth="1"/>
    <col min="40" max="16384" width="9.109375" style="67"/>
  </cols>
  <sheetData>
    <row r="1" spans="1:36">
      <c r="A1" s="67" t="s">
        <v>62</v>
      </c>
      <c r="R1" s="115"/>
      <c r="S1" s="5"/>
    </row>
    <row r="2" spans="1:36" ht="15" customHeight="1">
      <c r="B2" s="57" t="s">
        <v>55</v>
      </c>
      <c r="C2" s="57"/>
      <c r="D2" s="57"/>
      <c r="E2" s="57"/>
      <c r="F2" s="57"/>
      <c r="R2" s="115"/>
    </row>
    <row r="3" spans="1:36" ht="15" thickBot="1">
      <c r="B3" s="36" t="s">
        <v>56</v>
      </c>
      <c r="C3" s="36" t="s">
        <v>57</v>
      </c>
      <c r="D3" s="36" t="s">
        <v>58</v>
      </c>
      <c r="E3" s="36" t="s">
        <v>59</v>
      </c>
      <c r="F3" s="36" t="s">
        <v>4</v>
      </c>
      <c r="G3" s="43" t="s">
        <v>206</v>
      </c>
      <c r="H3" s="43" t="s">
        <v>207</v>
      </c>
      <c r="I3" s="43" t="s">
        <v>209</v>
      </c>
      <c r="J3" s="43" t="s">
        <v>208</v>
      </c>
      <c r="K3" s="26" t="s">
        <v>5</v>
      </c>
      <c r="L3" s="26" t="s">
        <v>6</v>
      </c>
      <c r="M3" s="26" t="s">
        <v>7</v>
      </c>
      <c r="N3" s="37" t="s">
        <v>8</v>
      </c>
      <c r="O3" s="63"/>
      <c r="P3" s="32" t="s">
        <v>9</v>
      </c>
      <c r="Q3" s="48"/>
      <c r="R3" s="115"/>
      <c r="S3" s="32" t="s">
        <v>61</v>
      </c>
      <c r="V3" s="68" t="s">
        <v>52</v>
      </c>
      <c r="Y3" s="67" t="s">
        <v>249</v>
      </c>
    </row>
    <row r="4" spans="1:36" ht="15.75" customHeight="1">
      <c r="B4" s="77" t="s">
        <v>94</v>
      </c>
      <c r="C4" s="127"/>
      <c r="D4" s="127" t="s">
        <v>60</v>
      </c>
      <c r="E4" s="127">
        <v>2010</v>
      </c>
      <c r="F4" s="128" t="s">
        <v>10</v>
      </c>
      <c r="G4" s="121">
        <f>HLOOKUP((RIGHT(F4,3)),$W$4:$AI$6,3,FALSE)*P4</f>
        <v>0</v>
      </c>
      <c r="H4" s="133">
        <f>G4</f>
        <v>0</v>
      </c>
      <c r="I4" s="133">
        <f>G4</f>
        <v>0</v>
      </c>
      <c r="J4" s="133">
        <f>G4</f>
        <v>0</v>
      </c>
      <c r="K4" s="129" t="s">
        <v>11</v>
      </c>
      <c r="L4" s="127"/>
      <c r="M4" s="128" t="s">
        <v>10</v>
      </c>
      <c r="N4" s="123" t="s">
        <v>63</v>
      </c>
      <c r="O4" s="63"/>
      <c r="P4" s="112">
        <f>1-ETS_Emi_Coeff!P4</f>
        <v>0</v>
      </c>
      <c r="Q4" s="116" t="s">
        <v>239</v>
      </c>
      <c r="R4" s="115"/>
      <c r="S4" s="67" t="s">
        <v>246</v>
      </c>
      <c r="V4" s="52" t="s">
        <v>38</v>
      </c>
      <c r="W4" s="53" t="s">
        <v>42</v>
      </c>
      <c r="X4" s="54" t="s">
        <v>43</v>
      </c>
      <c r="Y4" s="54" t="s">
        <v>248</v>
      </c>
      <c r="Z4" s="54" t="s">
        <v>44</v>
      </c>
      <c r="AA4" s="54" t="s">
        <v>45</v>
      </c>
      <c r="AB4" s="54" t="s">
        <v>17</v>
      </c>
      <c r="AC4" s="21" t="s">
        <v>46</v>
      </c>
      <c r="AD4" s="21" t="s">
        <v>2</v>
      </c>
      <c r="AE4" s="21" t="s">
        <v>3</v>
      </c>
      <c r="AF4" s="21" t="s">
        <v>51</v>
      </c>
      <c r="AG4" s="109" t="s">
        <v>213</v>
      </c>
      <c r="AH4" s="109" t="s">
        <v>215</v>
      </c>
      <c r="AI4" s="21" t="s">
        <v>235</v>
      </c>
    </row>
    <row r="5" spans="1:36" ht="15" thickBot="1">
      <c r="B5" s="45"/>
      <c r="C5" s="119"/>
      <c r="D5" s="119" t="s">
        <v>60</v>
      </c>
      <c r="E5" s="119">
        <v>2010</v>
      </c>
      <c r="F5" s="120" t="s">
        <v>13</v>
      </c>
      <c r="G5" s="117">
        <f>HLOOKUP((RIGHT(F5,3)),$W$4:$AI$6,3,FALSE)*P5</f>
        <v>0</v>
      </c>
      <c r="H5" s="134">
        <f t="shared" ref="H5:H91" si="0">G5</f>
        <v>0</v>
      </c>
      <c r="I5" s="134">
        <f t="shared" ref="I5:I91" si="1">G5</f>
        <v>0</v>
      </c>
      <c r="J5" s="134">
        <f t="shared" ref="J5:J91" si="2">G5</f>
        <v>0</v>
      </c>
      <c r="K5" s="118" t="s">
        <v>11</v>
      </c>
      <c r="L5" s="119"/>
      <c r="M5" s="120" t="s">
        <v>13</v>
      </c>
      <c r="N5" s="124" t="s">
        <v>63</v>
      </c>
      <c r="O5" s="63"/>
      <c r="P5" s="112">
        <f>1-ETS_Emi_Coeff!P5</f>
        <v>0</v>
      </c>
      <c r="Q5" s="116" t="s">
        <v>239</v>
      </c>
      <c r="R5" s="115"/>
      <c r="S5" s="67"/>
      <c r="V5" s="58" t="s">
        <v>39</v>
      </c>
      <c r="W5" s="59" t="s">
        <v>40</v>
      </c>
      <c r="X5" s="59" t="s">
        <v>40</v>
      </c>
      <c r="Y5" s="59" t="s">
        <v>40</v>
      </c>
      <c r="Z5" s="59" t="s">
        <v>40</v>
      </c>
      <c r="AA5" s="59" t="s">
        <v>40</v>
      </c>
      <c r="AB5" s="59" t="s">
        <v>40</v>
      </c>
      <c r="AC5" s="59" t="s">
        <v>40</v>
      </c>
      <c r="AD5" s="59" t="s">
        <v>40</v>
      </c>
      <c r="AE5" s="59" t="s">
        <v>40</v>
      </c>
      <c r="AF5" s="59" t="s">
        <v>40</v>
      </c>
      <c r="AG5" s="110" t="s">
        <v>40</v>
      </c>
      <c r="AH5" s="110" t="s">
        <v>40</v>
      </c>
    </row>
    <row r="6" spans="1:36">
      <c r="B6" s="78" t="s">
        <v>94</v>
      </c>
      <c r="C6" s="119"/>
      <c r="D6" s="119" t="s">
        <v>60</v>
      </c>
      <c r="E6" s="119">
        <v>2010</v>
      </c>
      <c r="F6" s="120" t="s">
        <v>14</v>
      </c>
      <c r="G6" s="117">
        <f>HLOOKUP((RIGHT(F6,3)),$W$4:$AI$6,3,FALSE)*P6</f>
        <v>0</v>
      </c>
      <c r="H6" s="134">
        <f t="shared" si="0"/>
        <v>0</v>
      </c>
      <c r="I6" s="134">
        <f t="shared" si="1"/>
        <v>0</v>
      </c>
      <c r="J6" s="134">
        <f t="shared" si="2"/>
        <v>0</v>
      </c>
      <c r="K6" s="118" t="s">
        <v>11</v>
      </c>
      <c r="L6" s="119"/>
      <c r="M6" s="120" t="s">
        <v>14</v>
      </c>
      <c r="N6" s="124" t="s">
        <v>63</v>
      </c>
      <c r="O6" s="63"/>
      <c r="P6" s="112">
        <f>1-ETS_Emi_Coeff!P6</f>
        <v>0</v>
      </c>
      <c r="Q6" s="116" t="s">
        <v>239</v>
      </c>
      <c r="R6" s="115"/>
      <c r="S6" s="67" t="s">
        <v>246</v>
      </c>
      <c r="V6" s="60" t="s">
        <v>41</v>
      </c>
      <c r="W6" s="61">
        <v>94.25</v>
      </c>
      <c r="X6" s="61">
        <v>78</v>
      </c>
      <c r="Y6" s="61">
        <v>78</v>
      </c>
      <c r="Z6" s="61">
        <v>74</v>
      </c>
      <c r="AA6" s="61">
        <v>37</v>
      </c>
      <c r="AB6" s="61">
        <v>56.79</v>
      </c>
      <c r="AC6" s="61">
        <v>73</v>
      </c>
      <c r="AD6" s="61">
        <v>63.1</v>
      </c>
      <c r="AE6" s="61">
        <v>65</v>
      </c>
      <c r="AF6" s="61">
        <v>72</v>
      </c>
      <c r="AG6" s="111">
        <f>Y6</f>
        <v>78</v>
      </c>
      <c r="AH6" s="111">
        <f>W6</f>
        <v>94.25</v>
      </c>
      <c r="AI6" s="61">
        <v>71.900000000000006</v>
      </c>
      <c r="AJ6" s="65" t="s">
        <v>216</v>
      </c>
    </row>
    <row r="7" spans="1:36">
      <c r="B7" s="78" t="s">
        <v>94</v>
      </c>
      <c r="C7" s="119"/>
      <c r="D7" s="119" t="s">
        <v>60</v>
      </c>
      <c r="E7" s="119">
        <v>2010</v>
      </c>
      <c r="F7" s="120" t="s">
        <v>15</v>
      </c>
      <c r="G7" s="117">
        <f>HLOOKUP((RIGHT(F7,3)),$W$4:$AI$6,3,FALSE)*P7</f>
        <v>37</v>
      </c>
      <c r="H7" s="134">
        <f t="shared" si="0"/>
        <v>37</v>
      </c>
      <c r="I7" s="134">
        <f t="shared" si="1"/>
        <v>37</v>
      </c>
      <c r="J7" s="134">
        <f t="shared" si="2"/>
        <v>37</v>
      </c>
      <c r="K7" s="118" t="s">
        <v>11</v>
      </c>
      <c r="L7" s="119"/>
      <c r="M7" s="120" t="s">
        <v>15</v>
      </c>
      <c r="N7" s="124" t="s">
        <v>63</v>
      </c>
      <c r="O7" s="63"/>
      <c r="P7" s="112">
        <f>1-ETS_Emi_Coeff!P7</f>
        <v>1</v>
      </c>
      <c r="Q7" s="116" t="s">
        <v>239</v>
      </c>
      <c r="R7" s="115"/>
      <c r="S7" s="67" t="s">
        <v>246</v>
      </c>
      <c r="V7" s="67" t="s">
        <v>47</v>
      </c>
      <c r="W7" s="67" t="s">
        <v>50</v>
      </c>
    </row>
    <row r="8" spans="1:36">
      <c r="B8" s="78" t="s">
        <v>94</v>
      </c>
      <c r="C8" s="119"/>
      <c r="D8" s="119" t="s">
        <v>60</v>
      </c>
      <c r="E8" s="119">
        <v>2013</v>
      </c>
      <c r="F8" s="120" t="s">
        <v>15</v>
      </c>
      <c r="G8" s="117">
        <f>HLOOKUP((RIGHT(F8,3)),$W$4:$AI$6,3,FALSE)*P8</f>
        <v>0</v>
      </c>
      <c r="H8" s="134">
        <f t="shared" si="0"/>
        <v>0</v>
      </c>
      <c r="I8" s="134">
        <f t="shared" si="1"/>
        <v>0</v>
      </c>
      <c r="J8" s="134">
        <f t="shared" si="2"/>
        <v>0</v>
      </c>
      <c r="K8" s="118" t="s">
        <v>11</v>
      </c>
      <c r="L8" s="119"/>
      <c r="M8" s="120" t="s">
        <v>15</v>
      </c>
      <c r="N8" s="124" t="s">
        <v>63</v>
      </c>
      <c r="O8" s="63"/>
      <c r="P8" s="112">
        <f>1-ETS_Emi_Coeff!P8</f>
        <v>0</v>
      </c>
      <c r="Q8" s="116" t="s">
        <v>239</v>
      </c>
      <c r="R8" s="115"/>
      <c r="S8" s="67" t="s">
        <v>246</v>
      </c>
      <c r="V8" s="67" t="s">
        <v>48</v>
      </c>
      <c r="W8" s="136" t="s">
        <v>49</v>
      </c>
    </row>
    <row r="9" spans="1:36">
      <c r="B9" s="45"/>
      <c r="C9" s="119"/>
      <c r="D9" s="119" t="s">
        <v>60</v>
      </c>
      <c r="E9" s="119">
        <v>2010</v>
      </c>
      <c r="F9" s="120" t="s">
        <v>16</v>
      </c>
      <c r="G9" s="117">
        <f>HLOOKUP((RIGHT(F9,3)),$W$4:$AI$6,3,FALSE)*P9</f>
        <v>0</v>
      </c>
      <c r="H9" s="134">
        <f t="shared" si="0"/>
        <v>0</v>
      </c>
      <c r="I9" s="134">
        <f t="shared" si="1"/>
        <v>0</v>
      </c>
      <c r="J9" s="134">
        <f t="shared" si="2"/>
        <v>0</v>
      </c>
      <c r="K9" s="118" t="s">
        <v>11</v>
      </c>
      <c r="L9" s="119"/>
      <c r="M9" s="120" t="s">
        <v>16</v>
      </c>
      <c r="N9" s="124" t="s">
        <v>63</v>
      </c>
      <c r="O9" s="63"/>
      <c r="P9" s="112">
        <f>1-ETS_Emi_Coeff!P9</f>
        <v>0</v>
      </c>
      <c r="Q9" s="116" t="s">
        <v>239</v>
      </c>
      <c r="R9" s="115"/>
      <c r="S9" s="67"/>
    </row>
    <row r="10" spans="1:36">
      <c r="B10" s="78" t="s">
        <v>94</v>
      </c>
      <c r="C10" s="119"/>
      <c r="D10" s="119" t="s">
        <v>60</v>
      </c>
      <c r="E10" s="119">
        <v>2010</v>
      </c>
      <c r="F10" s="120" t="s">
        <v>212</v>
      </c>
      <c r="G10" s="117">
        <f>HLOOKUP((RIGHT(F10,3)),$W$4:$AI$6,3,FALSE)*P10</f>
        <v>0</v>
      </c>
      <c r="H10" s="134">
        <f>G10</f>
        <v>0</v>
      </c>
      <c r="I10" s="134">
        <f>G10</f>
        <v>0</v>
      </c>
      <c r="J10" s="134">
        <f>G10</f>
        <v>0</v>
      </c>
      <c r="K10" s="117" t="s">
        <v>11</v>
      </c>
      <c r="L10" s="118"/>
      <c r="M10" s="120" t="s">
        <v>212</v>
      </c>
      <c r="N10" s="124" t="s">
        <v>63</v>
      </c>
      <c r="O10" s="63"/>
      <c r="P10" s="112">
        <f>1-ETS_Emi_Coeff!P10</f>
        <v>0</v>
      </c>
      <c r="Q10" s="116" t="s">
        <v>239</v>
      </c>
      <c r="R10" s="115"/>
      <c r="S10" s="67" t="s">
        <v>246</v>
      </c>
    </row>
    <row r="11" spans="1:36">
      <c r="B11" s="45"/>
      <c r="C11" s="119"/>
      <c r="D11" s="119" t="s">
        <v>60</v>
      </c>
      <c r="E11" s="119">
        <v>2010</v>
      </c>
      <c r="F11" s="120" t="s">
        <v>214</v>
      </c>
      <c r="G11" s="117">
        <f>HLOOKUP((RIGHT(F11,3)),$W$4:$AI$6,3,FALSE)*P11</f>
        <v>0</v>
      </c>
      <c r="H11" s="134">
        <f>G11</f>
        <v>0</v>
      </c>
      <c r="I11" s="134">
        <f>G11</f>
        <v>0</v>
      </c>
      <c r="J11" s="134">
        <f>G11</f>
        <v>0</v>
      </c>
      <c r="K11" s="117" t="s">
        <v>11</v>
      </c>
      <c r="L11" s="118"/>
      <c r="M11" s="120" t="s">
        <v>214</v>
      </c>
      <c r="N11" s="124" t="s">
        <v>63</v>
      </c>
      <c r="O11" s="63"/>
      <c r="P11" s="112">
        <f>1-ETS_Emi_Coeff!P11</f>
        <v>0</v>
      </c>
      <c r="Q11" s="116" t="s">
        <v>239</v>
      </c>
      <c r="R11" s="115"/>
      <c r="S11" s="6"/>
    </row>
    <row r="12" spans="1:36">
      <c r="B12" s="45"/>
      <c r="C12" s="119"/>
      <c r="D12" s="119" t="s">
        <v>60</v>
      </c>
      <c r="E12" s="119">
        <v>2010</v>
      </c>
      <c r="F12" s="119" t="s">
        <v>17</v>
      </c>
      <c r="G12" s="117">
        <f>HLOOKUP((RIGHT(F12,3)),$W$4:$AI$6,3,FALSE)*P12</f>
        <v>0</v>
      </c>
      <c r="H12" s="134">
        <f t="shared" si="0"/>
        <v>0</v>
      </c>
      <c r="I12" s="134">
        <f t="shared" si="1"/>
        <v>0</v>
      </c>
      <c r="J12" s="134">
        <f t="shared" si="2"/>
        <v>0</v>
      </c>
      <c r="K12" s="117"/>
      <c r="L12" s="118" t="s">
        <v>18</v>
      </c>
      <c r="M12" s="119"/>
      <c r="N12" s="124" t="s">
        <v>63</v>
      </c>
      <c r="O12" s="63"/>
      <c r="P12" s="112">
        <f>1-ETS_Emi_Coeff!P12</f>
        <v>0</v>
      </c>
      <c r="Q12" s="116" t="s">
        <v>239</v>
      </c>
      <c r="R12" s="115"/>
      <c r="S12" s="6"/>
    </row>
    <row r="13" spans="1:36">
      <c r="B13" s="45"/>
      <c r="C13" s="119"/>
      <c r="D13" s="119" t="s">
        <v>60</v>
      </c>
      <c r="E13" s="119">
        <v>2010</v>
      </c>
      <c r="F13" s="120" t="s">
        <v>10</v>
      </c>
      <c r="G13" s="117">
        <f>HLOOKUP((RIGHT(F13,3)),$W$4:$AI$6,3,FALSE)*P13</f>
        <v>0</v>
      </c>
      <c r="H13" s="134">
        <f t="shared" si="0"/>
        <v>0</v>
      </c>
      <c r="I13" s="134">
        <f t="shared" si="1"/>
        <v>0</v>
      </c>
      <c r="J13" s="134">
        <f t="shared" si="2"/>
        <v>0</v>
      </c>
      <c r="K13" s="118" t="s">
        <v>19</v>
      </c>
      <c r="L13" s="119"/>
      <c r="M13" s="120" t="s">
        <v>10</v>
      </c>
      <c r="N13" s="124" t="s">
        <v>63</v>
      </c>
      <c r="O13" s="63"/>
      <c r="P13" s="112">
        <f>1-ETS_Emi_Coeff!P13</f>
        <v>0</v>
      </c>
      <c r="Q13" s="116" t="s">
        <v>239</v>
      </c>
      <c r="R13" s="115"/>
      <c r="S13" s="67"/>
      <c r="W13" s="67" t="s">
        <v>245</v>
      </c>
    </row>
    <row r="14" spans="1:36">
      <c r="B14" s="45"/>
      <c r="C14" s="119"/>
      <c r="D14" s="119" t="s">
        <v>60</v>
      </c>
      <c r="E14" s="119">
        <v>2010</v>
      </c>
      <c r="F14" s="120" t="s">
        <v>13</v>
      </c>
      <c r="G14" s="117">
        <f>HLOOKUP((RIGHT(F14,3)),$W$4:$AI$6,3,FALSE)*P14</f>
        <v>0</v>
      </c>
      <c r="H14" s="134">
        <f t="shared" si="0"/>
        <v>0</v>
      </c>
      <c r="I14" s="134">
        <f t="shared" si="1"/>
        <v>0</v>
      </c>
      <c r="J14" s="134">
        <f t="shared" si="2"/>
        <v>0</v>
      </c>
      <c r="K14" s="118" t="s">
        <v>19</v>
      </c>
      <c r="L14" s="119"/>
      <c r="M14" s="120" t="s">
        <v>13</v>
      </c>
      <c r="N14" s="124" t="s">
        <v>63</v>
      </c>
      <c r="O14" s="63"/>
      <c r="P14" s="112">
        <f>1-ETS_Emi_Coeff!P14</f>
        <v>0</v>
      </c>
      <c r="Q14" s="116" t="s">
        <v>239</v>
      </c>
      <c r="R14" s="115"/>
      <c r="S14" s="67"/>
    </row>
    <row r="15" spans="1:36">
      <c r="B15" s="78" t="s">
        <v>94</v>
      </c>
      <c r="C15" s="119"/>
      <c r="D15" s="119" t="s">
        <v>60</v>
      </c>
      <c r="E15" s="119">
        <v>2010</v>
      </c>
      <c r="F15" s="120" t="s">
        <v>14</v>
      </c>
      <c r="G15" s="117">
        <f>HLOOKUP((RIGHT(F15,3)),$W$4:$AI$6,3,FALSE)*P15</f>
        <v>0</v>
      </c>
      <c r="H15" s="134">
        <f t="shared" si="0"/>
        <v>0</v>
      </c>
      <c r="I15" s="134">
        <f t="shared" si="1"/>
        <v>0</v>
      </c>
      <c r="J15" s="134">
        <f t="shared" si="2"/>
        <v>0</v>
      </c>
      <c r="K15" s="118" t="s">
        <v>19</v>
      </c>
      <c r="L15" s="119"/>
      <c r="M15" s="120" t="s">
        <v>14</v>
      </c>
      <c r="N15" s="124" t="s">
        <v>63</v>
      </c>
      <c r="O15" s="63"/>
      <c r="P15" s="112">
        <f>1-ETS_Emi_Coeff!P15</f>
        <v>0</v>
      </c>
      <c r="Q15" s="116" t="s">
        <v>239</v>
      </c>
      <c r="R15" s="115"/>
      <c r="S15" s="67" t="s">
        <v>246</v>
      </c>
    </row>
    <row r="16" spans="1:36">
      <c r="B16" s="45"/>
      <c r="C16" s="119"/>
      <c r="D16" s="119" t="s">
        <v>60</v>
      </c>
      <c r="E16" s="119">
        <v>2010</v>
      </c>
      <c r="F16" s="120" t="s">
        <v>15</v>
      </c>
      <c r="G16" s="117">
        <f>HLOOKUP((RIGHT(F16,3)),$W$4:$AI$6,3,FALSE)*P16</f>
        <v>37</v>
      </c>
      <c r="H16" s="134">
        <f t="shared" si="0"/>
        <v>37</v>
      </c>
      <c r="I16" s="134">
        <f t="shared" si="1"/>
        <v>37</v>
      </c>
      <c r="J16" s="134">
        <f t="shared" si="2"/>
        <v>37</v>
      </c>
      <c r="K16" s="118" t="s">
        <v>19</v>
      </c>
      <c r="L16" s="119"/>
      <c r="M16" s="120" t="s">
        <v>15</v>
      </c>
      <c r="N16" s="124" t="s">
        <v>63</v>
      </c>
      <c r="O16" s="63"/>
      <c r="P16" s="112">
        <f>1-ETS_Emi_Coeff!P16</f>
        <v>1</v>
      </c>
      <c r="Q16" s="116" t="s">
        <v>239</v>
      </c>
      <c r="R16" s="115"/>
      <c r="S16" s="2"/>
    </row>
    <row r="17" spans="2:19">
      <c r="B17" s="45"/>
      <c r="C17" s="119"/>
      <c r="D17" s="119" t="s">
        <v>60</v>
      </c>
      <c r="E17" s="119">
        <v>2013</v>
      </c>
      <c r="F17" s="120" t="s">
        <v>15</v>
      </c>
      <c r="G17" s="117">
        <f>HLOOKUP((RIGHT(F17,3)),$W$4:$AI$6,3,FALSE)*P17</f>
        <v>0</v>
      </c>
      <c r="H17" s="134">
        <f t="shared" si="0"/>
        <v>0</v>
      </c>
      <c r="I17" s="134">
        <f t="shared" si="1"/>
        <v>0</v>
      </c>
      <c r="J17" s="134">
        <f t="shared" si="2"/>
        <v>0</v>
      </c>
      <c r="K17" s="118" t="s">
        <v>19</v>
      </c>
      <c r="L17" s="119"/>
      <c r="M17" s="120" t="s">
        <v>15</v>
      </c>
      <c r="N17" s="124" t="s">
        <v>63</v>
      </c>
      <c r="O17" s="63"/>
      <c r="P17" s="112">
        <f>1-ETS_Emi_Coeff!P17</f>
        <v>0</v>
      </c>
      <c r="Q17" s="116" t="s">
        <v>239</v>
      </c>
      <c r="R17" s="115"/>
      <c r="S17" s="25"/>
    </row>
    <row r="18" spans="2:19">
      <c r="B18" s="45"/>
      <c r="C18" s="119"/>
      <c r="D18" s="119" t="s">
        <v>60</v>
      </c>
      <c r="E18" s="119">
        <v>2010</v>
      </c>
      <c r="F18" s="120" t="s">
        <v>16</v>
      </c>
      <c r="G18" s="117">
        <f>HLOOKUP((RIGHT(F18,3)),$W$4:$AI$6,3,FALSE)*P18</f>
        <v>0</v>
      </c>
      <c r="H18" s="134">
        <f t="shared" si="0"/>
        <v>0</v>
      </c>
      <c r="I18" s="134">
        <f t="shared" si="1"/>
        <v>0</v>
      </c>
      <c r="J18" s="134">
        <f t="shared" si="2"/>
        <v>0</v>
      </c>
      <c r="K18" s="118" t="s">
        <v>19</v>
      </c>
      <c r="L18" s="119"/>
      <c r="M18" s="120" t="s">
        <v>16</v>
      </c>
      <c r="N18" s="124" t="s">
        <v>63</v>
      </c>
      <c r="O18" s="63"/>
      <c r="P18" s="112">
        <f>1-ETS_Emi_Coeff!P18</f>
        <v>0</v>
      </c>
      <c r="Q18" s="116" t="s">
        <v>239</v>
      </c>
      <c r="R18" s="2"/>
      <c r="S18" s="25"/>
    </row>
    <row r="19" spans="2:19">
      <c r="B19" s="45"/>
      <c r="C19" s="119"/>
      <c r="D19" s="119" t="s">
        <v>60</v>
      </c>
      <c r="E19" s="119">
        <v>2010</v>
      </c>
      <c r="F19" s="120" t="s">
        <v>212</v>
      </c>
      <c r="G19" s="117">
        <f>HLOOKUP((RIGHT(F19,3)),$W$4:$AI$6,3,FALSE)*P19</f>
        <v>0</v>
      </c>
      <c r="H19" s="134">
        <f t="shared" si="0"/>
        <v>0</v>
      </c>
      <c r="I19" s="134">
        <f t="shared" si="1"/>
        <v>0</v>
      </c>
      <c r="J19" s="134">
        <f t="shared" si="2"/>
        <v>0</v>
      </c>
      <c r="K19" s="118" t="s">
        <v>19</v>
      </c>
      <c r="L19" s="119"/>
      <c r="M19" s="120" t="s">
        <v>212</v>
      </c>
      <c r="N19" s="124" t="s">
        <v>63</v>
      </c>
      <c r="O19" s="63"/>
      <c r="P19" s="112">
        <f>1-ETS_Emi_Coeff!P19</f>
        <v>0</v>
      </c>
      <c r="Q19" s="116" t="s">
        <v>239</v>
      </c>
      <c r="R19" s="2"/>
      <c r="S19" s="25"/>
    </row>
    <row r="20" spans="2:19">
      <c r="B20" s="78" t="s">
        <v>94</v>
      </c>
      <c r="C20" s="119"/>
      <c r="D20" s="119" t="s">
        <v>60</v>
      </c>
      <c r="E20" s="119">
        <v>2010</v>
      </c>
      <c r="F20" s="120" t="s">
        <v>214</v>
      </c>
      <c r="G20" s="117">
        <f>HLOOKUP((RIGHT(F20,3)),$W$4:$AI$6,3,FALSE)*P20</f>
        <v>0</v>
      </c>
      <c r="H20" s="134">
        <f t="shared" si="0"/>
        <v>0</v>
      </c>
      <c r="I20" s="134">
        <f t="shared" si="1"/>
        <v>0</v>
      </c>
      <c r="J20" s="134">
        <f t="shared" si="2"/>
        <v>0</v>
      </c>
      <c r="K20" s="118" t="s">
        <v>19</v>
      </c>
      <c r="L20" s="119"/>
      <c r="M20" s="120" t="s">
        <v>214</v>
      </c>
      <c r="N20" s="124" t="s">
        <v>63</v>
      </c>
      <c r="O20" s="63"/>
      <c r="P20" s="112">
        <f>1-ETS_Emi_Coeff!P20</f>
        <v>0</v>
      </c>
      <c r="Q20" s="116" t="s">
        <v>239</v>
      </c>
      <c r="R20" s="2"/>
      <c r="S20" s="67" t="s">
        <v>246</v>
      </c>
    </row>
    <row r="21" spans="2:19">
      <c r="B21" s="45"/>
      <c r="C21" s="119"/>
      <c r="D21" s="119" t="s">
        <v>60</v>
      </c>
      <c r="E21" s="119">
        <v>2010</v>
      </c>
      <c r="F21" s="120" t="s">
        <v>10</v>
      </c>
      <c r="G21" s="117">
        <f>HLOOKUP((RIGHT(F21,3)),$W$4:$AI$6,3,FALSE)*P21</f>
        <v>0</v>
      </c>
      <c r="H21" s="134">
        <f t="shared" si="0"/>
        <v>0</v>
      </c>
      <c r="I21" s="134">
        <f t="shared" si="1"/>
        <v>0</v>
      </c>
      <c r="J21" s="134">
        <f t="shared" si="2"/>
        <v>0</v>
      </c>
      <c r="K21" s="118" t="s">
        <v>20</v>
      </c>
      <c r="L21" s="119"/>
      <c r="M21" s="120" t="s">
        <v>10</v>
      </c>
      <c r="N21" s="124" t="s">
        <v>63</v>
      </c>
      <c r="O21" s="63"/>
      <c r="P21" s="112">
        <f>1-ETS_Emi_Coeff!P21</f>
        <v>0</v>
      </c>
      <c r="Q21" s="116" t="s">
        <v>239</v>
      </c>
      <c r="R21" s="2"/>
      <c r="S21" s="67"/>
    </row>
    <row r="22" spans="2:19">
      <c r="B22" s="45"/>
      <c r="C22" s="119"/>
      <c r="D22" s="119" t="s">
        <v>60</v>
      </c>
      <c r="E22" s="119">
        <v>2010</v>
      </c>
      <c r="F22" s="120" t="s">
        <v>13</v>
      </c>
      <c r="G22" s="117">
        <f>HLOOKUP((RIGHT(F22,3)),$W$4:$AI$6,3,FALSE)*P22</f>
        <v>0</v>
      </c>
      <c r="H22" s="134">
        <f t="shared" si="0"/>
        <v>0</v>
      </c>
      <c r="I22" s="134">
        <f t="shared" si="1"/>
        <v>0</v>
      </c>
      <c r="J22" s="134">
        <f t="shared" si="2"/>
        <v>0</v>
      </c>
      <c r="K22" s="118" t="s">
        <v>20</v>
      </c>
      <c r="L22" s="119"/>
      <c r="M22" s="120" t="s">
        <v>13</v>
      </c>
      <c r="N22" s="124" t="s">
        <v>63</v>
      </c>
      <c r="O22" s="63"/>
      <c r="P22" s="112">
        <f>1-ETS_Emi_Coeff!P22</f>
        <v>0</v>
      </c>
      <c r="Q22" s="116" t="s">
        <v>239</v>
      </c>
      <c r="R22" s="25"/>
      <c r="S22" s="25"/>
    </row>
    <row r="23" spans="2:19">
      <c r="B23" s="45"/>
      <c r="C23" s="119"/>
      <c r="D23" s="119" t="s">
        <v>60</v>
      </c>
      <c r="E23" s="119">
        <v>2010</v>
      </c>
      <c r="F23" s="120" t="s">
        <v>14</v>
      </c>
      <c r="G23" s="117">
        <f>HLOOKUP((RIGHT(F23,3)),$W$4:$AI$6,3,FALSE)*P23</f>
        <v>0</v>
      </c>
      <c r="H23" s="134">
        <f t="shared" si="0"/>
        <v>0</v>
      </c>
      <c r="I23" s="134">
        <f t="shared" si="1"/>
        <v>0</v>
      </c>
      <c r="J23" s="134">
        <f t="shared" si="2"/>
        <v>0</v>
      </c>
      <c r="K23" s="118" t="s">
        <v>20</v>
      </c>
      <c r="L23" s="119"/>
      <c r="M23" s="120" t="s">
        <v>14</v>
      </c>
      <c r="N23" s="124" t="s">
        <v>63</v>
      </c>
      <c r="O23" s="63"/>
      <c r="P23" s="112">
        <f>1-ETS_Emi_Coeff!P23</f>
        <v>0</v>
      </c>
      <c r="Q23" s="116" t="s">
        <v>239</v>
      </c>
      <c r="R23" s="25"/>
      <c r="S23" s="25"/>
    </row>
    <row r="24" spans="2:19">
      <c r="B24" s="45"/>
      <c r="C24" s="119"/>
      <c r="D24" s="119" t="s">
        <v>60</v>
      </c>
      <c r="E24" s="119">
        <v>2010</v>
      </c>
      <c r="F24" s="120" t="s">
        <v>15</v>
      </c>
      <c r="G24" s="117">
        <f>HLOOKUP((RIGHT(F24,3)),$W$4:$AI$6,3,FALSE)*P24</f>
        <v>37</v>
      </c>
      <c r="H24" s="134">
        <f t="shared" si="0"/>
        <v>37</v>
      </c>
      <c r="I24" s="134">
        <f t="shared" si="1"/>
        <v>37</v>
      </c>
      <c r="J24" s="134">
        <f t="shared" si="2"/>
        <v>37</v>
      </c>
      <c r="K24" s="118" t="s">
        <v>20</v>
      </c>
      <c r="L24" s="119"/>
      <c r="M24" s="120" t="s">
        <v>15</v>
      </c>
      <c r="N24" s="124" t="s">
        <v>63</v>
      </c>
      <c r="O24" s="63"/>
      <c r="P24" s="112">
        <f>1-ETS_Emi_Coeff!P24</f>
        <v>1</v>
      </c>
      <c r="Q24" s="116" t="s">
        <v>239</v>
      </c>
      <c r="R24" s="2"/>
      <c r="S24" s="2"/>
    </row>
    <row r="25" spans="2:19">
      <c r="B25" s="45"/>
      <c r="C25" s="119"/>
      <c r="D25" s="119" t="s">
        <v>60</v>
      </c>
      <c r="E25" s="119">
        <v>2013</v>
      </c>
      <c r="F25" s="120" t="s">
        <v>15</v>
      </c>
      <c r="G25" s="117">
        <f>HLOOKUP((RIGHT(F25,3)),$W$4:$AI$6,3,FALSE)*P25</f>
        <v>0</v>
      </c>
      <c r="H25" s="134">
        <f t="shared" si="0"/>
        <v>0</v>
      </c>
      <c r="I25" s="134">
        <f t="shared" si="1"/>
        <v>0</v>
      </c>
      <c r="J25" s="134">
        <f t="shared" si="2"/>
        <v>0</v>
      </c>
      <c r="K25" s="118" t="s">
        <v>20</v>
      </c>
      <c r="L25" s="119"/>
      <c r="M25" s="120" t="s">
        <v>15</v>
      </c>
      <c r="N25" s="124" t="s">
        <v>63</v>
      </c>
      <c r="O25" s="63"/>
      <c r="P25" s="112">
        <f>1-ETS_Emi_Coeff!P25</f>
        <v>0</v>
      </c>
      <c r="Q25" s="116" t="s">
        <v>239</v>
      </c>
      <c r="R25" s="25"/>
      <c r="S25" s="25" t="s">
        <v>92</v>
      </c>
    </row>
    <row r="26" spans="2:19">
      <c r="B26" s="45"/>
      <c r="C26" s="119"/>
      <c r="D26" s="119" t="s">
        <v>60</v>
      </c>
      <c r="E26" s="119">
        <v>2010</v>
      </c>
      <c r="F26" s="120" t="s">
        <v>16</v>
      </c>
      <c r="G26" s="117">
        <f>HLOOKUP((RIGHT(F26,3)),$W$4:$AI$6,3,FALSE)*P26</f>
        <v>0</v>
      </c>
      <c r="H26" s="134">
        <f t="shared" si="0"/>
        <v>0</v>
      </c>
      <c r="I26" s="134">
        <f t="shared" si="1"/>
        <v>0</v>
      </c>
      <c r="J26" s="134">
        <f t="shared" si="2"/>
        <v>0</v>
      </c>
      <c r="K26" s="118" t="s">
        <v>20</v>
      </c>
      <c r="L26" s="119"/>
      <c r="M26" s="120" t="s">
        <v>16</v>
      </c>
      <c r="N26" s="124" t="s">
        <v>63</v>
      </c>
      <c r="O26" s="63"/>
      <c r="P26" s="112">
        <f>1-ETS_Emi_Coeff!P26</f>
        <v>0</v>
      </c>
      <c r="Q26" s="116" t="s">
        <v>239</v>
      </c>
      <c r="R26" s="25"/>
      <c r="S26" s="25"/>
    </row>
    <row r="27" spans="2:19">
      <c r="B27" s="45"/>
      <c r="C27" s="119"/>
      <c r="D27" s="119" t="s">
        <v>60</v>
      </c>
      <c r="E27" s="119">
        <v>2010</v>
      </c>
      <c r="F27" s="120" t="s">
        <v>212</v>
      </c>
      <c r="G27" s="117">
        <f>HLOOKUP((RIGHT(F27,3)),$W$4:$AI$6,3,FALSE)*P27</f>
        <v>0</v>
      </c>
      <c r="H27" s="134">
        <f t="shared" si="0"/>
        <v>0</v>
      </c>
      <c r="I27" s="134">
        <f t="shared" si="1"/>
        <v>0</v>
      </c>
      <c r="J27" s="134">
        <f t="shared" si="2"/>
        <v>0</v>
      </c>
      <c r="K27" s="118" t="s">
        <v>20</v>
      </c>
      <c r="L27" s="119"/>
      <c r="M27" s="120" t="s">
        <v>212</v>
      </c>
      <c r="N27" s="124" t="s">
        <v>63</v>
      </c>
      <c r="O27" s="63"/>
      <c r="P27" s="112">
        <f>1-ETS_Emi_Coeff!P27</f>
        <v>0</v>
      </c>
      <c r="Q27" s="116" t="s">
        <v>239</v>
      </c>
      <c r="R27" s="25"/>
      <c r="S27" s="25"/>
    </row>
    <row r="28" spans="2:19">
      <c r="B28" s="45"/>
      <c r="C28" s="119"/>
      <c r="D28" s="119" t="s">
        <v>60</v>
      </c>
      <c r="E28" s="119">
        <v>2010</v>
      </c>
      <c r="F28" s="120" t="s">
        <v>214</v>
      </c>
      <c r="G28" s="117">
        <f>HLOOKUP((RIGHT(F28,3)),$W$4:$AI$6,3,FALSE)*P28</f>
        <v>0</v>
      </c>
      <c r="H28" s="134">
        <f t="shared" si="0"/>
        <v>0</v>
      </c>
      <c r="I28" s="134">
        <f t="shared" si="1"/>
        <v>0</v>
      </c>
      <c r="J28" s="134">
        <f t="shared" si="2"/>
        <v>0</v>
      </c>
      <c r="K28" s="118" t="s">
        <v>20</v>
      </c>
      <c r="L28" s="119"/>
      <c r="M28" s="120" t="s">
        <v>214</v>
      </c>
      <c r="N28" s="124" t="s">
        <v>63</v>
      </c>
      <c r="O28" s="63"/>
      <c r="P28" s="112">
        <f>1-ETS_Emi_Coeff!P28</f>
        <v>0</v>
      </c>
      <c r="Q28" s="116" t="s">
        <v>239</v>
      </c>
      <c r="R28" s="25"/>
      <c r="S28" s="25"/>
    </row>
    <row r="29" spans="2:19" ht="15" customHeight="1">
      <c r="B29" s="45"/>
      <c r="C29" s="119"/>
      <c r="D29" s="119" t="s">
        <v>60</v>
      </c>
      <c r="E29" s="119">
        <v>2010</v>
      </c>
      <c r="F29" s="120" t="s">
        <v>10</v>
      </c>
      <c r="G29" s="117">
        <f>HLOOKUP((RIGHT(F29,3)),$W$4:$AI$6,3,FALSE)*P29</f>
        <v>0</v>
      </c>
      <c r="H29" s="134">
        <f t="shared" si="0"/>
        <v>0</v>
      </c>
      <c r="I29" s="134">
        <f t="shared" si="1"/>
        <v>0</v>
      </c>
      <c r="J29" s="134">
        <f t="shared" si="2"/>
        <v>0</v>
      </c>
      <c r="K29" s="119"/>
      <c r="L29" s="119" t="s">
        <v>21</v>
      </c>
      <c r="M29" s="120" t="s">
        <v>10</v>
      </c>
      <c r="N29" s="124" t="s">
        <v>63</v>
      </c>
      <c r="O29" s="63"/>
      <c r="P29" s="112">
        <f>1-ETS_Emi_Coeff!P29</f>
        <v>0</v>
      </c>
      <c r="Q29" s="116" t="s">
        <v>239</v>
      </c>
      <c r="R29" s="25"/>
      <c r="S29" s="25"/>
    </row>
    <row r="30" spans="2:19" ht="15" customHeight="1" thickBot="1">
      <c r="B30" s="46"/>
      <c r="C30" s="125"/>
      <c r="D30" s="125" t="s">
        <v>60</v>
      </c>
      <c r="E30" s="125">
        <v>2010</v>
      </c>
      <c r="F30" s="130" t="s">
        <v>16</v>
      </c>
      <c r="G30" s="122">
        <f>HLOOKUP((RIGHT(F30,3)),$W$4:$AI$6,3,FALSE)*P30</f>
        <v>0</v>
      </c>
      <c r="H30" s="135">
        <f t="shared" si="0"/>
        <v>0</v>
      </c>
      <c r="I30" s="135">
        <f t="shared" si="1"/>
        <v>0</v>
      </c>
      <c r="J30" s="135">
        <f t="shared" si="2"/>
        <v>0</v>
      </c>
      <c r="K30" s="125"/>
      <c r="L30" s="125" t="s">
        <v>21</v>
      </c>
      <c r="M30" s="130" t="s">
        <v>16</v>
      </c>
      <c r="N30" s="126" t="s">
        <v>63</v>
      </c>
      <c r="O30" s="63"/>
      <c r="P30" s="112">
        <f>1-ETS_Emi_Coeff!P30</f>
        <v>0</v>
      </c>
      <c r="Q30" s="116" t="s">
        <v>239</v>
      </c>
      <c r="R30" s="25"/>
      <c r="S30" s="25"/>
    </row>
    <row r="31" spans="2:19">
      <c r="B31" s="38"/>
      <c r="C31" s="119"/>
      <c r="D31" s="119" t="s">
        <v>60</v>
      </c>
      <c r="E31" s="120"/>
      <c r="F31" s="120" t="s">
        <v>22</v>
      </c>
      <c r="G31" s="117">
        <f>HLOOKUP((RIGHT(F31,3)),$W$4:$AI$6,3,FALSE)*P31</f>
        <v>94.25</v>
      </c>
      <c r="H31" s="134">
        <f t="shared" si="0"/>
        <v>94.25</v>
      </c>
      <c r="I31" s="134">
        <f t="shared" si="1"/>
        <v>94.25</v>
      </c>
      <c r="J31" s="134">
        <f t="shared" si="2"/>
        <v>94.25</v>
      </c>
      <c r="K31" s="118"/>
      <c r="L31" s="119" t="s">
        <v>23</v>
      </c>
      <c r="M31" s="120" t="s">
        <v>22</v>
      </c>
      <c r="N31" s="124" t="s">
        <v>63</v>
      </c>
      <c r="O31" s="63"/>
      <c r="P31" s="112">
        <f>1-ETS_Emi_Coeff!P31</f>
        <v>1</v>
      </c>
      <c r="Q31" s="25" t="s">
        <v>219</v>
      </c>
      <c r="R31" s="1" t="s">
        <v>228</v>
      </c>
    </row>
    <row r="32" spans="2:19">
      <c r="B32" s="45"/>
      <c r="C32" s="119"/>
      <c r="D32" s="119" t="s">
        <v>60</v>
      </c>
      <c r="E32" s="120"/>
      <c r="F32" s="120" t="s">
        <v>24</v>
      </c>
      <c r="G32" s="117">
        <f>HLOOKUP((RIGHT(F32,3)),$W$4:$AI$6,3,FALSE)*P32</f>
        <v>78</v>
      </c>
      <c r="H32" s="134">
        <f t="shared" si="0"/>
        <v>78</v>
      </c>
      <c r="I32" s="134">
        <f t="shared" si="1"/>
        <v>78</v>
      </c>
      <c r="J32" s="134">
        <f t="shared" si="2"/>
        <v>78</v>
      </c>
      <c r="K32" s="118"/>
      <c r="L32" s="119" t="s">
        <v>23</v>
      </c>
      <c r="M32" s="120" t="s">
        <v>24</v>
      </c>
      <c r="N32" s="124" t="s">
        <v>63</v>
      </c>
      <c r="O32" s="63"/>
      <c r="P32" s="112">
        <f>1-ETS_Emi_Coeff!P32</f>
        <v>1</v>
      </c>
      <c r="Q32" s="25" t="s">
        <v>219</v>
      </c>
      <c r="R32" s="1" t="s">
        <v>228</v>
      </c>
    </row>
    <row r="33" spans="2:19">
      <c r="B33" s="45"/>
      <c r="C33" s="119"/>
      <c r="D33" s="119" t="s">
        <v>60</v>
      </c>
      <c r="E33" s="120"/>
      <c r="F33" s="120" t="s">
        <v>25</v>
      </c>
      <c r="G33" s="117">
        <f>HLOOKUP((RIGHT(F33,3)),$W$4:$AI$6,3,FALSE)*P33</f>
        <v>74</v>
      </c>
      <c r="H33" s="134">
        <f t="shared" si="0"/>
        <v>74</v>
      </c>
      <c r="I33" s="134">
        <f t="shared" si="1"/>
        <v>74</v>
      </c>
      <c r="J33" s="134">
        <f t="shared" si="2"/>
        <v>74</v>
      </c>
      <c r="K33" s="118"/>
      <c r="L33" s="119" t="s">
        <v>23</v>
      </c>
      <c r="M33" s="120" t="s">
        <v>25</v>
      </c>
      <c r="N33" s="124" t="s">
        <v>63</v>
      </c>
      <c r="O33" s="63"/>
      <c r="P33" s="112">
        <f>1-ETS_Emi_Coeff!P33</f>
        <v>1</v>
      </c>
      <c r="Q33" s="25" t="s">
        <v>219</v>
      </c>
      <c r="R33" s="1" t="s">
        <v>228</v>
      </c>
    </row>
    <row r="34" spans="2:19">
      <c r="B34" s="45"/>
      <c r="C34" s="119"/>
      <c r="D34" s="119" t="s">
        <v>60</v>
      </c>
      <c r="E34" s="120"/>
      <c r="F34" s="120" t="s">
        <v>26</v>
      </c>
      <c r="G34" s="117">
        <f>HLOOKUP((RIGHT(F34,3)),$W$4:$AI$6,3,FALSE)*P34</f>
        <v>37</v>
      </c>
      <c r="H34" s="134">
        <f t="shared" si="0"/>
        <v>37</v>
      </c>
      <c r="I34" s="134">
        <f t="shared" si="1"/>
        <v>37</v>
      </c>
      <c r="J34" s="134">
        <f t="shared" si="2"/>
        <v>37</v>
      </c>
      <c r="K34" s="118"/>
      <c r="L34" s="119" t="s">
        <v>23</v>
      </c>
      <c r="M34" s="120" t="s">
        <v>26</v>
      </c>
      <c r="N34" s="124" t="s">
        <v>63</v>
      </c>
      <c r="O34" s="63"/>
      <c r="P34" s="112">
        <f>1-ETS_Emi_Coeff!P34</f>
        <v>1</v>
      </c>
      <c r="Q34" s="25" t="s">
        <v>219</v>
      </c>
      <c r="R34" s="1" t="s">
        <v>228</v>
      </c>
    </row>
    <row r="35" spans="2:19">
      <c r="B35" s="45"/>
      <c r="C35" s="119"/>
      <c r="D35" s="119" t="s">
        <v>60</v>
      </c>
      <c r="E35" s="120"/>
      <c r="F35" s="120" t="s">
        <v>27</v>
      </c>
      <c r="G35" s="117">
        <f>HLOOKUP((RIGHT(F35,3)),$W$4:$AI$6,3,FALSE)*P35</f>
        <v>56.79</v>
      </c>
      <c r="H35" s="134">
        <f t="shared" si="0"/>
        <v>56.79</v>
      </c>
      <c r="I35" s="134">
        <f t="shared" si="1"/>
        <v>56.79</v>
      </c>
      <c r="J35" s="134">
        <f t="shared" si="2"/>
        <v>56.79</v>
      </c>
      <c r="K35" s="118"/>
      <c r="L35" s="119" t="s">
        <v>23</v>
      </c>
      <c r="M35" s="120" t="s">
        <v>27</v>
      </c>
      <c r="N35" s="124" t="s">
        <v>63</v>
      </c>
      <c r="O35" s="63"/>
      <c r="P35" s="112">
        <f>1-ETS_Emi_Coeff!P35</f>
        <v>1</v>
      </c>
      <c r="Q35" s="25" t="s">
        <v>219</v>
      </c>
      <c r="R35" s="1" t="s">
        <v>228</v>
      </c>
    </row>
    <row r="36" spans="2:19">
      <c r="B36" s="45"/>
      <c r="C36" s="119"/>
      <c r="D36" s="119" t="s">
        <v>60</v>
      </c>
      <c r="E36" s="120"/>
      <c r="F36" s="120" t="s">
        <v>217</v>
      </c>
      <c r="G36" s="117">
        <f>HLOOKUP((RIGHT(F36,3)),$W$4:$AI$6,3,FALSE)*P36</f>
        <v>63.1</v>
      </c>
      <c r="H36" s="134">
        <f t="shared" si="0"/>
        <v>63.1</v>
      </c>
      <c r="I36" s="134">
        <f t="shared" si="1"/>
        <v>63.1</v>
      </c>
      <c r="J36" s="134">
        <f t="shared" si="2"/>
        <v>63.1</v>
      </c>
      <c r="K36" s="118"/>
      <c r="L36" s="119" t="s">
        <v>23</v>
      </c>
      <c r="M36" s="120" t="s">
        <v>217</v>
      </c>
      <c r="N36" s="124" t="s">
        <v>63</v>
      </c>
      <c r="O36" s="63"/>
      <c r="P36" s="112">
        <f>1-ETS_Emi_Coeff!P36</f>
        <v>1</v>
      </c>
      <c r="Q36" s="25" t="s">
        <v>219</v>
      </c>
      <c r="R36" s="1" t="s">
        <v>228</v>
      </c>
      <c r="S36" s="67"/>
    </row>
    <row r="37" spans="2:19">
      <c r="B37" s="78" t="s">
        <v>94</v>
      </c>
      <c r="C37" s="119"/>
      <c r="D37" s="119" t="s">
        <v>60</v>
      </c>
      <c r="E37" s="120"/>
      <c r="F37" s="120" t="s">
        <v>218</v>
      </c>
      <c r="G37" s="117">
        <f>HLOOKUP((RIGHT(F37,3)),$W$4:$AI$6,3,FALSE)*P37</f>
        <v>73</v>
      </c>
      <c r="H37" s="134">
        <f t="shared" si="0"/>
        <v>73</v>
      </c>
      <c r="I37" s="134">
        <f t="shared" si="1"/>
        <v>73</v>
      </c>
      <c r="J37" s="134">
        <f t="shared" si="2"/>
        <v>73</v>
      </c>
      <c r="K37" s="118"/>
      <c r="L37" s="119" t="s">
        <v>23</v>
      </c>
      <c r="M37" s="120" t="s">
        <v>218</v>
      </c>
      <c r="N37" s="124" t="s">
        <v>63</v>
      </c>
      <c r="O37" s="63"/>
      <c r="P37" s="112">
        <f>1-ETS_Emi_Coeff!P37</f>
        <v>1</v>
      </c>
      <c r="Q37" s="25" t="s">
        <v>219</v>
      </c>
      <c r="R37" s="1" t="s">
        <v>228</v>
      </c>
      <c r="S37" s="67" t="s">
        <v>246</v>
      </c>
    </row>
    <row r="38" spans="2:19">
      <c r="B38" s="45"/>
      <c r="C38" s="119"/>
      <c r="D38" s="119" t="s">
        <v>60</v>
      </c>
      <c r="E38" s="120"/>
      <c r="F38" s="120" t="s">
        <v>22</v>
      </c>
      <c r="G38" s="117">
        <f>HLOOKUP((RIGHT(F38,3)),$W$4:$AI$6,3,FALSE)*P38</f>
        <v>0</v>
      </c>
      <c r="H38" s="134">
        <f t="shared" si="0"/>
        <v>0</v>
      </c>
      <c r="I38" s="134">
        <f t="shared" si="1"/>
        <v>0</v>
      </c>
      <c r="J38" s="134">
        <f t="shared" si="2"/>
        <v>0</v>
      </c>
      <c r="K38" s="118"/>
      <c r="L38" s="119" t="s">
        <v>28</v>
      </c>
      <c r="M38" s="120" t="s">
        <v>22</v>
      </c>
      <c r="N38" s="124" t="s">
        <v>63</v>
      </c>
      <c r="O38" s="63"/>
      <c r="P38" s="112">
        <f>1-ETS_Emi_Coeff!P38</f>
        <v>0</v>
      </c>
      <c r="Q38" s="25" t="s">
        <v>220</v>
      </c>
      <c r="R38" s="25" t="s">
        <v>238</v>
      </c>
    </row>
    <row r="39" spans="2:19">
      <c r="B39" s="45"/>
      <c r="C39" s="119"/>
      <c r="D39" s="119" t="s">
        <v>60</v>
      </c>
      <c r="E39" s="120"/>
      <c r="F39" s="120" t="s">
        <v>24</v>
      </c>
      <c r="G39" s="117">
        <f>HLOOKUP((RIGHT(F39,3)),$W$4:$AI$6,3,FALSE)*P39</f>
        <v>0</v>
      </c>
      <c r="H39" s="134">
        <f t="shared" si="0"/>
        <v>0</v>
      </c>
      <c r="I39" s="134">
        <f t="shared" si="1"/>
        <v>0</v>
      </c>
      <c r="J39" s="134">
        <f t="shared" si="2"/>
        <v>0</v>
      </c>
      <c r="K39" s="118"/>
      <c r="L39" s="119" t="s">
        <v>28</v>
      </c>
      <c r="M39" s="120" t="s">
        <v>24</v>
      </c>
      <c r="N39" s="124" t="s">
        <v>63</v>
      </c>
      <c r="O39" s="63"/>
      <c r="P39" s="112">
        <f>1-ETS_Emi_Coeff!P39</f>
        <v>0</v>
      </c>
      <c r="Q39" s="25" t="s">
        <v>220</v>
      </c>
      <c r="R39" s="25" t="s">
        <v>238</v>
      </c>
    </row>
    <row r="40" spans="2:19">
      <c r="B40" s="45"/>
      <c r="C40" s="119"/>
      <c r="D40" s="119" t="s">
        <v>60</v>
      </c>
      <c r="E40" s="120"/>
      <c r="F40" s="120" t="s">
        <v>25</v>
      </c>
      <c r="G40" s="117">
        <f>HLOOKUP((RIGHT(F40,3)),$W$4:$AI$6,3,FALSE)*P40</f>
        <v>0</v>
      </c>
      <c r="H40" s="134">
        <f t="shared" si="0"/>
        <v>0</v>
      </c>
      <c r="I40" s="134">
        <f t="shared" si="1"/>
        <v>0</v>
      </c>
      <c r="J40" s="134">
        <f t="shared" si="2"/>
        <v>0</v>
      </c>
      <c r="K40" s="118"/>
      <c r="L40" s="119" t="s">
        <v>28</v>
      </c>
      <c r="M40" s="120" t="s">
        <v>25</v>
      </c>
      <c r="N40" s="124" t="s">
        <v>63</v>
      </c>
      <c r="O40" s="63"/>
      <c r="P40" s="112">
        <f>1-ETS_Emi_Coeff!P40</f>
        <v>0</v>
      </c>
      <c r="Q40" s="25" t="s">
        <v>220</v>
      </c>
      <c r="R40" s="25" t="s">
        <v>238</v>
      </c>
    </row>
    <row r="41" spans="2:19">
      <c r="B41" s="45"/>
      <c r="C41" s="119"/>
      <c r="D41" s="119" t="s">
        <v>60</v>
      </c>
      <c r="E41" s="120"/>
      <c r="F41" s="120" t="s">
        <v>26</v>
      </c>
      <c r="G41" s="117">
        <f>HLOOKUP((RIGHT(F41,3)),$W$4:$AI$6,3,FALSE)*P41</f>
        <v>0</v>
      </c>
      <c r="H41" s="134">
        <f t="shared" si="0"/>
        <v>0</v>
      </c>
      <c r="I41" s="134">
        <f t="shared" si="1"/>
        <v>0</v>
      </c>
      <c r="J41" s="134">
        <f t="shared" si="2"/>
        <v>0</v>
      </c>
      <c r="K41" s="118"/>
      <c r="L41" s="119" t="s">
        <v>28</v>
      </c>
      <c r="M41" s="120" t="s">
        <v>26</v>
      </c>
      <c r="N41" s="124" t="s">
        <v>63</v>
      </c>
      <c r="O41" s="63"/>
      <c r="P41" s="112">
        <f>1-ETS_Emi_Coeff!P41</f>
        <v>0</v>
      </c>
      <c r="Q41" s="25" t="s">
        <v>220</v>
      </c>
      <c r="R41" s="25" t="s">
        <v>238</v>
      </c>
    </row>
    <row r="42" spans="2:19">
      <c r="B42" s="45"/>
      <c r="C42" s="119"/>
      <c r="D42" s="119" t="s">
        <v>60</v>
      </c>
      <c r="E42" s="120"/>
      <c r="F42" s="120" t="s">
        <v>27</v>
      </c>
      <c r="G42" s="117">
        <f>HLOOKUP((RIGHT(F42,3)),$W$4:$AI$6,3,FALSE)*P42</f>
        <v>0</v>
      </c>
      <c r="H42" s="134">
        <f t="shared" si="0"/>
        <v>0</v>
      </c>
      <c r="I42" s="134">
        <f t="shared" si="1"/>
        <v>0</v>
      </c>
      <c r="J42" s="134">
        <f t="shared" si="2"/>
        <v>0</v>
      </c>
      <c r="K42" s="118"/>
      <c r="L42" s="119" t="s">
        <v>28</v>
      </c>
      <c r="M42" s="120" t="s">
        <v>27</v>
      </c>
      <c r="N42" s="124" t="s">
        <v>63</v>
      </c>
      <c r="O42" s="63"/>
      <c r="P42" s="112">
        <f>1-ETS_Emi_Coeff!P42</f>
        <v>0</v>
      </c>
      <c r="Q42" s="25" t="s">
        <v>220</v>
      </c>
      <c r="R42" s="25" t="s">
        <v>238</v>
      </c>
    </row>
    <row r="43" spans="2:19">
      <c r="B43" s="45"/>
      <c r="C43" s="119"/>
      <c r="D43" s="119" t="s">
        <v>60</v>
      </c>
      <c r="E43" s="120"/>
      <c r="F43" s="120" t="s">
        <v>217</v>
      </c>
      <c r="G43" s="117">
        <f>HLOOKUP((RIGHT(F43,3)),$W$4:$AI$6,3,FALSE)*P43</f>
        <v>0</v>
      </c>
      <c r="H43" s="134">
        <f t="shared" si="0"/>
        <v>0</v>
      </c>
      <c r="I43" s="134">
        <f t="shared" si="1"/>
        <v>0</v>
      </c>
      <c r="J43" s="134">
        <f t="shared" si="2"/>
        <v>0</v>
      </c>
      <c r="K43" s="118"/>
      <c r="L43" s="119" t="s">
        <v>28</v>
      </c>
      <c r="M43" s="120" t="s">
        <v>217</v>
      </c>
      <c r="N43" s="124" t="s">
        <v>63</v>
      </c>
      <c r="O43" s="63"/>
      <c r="P43" s="112">
        <f>1-ETS_Emi_Coeff!P43</f>
        <v>0</v>
      </c>
      <c r="Q43" s="25" t="s">
        <v>220</v>
      </c>
      <c r="R43" s="25" t="s">
        <v>238</v>
      </c>
      <c r="S43" s="67"/>
    </row>
    <row r="44" spans="2:19">
      <c r="B44" s="78" t="s">
        <v>94</v>
      </c>
      <c r="C44" s="119"/>
      <c r="D44" s="119" t="s">
        <v>60</v>
      </c>
      <c r="E44" s="120"/>
      <c r="F44" s="120" t="s">
        <v>218</v>
      </c>
      <c r="G44" s="117">
        <f>HLOOKUP((RIGHT(F44,3)),$W$4:$AI$6,3,FALSE)*P44</f>
        <v>0</v>
      </c>
      <c r="H44" s="134">
        <f t="shared" si="0"/>
        <v>0</v>
      </c>
      <c r="I44" s="134">
        <f t="shared" si="1"/>
        <v>0</v>
      </c>
      <c r="J44" s="134">
        <f t="shared" si="2"/>
        <v>0</v>
      </c>
      <c r="K44" s="118"/>
      <c r="L44" s="119" t="s">
        <v>28</v>
      </c>
      <c r="M44" s="120" t="s">
        <v>218</v>
      </c>
      <c r="N44" s="124" t="s">
        <v>63</v>
      </c>
      <c r="O44" s="63"/>
      <c r="P44" s="112">
        <f>1-ETS_Emi_Coeff!P44</f>
        <v>0</v>
      </c>
      <c r="Q44" s="25" t="s">
        <v>220</v>
      </c>
      <c r="R44" s="25" t="s">
        <v>238</v>
      </c>
      <c r="S44" s="67" t="s">
        <v>246</v>
      </c>
    </row>
    <row r="45" spans="2:19">
      <c r="B45" s="45"/>
      <c r="C45" s="119"/>
      <c r="D45" s="119" t="s">
        <v>60</v>
      </c>
      <c r="E45" s="120"/>
      <c r="F45" s="120" t="s">
        <v>22</v>
      </c>
      <c r="G45" s="117">
        <f>HLOOKUP((RIGHT(F45,3)),$W$4:$AI$6,3,FALSE)*P45</f>
        <v>0</v>
      </c>
      <c r="H45" s="134">
        <f t="shared" si="0"/>
        <v>0</v>
      </c>
      <c r="I45" s="134">
        <f t="shared" si="1"/>
        <v>0</v>
      </c>
      <c r="J45" s="134">
        <f t="shared" si="2"/>
        <v>0</v>
      </c>
      <c r="K45" s="118"/>
      <c r="L45" s="119" t="s">
        <v>29</v>
      </c>
      <c r="M45" s="120" t="s">
        <v>22</v>
      </c>
      <c r="N45" s="124" t="s">
        <v>63</v>
      </c>
      <c r="O45" s="63"/>
      <c r="P45" s="112">
        <f>1-ETS_Emi_Coeff!P45</f>
        <v>0</v>
      </c>
      <c r="Q45" s="25" t="s">
        <v>221</v>
      </c>
      <c r="R45" s="25" t="s">
        <v>238</v>
      </c>
    </row>
    <row r="46" spans="2:19">
      <c r="B46" s="45"/>
      <c r="C46" s="119"/>
      <c r="D46" s="119" t="s">
        <v>60</v>
      </c>
      <c r="E46" s="120"/>
      <c r="F46" s="120" t="s">
        <v>24</v>
      </c>
      <c r="G46" s="117">
        <f>HLOOKUP((RIGHT(F46,3)),$W$4:$AI$6,3,FALSE)*P46</f>
        <v>0</v>
      </c>
      <c r="H46" s="134">
        <f t="shared" si="0"/>
        <v>0</v>
      </c>
      <c r="I46" s="134">
        <f t="shared" si="1"/>
        <v>0</v>
      </c>
      <c r="J46" s="134">
        <f t="shared" si="2"/>
        <v>0</v>
      </c>
      <c r="K46" s="118"/>
      <c r="L46" s="119" t="s">
        <v>29</v>
      </c>
      <c r="M46" s="120" t="s">
        <v>24</v>
      </c>
      <c r="N46" s="124" t="s">
        <v>63</v>
      </c>
      <c r="O46" s="63"/>
      <c r="P46" s="112">
        <f>1-ETS_Emi_Coeff!P46</f>
        <v>0</v>
      </c>
      <c r="Q46" s="25" t="s">
        <v>221</v>
      </c>
      <c r="R46" s="25" t="s">
        <v>238</v>
      </c>
    </row>
    <row r="47" spans="2:19">
      <c r="B47" s="45"/>
      <c r="C47" s="119"/>
      <c r="D47" s="119" t="s">
        <v>60</v>
      </c>
      <c r="E47" s="120"/>
      <c r="F47" s="120" t="s">
        <v>25</v>
      </c>
      <c r="G47" s="117">
        <f>HLOOKUP((RIGHT(F47,3)),$W$4:$AI$6,3,FALSE)*P47</f>
        <v>0</v>
      </c>
      <c r="H47" s="134">
        <f t="shared" si="0"/>
        <v>0</v>
      </c>
      <c r="I47" s="134">
        <f t="shared" si="1"/>
        <v>0</v>
      </c>
      <c r="J47" s="134">
        <f t="shared" si="2"/>
        <v>0</v>
      </c>
      <c r="K47" s="118"/>
      <c r="L47" s="119" t="s">
        <v>29</v>
      </c>
      <c r="M47" s="120" t="s">
        <v>25</v>
      </c>
      <c r="N47" s="124" t="s">
        <v>63</v>
      </c>
      <c r="O47" s="63"/>
      <c r="P47" s="112">
        <f>1-ETS_Emi_Coeff!P47</f>
        <v>0</v>
      </c>
      <c r="Q47" s="25" t="s">
        <v>221</v>
      </c>
      <c r="R47" s="25" t="s">
        <v>238</v>
      </c>
    </row>
    <row r="48" spans="2:19">
      <c r="B48" s="45"/>
      <c r="C48" s="119"/>
      <c r="D48" s="119" t="s">
        <v>60</v>
      </c>
      <c r="E48" s="120"/>
      <c r="F48" s="120" t="s">
        <v>26</v>
      </c>
      <c r="G48" s="117">
        <f>HLOOKUP((RIGHT(F48,3)),$W$4:$AI$6,3,FALSE)*P48</f>
        <v>0</v>
      </c>
      <c r="H48" s="134">
        <f t="shared" si="0"/>
        <v>0</v>
      </c>
      <c r="I48" s="134">
        <f t="shared" si="1"/>
        <v>0</v>
      </c>
      <c r="J48" s="134">
        <f t="shared" si="2"/>
        <v>0</v>
      </c>
      <c r="K48" s="118"/>
      <c r="L48" s="119" t="s">
        <v>29</v>
      </c>
      <c r="M48" s="120" t="s">
        <v>26</v>
      </c>
      <c r="N48" s="124" t="s">
        <v>63</v>
      </c>
      <c r="O48" s="63"/>
      <c r="P48" s="112">
        <f>1-ETS_Emi_Coeff!P48</f>
        <v>0</v>
      </c>
      <c r="Q48" s="25" t="s">
        <v>221</v>
      </c>
      <c r="R48" s="25" t="s">
        <v>238</v>
      </c>
    </row>
    <row r="49" spans="2:20">
      <c r="B49" s="45"/>
      <c r="C49" s="119"/>
      <c r="D49" s="119" t="s">
        <v>60</v>
      </c>
      <c r="E49" s="120"/>
      <c r="F49" s="120" t="s">
        <v>27</v>
      </c>
      <c r="G49" s="117">
        <f>HLOOKUP((RIGHT(F49,3)),$W$4:$AI$6,3,FALSE)*P49</f>
        <v>0</v>
      </c>
      <c r="H49" s="134">
        <f t="shared" si="0"/>
        <v>0</v>
      </c>
      <c r="I49" s="134">
        <f t="shared" si="1"/>
        <v>0</v>
      </c>
      <c r="J49" s="134">
        <f t="shared" si="2"/>
        <v>0</v>
      </c>
      <c r="K49" s="118"/>
      <c r="L49" s="119" t="s">
        <v>29</v>
      </c>
      <c r="M49" s="120" t="s">
        <v>27</v>
      </c>
      <c r="N49" s="124" t="s">
        <v>63</v>
      </c>
      <c r="O49" s="63"/>
      <c r="P49" s="112">
        <f>1-ETS_Emi_Coeff!P49</f>
        <v>0</v>
      </c>
      <c r="Q49" s="25" t="s">
        <v>221</v>
      </c>
      <c r="R49" s="25" t="s">
        <v>238</v>
      </c>
    </row>
    <row r="50" spans="2:20">
      <c r="B50" s="45"/>
      <c r="C50" s="119"/>
      <c r="D50" s="119" t="s">
        <v>60</v>
      </c>
      <c r="E50" s="120"/>
      <c r="F50" s="120" t="s">
        <v>217</v>
      </c>
      <c r="G50" s="117">
        <f>HLOOKUP((RIGHT(F50,3)),$W$4:$AI$6,3,FALSE)*P50</f>
        <v>0</v>
      </c>
      <c r="H50" s="134">
        <f t="shared" si="0"/>
        <v>0</v>
      </c>
      <c r="I50" s="134">
        <f t="shared" si="1"/>
        <v>0</v>
      </c>
      <c r="J50" s="134">
        <f t="shared" si="2"/>
        <v>0</v>
      </c>
      <c r="K50" s="118"/>
      <c r="L50" s="119" t="s">
        <v>29</v>
      </c>
      <c r="M50" s="120" t="s">
        <v>217</v>
      </c>
      <c r="N50" s="124" t="s">
        <v>63</v>
      </c>
      <c r="O50" s="63"/>
      <c r="P50" s="112">
        <f>1-ETS_Emi_Coeff!P50</f>
        <v>0</v>
      </c>
      <c r="Q50" s="25" t="s">
        <v>221</v>
      </c>
      <c r="R50" s="25" t="s">
        <v>238</v>
      </c>
      <c r="S50" s="67"/>
    </row>
    <row r="51" spans="2:20">
      <c r="B51" s="78" t="s">
        <v>94</v>
      </c>
      <c r="C51" s="119"/>
      <c r="D51" s="119" t="s">
        <v>60</v>
      </c>
      <c r="E51" s="120"/>
      <c r="F51" s="120" t="s">
        <v>218</v>
      </c>
      <c r="G51" s="117">
        <f>HLOOKUP((RIGHT(F51,3)),$W$4:$AI$6,3,FALSE)*P51</f>
        <v>0</v>
      </c>
      <c r="H51" s="134">
        <f t="shared" si="0"/>
        <v>0</v>
      </c>
      <c r="I51" s="134">
        <f t="shared" si="1"/>
        <v>0</v>
      </c>
      <c r="J51" s="134">
        <f t="shared" si="2"/>
        <v>0</v>
      </c>
      <c r="K51" s="118"/>
      <c r="L51" s="119" t="s">
        <v>29</v>
      </c>
      <c r="M51" s="120" t="s">
        <v>218</v>
      </c>
      <c r="N51" s="124" t="s">
        <v>63</v>
      </c>
      <c r="O51" s="63"/>
      <c r="P51" s="112">
        <f>1-ETS_Emi_Coeff!P51</f>
        <v>0</v>
      </c>
      <c r="Q51" s="25" t="s">
        <v>221</v>
      </c>
      <c r="R51" s="25" t="s">
        <v>238</v>
      </c>
      <c r="S51" s="67" t="s">
        <v>246</v>
      </c>
    </row>
    <row r="52" spans="2:20">
      <c r="B52" s="45"/>
      <c r="C52" s="119"/>
      <c r="D52" s="119" t="s">
        <v>60</v>
      </c>
      <c r="E52" s="120"/>
      <c r="F52" s="120" t="s">
        <v>22</v>
      </c>
      <c r="G52" s="117">
        <f>HLOOKUP((RIGHT(F52,3)),$W$4:$AI$6,3,FALSE)*P52</f>
        <v>0</v>
      </c>
      <c r="H52" s="134">
        <f t="shared" si="0"/>
        <v>0</v>
      </c>
      <c r="I52" s="134">
        <f t="shared" si="1"/>
        <v>0</v>
      </c>
      <c r="J52" s="134">
        <f t="shared" si="2"/>
        <v>0</v>
      </c>
      <c r="K52" s="118"/>
      <c r="L52" s="119" t="s">
        <v>101</v>
      </c>
      <c r="M52" s="120" t="s">
        <v>22</v>
      </c>
      <c r="N52" s="124" t="s">
        <v>63</v>
      </c>
      <c r="O52" s="63"/>
      <c r="P52" s="112">
        <f>1-ETS_Emi_Coeff!P52</f>
        <v>0</v>
      </c>
      <c r="Q52" s="25" t="s">
        <v>222</v>
      </c>
      <c r="R52" s="25" t="s">
        <v>238</v>
      </c>
    </row>
    <row r="53" spans="2:20">
      <c r="B53" s="45"/>
      <c r="C53" s="119"/>
      <c r="D53" s="119" t="s">
        <v>60</v>
      </c>
      <c r="E53" s="120"/>
      <c r="F53" s="120" t="s">
        <v>24</v>
      </c>
      <c r="G53" s="117">
        <f>HLOOKUP((RIGHT(F53,3)),$W$4:$AI$6,3,FALSE)*P53</f>
        <v>0</v>
      </c>
      <c r="H53" s="134">
        <f t="shared" si="0"/>
        <v>0</v>
      </c>
      <c r="I53" s="134">
        <f t="shared" si="1"/>
        <v>0</v>
      </c>
      <c r="J53" s="134">
        <f t="shared" si="2"/>
        <v>0</v>
      </c>
      <c r="K53" s="118"/>
      <c r="L53" s="119" t="s">
        <v>30</v>
      </c>
      <c r="M53" s="120" t="s">
        <v>24</v>
      </c>
      <c r="N53" s="124" t="s">
        <v>63</v>
      </c>
      <c r="O53" s="63"/>
      <c r="P53" s="112">
        <f>1-ETS_Emi_Coeff!P53</f>
        <v>0</v>
      </c>
      <c r="Q53" s="25" t="s">
        <v>222</v>
      </c>
      <c r="R53" s="25" t="s">
        <v>238</v>
      </c>
    </row>
    <row r="54" spans="2:20">
      <c r="B54" s="45"/>
      <c r="C54" s="119"/>
      <c r="D54" s="119" t="s">
        <v>60</v>
      </c>
      <c r="E54" s="120"/>
      <c r="F54" s="120" t="s">
        <v>25</v>
      </c>
      <c r="G54" s="117">
        <f>HLOOKUP((RIGHT(F54,3)),$W$4:$AI$6,3,FALSE)*P54</f>
        <v>0</v>
      </c>
      <c r="H54" s="134">
        <f t="shared" si="0"/>
        <v>0</v>
      </c>
      <c r="I54" s="134">
        <f t="shared" si="1"/>
        <v>0</v>
      </c>
      <c r="J54" s="134">
        <f t="shared" si="2"/>
        <v>0</v>
      </c>
      <c r="K54" s="118"/>
      <c r="L54" s="119" t="s">
        <v>30</v>
      </c>
      <c r="M54" s="120" t="s">
        <v>25</v>
      </c>
      <c r="N54" s="124" t="s">
        <v>63</v>
      </c>
      <c r="O54" s="63"/>
      <c r="P54" s="112">
        <f>1-ETS_Emi_Coeff!P54</f>
        <v>0</v>
      </c>
      <c r="Q54" s="25" t="s">
        <v>222</v>
      </c>
      <c r="R54" s="25" t="s">
        <v>238</v>
      </c>
    </row>
    <row r="55" spans="2:20">
      <c r="B55" s="45"/>
      <c r="C55" s="119"/>
      <c r="D55" s="119" t="s">
        <v>60</v>
      </c>
      <c r="E55" s="120"/>
      <c r="F55" s="120" t="s">
        <v>26</v>
      </c>
      <c r="G55" s="117">
        <f>HLOOKUP((RIGHT(F55,3)),$W$4:$AI$6,3,FALSE)*P55</f>
        <v>0</v>
      </c>
      <c r="H55" s="134">
        <f t="shared" si="0"/>
        <v>0</v>
      </c>
      <c r="I55" s="134">
        <f t="shared" si="1"/>
        <v>0</v>
      </c>
      <c r="J55" s="134">
        <f t="shared" si="2"/>
        <v>0</v>
      </c>
      <c r="K55" s="118"/>
      <c r="L55" s="119" t="s">
        <v>30</v>
      </c>
      <c r="M55" s="120" t="s">
        <v>26</v>
      </c>
      <c r="N55" s="124" t="s">
        <v>63</v>
      </c>
      <c r="O55" s="63"/>
      <c r="P55" s="112">
        <f>1-ETS_Emi_Coeff!P55</f>
        <v>0</v>
      </c>
      <c r="Q55" s="25" t="s">
        <v>222</v>
      </c>
      <c r="R55" s="25" t="s">
        <v>238</v>
      </c>
    </row>
    <row r="56" spans="2:20">
      <c r="B56" s="45"/>
      <c r="C56" s="119"/>
      <c r="D56" s="119" t="s">
        <v>60</v>
      </c>
      <c r="E56" s="120"/>
      <c r="F56" s="120" t="s">
        <v>27</v>
      </c>
      <c r="G56" s="117">
        <f>HLOOKUP((RIGHT(F56,3)),$W$4:$AI$6,3,FALSE)*P56</f>
        <v>0</v>
      </c>
      <c r="H56" s="134">
        <f t="shared" si="0"/>
        <v>0</v>
      </c>
      <c r="I56" s="134">
        <f t="shared" si="1"/>
        <v>0</v>
      </c>
      <c r="J56" s="134">
        <f t="shared" si="2"/>
        <v>0</v>
      </c>
      <c r="K56" s="118"/>
      <c r="L56" s="119" t="s">
        <v>30</v>
      </c>
      <c r="M56" s="120" t="s">
        <v>27</v>
      </c>
      <c r="N56" s="124" t="s">
        <v>63</v>
      </c>
      <c r="O56" s="63"/>
      <c r="P56" s="112">
        <f>1-ETS_Emi_Coeff!P56</f>
        <v>0</v>
      </c>
      <c r="Q56" s="25" t="s">
        <v>222</v>
      </c>
      <c r="R56" s="25" t="s">
        <v>238</v>
      </c>
    </row>
    <row r="57" spans="2:20">
      <c r="B57" s="45"/>
      <c r="C57" s="119"/>
      <c r="D57" s="119" t="s">
        <v>60</v>
      </c>
      <c r="E57" s="120"/>
      <c r="F57" s="120" t="s">
        <v>217</v>
      </c>
      <c r="G57" s="117">
        <f>HLOOKUP((RIGHT(F57,3)),$W$4:$AI$6,3,FALSE)*P57</f>
        <v>0</v>
      </c>
      <c r="H57" s="134">
        <f t="shared" si="0"/>
        <v>0</v>
      </c>
      <c r="I57" s="134">
        <f t="shared" si="1"/>
        <v>0</v>
      </c>
      <c r="J57" s="134">
        <f t="shared" si="2"/>
        <v>0</v>
      </c>
      <c r="K57" s="118"/>
      <c r="L57" s="119" t="s">
        <v>30</v>
      </c>
      <c r="M57" s="120" t="s">
        <v>217</v>
      </c>
      <c r="N57" s="124" t="s">
        <v>63</v>
      </c>
      <c r="O57" s="63"/>
      <c r="P57" s="112">
        <f>1-ETS_Emi_Coeff!P57</f>
        <v>0</v>
      </c>
      <c r="Q57" s="25" t="s">
        <v>222</v>
      </c>
      <c r="R57" s="25" t="s">
        <v>238</v>
      </c>
      <c r="S57" s="67"/>
    </row>
    <row r="58" spans="2:20">
      <c r="B58" s="78" t="s">
        <v>94</v>
      </c>
      <c r="C58" s="119"/>
      <c r="D58" s="119" t="s">
        <v>60</v>
      </c>
      <c r="E58" s="120"/>
      <c r="F58" s="120" t="s">
        <v>218</v>
      </c>
      <c r="G58" s="117">
        <f>HLOOKUP((RIGHT(F58,3)),$W$4:$AI$6,3,FALSE)*P58</f>
        <v>0</v>
      </c>
      <c r="H58" s="134">
        <f t="shared" si="0"/>
        <v>0</v>
      </c>
      <c r="I58" s="134">
        <f t="shared" si="1"/>
        <v>0</v>
      </c>
      <c r="J58" s="134">
        <f t="shared" si="2"/>
        <v>0</v>
      </c>
      <c r="K58" s="118"/>
      <c r="L58" s="119" t="s">
        <v>30</v>
      </c>
      <c r="M58" s="120" t="s">
        <v>218</v>
      </c>
      <c r="N58" s="124" t="s">
        <v>63</v>
      </c>
      <c r="O58" s="63"/>
      <c r="P58" s="112">
        <f>1-ETS_Emi_Coeff!P58</f>
        <v>0</v>
      </c>
      <c r="Q58" s="132" t="s">
        <v>222</v>
      </c>
      <c r="R58" s="25" t="s">
        <v>238</v>
      </c>
      <c r="S58" s="67" t="s">
        <v>246</v>
      </c>
    </row>
    <row r="59" spans="2:20">
      <c r="B59" s="45"/>
      <c r="C59" s="119"/>
      <c r="D59" s="119" t="s">
        <v>60</v>
      </c>
      <c r="E59" s="120"/>
      <c r="F59" s="120" t="s">
        <v>22</v>
      </c>
      <c r="G59" s="117">
        <f>HLOOKUP((RIGHT(F59,3)),$W$4:$AI$6,3,FALSE)*P59</f>
        <v>0</v>
      </c>
      <c r="H59" s="134">
        <f t="shared" si="0"/>
        <v>0</v>
      </c>
      <c r="I59" s="134">
        <f t="shared" si="1"/>
        <v>0</v>
      </c>
      <c r="J59" s="134">
        <f t="shared" si="2"/>
        <v>0</v>
      </c>
      <c r="K59" s="118"/>
      <c r="L59" s="119" t="s">
        <v>211</v>
      </c>
      <c r="M59" s="120" t="s">
        <v>22</v>
      </c>
      <c r="N59" s="124" t="s">
        <v>63</v>
      </c>
      <c r="O59" s="3"/>
      <c r="P59" s="112">
        <f>1-ETS_Emi_Coeff!P59</f>
        <v>0</v>
      </c>
      <c r="Q59" s="132" t="s">
        <v>223</v>
      </c>
      <c r="R59" s="25" t="s">
        <v>238</v>
      </c>
      <c r="T59" s="65"/>
    </row>
    <row r="60" spans="2:20">
      <c r="B60" s="45"/>
      <c r="C60" s="119"/>
      <c r="D60" s="119" t="s">
        <v>60</v>
      </c>
      <c r="E60" s="120"/>
      <c r="F60" s="120" t="s">
        <v>24</v>
      </c>
      <c r="G60" s="117">
        <f>HLOOKUP((RIGHT(F60,3)),$W$4:$AI$6,3,FALSE)*P60</f>
        <v>0</v>
      </c>
      <c r="H60" s="134">
        <f t="shared" si="0"/>
        <v>0</v>
      </c>
      <c r="I60" s="134">
        <f t="shared" si="1"/>
        <v>0</v>
      </c>
      <c r="J60" s="134">
        <f t="shared" si="2"/>
        <v>0</v>
      </c>
      <c r="K60" s="118"/>
      <c r="L60" s="119" t="s">
        <v>211</v>
      </c>
      <c r="M60" s="120" t="s">
        <v>24</v>
      </c>
      <c r="N60" s="124" t="s">
        <v>63</v>
      </c>
      <c r="O60" s="3"/>
      <c r="P60" s="112">
        <f>1-ETS_Emi_Coeff!P60</f>
        <v>0</v>
      </c>
      <c r="Q60" s="132" t="s">
        <v>223</v>
      </c>
      <c r="R60" s="25" t="s">
        <v>238</v>
      </c>
      <c r="T60" s="65"/>
    </row>
    <row r="61" spans="2:20">
      <c r="B61" s="45"/>
      <c r="C61" s="119"/>
      <c r="D61" s="119" t="s">
        <v>60</v>
      </c>
      <c r="E61" s="120"/>
      <c r="F61" s="120" t="s">
        <v>25</v>
      </c>
      <c r="G61" s="117">
        <f>HLOOKUP((RIGHT(F61,3)),$W$4:$AI$6,3,FALSE)*P61</f>
        <v>0</v>
      </c>
      <c r="H61" s="134">
        <f t="shared" si="0"/>
        <v>0</v>
      </c>
      <c r="I61" s="134">
        <f t="shared" si="1"/>
        <v>0</v>
      </c>
      <c r="J61" s="134">
        <f t="shared" si="2"/>
        <v>0</v>
      </c>
      <c r="K61" s="118"/>
      <c r="L61" s="119" t="s">
        <v>211</v>
      </c>
      <c r="M61" s="120" t="s">
        <v>25</v>
      </c>
      <c r="N61" s="124" t="s">
        <v>63</v>
      </c>
      <c r="O61" s="3"/>
      <c r="P61" s="112">
        <f>1-ETS_Emi_Coeff!P61</f>
        <v>0</v>
      </c>
      <c r="Q61" s="132" t="s">
        <v>223</v>
      </c>
      <c r="R61" s="25" t="s">
        <v>238</v>
      </c>
      <c r="T61" s="65"/>
    </row>
    <row r="62" spans="2:20">
      <c r="B62" s="45"/>
      <c r="C62" s="119"/>
      <c r="D62" s="119" t="s">
        <v>60</v>
      </c>
      <c r="E62" s="120"/>
      <c r="F62" s="120" t="s">
        <v>26</v>
      </c>
      <c r="G62" s="117">
        <f>HLOOKUP((RIGHT(F62,3)),$W$4:$AI$6,3,FALSE)*P62</f>
        <v>0</v>
      </c>
      <c r="H62" s="134">
        <f t="shared" si="0"/>
        <v>0</v>
      </c>
      <c r="I62" s="134">
        <f t="shared" si="1"/>
        <v>0</v>
      </c>
      <c r="J62" s="134">
        <f t="shared" si="2"/>
        <v>0</v>
      </c>
      <c r="K62" s="118"/>
      <c r="L62" s="119" t="s">
        <v>211</v>
      </c>
      <c r="M62" s="120" t="s">
        <v>26</v>
      </c>
      <c r="N62" s="124" t="s">
        <v>63</v>
      </c>
      <c r="O62" s="3"/>
      <c r="P62" s="112">
        <f>1-ETS_Emi_Coeff!P62</f>
        <v>0</v>
      </c>
      <c r="Q62" s="132" t="s">
        <v>223</v>
      </c>
      <c r="R62" s="25" t="s">
        <v>238</v>
      </c>
      <c r="T62" s="65"/>
    </row>
    <row r="63" spans="2:20">
      <c r="B63" s="45"/>
      <c r="C63" s="119"/>
      <c r="D63" s="119" t="s">
        <v>60</v>
      </c>
      <c r="E63" s="120"/>
      <c r="F63" s="120" t="s">
        <v>27</v>
      </c>
      <c r="G63" s="117">
        <f>HLOOKUP((RIGHT(F63,3)),$W$4:$AI$6,3,FALSE)*P63</f>
        <v>0</v>
      </c>
      <c r="H63" s="134">
        <f t="shared" si="0"/>
        <v>0</v>
      </c>
      <c r="I63" s="134">
        <f t="shared" si="1"/>
        <v>0</v>
      </c>
      <c r="J63" s="134">
        <f t="shared" si="2"/>
        <v>0</v>
      </c>
      <c r="K63" s="118"/>
      <c r="L63" s="119" t="s">
        <v>211</v>
      </c>
      <c r="M63" s="120" t="s">
        <v>27</v>
      </c>
      <c r="N63" s="124" t="s">
        <v>63</v>
      </c>
      <c r="O63" s="3"/>
      <c r="P63" s="112">
        <f>1-ETS_Emi_Coeff!P63</f>
        <v>0</v>
      </c>
      <c r="Q63" s="132" t="s">
        <v>223</v>
      </c>
      <c r="R63" s="25" t="s">
        <v>238</v>
      </c>
      <c r="T63" s="65"/>
    </row>
    <row r="64" spans="2:20">
      <c r="B64" s="45"/>
      <c r="C64" s="119"/>
      <c r="D64" s="119" t="s">
        <v>60</v>
      </c>
      <c r="E64" s="120"/>
      <c r="F64" s="120" t="s">
        <v>217</v>
      </c>
      <c r="G64" s="117">
        <f>HLOOKUP((RIGHT(F64,3)),$W$4:$AI$6,3,FALSE)*P64</f>
        <v>0</v>
      </c>
      <c r="H64" s="134">
        <f t="shared" si="0"/>
        <v>0</v>
      </c>
      <c r="I64" s="134">
        <f t="shared" si="1"/>
        <v>0</v>
      </c>
      <c r="J64" s="134">
        <f t="shared" si="2"/>
        <v>0</v>
      </c>
      <c r="K64" s="118"/>
      <c r="L64" s="119" t="s">
        <v>211</v>
      </c>
      <c r="M64" s="120" t="s">
        <v>217</v>
      </c>
      <c r="N64" s="124" t="s">
        <v>63</v>
      </c>
      <c r="O64" s="3"/>
      <c r="P64" s="112">
        <f>1-ETS_Emi_Coeff!P64</f>
        <v>0</v>
      </c>
      <c r="Q64" s="132" t="s">
        <v>223</v>
      </c>
      <c r="R64" s="25" t="s">
        <v>238</v>
      </c>
      <c r="S64" s="67"/>
      <c r="T64" s="65"/>
    </row>
    <row r="65" spans="2:20">
      <c r="B65" s="78" t="s">
        <v>94</v>
      </c>
      <c r="C65" s="119"/>
      <c r="D65" s="119" t="s">
        <v>60</v>
      </c>
      <c r="E65" s="120"/>
      <c r="F65" s="120" t="s">
        <v>218</v>
      </c>
      <c r="G65" s="117">
        <f>HLOOKUP((RIGHT(F65,3)),$W$4:$AI$6,3,FALSE)*P65</f>
        <v>0</v>
      </c>
      <c r="H65" s="134">
        <f t="shared" si="0"/>
        <v>0</v>
      </c>
      <c r="I65" s="134">
        <f t="shared" si="1"/>
        <v>0</v>
      </c>
      <c r="J65" s="134">
        <f t="shared" si="2"/>
        <v>0</v>
      </c>
      <c r="K65" s="118"/>
      <c r="L65" s="119" t="s">
        <v>211</v>
      </c>
      <c r="M65" s="120" t="s">
        <v>218</v>
      </c>
      <c r="N65" s="124" t="s">
        <v>63</v>
      </c>
      <c r="O65" s="3"/>
      <c r="P65" s="112">
        <f>1-ETS_Emi_Coeff!P65</f>
        <v>0</v>
      </c>
      <c r="Q65" s="132" t="s">
        <v>223</v>
      </c>
      <c r="R65" s="25" t="s">
        <v>238</v>
      </c>
      <c r="S65" s="67" t="s">
        <v>246</v>
      </c>
      <c r="T65" s="65"/>
    </row>
    <row r="66" spans="2:20">
      <c r="B66" s="45"/>
      <c r="C66" s="119"/>
      <c r="D66" s="119" t="s">
        <v>60</v>
      </c>
      <c r="E66" s="120"/>
      <c r="F66" s="120" t="s">
        <v>22</v>
      </c>
      <c r="G66" s="117">
        <f>HLOOKUP((RIGHT(F66,3)),$W$4:$AI$6,3,FALSE)*P66</f>
        <v>0</v>
      </c>
      <c r="H66" s="134">
        <f t="shared" si="0"/>
        <v>0</v>
      </c>
      <c r="I66" s="134">
        <f t="shared" si="1"/>
        <v>0</v>
      </c>
      <c r="J66" s="134">
        <f t="shared" si="2"/>
        <v>0</v>
      </c>
      <c r="K66" s="118"/>
      <c r="L66" s="119" t="s">
        <v>32</v>
      </c>
      <c r="M66" s="120" t="s">
        <v>22</v>
      </c>
      <c r="N66" s="124" t="s">
        <v>63</v>
      </c>
      <c r="O66" s="63"/>
      <c r="P66" s="112">
        <f>1-ETS_Emi_Coeff!P66</f>
        <v>0</v>
      </c>
      <c r="Q66" s="132" t="s">
        <v>224</v>
      </c>
      <c r="R66" s="25" t="s">
        <v>238</v>
      </c>
    </row>
    <row r="67" spans="2:20">
      <c r="B67" s="45"/>
      <c r="C67" s="119"/>
      <c r="D67" s="119" t="s">
        <v>60</v>
      </c>
      <c r="E67" s="120"/>
      <c r="F67" s="120" t="s">
        <v>24</v>
      </c>
      <c r="G67" s="117">
        <f>HLOOKUP((RIGHT(F67,3)),$W$4:$AI$6,3,FALSE)*P67</f>
        <v>0</v>
      </c>
      <c r="H67" s="134">
        <f t="shared" si="0"/>
        <v>0</v>
      </c>
      <c r="I67" s="134">
        <f t="shared" si="1"/>
        <v>0</v>
      </c>
      <c r="J67" s="134">
        <f t="shared" si="2"/>
        <v>0</v>
      </c>
      <c r="K67" s="118"/>
      <c r="L67" s="119" t="s">
        <v>32</v>
      </c>
      <c r="M67" s="120" t="s">
        <v>24</v>
      </c>
      <c r="N67" s="124" t="s">
        <v>63</v>
      </c>
      <c r="O67" s="63"/>
      <c r="P67" s="112">
        <f>1-ETS_Emi_Coeff!P67</f>
        <v>0</v>
      </c>
      <c r="Q67" s="132" t="s">
        <v>224</v>
      </c>
      <c r="R67" s="25" t="s">
        <v>238</v>
      </c>
    </row>
    <row r="68" spans="2:20">
      <c r="B68" s="45"/>
      <c r="C68" s="119"/>
      <c r="D68" s="119" t="s">
        <v>60</v>
      </c>
      <c r="E68" s="120"/>
      <c r="F68" s="120" t="s">
        <v>25</v>
      </c>
      <c r="G68" s="117">
        <f>HLOOKUP((RIGHT(F68,3)),$W$4:$AI$6,3,FALSE)*P68</f>
        <v>0</v>
      </c>
      <c r="H68" s="134">
        <f t="shared" si="0"/>
        <v>0</v>
      </c>
      <c r="I68" s="134">
        <f t="shared" si="1"/>
        <v>0</v>
      </c>
      <c r="J68" s="134">
        <f t="shared" si="2"/>
        <v>0</v>
      </c>
      <c r="K68" s="118"/>
      <c r="L68" s="119" t="s">
        <v>32</v>
      </c>
      <c r="M68" s="120" t="s">
        <v>25</v>
      </c>
      <c r="N68" s="124" t="s">
        <v>63</v>
      </c>
      <c r="O68" s="63"/>
      <c r="P68" s="112">
        <f>1-ETS_Emi_Coeff!P68</f>
        <v>0</v>
      </c>
      <c r="Q68" s="132" t="s">
        <v>224</v>
      </c>
      <c r="R68" s="25" t="s">
        <v>238</v>
      </c>
    </row>
    <row r="69" spans="2:20">
      <c r="B69" s="45"/>
      <c r="C69" s="119"/>
      <c r="D69" s="119" t="s">
        <v>60</v>
      </c>
      <c r="E69" s="120"/>
      <c r="F69" s="120" t="s">
        <v>26</v>
      </c>
      <c r="G69" s="117">
        <f>HLOOKUP((RIGHT(F69,3)),$W$4:$AI$6,3,FALSE)*P69</f>
        <v>0</v>
      </c>
      <c r="H69" s="134">
        <f t="shared" si="0"/>
        <v>0</v>
      </c>
      <c r="I69" s="134">
        <f t="shared" si="1"/>
        <v>0</v>
      </c>
      <c r="J69" s="134">
        <f t="shared" si="2"/>
        <v>0</v>
      </c>
      <c r="K69" s="118"/>
      <c r="L69" s="119" t="s">
        <v>32</v>
      </c>
      <c r="M69" s="120" t="s">
        <v>26</v>
      </c>
      <c r="N69" s="124" t="s">
        <v>63</v>
      </c>
      <c r="O69" s="63"/>
      <c r="P69" s="112">
        <f>1-ETS_Emi_Coeff!P69</f>
        <v>0</v>
      </c>
      <c r="Q69" s="25" t="s">
        <v>224</v>
      </c>
      <c r="R69" s="25" t="s">
        <v>238</v>
      </c>
    </row>
    <row r="70" spans="2:20">
      <c r="B70" s="45"/>
      <c r="C70" s="119"/>
      <c r="D70" s="119" t="s">
        <v>60</v>
      </c>
      <c r="E70" s="120"/>
      <c r="F70" s="120" t="s">
        <v>27</v>
      </c>
      <c r="G70" s="117">
        <f>HLOOKUP((RIGHT(F70,3)),$W$4:$AI$6,3,FALSE)*P70</f>
        <v>0</v>
      </c>
      <c r="H70" s="134">
        <f t="shared" si="0"/>
        <v>0</v>
      </c>
      <c r="I70" s="134">
        <f t="shared" si="1"/>
        <v>0</v>
      </c>
      <c r="J70" s="134">
        <f t="shared" si="2"/>
        <v>0</v>
      </c>
      <c r="K70" s="118"/>
      <c r="L70" s="119" t="s">
        <v>32</v>
      </c>
      <c r="M70" s="120" t="s">
        <v>27</v>
      </c>
      <c r="N70" s="124" t="s">
        <v>63</v>
      </c>
      <c r="O70" s="63"/>
      <c r="P70" s="112">
        <f>1-ETS_Emi_Coeff!P70</f>
        <v>0</v>
      </c>
      <c r="Q70" s="25" t="s">
        <v>224</v>
      </c>
      <c r="R70" s="25" t="s">
        <v>238</v>
      </c>
    </row>
    <row r="71" spans="2:20">
      <c r="B71" s="45"/>
      <c r="C71" s="119"/>
      <c r="D71" s="119" t="s">
        <v>60</v>
      </c>
      <c r="E71" s="120"/>
      <c r="F71" s="120" t="s">
        <v>217</v>
      </c>
      <c r="G71" s="117">
        <f>HLOOKUP((RIGHT(F71,3)),$W$4:$AI$6,3,FALSE)*P71</f>
        <v>0</v>
      </c>
      <c r="H71" s="134">
        <f t="shared" si="0"/>
        <v>0</v>
      </c>
      <c r="I71" s="134">
        <f t="shared" si="1"/>
        <v>0</v>
      </c>
      <c r="J71" s="134">
        <f t="shared" si="2"/>
        <v>0</v>
      </c>
      <c r="K71" s="118"/>
      <c r="L71" s="119" t="s">
        <v>32</v>
      </c>
      <c r="M71" s="120" t="s">
        <v>217</v>
      </c>
      <c r="N71" s="124" t="s">
        <v>63</v>
      </c>
      <c r="O71" s="63"/>
      <c r="P71" s="112">
        <f>1-ETS_Emi_Coeff!P71</f>
        <v>0</v>
      </c>
      <c r="Q71" s="25" t="s">
        <v>224</v>
      </c>
      <c r="R71" s="25" t="s">
        <v>238</v>
      </c>
      <c r="S71" s="67"/>
    </row>
    <row r="72" spans="2:20">
      <c r="B72" s="78" t="s">
        <v>94</v>
      </c>
      <c r="C72" s="119"/>
      <c r="D72" s="119" t="s">
        <v>60</v>
      </c>
      <c r="E72" s="120"/>
      <c r="F72" s="120" t="s">
        <v>218</v>
      </c>
      <c r="G72" s="117">
        <f>HLOOKUP((RIGHT(F72,3)),$W$4:$AI$6,3,FALSE)*P72</f>
        <v>0</v>
      </c>
      <c r="H72" s="134">
        <f t="shared" si="0"/>
        <v>0</v>
      </c>
      <c r="I72" s="134">
        <f t="shared" si="1"/>
        <v>0</v>
      </c>
      <c r="J72" s="134">
        <f t="shared" si="2"/>
        <v>0</v>
      </c>
      <c r="K72" s="118"/>
      <c r="L72" s="119" t="s">
        <v>32</v>
      </c>
      <c r="M72" s="120" t="s">
        <v>218</v>
      </c>
      <c r="N72" s="124" t="s">
        <v>63</v>
      </c>
      <c r="O72" s="63"/>
      <c r="P72" s="112">
        <f>1-ETS_Emi_Coeff!P72</f>
        <v>0</v>
      </c>
      <c r="Q72" s="25" t="s">
        <v>224</v>
      </c>
      <c r="R72" s="25" t="s">
        <v>238</v>
      </c>
      <c r="S72" s="67" t="s">
        <v>246</v>
      </c>
    </row>
    <row r="73" spans="2:20">
      <c r="B73" s="45"/>
      <c r="C73" s="119"/>
      <c r="D73" s="119" t="s">
        <v>60</v>
      </c>
      <c r="E73" s="120"/>
      <c r="F73" s="120" t="s">
        <v>22</v>
      </c>
      <c r="G73" s="117">
        <f>HLOOKUP((RIGHT(F73,3)),$W$4:$AI$6,3,FALSE)*P73</f>
        <v>0</v>
      </c>
      <c r="H73" s="134">
        <f t="shared" si="0"/>
        <v>0</v>
      </c>
      <c r="I73" s="134">
        <f t="shared" si="1"/>
        <v>0</v>
      </c>
      <c r="J73" s="134">
        <f t="shared" si="2"/>
        <v>0</v>
      </c>
      <c r="K73" s="118"/>
      <c r="L73" s="119" t="s">
        <v>186</v>
      </c>
      <c r="M73" s="120" t="s">
        <v>22</v>
      </c>
      <c r="N73" s="124" t="s">
        <v>63</v>
      </c>
      <c r="O73" s="63"/>
      <c r="P73" s="112">
        <f>1-ETS_Emi_Coeff!P73</f>
        <v>0</v>
      </c>
      <c r="Q73" s="25" t="s">
        <v>225</v>
      </c>
      <c r="R73" s="25" t="s">
        <v>238</v>
      </c>
    </row>
    <row r="74" spans="2:20">
      <c r="B74" s="45"/>
      <c r="C74" s="119"/>
      <c r="D74" s="119" t="s">
        <v>60</v>
      </c>
      <c r="E74" s="120"/>
      <c r="F74" s="120" t="s">
        <v>24</v>
      </c>
      <c r="G74" s="117">
        <f>HLOOKUP((RIGHT(F74,3)),$W$4:$AI$6,3,FALSE)*P74</f>
        <v>0</v>
      </c>
      <c r="H74" s="134">
        <f t="shared" si="0"/>
        <v>0</v>
      </c>
      <c r="I74" s="134">
        <f t="shared" si="1"/>
        <v>0</v>
      </c>
      <c r="J74" s="134">
        <f t="shared" si="2"/>
        <v>0</v>
      </c>
      <c r="K74" s="118"/>
      <c r="L74" s="119" t="s">
        <v>186</v>
      </c>
      <c r="M74" s="120" t="s">
        <v>24</v>
      </c>
      <c r="N74" s="124" t="s">
        <v>63</v>
      </c>
      <c r="O74" s="63"/>
      <c r="P74" s="112">
        <f>1-ETS_Emi_Coeff!P74</f>
        <v>0</v>
      </c>
      <c r="Q74" s="25" t="s">
        <v>225</v>
      </c>
      <c r="R74" s="25" t="s">
        <v>238</v>
      </c>
    </row>
    <row r="75" spans="2:20">
      <c r="B75" s="45"/>
      <c r="C75" s="119"/>
      <c r="D75" s="119" t="s">
        <v>60</v>
      </c>
      <c r="E75" s="120"/>
      <c r="F75" s="120" t="s">
        <v>25</v>
      </c>
      <c r="G75" s="117">
        <f>HLOOKUP((RIGHT(F75,3)),$W$4:$AI$6,3,FALSE)*P75</f>
        <v>0</v>
      </c>
      <c r="H75" s="134">
        <f t="shared" si="0"/>
        <v>0</v>
      </c>
      <c r="I75" s="134">
        <f t="shared" si="1"/>
        <v>0</v>
      </c>
      <c r="J75" s="134">
        <f t="shared" si="2"/>
        <v>0</v>
      </c>
      <c r="K75" s="118"/>
      <c r="L75" s="119" t="s">
        <v>186</v>
      </c>
      <c r="M75" s="120" t="s">
        <v>25</v>
      </c>
      <c r="N75" s="124" t="s">
        <v>63</v>
      </c>
      <c r="O75" s="63"/>
      <c r="P75" s="112">
        <f>1-ETS_Emi_Coeff!P75</f>
        <v>0</v>
      </c>
      <c r="Q75" s="25" t="s">
        <v>225</v>
      </c>
      <c r="R75" s="25" t="s">
        <v>238</v>
      </c>
    </row>
    <row r="76" spans="2:20">
      <c r="B76" s="45"/>
      <c r="C76" s="119"/>
      <c r="D76" s="119" t="s">
        <v>60</v>
      </c>
      <c r="E76" s="120"/>
      <c r="F76" s="120" t="s">
        <v>26</v>
      </c>
      <c r="G76" s="117">
        <f>HLOOKUP((RIGHT(F76,3)),$W$4:$AI$6,3,FALSE)*P76</f>
        <v>0</v>
      </c>
      <c r="H76" s="134">
        <f t="shared" si="0"/>
        <v>0</v>
      </c>
      <c r="I76" s="134">
        <f t="shared" si="1"/>
        <v>0</v>
      </c>
      <c r="J76" s="134">
        <f t="shared" si="2"/>
        <v>0</v>
      </c>
      <c r="K76" s="118"/>
      <c r="L76" s="119" t="s">
        <v>186</v>
      </c>
      <c r="M76" s="120" t="s">
        <v>26</v>
      </c>
      <c r="N76" s="124" t="s">
        <v>63</v>
      </c>
      <c r="O76" s="63"/>
      <c r="P76" s="112">
        <f>1-ETS_Emi_Coeff!P76</f>
        <v>0</v>
      </c>
      <c r="Q76" s="25" t="s">
        <v>225</v>
      </c>
      <c r="R76" s="25" t="s">
        <v>238</v>
      </c>
    </row>
    <row r="77" spans="2:20">
      <c r="B77" s="45"/>
      <c r="C77" s="119"/>
      <c r="D77" s="119" t="s">
        <v>60</v>
      </c>
      <c r="E77" s="120"/>
      <c r="F77" s="120" t="s">
        <v>27</v>
      </c>
      <c r="G77" s="117">
        <f>HLOOKUP((RIGHT(F77,3)),$W$4:$AI$6,3,FALSE)*P77</f>
        <v>0</v>
      </c>
      <c r="H77" s="134">
        <f t="shared" si="0"/>
        <v>0</v>
      </c>
      <c r="I77" s="134">
        <f t="shared" si="1"/>
        <v>0</v>
      </c>
      <c r="J77" s="134">
        <f t="shared" si="2"/>
        <v>0</v>
      </c>
      <c r="K77" s="118"/>
      <c r="L77" s="119" t="s">
        <v>186</v>
      </c>
      <c r="M77" s="120" t="s">
        <v>27</v>
      </c>
      <c r="N77" s="124" t="s">
        <v>63</v>
      </c>
      <c r="O77" s="63"/>
      <c r="P77" s="112">
        <f>1-ETS_Emi_Coeff!P77</f>
        <v>0</v>
      </c>
      <c r="Q77" s="25" t="s">
        <v>225</v>
      </c>
      <c r="R77" s="25" t="s">
        <v>238</v>
      </c>
    </row>
    <row r="78" spans="2:20">
      <c r="B78" s="45"/>
      <c r="C78" s="119"/>
      <c r="D78" s="119" t="s">
        <v>60</v>
      </c>
      <c r="E78" s="120"/>
      <c r="F78" s="120" t="s">
        <v>217</v>
      </c>
      <c r="G78" s="117">
        <f>HLOOKUP((RIGHT(F78,3)),$W$4:$AI$6,3,FALSE)*P78</f>
        <v>0</v>
      </c>
      <c r="H78" s="134">
        <f t="shared" si="0"/>
        <v>0</v>
      </c>
      <c r="I78" s="134">
        <f t="shared" si="1"/>
        <v>0</v>
      </c>
      <c r="J78" s="134">
        <f t="shared" si="2"/>
        <v>0</v>
      </c>
      <c r="K78" s="118"/>
      <c r="L78" s="119" t="s">
        <v>186</v>
      </c>
      <c r="M78" s="120" t="s">
        <v>217</v>
      </c>
      <c r="N78" s="124" t="s">
        <v>63</v>
      </c>
      <c r="O78" s="63"/>
      <c r="P78" s="112">
        <f>1-ETS_Emi_Coeff!P78</f>
        <v>0</v>
      </c>
      <c r="Q78" s="25" t="s">
        <v>225</v>
      </c>
      <c r="R78" s="25" t="s">
        <v>238</v>
      </c>
      <c r="S78" s="67"/>
    </row>
    <row r="79" spans="2:20">
      <c r="B79" s="78" t="s">
        <v>94</v>
      </c>
      <c r="C79" s="119"/>
      <c r="D79" s="119" t="s">
        <v>60</v>
      </c>
      <c r="E79" s="120"/>
      <c r="F79" s="120" t="s">
        <v>218</v>
      </c>
      <c r="G79" s="117">
        <f>HLOOKUP((RIGHT(F79,3)),$W$4:$AI$6,3,FALSE)*P79</f>
        <v>0</v>
      </c>
      <c r="H79" s="134">
        <f t="shared" si="0"/>
        <v>0</v>
      </c>
      <c r="I79" s="134">
        <f t="shared" si="1"/>
        <v>0</v>
      </c>
      <c r="J79" s="134">
        <f t="shared" si="2"/>
        <v>0</v>
      </c>
      <c r="K79" s="118"/>
      <c r="L79" s="119" t="s">
        <v>186</v>
      </c>
      <c r="M79" s="120" t="s">
        <v>218</v>
      </c>
      <c r="N79" s="124" t="s">
        <v>63</v>
      </c>
      <c r="O79" s="63"/>
      <c r="P79" s="112">
        <f>1-ETS_Emi_Coeff!P79</f>
        <v>0</v>
      </c>
      <c r="Q79" s="25" t="s">
        <v>225</v>
      </c>
      <c r="R79" s="25" t="s">
        <v>238</v>
      </c>
      <c r="S79" s="67" t="s">
        <v>246</v>
      </c>
    </row>
    <row r="80" spans="2:20">
      <c r="B80" s="45"/>
      <c r="C80" s="119"/>
      <c r="D80" s="119" t="s">
        <v>60</v>
      </c>
      <c r="E80" s="120"/>
      <c r="F80" s="120" t="s">
        <v>22</v>
      </c>
      <c r="G80" s="117">
        <f>HLOOKUP((RIGHT(F80,3)),$W$4:$AI$6,3,FALSE)*P80</f>
        <v>0</v>
      </c>
      <c r="H80" s="134">
        <f t="shared" si="0"/>
        <v>0</v>
      </c>
      <c r="I80" s="134">
        <f t="shared" si="1"/>
        <v>0</v>
      </c>
      <c r="J80" s="134">
        <f t="shared" si="2"/>
        <v>0</v>
      </c>
      <c r="K80" s="118"/>
      <c r="L80" s="119" t="s">
        <v>187</v>
      </c>
      <c r="M80" s="120" t="s">
        <v>22</v>
      </c>
      <c r="N80" s="124" t="s">
        <v>63</v>
      </c>
      <c r="O80" s="63"/>
      <c r="P80" s="112">
        <f>1-ETS_Emi_Coeff!P80</f>
        <v>0</v>
      </c>
      <c r="Q80" s="25" t="s">
        <v>226</v>
      </c>
      <c r="R80" s="25" t="s">
        <v>238</v>
      </c>
    </row>
    <row r="81" spans="2:19">
      <c r="B81" s="45"/>
      <c r="C81" s="119"/>
      <c r="D81" s="119" t="s">
        <v>60</v>
      </c>
      <c r="E81" s="120"/>
      <c r="F81" s="120" t="s">
        <v>24</v>
      </c>
      <c r="G81" s="117">
        <f>HLOOKUP((RIGHT(F81,3)),$W$4:$AI$6,3,FALSE)*P81</f>
        <v>0</v>
      </c>
      <c r="H81" s="134">
        <f t="shared" si="0"/>
        <v>0</v>
      </c>
      <c r="I81" s="134">
        <f t="shared" si="1"/>
        <v>0</v>
      </c>
      <c r="J81" s="134">
        <f t="shared" si="2"/>
        <v>0</v>
      </c>
      <c r="K81" s="118"/>
      <c r="L81" s="119" t="s">
        <v>187</v>
      </c>
      <c r="M81" s="120" t="s">
        <v>24</v>
      </c>
      <c r="N81" s="124" t="s">
        <v>63</v>
      </c>
      <c r="O81" s="63"/>
      <c r="P81" s="112">
        <f>1-ETS_Emi_Coeff!P81</f>
        <v>0</v>
      </c>
      <c r="Q81" s="25" t="s">
        <v>226</v>
      </c>
      <c r="R81" s="25" t="s">
        <v>238</v>
      </c>
    </row>
    <row r="82" spans="2:19">
      <c r="B82" s="45"/>
      <c r="C82" s="119"/>
      <c r="D82" s="119" t="s">
        <v>60</v>
      </c>
      <c r="E82" s="120"/>
      <c r="F82" s="120" t="s">
        <v>25</v>
      </c>
      <c r="G82" s="117">
        <f>HLOOKUP((RIGHT(F82,3)),$W$4:$AI$6,3,FALSE)*P82</f>
        <v>0</v>
      </c>
      <c r="H82" s="134">
        <f t="shared" si="0"/>
        <v>0</v>
      </c>
      <c r="I82" s="134">
        <f t="shared" si="1"/>
        <v>0</v>
      </c>
      <c r="J82" s="134">
        <f t="shared" si="2"/>
        <v>0</v>
      </c>
      <c r="K82" s="118"/>
      <c r="L82" s="119" t="s">
        <v>187</v>
      </c>
      <c r="M82" s="120" t="s">
        <v>25</v>
      </c>
      <c r="N82" s="124" t="s">
        <v>63</v>
      </c>
      <c r="O82" s="63"/>
      <c r="P82" s="112">
        <f>1-ETS_Emi_Coeff!P82</f>
        <v>0</v>
      </c>
      <c r="Q82" s="25" t="s">
        <v>226</v>
      </c>
      <c r="R82" s="25" t="s">
        <v>238</v>
      </c>
    </row>
    <row r="83" spans="2:19">
      <c r="B83" s="45"/>
      <c r="C83" s="119"/>
      <c r="D83" s="119" t="s">
        <v>60</v>
      </c>
      <c r="E83" s="120"/>
      <c r="F83" s="120" t="s">
        <v>26</v>
      </c>
      <c r="G83" s="117">
        <f>HLOOKUP((RIGHT(F83,3)),$W$4:$AI$6,3,FALSE)*P83</f>
        <v>0</v>
      </c>
      <c r="H83" s="134">
        <f t="shared" si="0"/>
        <v>0</v>
      </c>
      <c r="I83" s="134">
        <f t="shared" si="1"/>
        <v>0</v>
      </c>
      <c r="J83" s="134">
        <f t="shared" si="2"/>
        <v>0</v>
      </c>
      <c r="K83" s="118"/>
      <c r="L83" s="119" t="s">
        <v>187</v>
      </c>
      <c r="M83" s="120" t="s">
        <v>26</v>
      </c>
      <c r="N83" s="124" t="s">
        <v>63</v>
      </c>
      <c r="O83" s="63"/>
      <c r="P83" s="112">
        <f>1-ETS_Emi_Coeff!P83</f>
        <v>0</v>
      </c>
      <c r="Q83" s="25" t="s">
        <v>226</v>
      </c>
      <c r="R83" s="25" t="s">
        <v>238</v>
      </c>
    </row>
    <row r="84" spans="2:19">
      <c r="B84" s="45"/>
      <c r="C84" s="119"/>
      <c r="D84" s="119" t="s">
        <v>60</v>
      </c>
      <c r="E84" s="120"/>
      <c r="F84" s="120" t="s">
        <v>27</v>
      </c>
      <c r="G84" s="117">
        <f>HLOOKUP((RIGHT(F84,3)),$W$4:$AI$6,3,FALSE)*P84</f>
        <v>0</v>
      </c>
      <c r="H84" s="134">
        <f t="shared" si="0"/>
        <v>0</v>
      </c>
      <c r="I84" s="134">
        <f t="shared" si="1"/>
        <v>0</v>
      </c>
      <c r="J84" s="134">
        <f t="shared" si="2"/>
        <v>0</v>
      </c>
      <c r="K84" s="118"/>
      <c r="L84" s="119" t="s">
        <v>187</v>
      </c>
      <c r="M84" s="120" t="s">
        <v>27</v>
      </c>
      <c r="N84" s="124" t="s">
        <v>63</v>
      </c>
      <c r="O84" s="63"/>
      <c r="P84" s="112">
        <f>1-ETS_Emi_Coeff!P84</f>
        <v>0</v>
      </c>
      <c r="Q84" s="25" t="s">
        <v>226</v>
      </c>
      <c r="R84" s="25" t="s">
        <v>238</v>
      </c>
    </row>
    <row r="85" spans="2:19">
      <c r="B85" s="45"/>
      <c r="C85" s="119"/>
      <c r="D85" s="119" t="s">
        <v>60</v>
      </c>
      <c r="E85" s="120"/>
      <c r="F85" s="120" t="s">
        <v>217</v>
      </c>
      <c r="G85" s="117">
        <f>HLOOKUP((RIGHT(F85,3)),$W$4:$AI$6,3,FALSE)*P85</f>
        <v>0</v>
      </c>
      <c r="H85" s="134">
        <f t="shared" si="0"/>
        <v>0</v>
      </c>
      <c r="I85" s="134">
        <f t="shared" si="1"/>
        <v>0</v>
      </c>
      <c r="J85" s="134">
        <f t="shared" si="2"/>
        <v>0</v>
      </c>
      <c r="K85" s="118"/>
      <c r="L85" s="119" t="s">
        <v>187</v>
      </c>
      <c r="M85" s="120" t="s">
        <v>217</v>
      </c>
      <c r="N85" s="124" t="s">
        <v>63</v>
      </c>
      <c r="O85" s="63"/>
      <c r="P85" s="112">
        <f>1-ETS_Emi_Coeff!P85</f>
        <v>0</v>
      </c>
      <c r="Q85" s="25" t="s">
        <v>226</v>
      </c>
      <c r="R85" s="25" t="s">
        <v>238</v>
      </c>
      <c r="S85" s="67"/>
    </row>
    <row r="86" spans="2:19">
      <c r="B86" s="78" t="s">
        <v>94</v>
      </c>
      <c r="C86" s="119"/>
      <c r="D86" s="119" t="s">
        <v>60</v>
      </c>
      <c r="E86" s="120"/>
      <c r="F86" s="120" t="s">
        <v>218</v>
      </c>
      <c r="G86" s="117">
        <f>HLOOKUP((RIGHT(F86,3)),$W$4:$AI$6,3,FALSE)*P86</f>
        <v>0</v>
      </c>
      <c r="H86" s="134">
        <f t="shared" si="0"/>
        <v>0</v>
      </c>
      <c r="I86" s="134">
        <f t="shared" si="1"/>
        <v>0</v>
      </c>
      <c r="J86" s="134">
        <f t="shared" si="2"/>
        <v>0</v>
      </c>
      <c r="K86" s="118"/>
      <c r="L86" s="119" t="s">
        <v>187</v>
      </c>
      <c r="M86" s="120" t="s">
        <v>218</v>
      </c>
      <c r="N86" s="124" t="s">
        <v>63</v>
      </c>
      <c r="O86" s="63"/>
      <c r="P86" s="112">
        <f>1-ETS_Emi_Coeff!P86</f>
        <v>0</v>
      </c>
      <c r="Q86" s="25" t="s">
        <v>226</v>
      </c>
      <c r="R86" s="25" t="s">
        <v>238</v>
      </c>
      <c r="S86" s="67" t="s">
        <v>246</v>
      </c>
    </row>
    <row r="87" spans="2:19" ht="17.25" customHeight="1">
      <c r="B87" s="45"/>
      <c r="C87" s="119"/>
      <c r="D87" s="119" t="s">
        <v>60</v>
      </c>
      <c r="E87" s="120"/>
      <c r="F87" s="120" t="s">
        <v>22</v>
      </c>
      <c r="G87" s="117">
        <f>HLOOKUP((RIGHT(F87,3)),$W$4:$AI$6,3,FALSE)*P87</f>
        <v>0</v>
      </c>
      <c r="H87" s="134">
        <f t="shared" si="0"/>
        <v>0</v>
      </c>
      <c r="I87" s="134">
        <f t="shared" si="1"/>
        <v>0</v>
      </c>
      <c r="J87" s="134">
        <f t="shared" si="2"/>
        <v>0</v>
      </c>
      <c r="K87" s="118"/>
      <c r="L87" s="119" t="s">
        <v>31</v>
      </c>
      <c r="M87" s="120" t="s">
        <v>22</v>
      </c>
      <c r="N87" s="124" t="s">
        <v>63</v>
      </c>
      <c r="O87" s="63"/>
      <c r="P87" s="112">
        <f>1-ETS_Emi_Coeff!P87</f>
        <v>0</v>
      </c>
      <c r="Q87" s="25" t="s">
        <v>227</v>
      </c>
      <c r="R87" s="25" t="s">
        <v>238</v>
      </c>
    </row>
    <row r="88" spans="2:19">
      <c r="B88" s="45"/>
      <c r="C88" s="119"/>
      <c r="D88" s="119" t="s">
        <v>60</v>
      </c>
      <c r="E88" s="120"/>
      <c r="F88" s="120" t="s">
        <v>24</v>
      </c>
      <c r="G88" s="117">
        <f>HLOOKUP((RIGHT(F88,3)),$W$4:$AI$6,3,FALSE)*P88</f>
        <v>0</v>
      </c>
      <c r="H88" s="134">
        <f t="shared" si="0"/>
        <v>0</v>
      </c>
      <c r="I88" s="134">
        <f t="shared" si="1"/>
        <v>0</v>
      </c>
      <c r="J88" s="134">
        <f t="shared" si="2"/>
        <v>0</v>
      </c>
      <c r="K88" s="118"/>
      <c r="L88" s="119" t="s">
        <v>31</v>
      </c>
      <c r="M88" s="120" t="s">
        <v>24</v>
      </c>
      <c r="N88" s="124" t="s">
        <v>63</v>
      </c>
      <c r="O88" s="63"/>
      <c r="P88" s="112">
        <f>1-ETS_Emi_Coeff!P88</f>
        <v>0</v>
      </c>
      <c r="Q88" s="25" t="s">
        <v>227</v>
      </c>
      <c r="R88" s="25" t="s">
        <v>238</v>
      </c>
    </row>
    <row r="89" spans="2:19">
      <c r="B89" s="45"/>
      <c r="C89" s="119"/>
      <c r="D89" s="119" t="s">
        <v>60</v>
      </c>
      <c r="E89" s="120"/>
      <c r="F89" s="120" t="s">
        <v>25</v>
      </c>
      <c r="G89" s="117">
        <f>HLOOKUP((RIGHT(F89,3)),$W$4:$AI$6,3,FALSE)*P89</f>
        <v>0</v>
      </c>
      <c r="H89" s="134">
        <f t="shared" si="0"/>
        <v>0</v>
      </c>
      <c r="I89" s="134">
        <f t="shared" si="1"/>
        <v>0</v>
      </c>
      <c r="J89" s="134">
        <f t="shared" si="2"/>
        <v>0</v>
      </c>
      <c r="K89" s="118"/>
      <c r="L89" s="119" t="s">
        <v>31</v>
      </c>
      <c r="M89" s="120" t="s">
        <v>25</v>
      </c>
      <c r="N89" s="124" t="s">
        <v>63</v>
      </c>
      <c r="O89" s="63"/>
      <c r="P89" s="112">
        <f>1-ETS_Emi_Coeff!P89</f>
        <v>0</v>
      </c>
      <c r="Q89" s="25" t="s">
        <v>227</v>
      </c>
      <c r="R89" s="25" t="s">
        <v>238</v>
      </c>
    </row>
    <row r="90" spans="2:19">
      <c r="B90" s="45"/>
      <c r="C90" s="119"/>
      <c r="D90" s="119" t="s">
        <v>60</v>
      </c>
      <c r="E90" s="120"/>
      <c r="F90" s="120" t="s">
        <v>26</v>
      </c>
      <c r="G90" s="117">
        <f>HLOOKUP((RIGHT(F90,3)),$W$4:$AI$6,3,FALSE)*P90</f>
        <v>0</v>
      </c>
      <c r="H90" s="134">
        <f t="shared" si="0"/>
        <v>0</v>
      </c>
      <c r="I90" s="134">
        <f t="shared" si="1"/>
        <v>0</v>
      </c>
      <c r="J90" s="134">
        <f t="shared" si="2"/>
        <v>0</v>
      </c>
      <c r="K90" s="118"/>
      <c r="L90" s="119" t="s">
        <v>31</v>
      </c>
      <c r="M90" s="120" t="s">
        <v>26</v>
      </c>
      <c r="N90" s="124" t="s">
        <v>63</v>
      </c>
      <c r="O90" s="63"/>
      <c r="P90" s="112">
        <f>1-ETS_Emi_Coeff!P90</f>
        <v>0</v>
      </c>
      <c r="Q90" s="25" t="s">
        <v>227</v>
      </c>
      <c r="R90" s="25" t="s">
        <v>238</v>
      </c>
    </row>
    <row r="91" spans="2:19">
      <c r="B91" s="45"/>
      <c r="C91" s="119"/>
      <c r="D91" s="119" t="s">
        <v>60</v>
      </c>
      <c r="E91" s="120"/>
      <c r="F91" s="120" t="s">
        <v>27</v>
      </c>
      <c r="G91" s="117">
        <f>HLOOKUP((RIGHT(F91,3)),$W$4:$AI$6,3,FALSE)*P91</f>
        <v>0</v>
      </c>
      <c r="H91" s="134">
        <f t="shared" si="0"/>
        <v>0</v>
      </c>
      <c r="I91" s="134">
        <f t="shared" si="1"/>
        <v>0</v>
      </c>
      <c r="J91" s="134">
        <f t="shared" si="2"/>
        <v>0</v>
      </c>
      <c r="K91" s="118"/>
      <c r="L91" s="119" t="s">
        <v>31</v>
      </c>
      <c r="M91" s="120" t="s">
        <v>27</v>
      </c>
      <c r="N91" s="124" t="s">
        <v>63</v>
      </c>
      <c r="O91" s="63"/>
      <c r="P91" s="112">
        <f>1-ETS_Emi_Coeff!P91</f>
        <v>0</v>
      </c>
      <c r="Q91" s="25" t="s">
        <v>227</v>
      </c>
      <c r="R91" s="25" t="s">
        <v>238</v>
      </c>
    </row>
    <row r="92" spans="2:19">
      <c r="B92" s="45"/>
      <c r="C92" s="119"/>
      <c r="D92" s="119" t="s">
        <v>60</v>
      </c>
      <c r="E92" s="120"/>
      <c r="F92" s="120" t="s">
        <v>217</v>
      </c>
      <c r="G92" s="117">
        <f>HLOOKUP((RIGHT(F92,3)),$W$4:$AI$6,3,FALSE)*P92</f>
        <v>0</v>
      </c>
      <c r="H92" s="134">
        <f t="shared" ref="H92:H130" si="3">G92</f>
        <v>0</v>
      </c>
      <c r="I92" s="134">
        <f t="shared" ref="I92:I130" si="4">G92</f>
        <v>0</v>
      </c>
      <c r="J92" s="134">
        <f t="shared" ref="J92:J130" si="5">G92</f>
        <v>0</v>
      </c>
      <c r="K92" s="118"/>
      <c r="L92" s="119" t="s">
        <v>31</v>
      </c>
      <c r="M92" s="120" t="s">
        <v>217</v>
      </c>
      <c r="N92" s="124" t="s">
        <v>63</v>
      </c>
      <c r="O92" s="63"/>
      <c r="P92" s="112">
        <f>1-ETS_Emi_Coeff!P92</f>
        <v>0</v>
      </c>
      <c r="Q92" s="25" t="s">
        <v>227</v>
      </c>
      <c r="R92" s="25" t="s">
        <v>238</v>
      </c>
      <c r="S92" s="67"/>
    </row>
    <row r="93" spans="2:19">
      <c r="B93" s="78" t="s">
        <v>94</v>
      </c>
      <c r="C93" s="119"/>
      <c r="D93" s="119" t="s">
        <v>60</v>
      </c>
      <c r="E93" s="120"/>
      <c r="F93" s="120" t="s">
        <v>218</v>
      </c>
      <c r="G93" s="117">
        <f>HLOOKUP((RIGHT(F93,3)),$W$4:$AI$6,3,FALSE)*P93</f>
        <v>0</v>
      </c>
      <c r="H93" s="134">
        <f t="shared" si="3"/>
        <v>0</v>
      </c>
      <c r="I93" s="134">
        <f t="shared" si="4"/>
        <v>0</v>
      </c>
      <c r="J93" s="134">
        <f t="shared" si="5"/>
        <v>0</v>
      </c>
      <c r="K93" s="118"/>
      <c r="L93" s="119" t="s">
        <v>31</v>
      </c>
      <c r="M93" s="120" t="s">
        <v>218</v>
      </c>
      <c r="N93" s="124" t="s">
        <v>63</v>
      </c>
      <c r="O93" s="63"/>
      <c r="P93" s="112">
        <f>1-ETS_Emi_Coeff!P93</f>
        <v>0</v>
      </c>
      <c r="Q93" s="25" t="s">
        <v>227</v>
      </c>
      <c r="R93" s="25" t="s">
        <v>238</v>
      </c>
      <c r="S93" s="67" t="s">
        <v>246</v>
      </c>
    </row>
    <row r="94" spans="2:19">
      <c r="B94" s="45"/>
      <c r="C94" s="119"/>
      <c r="D94" s="119" t="s">
        <v>60</v>
      </c>
      <c r="E94" s="120"/>
      <c r="F94" s="120" t="s">
        <v>22</v>
      </c>
      <c r="G94" s="117">
        <f>HLOOKUP((RIGHT(F94,3)),$W$4:$AI$6,3,FALSE)*P94</f>
        <v>94.25</v>
      </c>
      <c r="H94" s="134">
        <f t="shared" si="3"/>
        <v>94.25</v>
      </c>
      <c r="I94" s="134">
        <f t="shared" si="4"/>
        <v>94.25</v>
      </c>
      <c r="J94" s="134">
        <f t="shared" si="5"/>
        <v>94.25</v>
      </c>
      <c r="K94" s="118"/>
      <c r="L94" s="119" t="s">
        <v>34</v>
      </c>
      <c r="M94" s="120" t="s">
        <v>22</v>
      </c>
      <c r="N94" s="124" t="s">
        <v>63</v>
      </c>
      <c r="O94" s="63"/>
      <c r="P94" s="112">
        <f>1-ETS_Emi_Coeff!P94</f>
        <v>1</v>
      </c>
      <c r="Q94" s="25" t="s">
        <v>228</v>
      </c>
      <c r="R94" s="25" t="s">
        <v>228</v>
      </c>
    </row>
    <row r="95" spans="2:19">
      <c r="B95" s="45"/>
      <c r="C95" s="119"/>
      <c r="D95" s="119" t="s">
        <v>60</v>
      </c>
      <c r="E95" s="120"/>
      <c r="F95" s="120" t="s">
        <v>24</v>
      </c>
      <c r="G95" s="117">
        <f>HLOOKUP((RIGHT(F95,3)),$W$4:$AI$6,3,FALSE)*P95</f>
        <v>78</v>
      </c>
      <c r="H95" s="134">
        <f t="shared" si="3"/>
        <v>78</v>
      </c>
      <c r="I95" s="134">
        <f t="shared" si="4"/>
        <v>78</v>
      </c>
      <c r="J95" s="134">
        <f t="shared" si="5"/>
        <v>78</v>
      </c>
      <c r="K95" s="118"/>
      <c r="L95" s="119" t="s">
        <v>34</v>
      </c>
      <c r="M95" s="120" t="s">
        <v>24</v>
      </c>
      <c r="N95" s="124" t="s">
        <v>63</v>
      </c>
      <c r="O95" s="63"/>
      <c r="P95" s="112">
        <f>1-ETS_Emi_Coeff!P95</f>
        <v>1</v>
      </c>
      <c r="Q95" s="25" t="s">
        <v>228</v>
      </c>
      <c r="R95" s="25" t="s">
        <v>228</v>
      </c>
    </row>
    <row r="96" spans="2:19">
      <c r="B96" s="45"/>
      <c r="C96" s="119"/>
      <c r="D96" s="119" t="s">
        <v>60</v>
      </c>
      <c r="E96" s="120"/>
      <c r="F96" s="120" t="s">
        <v>25</v>
      </c>
      <c r="G96" s="117">
        <f>HLOOKUP((RIGHT(F96,3)),$W$4:$AI$6,3,FALSE)*P96</f>
        <v>74</v>
      </c>
      <c r="H96" s="134">
        <f t="shared" si="3"/>
        <v>74</v>
      </c>
      <c r="I96" s="134">
        <f t="shared" si="4"/>
        <v>74</v>
      </c>
      <c r="J96" s="134">
        <f t="shared" si="5"/>
        <v>74</v>
      </c>
      <c r="K96" s="118"/>
      <c r="L96" s="119" t="s">
        <v>34</v>
      </c>
      <c r="M96" s="120" t="s">
        <v>25</v>
      </c>
      <c r="N96" s="124" t="s">
        <v>63</v>
      </c>
      <c r="O96" s="63"/>
      <c r="P96" s="112">
        <f>1-ETS_Emi_Coeff!P96</f>
        <v>1</v>
      </c>
      <c r="Q96" s="25" t="s">
        <v>228</v>
      </c>
      <c r="R96" s="25" t="s">
        <v>228</v>
      </c>
    </row>
    <row r="97" spans="2:19">
      <c r="B97" s="45"/>
      <c r="C97" s="119"/>
      <c r="D97" s="119" t="s">
        <v>60</v>
      </c>
      <c r="E97" s="120"/>
      <c r="F97" s="120" t="s">
        <v>26</v>
      </c>
      <c r="G97" s="117">
        <f>HLOOKUP((RIGHT(F97,3)),$W$4:$AI$6,3,FALSE)*P97</f>
        <v>37</v>
      </c>
      <c r="H97" s="134">
        <f t="shared" si="3"/>
        <v>37</v>
      </c>
      <c r="I97" s="134">
        <f t="shared" si="4"/>
        <v>37</v>
      </c>
      <c r="J97" s="134">
        <f t="shared" si="5"/>
        <v>37</v>
      </c>
      <c r="K97" s="118"/>
      <c r="L97" s="119" t="s">
        <v>34</v>
      </c>
      <c r="M97" s="120" t="s">
        <v>26</v>
      </c>
      <c r="N97" s="124" t="s">
        <v>63</v>
      </c>
      <c r="O97" s="63"/>
      <c r="P97" s="112">
        <f>1-ETS_Emi_Coeff!P97</f>
        <v>1</v>
      </c>
      <c r="Q97" s="25" t="s">
        <v>228</v>
      </c>
      <c r="R97" s="25" t="s">
        <v>228</v>
      </c>
    </row>
    <row r="98" spans="2:19" ht="15" customHeight="1">
      <c r="B98" s="45"/>
      <c r="C98" s="119"/>
      <c r="D98" s="119" t="s">
        <v>60</v>
      </c>
      <c r="E98" s="120"/>
      <c r="F98" s="120" t="s">
        <v>27</v>
      </c>
      <c r="G98" s="117">
        <f>HLOOKUP((RIGHT(F98,3)),$W$4:$AI$6,3,FALSE)*P98</f>
        <v>56.79</v>
      </c>
      <c r="H98" s="134">
        <f t="shared" si="3"/>
        <v>56.79</v>
      </c>
      <c r="I98" s="134">
        <f t="shared" si="4"/>
        <v>56.79</v>
      </c>
      <c r="J98" s="134">
        <f t="shared" si="5"/>
        <v>56.79</v>
      </c>
      <c r="K98" s="118"/>
      <c r="L98" s="119" t="s">
        <v>34</v>
      </c>
      <c r="M98" s="120" t="s">
        <v>27</v>
      </c>
      <c r="N98" s="124" t="s">
        <v>63</v>
      </c>
      <c r="O98" s="63"/>
      <c r="P98" s="112">
        <f>1-ETS_Emi_Coeff!P98</f>
        <v>1</v>
      </c>
      <c r="Q98" s="25" t="s">
        <v>228</v>
      </c>
      <c r="R98" s="25" t="s">
        <v>228</v>
      </c>
    </row>
    <row r="99" spans="2:19" ht="15" customHeight="1">
      <c r="B99" s="45"/>
      <c r="C99" s="119"/>
      <c r="D99" s="119" t="s">
        <v>60</v>
      </c>
      <c r="E99" s="120"/>
      <c r="F99" s="120" t="s">
        <v>217</v>
      </c>
      <c r="G99" s="117">
        <f>HLOOKUP((RIGHT(F99,3)),$W$4:$AI$6,3,FALSE)*P99</f>
        <v>63.1</v>
      </c>
      <c r="H99" s="134">
        <f t="shared" si="3"/>
        <v>63.1</v>
      </c>
      <c r="I99" s="134">
        <f t="shared" si="4"/>
        <v>63.1</v>
      </c>
      <c r="J99" s="134">
        <f t="shared" si="5"/>
        <v>63.1</v>
      </c>
      <c r="K99" s="118"/>
      <c r="L99" s="119" t="s">
        <v>34</v>
      </c>
      <c r="M99" s="120" t="s">
        <v>217</v>
      </c>
      <c r="N99" s="124" t="s">
        <v>63</v>
      </c>
      <c r="O99" s="63"/>
      <c r="P99" s="112">
        <f>1-ETS_Emi_Coeff!P99</f>
        <v>1</v>
      </c>
      <c r="Q99" s="25" t="s">
        <v>228</v>
      </c>
      <c r="R99" s="25" t="s">
        <v>228</v>
      </c>
      <c r="S99" s="67"/>
    </row>
    <row r="100" spans="2:19" ht="15" customHeight="1">
      <c r="B100" s="78" t="s">
        <v>94</v>
      </c>
      <c r="C100" s="119"/>
      <c r="D100" s="119" t="s">
        <v>60</v>
      </c>
      <c r="E100" s="120"/>
      <c r="F100" s="120" t="s">
        <v>218</v>
      </c>
      <c r="G100" s="117">
        <f>HLOOKUP((RIGHT(F100,3)),$W$4:$AI$6,3,FALSE)*P100</f>
        <v>73</v>
      </c>
      <c r="H100" s="134">
        <f t="shared" si="3"/>
        <v>73</v>
      </c>
      <c r="I100" s="134">
        <f t="shared" si="4"/>
        <v>73</v>
      </c>
      <c r="J100" s="134">
        <f t="shared" si="5"/>
        <v>73</v>
      </c>
      <c r="K100" s="118"/>
      <c r="L100" s="119" t="s">
        <v>34</v>
      </c>
      <c r="M100" s="120" t="s">
        <v>218</v>
      </c>
      <c r="N100" s="124" t="s">
        <v>63</v>
      </c>
      <c r="O100" s="63"/>
      <c r="P100" s="112">
        <f>1-ETS_Emi_Coeff!P100</f>
        <v>1</v>
      </c>
      <c r="Q100" s="25" t="s">
        <v>228</v>
      </c>
      <c r="R100" s="25" t="s">
        <v>228</v>
      </c>
      <c r="S100" s="67" t="s">
        <v>246</v>
      </c>
    </row>
    <row r="101" spans="2:19" ht="15" customHeight="1">
      <c r="B101" s="45"/>
      <c r="C101" s="119"/>
      <c r="D101" s="119" t="s">
        <v>60</v>
      </c>
      <c r="E101" s="120"/>
      <c r="F101" s="120" t="s">
        <v>22</v>
      </c>
      <c r="G101" s="117">
        <f>HLOOKUP((RIGHT(F101,3)),$W$4:$AI$6,3,FALSE)*P101</f>
        <v>94.25</v>
      </c>
      <c r="H101" s="134">
        <f t="shared" si="3"/>
        <v>94.25</v>
      </c>
      <c r="I101" s="134">
        <f t="shared" si="4"/>
        <v>94.25</v>
      </c>
      <c r="J101" s="134">
        <f t="shared" si="5"/>
        <v>94.25</v>
      </c>
      <c r="K101" s="118"/>
      <c r="L101" s="119" t="s">
        <v>184</v>
      </c>
      <c r="M101" s="120" t="s">
        <v>22</v>
      </c>
      <c r="N101" s="124" t="s">
        <v>63</v>
      </c>
      <c r="O101" s="63"/>
      <c r="P101" s="112">
        <f>1-ETS_Emi_Coeff!P101</f>
        <v>1</v>
      </c>
      <c r="Q101" s="25" t="s">
        <v>229</v>
      </c>
      <c r="R101" s="25" t="s">
        <v>228</v>
      </c>
      <c r="S101" s="67"/>
    </row>
    <row r="102" spans="2:19" ht="15" customHeight="1">
      <c r="B102" s="45"/>
      <c r="C102" s="119"/>
      <c r="D102" s="119" t="s">
        <v>60</v>
      </c>
      <c r="E102" s="120"/>
      <c r="F102" s="120" t="s">
        <v>24</v>
      </c>
      <c r="G102" s="117">
        <f>HLOOKUP((RIGHT(F102,3)),$W$4:$AI$6,3,FALSE)*P102</f>
        <v>78</v>
      </c>
      <c r="H102" s="134">
        <f t="shared" si="3"/>
        <v>78</v>
      </c>
      <c r="I102" s="134">
        <f t="shared" si="4"/>
        <v>78</v>
      </c>
      <c r="J102" s="134">
        <f t="shared" si="5"/>
        <v>78</v>
      </c>
      <c r="K102" s="118"/>
      <c r="L102" s="119" t="s">
        <v>184</v>
      </c>
      <c r="M102" s="120" t="s">
        <v>24</v>
      </c>
      <c r="N102" s="124" t="s">
        <v>63</v>
      </c>
      <c r="O102" s="63"/>
      <c r="P102" s="112">
        <f>1-ETS_Emi_Coeff!P102</f>
        <v>1</v>
      </c>
      <c r="Q102" s="25" t="s">
        <v>229</v>
      </c>
      <c r="R102" s="25" t="s">
        <v>228</v>
      </c>
      <c r="S102" s="67"/>
    </row>
    <row r="103" spans="2:19" ht="15" customHeight="1">
      <c r="B103" s="45"/>
      <c r="C103" s="119"/>
      <c r="D103" s="119" t="s">
        <v>60</v>
      </c>
      <c r="E103" s="120"/>
      <c r="F103" s="120" t="s">
        <v>25</v>
      </c>
      <c r="G103" s="117">
        <f>HLOOKUP((RIGHT(F103,3)),$W$4:$AI$6,3,FALSE)*P103</f>
        <v>74</v>
      </c>
      <c r="H103" s="134">
        <f t="shared" si="3"/>
        <v>74</v>
      </c>
      <c r="I103" s="134">
        <f t="shared" si="4"/>
        <v>74</v>
      </c>
      <c r="J103" s="134">
        <f t="shared" si="5"/>
        <v>74</v>
      </c>
      <c r="K103" s="118"/>
      <c r="L103" s="119" t="s">
        <v>184</v>
      </c>
      <c r="M103" s="120" t="s">
        <v>25</v>
      </c>
      <c r="N103" s="124" t="s">
        <v>63</v>
      </c>
      <c r="O103" s="63"/>
      <c r="P103" s="112">
        <f>1-ETS_Emi_Coeff!P103</f>
        <v>1</v>
      </c>
      <c r="Q103" s="25" t="s">
        <v>229</v>
      </c>
      <c r="R103" s="25" t="s">
        <v>228</v>
      </c>
      <c r="S103" s="67"/>
    </row>
    <row r="104" spans="2:19" ht="15" customHeight="1">
      <c r="B104" s="45"/>
      <c r="C104" s="119"/>
      <c r="D104" s="119" t="s">
        <v>60</v>
      </c>
      <c r="E104" s="120"/>
      <c r="F104" s="120" t="s">
        <v>26</v>
      </c>
      <c r="G104" s="117">
        <f>HLOOKUP((RIGHT(F104,3)),$W$4:$AI$6,3,FALSE)*P104</f>
        <v>37</v>
      </c>
      <c r="H104" s="134">
        <f t="shared" si="3"/>
        <v>37</v>
      </c>
      <c r="I104" s="134">
        <f t="shared" si="4"/>
        <v>37</v>
      </c>
      <c r="J104" s="134">
        <f t="shared" si="5"/>
        <v>37</v>
      </c>
      <c r="K104" s="118"/>
      <c r="L104" s="119" t="s">
        <v>184</v>
      </c>
      <c r="M104" s="120" t="s">
        <v>26</v>
      </c>
      <c r="N104" s="124" t="s">
        <v>63</v>
      </c>
      <c r="O104" s="63"/>
      <c r="P104" s="112">
        <f>1-ETS_Emi_Coeff!P104</f>
        <v>1</v>
      </c>
      <c r="Q104" s="25" t="s">
        <v>229</v>
      </c>
      <c r="R104" s="25" t="s">
        <v>228</v>
      </c>
      <c r="S104" s="67"/>
    </row>
    <row r="105" spans="2:19" ht="15" customHeight="1">
      <c r="B105" s="45"/>
      <c r="C105" s="119"/>
      <c r="D105" s="119" t="s">
        <v>60</v>
      </c>
      <c r="E105" s="120"/>
      <c r="F105" s="120" t="s">
        <v>27</v>
      </c>
      <c r="G105" s="117">
        <f>HLOOKUP((RIGHT(F105,3)),$W$4:$AI$6,3,FALSE)*P105</f>
        <v>56.79</v>
      </c>
      <c r="H105" s="134">
        <f t="shared" si="3"/>
        <v>56.79</v>
      </c>
      <c r="I105" s="134">
        <f t="shared" si="4"/>
        <v>56.79</v>
      </c>
      <c r="J105" s="134">
        <f t="shared" si="5"/>
        <v>56.79</v>
      </c>
      <c r="K105" s="118"/>
      <c r="L105" s="119" t="s">
        <v>184</v>
      </c>
      <c r="M105" s="120" t="s">
        <v>27</v>
      </c>
      <c r="N105" s="124" t="s">
        <v>63</v>
      </c>
      <c r="O105" s="63"/>
      <c r="P105" s="112">
        <f>1-ETS_Emi_Coeff!P105</f>
        <v>1</v>
      </c>
      <c r="Q105" s="25" t="s">
        <v>229</v>
      </c>
      <c r="R105" s="25" t="s">
        <v>228</v>
      </c>
      <c r="S105" s="67"/>
    </row>
    <row r="106" spans="2:19" ht="15" customHeight="1">
      <c r="B106" s="45"/>
      <c r="C106" s="119"/>
      <c r="D106" s="119" t="s">
        <v>60</v>
      </c>
      <c r="E106" s="120"/>
      <c r="F106" s="120" t="s">
        <v>217</v>
      </c>
      <c r="G106" s="117">
        <f>HLOOKUP((RIGHT(F106,3)),$W$4:$AI$6,3,FALSE)*P106</f>
        <v>63.1</v>
      </c>
      <c r="H106" s="134">
        <f t="shared" si="3"/>
        <v>63.1</v>
      </c>
      <c r="I106" s="134">
        <f t="shared" si="4"/>
        <v>63.1</v>
      </c>
      <c r="J106" s="134">
        <f t="shared" si="5"/>
        <v>63.1</v>
      </c>
      <c r="K106" s="118"/>
      <c r="L106" s="119" t="s">
        <v>184</v>
      </c>
      <c r="M106" s="120" t="s">
        <v>217</v>
      </c>
      <c r="N106" s="124" t="s">
        <v>63</v>
      </c>
      <c r="O106" s="63"/>
      <c r="P106" s="112">
        <f>1-ETS_Emi_Coeff!P106</f>
        <v>1</v>
      </c>
      <c r="Q106" s="25" t="s">
        <v>229</v>
      </c>
      <c r="R106" s="25" t="s">
        <v>228</v>
      </c>
      <c r="S106" s="67"/>
    </row>
    <row r="107" spans="2:19" ht="15" customHeight="1">
      <c r="B107" s="78" t="s">
        <v>94</v>
      </c>
      <c r="C107" s="119"/>
      <c r="D107" s="119" t="s">
        <v>60</v>
      </c>
      <c r="E107" s="120"/>
      <c r="F107" s="120" t="s">
        <v>218</v>
      </c>
      <c r="G107" s="117">
        <f>HLOOKUP((RIGHT(F107,3)),$W$4:$AI$6,3,FALSE)*P107</f>
        <v>73</v>
      </c>
      <c r="H107" s="134">
        <f t="shared" si="3"/>
        <v>73</v>
      </c>
      <c r="I107" s="134">
        <f t="shared" si="4"/>
        <v>73</v>
      </c>
      <c r="J107" s="134">
        <f t="shared" si="5"/>
        <v>73</v>
      </c>
      <c r="K107" s="118"/>
      <c r="L107" s="119" t="s">
        <v>184</v>
      </c>
      <c r="M107" s="120" t="s">
        <v>218</v>
      </c>
      <c r="N107" s="124" t="s">
        <v>63</v>
      </c>
      <c r="O107" s="63"/>
      <c r="P107" s="112">
        <f>1-ETS_Emi_Coeff!P107</f>
        <v>1</v>
      </c>
      <c r="Q107" s="25" t="s">
        <v>229</v>
      </c>
      <c r="R107" s="25" t="s">
        <v>228</v>
      </c>
      <c r="S107" s="67" t="s">
        <v>246</v>
      </c>
    </row>
    <row r="108" spans="2:19" ht="15" customHeight="1">
      <c r="B108" s="45"/>
      <c r="C108" s="119"/>
      <c r="D108" s="119" t="s">
        <v>60</v>
      </c>
      <c r="E108" s="120"/>
      <c r="F108" s="120" t="s">
        <v>22</v>
      </c>
      <c r="G108" s="117">
        <f>HLOOKUP((RIGHT(F108,3)),$W$4:$AI$6,3,FALSE)*P108</f>
        <v>0</v>
      </c>
      <c r="H108" s="134">
        <f t="shared" si="3"/>
        <v>0</v>
      </c>
      <c r="I108" s="134">
        <f t="shared" si="4"/>
        <v>0</v>
      </c>
      <c r="J108" s="134">
        <f t="shared" si="5"/>
        <v>0</v>
      </c>
      <c r="K108" s="118"/>
      <c r="L108" s="119" t="s">
        <v>185</v>
      </c>
      <c r="M108" s="120" t="s">
        <v>22</v>
      </c>
      <c r="N108" s="124" t="s">
        <v>63</v>
      </c>
      <c r="O108" s="63"/>
      <c r="P108" s="112">
        <f>1-ETS_Emi_Coeff!P108</f>
        <v>0</v>
      </c>
      <c r="Q108" s="25" t="s">
        <v>230</v>
      </c>
      <c r="R108" s="25" t="s">
        <v>238</v>
      </c>
      <c r="S108" s="67"/>
    </row>
    <row r="109" spans="2:19" ht="15" customHeight="1">
      <c r="B109" s="45"/>
      <c r="C109" s="119"/>
      <c r="D109" s="119" t="s">
        <v>60</v>
      </c>
      <c r="E109" s="120"/>
      <c r="F109" s="120" t="s">
        <v>24</v>
      </c>
      <c r="G109" s="117">
        <f>HLOOKUP((RIGHT(F109,3)),$W$4:$AI$6,3,FALSE)*P109</f>
        <v>0</v>
      </c>
      <c r="H109" s="134">
        <f t="shared" si="3"/>
        <v>0</v>
      </c>
      <c r="I109" s="134">
        <f t="shared" si="4"/>
        <v>0</v>
      </c>
      <c r="J109" s="134">
        <f t="shared" si="5"/>
        <v>0</v>
      </c>
      <c r="K109" s="118"/>
      <c r="L109" s="119" t="s">
        <v>185</v>
      </c>
      <c r="M109" s="120" t="s">
        <v>24</v>
      </c>
      <c r="N109" s="124" t="s">
        <v>63</v>
      </c>
      <c r="O109" s="63"/>
      <c r="P109" s="112">
        <f>1-ETS_Emi_Coeff!P109</f>
        <v>0</v>
      </c>
      <c r="Q109" s="25" t="s">
        <v>230</v>
      </c>
      <c r="R109" s="25" t="s">
        <v>238</v>
      </c>
      <c r="S109" s="67"/>
    </row>
    <row r="110" spans="2:19" ht="15" customHeight="1">
      <c r="B110" s="45"/>
      <c r="C110" s="119"/>
      <c r="D110" s="119" t="s">
        <v>60</v>
      </c>
      <c r="E110" s="120"/>
      <c r="F110" s="120" t="s">
        <v>25</v>
      </c>
      <c r="G110" s="117">
        <f>HLOOKUP((RIGHT(F110,3)),$W$4:$AI$6,3,FALSE)*P110</f>
        <v>0</v>
      </c>
      <c r="H110" s="134">
        <f t="shared" si="3"/>
        <v>0</v>
      </c>
      <c r="I110" s="134">
        <f t="shared" si="4"/>
        <v>0</v>
      </c>
      <c r="J110" s="134">
        <f t="shared" si="5"/>
        <v>0</v>
      </c>
      <c r="K110" s="118"/>
      <c r="L110" s="119" t="s">
        <v>185</v>
      </c>
      <c r="M110" s="120" t="s">
        <v>25</v>
      </c>
      <c r="N110" s="124" t="s">
        <v>63</v>
      </c>
      <c r="O110" s="63"/>
      <c r="P110" s="112">
        <f>1-ETS_Emi_Coeff!P110</f>
        <v>0</v>
      </c>
      <c r="Q110" s="25" t="s">
        <v>230</v>
      </c>
      <c r="R110" s="25" t="s">
        <v>238</v>
      </c>
      <c r="S110" s="67"/>
    </row>
    <row r="111" spans="2:19" ht="15" customHeight="1">
      <c r="B111" s="45"/>
      <c r="C111" s="119"/>
      <c r="D111" s="119" t="s">
        <v>60</v>
      </c>
      <c r="E111" s="120"/>
      <c r="F111" s="120" t="s">
        <v>26</v>
      </c>
      <c r="G111" s="117">
        <f>HLOOKUP((RIGHT(F111,3)),$W$4:$AI$6,3,FALSE)*P111</f>
        <v>0</v>
      </c>
      <c r="H111" s="134">
        <f t="shared" si="3"/>
        <v>0</v>
      </c>
      <c r="I111" s="134">
        <f t="shared" si="4"/>
        <v>0</v>
      </c>
      <c r="J111" s="134">
        <f t="shared" si="5"/>
        <v>0</v>
      </c>
      <c r="K111" s="118"/>
      <c r="L111" s="119" t="s">
        <v>185</v>
      </c>
      <c r="M111" s="120" t="s">
        <v>26</v>
      </c>
      <c r="N111" s="124" t="s">
        <v>63</v>
      </c>
      <c r="O111" s="63"/>
      <c r="P111" s="112">
        <f>1-ETS_Emi_Coeff!P111</f>
        <v>0</v>
      </c>
      <c r="Q111" s="25" t="s">
        <v>230</v>
      </c>
      <c r="R111" s="25" t="s">
        <v>238</v>
      </c>
      <c r="S111" s="67"/>
    </row>
    <row r="112" spans="2:19" ht="15" customHeight="1">
      <c r="B112" s="45"/>
      <c r="C112" s="119"/>
      <c r="D112" s="119" t="s">
        <v>60</v>
      </c>
      <c r="E112" s="120"/>
      <c r="F112" s="120" t="s">
        <v>27</v>
      </c>
      <c r="G112" s="117">
        <f>HLOOKUP((RIGHT(F112,3)),$W$4:$AI$6,3,FALSE)*P112</f>
        <v>0</v>
      </c>
      <c r="H112" s="134">
        <f t="shared" si="3"/>
        <v>0</v>
      </c>
      <c r="I112" s="134">
        <f t="shared" si="4"/>
        <v>0</v>
      </c>
      <c r="J112" s="134">
        <f t="shared" si="5"/>
        <v>0</v>
      </c>
      <c r="K112" s="118"/>
      <c r="L112" s="119" t="s">
        <v>185</v>
      </c>
      <c r="M112" s="120" t="s">
        <v>27</v>
      </c>
      <c r="N112" s="124" t="s">
        <v>63</v>
      </c>
      <c r="O112" s="63"/>
      <c r="P112" s="112">
        <f>1-ETS_Emi_Coeff!P112</f>
        <v>0</v>
      </c>
      <c r="Q112" s="25" t="s">
        <v>230</v>
      </c>
      <c r="R112" s="25" t="s">
        <v>238</v>
      </c>
      <c r="S112" s="67"/>
    </row>
    <row r="113" spans="2:19" ht="15" customHeight="1">
      <c r="B113" s="45"/>
      <c r="C113" s="119"/>
      <c r="D113" s="119" t="s">
        <v>60</v>
      </c>
      <c r="E113" s="120"/>
      <c r="F113" s="120" t="s">
        <v>217</v>
      </c>
      <c r="G113" s="117">
        <f>HLOOKUP((RIGHT(F113,3)),$W$4:$AI$6,3,FALSE)*P113</f>
        <v>0</v>
      </c>
      <c r="H113" s="134">
        <f t="shared" si="3"/>
        <v>0</v>
      </c>
      <c r="I113" s="134">
        <f t="shared" si="4"/>
        <v>0</v>
      </c>
      <c r="J113" s="134">
        <f t="shared" si="5"/>
        <v>0</v>
      </c>
      <c r="K113" s="118"/>
      <c r="L113" s="119" t="s">
        <v>185</v>
      </c>
      <c r="M113" s="120" t="s">
        <v>217</v>
      </c>
      <c r="N113" s="124" t="s">
        <v>63</v>
      </c>
      <c r="O113" s="63"/>
      <c r="P113" s="112">
        <f>1-ETS_Emi_Coeff!P113</f>
        <v>0</v>
      </c>
      <c r="Q113" s="25" t="s">
        <v>230</v>
      </c>
      <c r="R113" s="25" t="s">
        <v>238</v>
      </c>
      <c r="S113" s="67"/>
    </row>
    <row r="114" spans="2:19" ht="15" customHeight="1">
      <c r="B114" s="78" t="s">
        <v>94</v>
      </c>
      <c r="C114" s="119"/>
      <c r="D114" s="119" t="s">
        <v>60</v>
      </c>
      <c r="E114" s="120"/>
      <c r="F114" s="120" t="s">
        <v>218</v>
      </c>
      <c r="G114" s="117">
        <f>HLOOKUP((RIGHT(F114,3)),$W$4:$AI$6,3,FALSE)*P114</f>
        <v>0</v>
      </c>
      <c r="H114" s="134">
        <f t="shared" si="3"/>
        <v>0</v>
      </c>
      <c r="I114" s="134">
        <f t="shared" si="4"/>
        <v>0</v>
      </c>
      <c r="J114" s="134">
        <f t="shared" si="5"/>
        <v>0</v>
      </c>
      <c r="K114" s="118"/>
      <c r="L114" s="119" t="s">
        <v>185</v>
      </c>
      <c r="M114" s="120" t="s">
        <v>218</v>
      </c>
      <c r="N114" s="124" t="s">
        <v>63</v>
      </c>
      <c r="O114" s="63"/>
      <c r="P114" s="112">
        <f>1-ETS_Emi_Coeff!P114</f>
        <v>0</v>
      </c>
      <c r="Q114" s="25" t="s">
        <v>230</v>
      </c>
      <c r="R114" s="25" t="s">
        <v>238</v>
      </c>
      <c r="S114" s="67" t="s">
        <v>246</v>
      </c>
    </row>
    <row r="115" spans="2:19" ht="15" customHeight="1">
      <c r="B115" s="45"/>
      <c r="C115" s="119"/>
      <c r="D115" s="119" t="s">
        <v>60</v>
      </c>
      <c r="E115" s="120"/>
      <c r="F115" s="120" t="s">
        <v>22</v>
      </c>
      <c r="G115" s="117">
        <f>HLOOKUP((RIGHT(F115,3)),$W$4:$AI$6,3,FALSE)*P115</f>
        <v>0</v>
      </c>
      <c r="H115" s="134">
        <f t="shared" si="3"/>
        <v>0</v>
      </c>
      <c r="I115" s="134">
        <f t="shared" si="4"/>
        <v>0</v>
      </c>
      <c r="J115" s="134">
        <f t="shared" si="5"/>
        <v>0</v>
      </c>
      <c r="K115" s="118"/>
      <c r="L115" s="119" t="s">
        <v>210</v>
      </c>
      <c r="M115" s="120" t="s">
        <v>22</v>
      </c>
      <c r="N115" s="124" t="s">
        <v>63</v>
      </c>
      <c r="O115" s="63"/>
      <c r="P115" s="112">
        <f>1-ETS_Emi_Coeff!P115</f>
        <v>0</v>
      </c>
      <c r="Q115" s="25" t="s">
        <v>231</v>
      </c>
      <c r="R115" s="25" t="s">
        <v>238</v>
      </c>
      <c r="S115" s="67"/>
    </row>
    <row r="116" spans="2:19" ht="15" customHeight="1">
      <c r="B116" s="45"/>
      <c r="C116" s="119"/>
      <c r="D116" s="119" t="s">
        <v>60</v>
      </c>
      <c r="E116" s="120"/>
      <c r="F116" s="120" t="s">
        <v>24</v>
      </c>
      <c r="G116" s="117">
        <f>HLOOKUP((RIGHT(F116,3)),$W$4:$AI$6,3,FALSE)*P116</f>
        <v>0</v>
      </c>
      <c r="H116" s="134">
        <f t="shared" si="3"/>
        <v>0</v>
      </c>
      <c r="I116" s="134">
        <f t="shared" si="4"/>
        <v>0</v>
      </c>
      <c r="J116" s="134">
        <f t="shared" si="5"/>
        <v>0</v>
      </c>
      <c r="K116" s="118"/>
      <c r="L116" s="119" t="s">
        <v>210</v>
      </c>
      <c r="M116" s="120" t="s">
        <v>24</v>
      </c>
      <c r="N116" s="124" t="s">
        <v>63</v>
      </c>
      <c r="O116" s="63"/>
      <c r="P116" s="112">
        <f>1-ETS_Emi_Coeff!P116</f>
        <v>0</v>
      </c>
      <c r="Q116" s="25" t="s">
        <v>231</v>
      </c>
      <c r="R116" s="25" t="s">
        <v>238</v>
      </c>
      <c r="S116" s="67"/>
    </row>
    <row r="117" spans="2:19" ht="15" customHeight="1">
      <c r="B117" s="45"/>
      <c r="C117" s="119"/>
      <c r="D117" s="119" t="s">
        <v>60</v>
      </c>
      <c r="E117" s="120"/>
      <c r="F117" s="120" t="s">
        <v>25</v>
      </c>
      <c r="G117" s="117">
        <f>HLOOKUP((RIGHT(F117,3)),$W$4:$AI$6,3,FALSE)*P117</f>
        <v>0</v>
      </c>
      <c r="H117" s="134">
        <f t="shared" si="3"/>
        <v>0</v>
      </c>
      <c r="I117" s="134">
        <f t="shared" si="4"/>
        <v>0</v>
      </c>
      <c r="J117" s="134">
        <f t="shared" si="5"/>
        <v>0</v>
      </c>
      <c r="K117" s="118"/>
      <c r="L117" s="119" t="s">
        <v>210</v>
      </c>
      <c r="M117" s="120" t="s">
        <v>25</v>
      </c>
      <c r="N117" s="124" t="s">
        <v>63</v>
      </c>
      <c r="O117" s="63"/>
      <c r="P117" s="112">
        <f>1-ETS_Emi_Coeff!P117</f>
        <v>0</v>
      </c>
      <c r="Q117" s="25" t="s">
        <v>231</v>
      </c>
      <c r="R117" s="25" t="s">
        <v>238</v>
      </c>
      <c r="S117" s="67"/>
    </row>
    <row r="118" spans="2:19" ht="15" customHeight="1">
      <c r="B118" s="45"/>
      <c r="C118" s="119"/>
      <c r="D118" s="119" t="s">
        <v>60</v>
      </c>
      <c r="E118" s="120"/>
      <c r="F118" s="120" t="s">
        <v>26</v>
      </c>
      <c r="G118" s="117">
        <f>HLOOKUP((RIGHT(F118,3)),$W$4:$AI$6,3,FALSE)*P118</f>
        <v>0</v>
      </c>
      <c r="H118" s="134">
        <f t="shared" si="3"/>
        <v>0</v>
      </c>
      <c r="I118" s="134">
        <f t="shared" si="4"/>
        <v>0</v>
      </c>
      <c r="J118" s="134">
        <f t="shared" si="5"/>
        <v>0</v>
      </c>
      <c r="K118" s="118"/>
      <c r="L118" s="119" t="s">
        <v>210</v>
      </c>
      <c r="M118" s="120" t="s">
        <v>26</v>
      </c>
      <c r="N118" s="124" t="s">
        <v>63</v>
      </c>
      <c r="O118" s="63"/>
      <c r="P118" s="112">
        <f>1-ETS_Emi_Coeff!P118</f>
        <v>0</v>
      </c>
      <c r="Q118" s="25" t="s">
        <v>231</v>
      </c>
      <c r="R118" s="25" t="s">
        <v>238</v>
      </c>
      <c r="S118" s="67"/>
    </row>
    <row r="119" spans="2:19" ht="15" customHeight="1">
      <c r="B119" s="45"/>
      <c r="C119" s="119"/>
      <c r="D119" s="119" t="s">
        <v>60</v>
      </c>
      <c r="E119" s="120"/>
      <c r="F119" s="120" t="s">
        <v>27</v>
      </c>
      <c r="G119" s="117">
        <f>HLOOKUP((RIGHT(F119,3)),$W$4:$AI$6,3,FALSE)*P119</f>
        <v>0</v>
      </c>
      <c r="H119" s="134">
        <f t="shared" si="3"/>
        <v>0</v>
      </c>
      <c r="I119" s="134">
        <f t="shared" si="4"/>
        <v>0</v>
      </c>
      <c r="J119" s="134">
        <f t="shared" si="5"/>
        <v>0</v>
      </c>
      <c r="K119" s="118"/>
      <c r="L119" s="119" t="s">
        <v>210</v>
      </c>
      <c r="M119" s="120" t="s">
        <v>27</v>
      </c>
      <c r="N119" s="124" t="s">
        <v>63</v>
      </c>
      <c r="O119" s="63"/>
      <c r="P119" s="112">
        <f>1-ETS_Emi_Coeff!P119</f>
        <v>0</v>
      </c>
      <c r="Q119" s="25" t="s">
        <v>231</v>
      </c>
      <c r="R119" s="25" t="s">
        <v>238</v>
      </c>
      <c r="S119" s="67"/>
    </row>
    <row r="120" spans="2:19" ht="15" customHeight="1">
      <c r="B120" s="45"/>
      <c r="C120" s="119"/>
      <c r="D120" s="119" t="s">
        <v>60</v>
      </c>
      <c r="E120" s="120"/>
      <c r="F120" s="120" t="s">
        <v>217</v>
      </c>
      <c r="G120" s="117">
        <f>HLOOKUP((RIGHT(F120,3)),$W$4:$AI$6,3,FALSE)*P120</f>
        <v>0</v>
      </c>
      <c r="H120" s="134">
        <f t="shared" si="3"/>
        <v>0</v>
      </c>
      <c r="I120" s="134">
        <f t="shared" si="4"/>
        <v>0</v>
      </c>
      <c r="J120" s="134">
        <f t="shared" si="5"/>
        <v>0</v>
      </c>
      <c r="K120" s="118"/>
      <c r="L120" s="119" t="s">
        <v>210</v>
      </c>
      <c r="M120" s="120" t="s">
        <v>217</v>
      </c>
      <c r="N120" s="124" t="s">
        <v>63</v>
      </c>
      <c r="O120" s="63"/>
      <c r="P120" s="112">
        <f>1-ETS_Emi_Coeff!P120</f>
        <v>0</v>
      </c>
      <c r="Q120" s="25" t="s">
        <v>231</v>
      </c>
      <c r="R120" s="25" t="s">
        <v>238</v>
      </c>
      <c r="S120" s="67"/>
    </row>
    <row r="121" spans="2:19" ht="15" customHeight="1" thickBot="1">
      <c r="B121" s="78" t="s">
        <v>94</v>
      </c>
      <c r="C121" s="119"/>
      <c r="D121" s="119" t="s">
        <v>60</v>
      </c>
      <c r="E121" s="120"/>
      <c r="F121" s="120" t="s">
        <v>218</v>
      </c>
      <c r="G121" s="117">
        <f>HLOOKUP((RIGHT(F121,3)),$W$4:$AI$6,3,FALSE)*P121</f>
        <v>0</v>
      </c>
      <c r="H121" s="134">
        <f t="shared" si="3"/>
        <v>0</v>
      </c>
      <c r="I121" s="134">
        <f t="shared" si="4"/>
        <v>0</v>
      </c>
      <c r="J121" s="134">
        <f t="shared" si="5"/>
        <v>0</v>
      </c>
      <c r="K121" s="118"/>
      <c r="L121" s="119" t="s">
        <v>210</v>
      </c>
      <c r="M121" s="120" t="s">
        <v>218</v>
      </c>
      <c r="N121" s="124" t="s">
        <v>63</v>
      </c>
      <c r="O121" s="63"/>
      <c r="P121" s="112">
        <f>1-ETS_Emi_Coeff!P121</f>
        <v>0</v>
      </c>
      <c r="Q121" s="25" t="s">
        <v>231</v>
      </c>
      <c r="R121" s="25" t="s">
        <v>238</v>
      </c>
      <c r="S121" s="67" t="s">
        <v>246</v>
      </c>
    </row>
    <row r="122" spans="2:19">
      <c r="B122" s="38"/>
      <c r="C122" s="127"/>
      <c r="D122" s="127" t="s">
        <v>60</v>
      </c>
      <c r="E122" s="127"/>
      <c r="F122" s="127" t="s">
        <v>35</v>
      </c>
      <c r="G122" s="121">
        <f>HLOOKUP((RIGHT(F122,3)),$W$4:$AI$6,3,FALSE)*P122</f>
        <v>74</v>
      </c>
      <c r="H122" s="133">
        <f t="shared" si="3"/>
        <v>74</v>
      </c>
      <c r="I122" s="133">
        <f t="shared" si="4"/>
        <v>74</v>
      </c>
      <c r="J122" s="133">
        <f t="shared" si="5"/>
        <v>74</v>
      </c>
      <c r="K122" s="127"/>
      <c r="L122" s="127"/>
      <c r="M122" s="127" t="s">
        <v>35</v>
      </c>
      <c r="N122" s="123" t="s">
        <v>63</v>
      </c>
      <c r="O122" s="63"/>
      <c r="P122" s="112">
        <f>1-ETS_Emi_Coeff!P122</f>
        <v>1</v>
      </c>
      <c r="Q122" s="25"/>
      <c r="R122" s="25" t="s">
        <v>240</v>
      </c>
    </row>
    <row r="123" spans="2:19">
      <c r="B123" s="45"/>
      <c r="C123" s="119"/>
      <c r="D123" s="119" t="s">
        <v>60</v>
      </c>
      <c r="E123" s="119"/>
      <c r="F123" s="119" t="s">
        <v>36</v>
      </c>
      <c r="G123" s="117">
        <f>HLOOKUP((RIGHT(F123,3)),$W$4:$AI$6,3,FALSE)*P123</f>
        <v>73</v>
      </c>
      <c r="H123" s="134">
        <f t="shared" si="3"/>
        <v>73</v>
      </c>
      <c r="I123" s="134">
        <f t="shared" si="4"/>
        <v>73</v>
      </c>
      <c r="J123" s="134">
        <f t="shared" si="5"/>
        <v>73</v>
      </c>
      <c r="K123" s="119"/>
      <c r="L123" s="119"/>
      <c r="M123" s="119" t="s">
        <v>36</v>
      </c>
      <c r="N123" s="124" t="s">
        <v>63</v>
      </c>
      <c r="O123" s="63"/>
      <c r="P123" s="112">
        <f>1-ETS_Emi_Coeff!P123</f>
        <v>1</v>
      </c>
      <c r="Q123" s="2"/>
      <c r="R123" s="25" t="s">
        <v>240</v>
      </c>
    </row>
    <row r="124" spans="2:19" ht="15" customHeight="1">
      <c r="B124" s="45"/>
      <c r="C124" s="119"/>
      <c r="D124" s="119" t="s">
        <v>60</v>
      </c>
      <c r="E124" s="119"/>
      <c r="F124" s="119" t="s">
        <v>37</v>
      </c>
      <c r="G124" s="117">
        <f>HLOOKUP((RIGHT(F124,3)),$W$4:$AI$6,3,FALSE)*P124</f>
        <v>56.79</v>
      </c>
      <c r="H124" s="134">
        <f t="shared" si="3"/>
        <v>56.79</v>
      </c>
      <c r="I124" s="134">
        <f t="shared" si="4"/>
        <v>56.79</v>
      </c>
      <c r="J124" s="134">
        <f t="shared" si="5"/>
        <v>56.79</v>
      </c>
      <c r="K124" s="119"/>
      <c r="L124" s="119"/>
      <c r="M124" s="119" t="s">
        <v>37</v>
      </c>
      <c r="N124" s="124" t="s">
        <v>63</v>
      </c>
      <c r="O124" s="63"/>
      <c r="P124" s="112">
        <f>1-ETS_Emi_Coeff!P124</f>
        <v>1</v>
      </c>
      <c r="Q124" s="2"/>
      <c r="R124" s="25" t="s">
        <v>240</v>
      </c>
    </row>
    <row r="125" spans="2:19" ht="15" customHeight="1">
      <c r="B125" s="45"/>
      <c r="C125" s="119"/>
      <c r="D125" s="119" t="s">
        <v>60</v>
      </c>
      <c r="E125" s="119"/>
      <c r="F125" s="119" t="s">
        <v>232</v>
      </c>
      <c r="G125" s="117">
        <f>HLOOKUP((RIGHT(F125,3)),$W$4:$AI$6,3,FALSE)*P125</f>
        <v>63.1</v>
      </c>
      <c r="H125" s="134">
        <f t="shared" si="3"/>
        <v>63.1</v>
      </c>
      <c r="I125" s="134">
        <f t="shared" si="4"/>
        <v>63.1</v>
      </c>
      <c r="J125" s="134">
        <f t="shared" si="5"/>
        <v>63.1</v>
      </c>
      <c r="K125" s="119"/>
      <c r="L125" s="119"/>
      <c r="M125" s="119" t="s">
        <v>232</v>
      </c>
      <c r="N125" s="124" t="s">
        <v>63</v>
      </c>
      <c r="O125" s="63"/>
      <c r="P125" s="112">
        <f>1-ETS_Emi_Coeff!P125</f>
        <v>1</v>
      </c>
      <c r="Q125" s="2"/>
      <c r="R125" s="25" t="s">
        <v>240</v>
      </c>
      <c r="S125" s="67"/>
    </row>
    <row r="126" spans="2:19" ht="15" customHeight="1">
      <c r="B126" s="45"/>
      <c r="C126" s="119"/>
      <c r="D126" s="119" t="s">
        <v>60</v>
      </c>
      <c r="E126" s="119"/>
      <c r="F126" s="119" t="s">
        <v>233</v>
      </c>
      <c r="G126" s="117">
        <f>HLOOKUP((RIGHT(F126,3)),$W$4:$AI$6,3,FALSE)*P126</f>
        <v>73</v>
      </c>
      <c r="H126" s="134">
        <f t="shared" si="3"/>
        <v>73</v>
      </c>
      <c r="I126" s="134">
        <f t="shared" si="4"/>
        <v>73</v>
      </c>
      <c r="J126" s="134">
        <f t="shared" si="5"/>
        <v>73</v>
      </c>
      <c r="K126" s="119"/>
      <c r="L126" s="119"/>
      <c r="M126" s="119" t="s">
        <v>233</v>
      </c>
      <c r="N126" s="124" t="s">
        <v>63</v>
      </c>
      <c r="O126" s="63"/>
      <c r="P126" s="112">
        <f>1-ETS_Emi_Coeff!P126</f>
        <v>1</v>
      </c>
      <c r="Q126" s="2" t="s">
        <v>236</v>
      </c>
      <c r="R126" s="25" t="s">
        <v>240</v>
      </c>
      <c r="S126" s="67"/>
    </row>
    <row r="127" spans="2:19" ht="15" customHeight="1">
      <c r="B127" s="45"/>
      <c r="C127" s="119"/>
      <c r="D127" s="119" t="s">
        <v>60</v>
      </c>
      <c r="E127" s="119"/>
      <c r="F127" s="119" t="s">
        <v>234</v>
      </c>
      <c r="G127" s="117">
        <f>HLOOKUP((RIGHT(F127,3)),$W$4:$AI$6,3,FALSE)*P127</f>
        <v>71.900000000000006</v>
      </c>
      <c r="H127" s="134">
        <f t="shared" si="3"/>
        <v>71.900000000000006</v>
      </c>
      <c r="I127" s="134">
        <f t="shared" si="4"/>
        <v>71.900000000000006</v>
      </c>
      <c r="J127" s="134">
        <f t="shared" si="5"/>
        <v>71.900000000000006</v>
      </c>
      <c r="K127" s="119"/>
      <c r="L127" s="119"/>
      <c r="M127" s="119" t="s">
        <v>234</v>
      </c>
      <c r="N127" s="124" t="s">
        <v>63</v>
      </c>
      <c r="O127" s="63"/>
      <c r="P127" s="112">
        <f>1-ETS_Emi_Coeff!P127</f>
        <v>1</v>
      </c>
      <c r="Q127" s="2" t="s">
        <v>236</v>
      </c>
      <c r="R127" s="25" t="s">
        <v>240</v>
      </c>
      <c r="S127" s="67"/>
    </row>
    <row r="128" spans="2:19" ht="15" customHeight="1" thickBot="1">
      <c r="B128" s="45"/>
      <c r="C128" s="119"/>
      <c r="D128" s="119" t="s">
        <v>60</v>
      </c>
      <c r="E128" s="119"/>
      <c r="F128" s="119" t="s">
        <v>250</v>
      </c>
      <c r="G128" s="117">
        <f>HLOOKUP((RIGHT(F128,3)),$W$4:$AI$6,3,FALSE)*P128</f>
        <v>78</v>
      </c>
      <c r="H128" s="134">
        <f t="shared" si="3"/>
        <v>78</v>
      </c>
      <c r="I128" s="134">
        <f t="shared" si="4"/>
        <v>78</v>
      </c>
      <c r="J128" s="134">
        <f t="shared" si="5"/>
        <v>78</v>
      </c>
      <c r="K128" s="119"/>
      <c r="L128" s="119"/>
      <c r="M128" s="119" t="s">
        <v>250</v>
      </c>
      <c r="N128" s="124" t="s">
        <v>63</v>
      </c>
      <c r="O128" s="63"/>
      <c r="P128" s="112">
        <f>1-ETS_Emi_Coeff!P128</f>
        <v>1</v>
      </c>
      <c r="Q128" s="2" t="s">
        <v>237</v>
      </c>
      <c r="R128" s="25" t="s">
        <v>240</v>
      </c>
      <c r="S128" s="67"/>
    </row>
    <row r="129" spans="2:19">
      <c r="B129" s="38"/>
      <c r="C129" s="127"/>
      <c r="D129" s="127" t="s">
        <v>60</v>
      </c>
      <c r="E129" s="127"/>
      <c r="F129" s="127" t="s">
        <v>53</v>
      </c>
      <c r="G129" s="121">
        <f>HLOOKUP((RIGHT(F129,3)),$W$4:$AI$6,3,FALSE)*P129</f>
        <v>56.79</v>
      </c>
      <c r="H129" s="133">
        <f t="shared" si="3"/>
        <v>56.79</v>
      </c>
      <c r="I129" s="133">
        <f t="shared" si="4"/>
        <v>56.79</v>
      </c>
      <c r="J129" s="133">
        <f t="shared" si="5"/>
        <v>56.79</v>
      </c>
      <c r="K129" s="127"/>
      <c r="L129" s="127"/>
      <c r="M129" s="127" t="s">
        <v>53</v>
      </c>
      <c r="N129" s="123" t="s">
        <v>63</v>
      </c>
      <c r="O129" s="63"/>
      <c r="P129" s="112">
        <f>1-ETS_Emi_Coeff!P129</f>
        <v>1</v>
      </c>
      <c r="Q129" s="2"/>
      <c r="R129" s="25" t="s">
        <v>241</v>
      </c>
    </row>
    <row r="130" spans="2:19" ht="15" thickBot="1">
      <c r="B130" s="46"/>
      <c r="C130" s="125"/>
      <c r="D130" s="125" t="s">
        <v>60</v>
      </c>
      <c r="E130" s="125"/>
      <c r="F130" s="125" t="s">
        <v>54</v>
      </c>
      <c r="G130" s="122">
        <f>HLOOKUP((RIGHT(F130,3)),$W$4:$AI$6,3,FALSE)*P130</f>
        <v>74</v>
      </c>
      <c r="H130" s="135">
        <f t="shared" si="3"/>
        <v>74</v>
      </c>
      <c r="I130" s="135">
        <f t="shared" si="4"/>
        <v>74</v>
      </c>
      <c r="J130" s="135">
        <f t="shared" si="5"/>
        <v>74</v>
      </c>
      <c r="K130" s="125"/>
      <c r="L130" s="125"/>
      <c r="M130" s="125" t="s">
        <v>54</v>
      </c>
      <c r="N130" s="126" t="s">
        <v>63</v>
      </c>
      <c r="O130" s="63"/>
      <c r="P130" s="112">
        <f>1-ETS_Emi_Coeff!P130</f>
        <v>1</v>
      </c>
      <c r="Q130" s="2"/>
      <c r="R130" s="25" t="s">
        <v>241</v>
      </c>
    </row>
    <row r="131" spans="2:19" ht="15" customHeight="1"/>
    <row r="138" spans="2:19" ht="16.8">
      <c r="S138" s="103" t="s">
        <v>188</v>
      </c>
    </row>
    <row r="139" spans="2:19">
      <c r="S139" s="104"/>
    </row>
    <row r="140" spans="2:19" ht="15">
      <c r="S140" s="105" t="s">
        <v>189</v>
      </c>
    </row>
    <row r="141" spans="2:19" ht="15">
      <c r="S141" s="105" t="s">
        <v>190</v>
      </c>
    </row>
    <row r="142" spans="2:19">
      <c r="S142" s="102"/>
    </row>
    <row r="143" spans="2:19" ht="16.8">
      <c r="S143" s="106" t="s">
        <v>191</v>
      </c>
    </row>
    <row r="144" spans="2:19">
      <c r="S144" s="104"/>
    </row>
    <row r="145" spans="19:19" ht="15">
      <c r="S145" s="105" t="s">
        <v>192</v>
      </c>
    </row>
    <row r="146" spans="19:19" ht="15">
      <c r="S146" s="105" t="s">
        <v>193</v>
      </c>
    </row>
    <row r="147" spans="19:19" ht="15">
      <c r="S147" s="105" t="s">
        <v>194</v>
      </c>
    </row>
    <row r="148" spans="19:19">
      <c r="S148" s="102"/>
    </row>
    <row r="149" spans="19:19" ht="16.8">
      <c r="S149" s="103" t="s">
        <v>195</v>
      </c>
    </row>
    <row r="150" spans="19:19">
      <c r="S150" s="102"/>
    </row>
    <row r="151" spans="19:19" ht="16.8">
      <c r="S151" s="106" t="s">
        <v>196</v>
      </c>
    </row>
    <row r="152" spans="19:19">
      <c r="S152" s="102"/>
    </row>
    <row r="153" spans="19:19" ht="16.8">
      <c r="S153" s="103" t="s">
        <v>197</v>
      </c>
    </row>
    <row r="154" spans="19:19">
      <c r="S154" s="102"/>
    </row>
    <row r="155" spans="19:19" ht="16.8">
      <c r="S155" s="106" t="s">
        <v>198</v>
      </c>
    </row>
    <row r="156" spans="19:19">
      <c r="S156" s="102"/>
    </row>
    <row r="157" spans="19:19" ht="16.8">
      <c r="S157" s="106" t="s">
        <v>199</v>
      </c>
    </row>
    <row r="158" spans="19:19">
      <c r="S158" s="102"/>
    </row>
    <row r="159" spans="19:19" ht="16.8">
      <c r="S159" s="103" t="s">
        <v>200</v>
      </c>
    </row>
    <row r="160" spans="19:19">
      <c r="S160" s="102"/>
    </row>
    <row r="161" spans="19:19" ht="16.8">
      <c r="S161" s="106" t="s">
        <v>201</v>
      </c>
    </row>
    <row r="162" spans="19:19">
      <c r="S162" s="104"/>
    </row>
    <row r="163" spans="19:19">
      <c r="S163" s="107"/>
    </row>
    <row r="164" spans="19:19">
      <c r="S164" s="102"/>
    </row>
    <row r="165" spans="19:19" ht="16.8">
      <c r="S165" s="106" t="s">
        <v>202</v>
      </c>
    </row>
    <row r="187" spans="23:32">
      <c r="X187" s="81" t="s">
        <v>106</v>
      </c>
      <c r="Y187" s="81" t="s">
        <v>107</v>
      </c>
      <c r="Z187" s="81" t="s">
        <v>107</v>
      </c>
      <c r="AA187" s="81" t="s">
        <v>107</v>
      </c>
      <c r="AB187" s="82" t="s">
        <v>33</v>
      </c>
      <c r="AC187" s="82" t="s">
        <v>108</v>
      </c>
      <c r="AD187" s="82"/>
      <c r="AE187" s="82"/>
      <c r="AF187" s="82"/>
    </row>
    <row r="188" spans="23:32">
      <c r="W188" s="8"/>
      <c r="X188" s="83">
        <v>1</v>
      </c>
      <c r="Y188" s="83" t="s">
        <v>109</v>
      </c>
      <c r="Z188" s="83" t="s">
        <v>110</v>
      </c>
      <c r="AA188" s="83" t="s">
        <v>111</v>
      </c>
      <c r="AB188" s="84" t="s">
        <v>112</v>
      </c>
      <c r="AC188" s="85" t="s">
        <v>113</v>
      </c>
      <c r="AD188" s="85"/>
      <c r="AE188" s="85"/>
      <c r="AF188" s="85"/>
    </row>
    <row r="189" spans="23:32">
      <c r="W189" s="8"/>
      <c r="X189" s="83">
        <v>2</v>
      </c>
      <c r="Y189" s="83" t="s">
        <v>114</v>
      </c>
      <c r="Z189" s="83" t="s">
        <v>115</v>
      </c>
      <c r="AA189" s="83" t="s">
        <v>116</v>
      </c>
      <c r="AB189" s="84" t="s">
        <v>117</v>
      </c>
      <c r="AC189" s="85" t="s">
        <v>118</v>
      </c>
      <c r="AD189" s="85"/>
      <c r="AE189" s="85"/>
      <c r="AF189" s="85"/>
    </row>
    <row r="190" spans="23:32">
      <c r="W190" s="8"/>
      <c r="X190" s="83">
        <v>3</v>
      </c>
      <c r="Y190" s="83" t="s">
        <v>119</v>
      </c>
      <c r="Z190" s="83" t="s">
        <v>120</v>
      </c>
      <c r="AA190" s="83" t="s">
        <v>121</v>
      </c>
      <c r="AB190" s="84" t="s">
        <v>122</v>
      </c>
      <c r="AC190" s="85" t="s">
        <v>123</v>
      </c>
      <c r="AD190" s="85"/>
      <c r="AE190" s="85"/>
      <c r="AF190" s="85"/>
    </row>
    <row r="191" spans="23:32">
      <c r="W191" s="8"/>
      <c r="X191" s="83">
        <v>4</v>
      </c>
      <c r="Y191" s="83" t="s">
        <v>124</v>
      </c>
      <c r="Z191" s="83" t="s">
        <v>125</v>
      </c>
      <c r="AA191" s="83" t="s">
        <v>126</v>
      </c>
      <c r="AB191" s="84" t="s">
        <v>127</v>
      </c>
      <c r="AC191" s="86" t="s">
        <v>128</v>
      </c>
      <c r="AD191" s="86"/>
      <c r="AE191" s="86"/>
      <c r="AF191" s="86"/>
    </row>
    <row r="192" spans="23:32">
      <c r="W192" s="8"/>
      <c r="X192" s="83">
        <v>5</v>
      </c>
      <c r="Y192" s="83" t="s">
        <v>129</v>
      </c>
      <c r="Z192" s="83" t="s">
        <v>130</v>
      </c>
      <c r="AA192" s="83" t="s">
        <v>131</v>
      </c>
      <c r="AB192" s="84" t="s">
        <v>132</v>
      </c>
      <c r="AC192" s="86" t="s">
        <v>133</v>
      </c>
      <c r="AD192" s="86"/>
      <c r="AE192" s="86"/>
      <c r="AF192" s="86"/>
    </row>
    <row r="193" spans="23:32">
      <c r="W193" s="8"/>
      <c r="X193" s="83">
        <v>6</v>
      </c>
      <c r="Y193" s="83" t="s">
        <v>134</v>
      </c>
      <c r="Z193" s="83" t="s">
        <v>135</v>
      </c>
      <c r="AA193" s="83" t="s">
        <v>136</v>
      </c>
      <c r="AB193" s="84" t="s">
        <v>137</v>
      </c>
      <c r="AC193" s="86" t="s">
        <v>138</v>
      </c>
      <c r="AD193" s="86"/>
      <c r="AE193" s="86"/>
      <c r="AF193" s="86"/>
    </row>
    <row r="194" spans="23:32">
      <c r="X194" s="83">
        <v>7</v>
      </c>
      <c r="Y194" s="87" t="s">
        <v>139</v>
      </c>
      <c r="Z194" s="87" t="s">
        <v>140</v>
      </c>
      <c r="AA194" s="87" t="s">
        <v>141</v>
      </c>
      <c r="AB194" s="88" t="s">
        <v>142</v>
      </c>
      <c r="AC194" s="89" t="s">
        <v>143</v>
      </c>
      <c r="AD194" s="90"/>
      <c r="AE194" s="90"/>
      <c r="AF194" s="90"/>
    </row>
    <row r="195" spans="23:32">
      <c r="X195" s="83">
        <v>8</v>
      </c>
      <c r="Y195" s="87" t="s">
        <v>144</v>
      </c>
      <c r="Z195" s="87" t="s">
        <v>145</v>
      </c>
      <c r="AA195" s="87" t="s">
        <v>146</v>
      </c>
      <c r="AB195" s="89" t="s">
        <v>147</v>
      </c>
      <c r="AC195" s="89" t="s">
        <v>148</v>
      </c>
      <c r="AD195" s="90"/>
      <c r="AE195" s="90"/>
      <c r="AF195" s="90"/>
    </row>
    <row r="196" spans="23:32">
      <c r="W196" s="8"/>
      <c r="X196" s="83">
        <v>9</v>
      </c>
      <c r="Y196" s="83" t="s">
        <v>149</v>
      </c>
      <c r="Z196" s="83" t="s">
        <v>140</v>
      </c>
      <c r="AA196" s="83" t="s">
        <v>150</v>
      </c>
      <c r="AB196" s="84" t="s">
        <v>151</v>
      </c>
      <c r="AC196" s="86" t="s">
        <v>152</v>
      </c>
      <c r="AD196" s="86"/>
      <c r="AE196" s="86"/>
      <c r="AF196" s="86"/>
    </row>
    <row r="197" spans="23:32">
      <c r="W197" s="8"/>
      <c r="X197" s="83">
        <v>10</v>
      </c>
      <c r="Y197" s="83" t="s">
        <v>153</v>
      </c>
      <c r="Z197" s="83" t="s">
        <v>154</v>
      </c>
      <c r="AA197" s="83" t="s">
        <v>155</v>
      </c>
      <c r="AB197" s="84" t="s">
        <v>156</v>
      </c>
      <c r="AC197" s="86" t="s">
        <v>157</v>
      </c>
      <c r="AD197" s="86"/>
      <c r="AE197" s="86"/>
      <c r="AF197" s="86"/>
    </row>
    <row r="198" spans="23:32">
      <c r="X198" s="83">
        <v>11</v>
      </c>
      <c r="Y198" s="83" t="s">
        <v>158</v>
      </c>
      <c r="Z198" s="83" t="s">
        <v>159</v>
      </c>
      <c r="AA198" s="83" t="s">
        <v>160</v>
      </c>
      <c r="AB198" s="84" t="s">
        <v>1</v>
      </c>
      <c r="AC198" s="85" t="s">
        <v>161</v>
      </c>
      <c r="AD198" s="85"/>
      <c r="AE198" s="85"/>
      <c r="AF198" s="85"/>
    </row>
    <row r="199" spans="23:32">
      <c r="X199" s="83">
        <v>12</v>
      </c>
      <c r="Y199" s="87" t="s">
        <v>162</v>
      </c>
      <c r="Z199" s="87" t="s">
        <v>163</v>
      </c>
      <c r="AA199" s="87" t="s">
        <v>164</v>
      </c>
      <c r="AB199" s="88" t="s">
        <v>165</v>
      </c>
      <c r="AC199" s="89" t="s">
        <v>166</v>
      </c>
      <c r="AD199" s="90"/>
      <c r="AE199" s="90"/>
      <c r="AF199" s="90"/>
    </row>
    <row r="200" spans="23:32">
      <c r="AB200" s="92" t="s">
        <v>167</v>
      </c>
      <c r="AC200" s="91" t="s">
        <v>168</v>
      </c>
      <c r="AD200" s="91"/>
      <c r="AE200" s="91"/>
      <c r="AF200" s="91"/>
    </row>
    <row r="203" spans="23:32">
      <c r="X203" s="93" t="s">
        <v>169</v>
      </c>
      <c r="Y203" s="94"/>
      <c r="Z203" s="94"/>
      <c r="AA203" s="94"/>
      <c r="AB203" s="94"/>
      <c r="AC203" s="94"/>
      <c r="AD203" s="94"/>
      <c r="AE203" s="94"/>
      <c r="AF203" s="94"/>
    </row>
    <row r="204" spans="23:32">
      <c r="X204" s="94"/>
      <c r="Y204" s="94"/>
      <c r="Z204" s="94"/>
      <c r="AA204" s="94"/>
      <c r="AB204" s="94"/>
      <c r="AC204" s="94"/>
      <c r="AD204" s="94"/>
      <c r="AE204" s="94"/>
      <c r="AF204" s="94"/>
    </row>
    <row r="205" spans="23:32">
      <c r="X205" s="95" t="s">
        <v>106</v>
      </c>
      <c r="Y205" s="95" t="s">
        <v>107</v>
      </c>
      <c r="Z205" s="95" t="s">
        <v>107</v>
      </c>
      <c r="AA205" s="95" t="s">
        <v>107</v>
      </c>
      <c r="AB205" s="96" t="s">
        <v>33</v>
      </c>
      <c r="AC205" s="96" t="s">
        <v>108</v>
      </c>
      <c r="AD205" s="96"/>
      <c r="AE205" s="96"/>
      <c r="AF205" s="96"/>
    </row>
    <row r="206" spans="23:32">
      <c r="X206" s="97">
        <v>1</v>
      </c>
      <c r="Y206" s="97" t="s">
        <v>109</v>
      </c>
      <c r="Z206" s="97" t="s">
        <v>110</v>
      </c>
      <c r="AA206" s="97" t="s">
        <v>111</v>
      </c>
      <c r="AB206" s="98" t="s">
        <v>112</v>
      </c>
      <c r="AC206" s="99" t="s">
        <v>113</v>
      </c>
      <c r="AD206" s="99"/>
      <c r="AE206" s="99"/>
      <c r="AF206" s="99"/>
    </row>
    <row r="207" spans="23:32">
      <c r="X207" s="97">
        <v>2</v>
      </c>
      <c r="Y207" s="97" t="s">
        <v>114</v>
      </c>
      <c r="Z207" s="97" t="s">
        <v>115</v>
      </c>
      <c r="AA207" s="97" t="s">
        <v>116</v>
      </c>
      <c r="AB207" s="98" t="s">
        <v>117</v>
      </c>
      <c r="AC207" s="99" t="s">
        <v>118</v>
      </c>
      <c r="AD207" s="99"/>
      <c r="AE207" s="99"/>
      <c r="AF207" s="99"/>
    </row>
    <row r="208" spans="23:32">
      <c r="X208" s="97">
        <v>3</v>
      </c>
      <c r="Y208" s="97" t="s">
        <v>119</v>
      </c>
      <c r="Z208" s="97" t="s">
        <v>120</v>
      </c>
      <c r="AA208" s="97" t="s">
        <v>121</v>
      </c>
      <c r="AB208" s="98" t="s">
        <v>122</v>
      </c>
      <c r="AC208" s="99" t="s">
        <v>123</v>
      </c>
      <c r="AD208" s="99"/>
      <c r="AE208" s="99"/>
      <c r="AF208" s="99"/>
    </row>
    <row r="209" spans="24:32">
      <c r="X209" s="97">
        <v>4</v>
      </c>
      <c r="Y209" s="97" t="s">
        <v>124</v>
      </c>
      <c r="Z209" s="97" t="s">
        <v>125</v>
      </c>
      <c r="AA209" s="97" t="s">
        <v>126</v>
      </c>
      <c r="AB209" s="98" t="s">
        <v>127</v>
      </c>
      <c r="AC209" s="99" t="s">
        <v>128</v>
      </c>
      <c r="AD209" s="99"/>
      <c r="AE209" s="99"/>
      <c r="AF209" s="99"/>
    </row>
    <row r="210" spans="24:32">
      <c r="X210" s="97">
        <v>5</v>
      </c>
      <c r="Y210" s="97" t="s">
        <v>129</v>
      </c>
      <c r="Z210" s="97" t="s">
        <v>130</v>
      </c>
      <c r="AA210" s="97" t="s">
        <v>131</v>
      </c>
      <c r="AB210" s="98" t="s">
        <v>132</v>
      </c>
      <c r="AC210" s="99" t="s">
        <v>133</v>
      </c>
      <c r="AD210" s="99"/>
      <c r="AE210" s="99"/>
      <c r="AF210" s="99"/>
    </row>
    <row r="211" spans="24:32">
      <c r="X211" s="97">
        <v>6</v>
      </c>
      <c r="Y211" s="97" t="s">
        <v>134</v>
      </c>
      <c r="Z211" s="97" t="s">
        <v>135</v>
      </c>
      <c r="AA211" s="97" t="s">
        <v>136</v>
      </c>
      <c r="AB211" s="98" t="s">
        <v>137</v>
      </c>
      <c r="AC211" s="99" t="s">
        <v>138</v>
      </c>
      <c r="AD211" s="99"/>
      <c r="AE211" s="99"/>
      <c r="AF211" s="99"/>
    </row>
    <row r="212" spans="24:32">
      <c r="X212" s="97">
        <v>7</v>
      </c>
      <c r="Y212" s="100" t="s">
        <v>170</v>
      </c>
      <c r="Z212" s="97" t="s">
        <v>171</v>
      </c>
      <c r="AA212" s="97" t="s">
        <v>172</v>
      </c>
      <c r="AB212" s="98" t="s">
        <v>173</v>
      </c>
      <c r="AC212" s="99" t="s">
        <v>174</v>
      </c>
      <c r="AD212" s="99"/>
      <c r="AE212" s="99"/>
      <c r="AF212" s="99"/>
    </row>
    <row r="213" spans="24:32">
      <c r="X213" s="97">
        <v>8</v>
      </c>
      <c r="Y213" s="100" t="s">
        <v>175</v>
      </c>
      <c r="Z213" s="97" t="s">
        <v>176</v>
      </c>
      <c r="AA213" s="97" t="s">
        <v>177</v>
      </c>
      <c r="AB213" s="99" t="s">
        <v>178</v>
      </c>
      <c r="AC213" s="99" t="s">
        <v>179</v>
      </c>
      <c r="AD213" s="99"/>
      <c r="AE213" s="99"/>
      <c r="AF213" s="99"/>
    </row>
    <row r="214" spans="24:32">
      <c r="X214" s="97">
        <v>9</v>
      </c>
      <c r="Y214" s="97" t="s">
        <v>149</v>
      </c>
      <c r="Z214" s="97" t="s">
        <v>140</v>
      </c>
      <c r="AA214" s="97" t="s">
        <v>150</v>
      </c>
      <c r="AB214" s="98" t="s">
        <v>151</v>
      </c>
      <c r="AC214" s="99" t="s">
        <v>152</v>
      </c>
      <c r="AD214" s="99"/>
      <c r="AE214" s="99"/>
      <c r="AF214" s="99"/>
    </row>
    <row r="215" spans="24:32">
      <c r="X215" s="97">
        <v>10</v>
      </c>
      <c r="Y215" s="97" t="s">
        <v>153</v>
      </c>
      <c r="Z215" s="97" t="s">
        <v>154</v>
      </c>
      <c r="AA215" s="97" t="s">
        <v>155</v>
      </c>
      <c r="AB215" s="98" t="s">
        <v>156</v>
      </c>
      <c r="AC215" s="99" t="s">
        <v>157</v>
      </c>
      <c r="AD215" s="99"/>
      <c r="AE215" s="99"/>
      <c r="AF215" s="99"/>
    </row>
    <row r="216" spans="24:32">
      <c r="X216" s="97">
        <v>11</v>
      </c>
      <c r="Y216" s="97" t="s">
        <v>158</v>
      </c>
      <c r="Z216" s="97" t="s">
        <v>159</v>
      </c>
      <c r="AA216" s="97" t="s">
        <v>160</v>
      </c>
      <c r="AB216" s="98" t="s">
        <v>1</v>
      </c>
      <c r="AC216" s="99" t="s">
        <v>161</v>
      </c>
      <c r="AD216" s="99"/>
      <c r="AE216" s="99"/>
      <c r="AF216" s="99"/>
    </row>
    <row r="217" spans="24:32">
      <c r="X217" s="97">
        <v>12</v>
      </c>
      <c r="Y217" s="100" t="s">
        <v>180</v>
      </c>
      <c r="Z217" s="97" t="s">
        <v>181</v>
      </c>
      <c r="AA217" s="97" t="s">
        <v>182</v>
      </c>
      <c r="AB217" s="98" t="s">
        <v>0</v>
      </c>
      <c r="AC217" s="99" t="s">
        <v>183</v>
      </c>
      <c r="AD217" s="99"/>
      <c r="AE217" s="99"/>
      <c r="AF217" s="99"/>
    </row>
  </sheetData>
  <hyperlinks>
    <hyperlink ref="W8" r:id="rId1" xr:uid="{00000000-0004-0000-0300-000000000000}"/>
  </hyperlinks>
  <pageMargins left="0.7" right="0.7" top="0.75" bottom="0.75" header="0.3" footer="0.3"/>
  <pageSetup paperSize="9"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92D050"/>
  </sheetPr>
  <dimension ref="A1:AF95"/>
  <sheetViews>
    <sheetView zoomScale="70" zoomScaleNormal="70" workbookViewId="0">
      <selection activeCell="V39" sqref="V39"/>
    </sheetView>
  </sheetViews>
  <sheetFormatPr defaultRowHeight="14.4"/>
  <cols>
    <col min="1" max="2" width="9.109375" style="56"/>
    <col min="3" max="3" width="14.33203125" style="56" bestFit="1" customWidth="1"/>
    <col min="4" max="6" width="14.33203125" style="56" customWidth="1"/>
    <col min="7" max="7" width="9.109375" style="56"/>
    <col min="8" max="10" width="9.109375" style="67"/>
    <col min="11" max="15" width="9.109375" style="56"/>
    <col min="16" max="16" width="14.109375" style="56" customWidth="1"/>
    <col min="23" max="23" width="32" customWidth="1"/>
  </cols>
  <sheetData>
    <row r="1" spans="1:32">
      <c r="A1" s="56" t="s">
        <v>62</v>
      </c>
      <c r="Q1" s="5" t="s">
        <v>102</v>
      </c>
      <c r="R1" s="5"/>
    </row>
    <row r="2" spans="1:32">
      <c r="B2" s="57" t="s">
        <v>242</v>
      </c>
      <c r="C2" s="57"/>
      <c r="D2" s="57"/>
      <c r="E2" s="57"/>
      <c r="F2" s="57"/>
    </row>
    <row r="3" spans="1:32" s="56" customFormat="1" ht="15" thickBot="1">
      <c r="B3" s="36" t="s">
        <v>56</v>
      </c>
      <c r="C3" s="36" t="s">
        <v>57</v>
      </c>
      <c r="D3" s="36" t="s">
        <v>58</v>
      </c>
      <c r="E3" s="36" t="s">
        <v>59</v>
      </c>
      <c r="F3" s="36" t="s">
        <v>4</v>
      </c>
      <c r="G3" s="43" t="s">
        <v>206</v>
      </c>
      <c r="H3" s="43" t="s">
        <v>207</v>
      </c>
      <c r="I3" s="43" t="s">
        <v>209</v>
      </c>
      <c r="J3" s="43" t="s">
        <v>208</v>
      </c>
      <c r="K3" s="26" t="s">
        <v>5</v>
      </c>
      <c r="L3" s="26" t="s">
        <v>6</v>
      </c>
      <c r="M3" s="26" t="s">
        <v>7</v>
      </c>
      <c r="N3" s="37" t="s">
        <v>8</v>
      </c>
      <c r="O3" s="63"/>
      <c r="P3" s="32" t="s">
        <v>9</v>
      </c>
      <c r="Q3"/>
      <c r="R3" s="32" t="s">
        <v>61</v>
      </c>
      <c r="S3"/>
      <c r="T3"/>
      <c r="U3"/>
      <c r="V3"/>
      <c r="W3" s="4" t="s">
        <v>52</v>
      </c>
    </row>
    <row r="4" spans="1:32" s="56" customFormat="1">
      <c r="B4" s="77" t="s">
        <v>94</v>
      </c>
      <c r="C4" s="7"/>
      <c r="D4" s="7" t="s">
        <v>60</v>
      </c>
      <c r="E4" s="7"/>
      <c r="F4" s="44" t="s">
        <v>10</v>
      </c>
      <c r="G4" s="74">
        <f>HLOOKUP((RIGHT(F4,3)),$X$4:$AF$6,3,FALSE)*P4</f>
        <v>0</v>
      </c>
      <c r="H4" s="108">
        <f>G4</f>
        <v>0</v>
      </c>
      <c r="I4" s="108">
        <f>G4</f>
        <v>0</v>
      </c>
      <c r="J4" s="108">
        <f>G4</f>
        <v>0</v>
      </c>
      <c r="K4" s="39" t="s">
        <v>11</v>
      </c>
      <c r="L4" s="7"/>
      <c r="M4" s="44" t="s">
        <v>10</v>
      </c>
      <c r="N4" s="31" t="s">
        <v>63</v>
      </c>
      <c r="O4" s="63"/>
      <c r="P4" s="24">
        <v>0</v>
      </c>
      <c r="Q4" s="77" t="s">
        <v>94</v>
      </c>
      <c r="R4" s="67" t="s">
        <v>93</v>
      </c>
      <c r="S4"/>
      <c r="T4"/>
      <c r="U4"/>
      <c r="V4"/>
      <c r="W4" s="52" t="s">
        <v>38</v>
      </c>
      <c r="X4" s="53" t="s">
        <v>42</v>
      </c>
      <c r="Y4" s="54" t="s">
        <v>43</v>
      </c>
      <c r="Z4" s="54" t="s">
        <v>44</v>
      </c>
      <c r="AA4" s="54" t="s">
        <v>45</v>
      </c>
      <c r="AB4" s="54" t="s">
        <v>17</v>
      </c>
      <c r="AC4" s="21" t="s">
        <v>46</v>
      </c>
      <c r="AD4" s="21" t="s">
        <v>2</v>
      </c>
      <c r="AE4" s="21" t="s">
        <v>3</v>
      </c>
      <c r="AF4" s="21" t="s">
        <v>51</v>
      </c>
    </row>
    <row r="5" spans="1:32" s="56" customFormat="1" ht="15" thickBot="1">
      <c r="B5" s="45"/>
      <c r="C5" s="63"/>
      <c r="D5" s="63" t="s">
        <v>60</v>
      </c>
      <c r="E5" s="63"/>
      <c r="F5" s="12" t="s">
        <v>13</v>
      </c>
      <c r="G5" s="27">
        <f t="shared" ref="G5:G16" si="0">HLOOKUP((RIGHT(F5,3)),$X$4:$AF$6,3,FALSE)*P5</f>
        <v>0</v>
      </c>
      <c r="H5" s="108">
        <f t="shared" ref="H5:H68" si="1">G5</f>
        <v>0</v>
      </c>
      <c r="I5" s="108">
        <f t="shared" ref="I5:I68" si="2">G5</f>
        <v>0</v>
      </c>
      <c r="J5" s="108">
        <f t="shared" ref="J5:J68" si="3">G5</f>
        <v>0</v>
      </c>
      <c r="K5" s="11" t="s">
        <v>11</v>
      </c>
      <c r="L5" s="63"/>
      <c r="M5" s="12" t="s">
        <v>13</v>
      </c>
      <c r="N5" s="40" t="s">
        <v>63</v>
      </c>
      <c r="O5" s="63"/>
      <c r="P5" s="24">
        <v>0</v>
      </c>
      <c r="Q5" s="78"/>
      <c r="R5" s="67"/>
      <c r="S5"/>
      <c r="T5"/>
      <c r="U5"/>
      <c r="V5"/>
      <c r="W5" s="58" t="s">
        <v>39</v>
      </c>
      <c r="X5" s="59" t="s">
        <v>40</v>
      </c>
      <c r="Y5" s="59" t="s">
        <v>40</v>
      </c>
      <c r="Z5" s="59" t="s">
        <v>40</v>
      </c>
      <c r="AA5" s="59" t="s">
        <v>40</v>
      </c>
      <c r="AB5" s="59" t="s">
        <v>40</v>
      </c>
      <c r="AC5" s="59" t="s">
        <v>40</v>
      </c>
      <c r="AD5" s="59" t="s">
        <v>40</v>
      </c>
      <c r="AE5" s="59" t="s">
        <v>40</v>
      </c>
      <c r="AF5" s="59" t="s">
        <v>40</v>
      </c>
    </row>
    <row r="6" spans="1:32" s="56" customFormat="1">
      <c r="B6" s="78" t="s">
        <v>94</v>
      </c>
      <c r="C6" s="63"/>
      <c r="D6" s="63" t="s">
        <v>60</v>
      </c>
      <c r="E6" s="63"/>
      <c r="F6" s="12" t="s">
        <v>14</v>
      </c>
      <c r="G6" s="27">
        <f t="shared" si="0"/>
        <v>0</v>
      </c>
      <c r="H6" s="108">
        <f t="shared" si="1"/>
        <v>0</v>
      </c>
      <c r="I6" s="108">
        <f t="shared" si="2"/>
        <v>0</v>
      </c>
      <c r="J6" s="108">
        <f t="shared" si="3"/>
        <v>0</v>
      </c>
      <c r="K6" s="11" t="s">
        <v>11</v>
      </c>
      <c r="L6" s="63"/>
      <c r="M6" s="12" t="s">
        <v>14</v>
      </c>
      <c r="N6" s="40" t="s">
        <v>63</v>
      </c>
      <c r="O6" s="63"/>
      <c r="P6" s="24">
        <v>0</v>
      </c>
      <c r="Q6" s="78"/>
      <c r="R6" s="6"/>
      <c r="S6"/>
      <c r="T6"/>
      <c r="U6"/>
      <c r="V6"/>
      <c r="W6" s="60" t="s">
        <v>41</v>
      </c>
      <c r="X6" s="61">
        <v>94.25</v>
      </c>
      <c r="Y6" s="61">
        <v>78</v>
      </c>
      <c r="Z6" s="61">
        <v>74</v>
      </c>
      <c r="AA6" s="61">
        <v>37</v>
      </c>
      <c r="AB6" s="61">
        <v>56.79</v>
      </c>
      <c r="AC6" s="61">
        <v>73</v>
      </c>
      <c r="AD6" s="61">
        <v>63.1</v>
      </c>
      <c r="AE6" s="61">
        <v>65</v>
      </c>
      <c r="AF6" s="61">
        <v>72</v>
      </c>
    </row>
    <row r="7" spans="1:32" s="56" customFormat="1">
      <c r="B7" s="78" t="s">
        <v>94</v>
      </c>
      <c r="C7" s="63"/>
      <c r="D7" s="63" t="s">
        <v>60</v>
      </c>
      <c r="E7" s="63">
        <v>2010</v>
      </c>
      <c r="F7" s="12" t="s">
        <v>15</v>
      </c>
      <c r="G7" s="73">
        <f t="shared" si="0"/>
        <v>0</v>
      </c>
      <c r="H7" s="108">
        <f t="shared" si="1"/>
        <v>0</v>
      </c>
      <c r="I7" s="108">
        <f t="shared" si="2"/>
        <v>0</v>
      </c>
      <c r="J7" s="108">
        <f t="shared" si="3"/>
        <v>0</v>
      </c>
      <c r="K7" s="11" t="s">
        <v>11</v>
      </c>
      <c r="L7" s="63"/>
      <c r="M7" s="12" t="s">
        <v>15</v>
      </c>
      <c r="N7" s="40" t="s">
        <v>63</v>
      </c>
      <c r="O7" s="63"/>
      <c r="P7" s="24">
        <v>0</v>
      </c>
      <c r="Q7" s="78" t="s">
        <v>94</v>
      </c>
      <c r="R7" s="67" t="s">
        <v>93</v>
      </c>
      <c r="S7"/>
      <c r="T7"/>
      <c r="U7"/>
      <c r="V7"/>
      <c r="W7" s="56" t="s">
        <v>47</v>
      </c>
      <c r="X7" s="56" t="s">
        <v>50</v>
      </c>
    </row>
    <row r="8" spans="1:32" s="56" customFormat="1">
      <c r="B8" s="78" t="s">
        <v>94</v>
      </c>
      <c r="C8" s="63"/>
      <c r="D8" s="63" t="s">
        <v>60</v>
      </c>
      <c r="E8" s="63">
        <v>2013</v>
      </c>
      <c r="F8" s="12" t="s">
        <v>15</v>
      </c>
      <c r="G8" s="73">
        <f t="shared" si="0"/>
        <v>0</v>
      </c>
      <c r="H8" s="108">
        <f t="shared" si="1"/>
        <v>0</v>
      </c>
      <c r="I8" s="108">
        <f t="shared" si="2"/>
        <v>0</v>
      </c>
      <c r="J8" s="108">
        <f t="shared" si="3"/>
        <v>0</v>
      </c>
      <c r="K8" s="64" t="s">
        <v>11</v>
      </c>
      <c r="L8" s="63"/>
      <c r="M8" s="12" t="s">
        <v>15</v>
      </c>
      <c r="N8" s="40" t="s">
        <v>63</v>
      </c>
      <c r="O8" s="63"/>
      <c r="P8" s="24">
        <v>0</v>
      </c>
      <c r="Q8" s="78" t="s">
        <v>94</v>
      </c>
      <c r="R8" s="67" t="s">
        <v>93</v>
      </c>
      <c r="S8"/>
      <c r="T8"/>
      <c r="U8"/>
      <c r="V8"/>
      <c r="W8" s="56" t="s">
        <v>48</v>
      </c>
      <c r="X8" s="56" t="s">
        <v>49</v>
      </c>
    </row>
    <row r="9" spans="1:32">
      <c r="B9" s="45"/>
      <c r="C9" s="63"/>
      <c r="D9" s="63" t="s">
        <v>60</v>
      </c>
      <c r="E9" s="63"/>
      <c r="F9" s="12" t="s">
        <v>16</v>
      </c>
      <c r="G9" s="73">
        <f t="shared" si="0"/>
        <v>0</v>
      </c>
      <c r="H9" s="108">
        <f t="shared" si="1"/>
        <v>0</v>
      </c>
      <c r="I9" s="108">
        <f t="shared" si="2"/>
        <v>0</v>
      </c>
      <c r="J9" s="108">
        <f t="shared" si="3"/>
        <v>0</v>
      </c>
      <c r="K9" s="11" t="s">
        <v>11</v>
      </c>
      <c r="L9" s="63"/>
      <c r="M9" s="12" t="s">
        <v>16</v>
      </c>
      <c r="N9" s="40" t="s">
        <v>63</v>
      </c>
      <c r="O9" s="63"/>
      <c r="P9" s="24">
        <v>0</v>
      </c>
      <c r="Q9" s="78" t="s">
        <v>94</v>
      </c>
      <c r="R9" s="67" t="s">
        <v>93</v>
      </c>
    </row>
    <row r="10" spans="1:32">
      <c r="B10" s="45"/>
      <c r="C10" s="63"/>
      <c r="D10" s="63" t="s">
        <v>60</v>
      </c>
      <c r="E10" s="63"/>
      <c r="F10" s="63" t="s">
        <v>17</v>
      </c>
      <c r="G10" s="27">
        <f t="shared" si="0"/>
        <v>28.395</v>
      </c>
      <c r="H10" s="108">
        <f t="shared" si="1"/>
        <v>28.395</v>
      </c>
      <c r="I10" s="108">
        <f t="shared" si="2"/>
        <v>28.395</v>
      </c>
      <c r="J10" s="108">
        <f t="shared" si="3"/>
        <v>28.395</v>
      </c>
      <c r="K10" s="23"/>
      <c r="L10" s="11" t="s">
        <v>18</v>
      </c>
      <c r="M10" s="63"/>
      <c r="N10" s="40" t="s">
        <v>63</v>
      </c>
      <c r="O10" s="63"/>
      <c r="P10" s="24">
        <v>0.5</v>
      </c>
      <c r="Q10" s="78"/>
      <c r="R10" s="6"/>
    </row>
    <row r="11" spans="1:32">
      <c r="B11" s="45"/>
      <c r="C11" s="63"/>
      <c r="D11" s="63" t="s">
        <v>60</v>
      </c>
      <c r="E11" s="63"/>
      <c r="F11" s="12" t="s">
        <v>10</v>
      </c>
      <c r="G11" s="27">
        <f t="shared" si="0"/>
        <v>47.125</v>
      </c>
      <c r="H11" s="108">
        <f t="shared" si="1"/>
        <v>47.125</v>
      </c>
      <c r="I11" s="108">
        <f t="shared" si="2"/>
        <v>47.125</v>
      </c>
      <c r="J11" s="108">
        <f t="shared" si="3"/>
        <v>47.125</v>
      </c>
      <c r="K11" s="11" t="s">
        <v>19</v>
      </c>
      <c r="L11" s="63"/>
      <c r="M11" s="12" t="s">
        <v>10</v>
      </c>
      <c r="N11" s="40" t="s">
        <v>63</v>
      </c>
      <c r="O11" s="63"/>
      <c r="P11" s="24">
        <f>1/2</f>
        <v>0.5</v>
      </c>
      <c r="Q11" s="78" t="s">
        <v>94</v>
      </c>
      <c r="R11" s="67" t="s">
        <v>93</v>
      </c>
    </row>
    <row r="12" spans="1:32">
      <c r="B12" s="45"/>
      <c r="C12" s="63"/>
      <c r="D12" s="63" t="s">
        <v>60</v>
      </c>
      <c r="E12" s="63"/>
      <c r="F12" s="12" t="s">
        <v>13</v>
      </c>
      <c r="G12" s="73">
        <f t="shared" si="0"/>
        <v>39</v>
      </c>
      <c r="H12" s="108">
        <f t="shared" si="1"/>
        <v>39</v>
      </c>
      <c r="I12" s="108">
        <f t="shared" si="2"/>
        <v>39</v>
      </c>
      <c r="J12" s="108">
        <f t="shared" si="3"/>
        <v>39</v>
      </c>
      <c r="K12" s="11" t="s">
        <v>19</v>
      </c>
      <c r="L12" s="63"/>
      <c r="M12" s="12" t="s">
        <v>13</v>
      </c>
      <c r="N12" s="40" t="s">
        <v>63</v>
      </c>
      <c r="O12" s="63"/>
      <c r="P12" s="24">
        <f t="shared" ref="P12:P16" si="4">1/2</f>
        <v>0.5</v>
      </c>
      <c r="Q12" s="78" t="s">
        <v>94</v>
      </c>
      <c r="R12" s="67" t="s">
        <v>93</v>
      </c>
    </row>
    <row r="13" spans="1:32">
      <c r="B13" s="78" t="s">
        <v>94</v>
      </c>
      <c r="C13" s="63"/>
      <c r="D13" s="63" t="s">
        <v>60</v>
      </c>
      <c r="E13" s="63"/>
      <c r="F13" s="12" t="s">
        <v>14</v>
      </c>
      <c r="G13" s="73">
        <f t="shared" si="0"/>
        <v>37</v>
      </c>
      <c r="H13" s="108">
        <f>G13</f>
        <v>37</v>
      </c>
      <c r="I13" s="108">
        <f t="shared" si="2"/>
        <v>37</v>
      </c>
      <c r="J13" s="108">
        <f t="shared" si="3"/>
        <v>37</v>
      </c>
      <c r="K13" s="11" t="s">
        <v>19</v>
      </c>
      <c r="L13" s="63"/>
      <c r="M13" s="12" t="s">
        <v>14</v>
      </c>
      <c r="N13" s="40" t="s">
        <v>63</v>
      </c>
      <c r="O13" s="63"/>
      <c r="P13" s="24">
        <f t="shared" si="4"/>
        <v>0.5</v>
      </c>
      <c r="Q13" s="78" t="s">
        <v>94</v>
      </c>
      <c r="R13" s="67" t="s">
        <v>93</v>
      </c>
    </row>
    <row r="14" spans="1:32">
      <c r="B14" s="45"/>
      <c r="C14" s="63"/>
      <c r="D14" s="63" t="s">
        <v>60</v>
      </c>
      <c r="E14" s="63">
        <v>2010</v>
      </c>
      <c r="F14" s="12" t="s">
        <v>15</v>
      </c>
      <c r="G14" s="27">
        <f t="shared" si="0"/>
        <v>18.5</v>
      </c>
      <c r="H14" s="108">
        <f t="shared" si="1"/>
        <v>18.5</v>
      </c>
      <c r="I14" s="108">
        <f t="shared" si="2"/>
        <v>18.5</v>
      </c>
      <c r="J14" s="108">
        <f t="shared" si="3"/>
        <v>18.5</v>
      </c>
      <c r="K14" s="11" t="s">
        <v>19</v>
      </c>
      <c r="L14" s="63"/>
      <c r="M14" s="12" t="s">
        <v>15</v>
      </c>
      <c r="N14" s="40" t="s">
        <v>63</v>
      </c>
      <c r="O14" s="63"/>
      <c r="P14" s="24">
        <f t="shared" si="4"/>
        <v>0.5</v>
      </c>
      <c r="Q14" s="78"/>
      <c r="R14" s="2"/>
    </row>
    <row r="15" spans="1:32">
      <c r="B15" s="45"/>
      <c r="C15" s="63"/>
      <c r="D15" s="63" t="s">
        <v>60</v>
      </c>
      <c r="E15" s="63">
        <v>2013</v>
      </c>
      <c r="F15" s="12" t="s">
        <v>15</v>
      </c>
      <c r="G15" s="27">
        <f t="shared" si="0"/>
        <v>18.5</v>
      </c>
      <c r="H15" s="108">
        <f t="shared" si="1"/>
        <v>18.5</v>
      </c>
      <c r="I15" s="108">
        <f t="shared" si="2"/>
        <v>18.5</v>
      </c>
      <c r="J15" s="108">
        <f t="shared" si="3"/>
        <v>18.5</v>
      </c>
      <c r="K15" s="11" t="s">
        <v>19</v>
      </c>
      <c r="L15" s="63"/>
      <c r="M15" s="12" t="s">
        <v>15</v>
      </c>
      <c r="N15" s="40" t="s">
        <v>63</v>
      </c>
      <c r="O15" s="63"/>
      <c r="P15" s="24">
        <f t="shared" si="4"/>
        <v>0.5</v>
      </c>
      <c r="Q15" s="78"/>
      <c r="R15" s="25" t="s">
        <v>92</v>
      </c>
    </row>
    <row r="16" spans="1:32">
      <c r="B16" s="45"/>
      <c r="C16" s="63"/>
      <c r="D16" s="63" t="s">
        <v>60</v>
      </c>
      <c r="E16" s="63"/>
      <c r="F16" s="12" t="s">
        <v>16</v>
      </c>
      <c r="G16" s="27">
        <f t="shared" si="0"/>
        <v>28.395</v>
      </c>
      <c r="H16" s="108">
        <f t="shared" si="1"/>
        <v>28.395</v>
      </c>
      <c r="I16" s="108">
        <f t="shared" si="2"/>
        <v>28.395</v>
      </c>
      <c r="J16" s="108">
        <f t="shared" si="3"/>
        <v>28.395</v>
      </c>
      <c r="K16" s="11" t="s">
        <v>19</v>
      </c>
      <c r="L16" s="63"/>
      <c r="M16" s="12" t="s">
        <v>16</v>
      </c>
      <c r="N16" s="40" t="s">
        <v>63</v>
      </c>
      <c r="O16" s="63"/>
      <c r="P16" s="24">
        <f t="shared" si="4"/>
        <v>0.5</v>
      </c>
      <c r="Q16" s="78" t="s">
        <v>94</v>
      </c>
      <c r="R16" s="25"/>
    </row>
    <row r="17" spans="2:18">
      <c r="B17" s="45"/>
      <c r="C17" s="63"/>
      <c r="D17" s="63" t="s">
        <v>60</v>
      </c>
      <c r="E17" s="63"/>
      <c r="F17" s="12" t="s">
        <v>10</v>
      </c>
      <c r="G17" s="27">
        <f t="shared" ref="G17:G48" si="5">HLOOKUP((RIGHT(F17,3)),$X$4:$AF$6,3,FALSE)*P17</f>
        <v>94.25</v>
      </c>
      <c r="H17" s="108">
        <f t="shared" si="1"/>
        <v>94.25</v>
      </c>
      <c r="I17" s="108">
        <f t="shared" si="2"/>
        <v>94.25</v>
      </c>
      <c r="J17" s="108">
        <f t="shared" si="3"/>
        <v>94.25</v>
      </c>
      <c r="K17" s="11" t="s">
        <v>20</v>
      </c>
      <c r="L17" s="63"/>
      <c r="M17" s="12" t="s">
        <v>10</v>
      </c>
      <c r="N17" s="40" t="s">
        <v>63</v>
      </c>
      <c r="O17" s="63"/>
      <c r="P17" s="24">
        <v>1</v>
      </c>
      <c r="Q17" s="78" t="s">
        <v>94</v>
      </c>
      <c r="R17" s="67" t="s">
        <v>93</v>
      </c>
    </row>
    <row r="18" spans="2:18">
      <c r="B18" s="45"/>
      <c r="C18" s="63"/>
      <c r="D18" s="63" t="s">
        <v>60</v>
      </c>
      <c r="E18" s="63"/>
      <c r="F18" s="12" t="s">
        <v>13</v>
      </c>
      <c r="G18" s="27">
        <f t="shared" si="5"/>
        <v>78</v>
      </c>
      <c r="H18" s="108">
        <f t="shared" si="1"/>
        <v>78</v>
      </c>
      <c r="I18" s="108">
        <f t="shared" si="2"/>
        <v>78</v>
      </c>
      <c r="J18" s="108">
        <f t="shared" si="3"/>
        <v>78</v>
      </c>
      <c r="K18" s="11" t="s">
        <v>20</v>
      </c>
      <c r="L18" s="63"/>
      <c r="M18" s="12" t="s">
        <v>13</v>
      </c>
      <c r="N18" s="40" t="s">
        <v>63</v>
      </c>
      <c r="O18" s="63"/>
      <c r="P18" s="24">
        <v>1</v>
      </c>
      <c r="R18" s="25"/>
    </row>
    <row r="19" spans="2:18">
      <c r="B19" s="45"/>
      <c r="C19" s="63"/>
      <c r="D19" s="63" t="s">
        <v>60</v>
      </c>
      <c r="E19" s="63"/>
      <c r="F19" s="12" t="s">
        <v>14</v>
      </c>
      <c r="G19" s="27">
        <f t="shared" si="5"/>
        <v>74</v>
      </c>
      <c r="H19" s="108">
        <f t="shared" si="1"/>
        <v>74</v>
      </c>
      <c r="I19" s="108">
        <f t="shared" si="2"/>
        <v>74</v>
      </c>
      <c r="J19" s="108">
        <f t="shared" si="3"/>
        <v>74</v>
      </c>
      <c r="K19" s="11" t="s">
        <v>20</v>
      </c>
      <c r="L19" s="63"/>
      <c r="M19" s="12" t="s">
        <v>14</v>
      </c>
      <c r="N19" s="40" t="s">
        <v>63</v>
      </c>
      <c r="O19" s="63"/>
      <c r="P19" s="24">
        <v>1</v>
      </c>
      <c r="R19" s="25"/>
    </row>
    <row r="20" spans="2:18">
      <c r="B20" s="45"/>
      <c r="C20" s="63"/>
      <c r="D20" s="63" t="s">
        <v>60</v>
      </c>
      <c r="E20" s="63"/>
      <c r="F20" s="12" t="s">
        <v>15</v>
      </c>
      <c r="G20" s="27">
        <f t="shared" si="5"/>
        <v>37</v>
      </c>
      <c r="H20" s="108">
        <f t="shared" si="1"/>
        <v>37</v>
      </c>
      <c r="I20" s="108">
        <f t="shared" si="2"/>
        <v>37</v>
      </c>
      <c r="J20" s="108">
        <f t="shared" si="3"/>
        <v>37</v>
      </c>
      <c r="K20" s="11" t="s">
        <v>20</v>
      </c>
      <c r="L20" s="63"/>
      <c r="M20" s="12" t="s">
        <v>15</v>
      </c>
      <c r="N20" s="40" t="s">
        <v>63</v>
      </c>
      <c r="O20" s="63"/>
      <c r="P20" s="24">
        <v>1</v>
      </c>
      <c r="R20" s="2"/>
    </row>
    <row r="21" spans="2:18">
      <c r="B21" s="45"/>
      <c r="C21" s="63"/>
      <c r="D21" s="63" t="s">
        <v>60</v>
      </c>
      <c r="E21" s="63"/>
      <c r="F21" s="12" t="s">
        <v>15</v>
      </c>
      <c r="G21" s="27">
        <f t="shared" si="5"/>
        <v>37</v>
      </c>
      <c r="H21" s="108">
        <f t="shared" si="1"/>
        <v>37</v>
      </c>
      <c r="I21" s="108">
        <f t="shared" si="2"/>
        <v>37</v>
      </c>
      <c r="J21" s="108">
        <f t="shared" si="3"/>
        <v>37</v>
      </c>
      <c r="K21" s="11" t="s">
        <v>20</v>
      </c>
      <c r="L21" s="63"/>
      <c r="M21" s="12" t="s">
        <v>15</v>
      </c>
      <c r="N21" s="40" t="s">
        <v>63</v>
      </c>
      <c r="O21" s="63"/>
      <c r="P21" s="24">
        <v>1</v>
      </c>
      <c r="R21" s="25" t="s">
        <v>92</v>
      </c>
    </row>
    <row r="22" spans="2:18">
      <c r="B22" s="45"/>
      <c r="C22" s="63"/>
      <c r="D22" s="63" t="s">
        <v>60</v>
      </c>
      <c r="E22" s="63"/>
      <c r="F22" s="12" t="s">
        <v>16</v>
      </c>
      <c r="G22" s="27">
        <f t="shared" si="5"/>
        <v>56.79</v>
      </c>
      <c r="H22" s="108">
        <f t="shared" si="1"/>
        <v>56.79</v>
      </c>
      <c r="I22" s="108">
        <f t="shared" si="2"/>
        <v>56.79</v>
      </c>
      <c r="J22" s="108">
        <f t="shared" si="3"/>
        <v>56.79</v>
      </c>
      <c r="K22" s="11" t="s">
        <v>20</v>
      </c>
      <c r="L22" s="63"/>
      <c r="M22" s="12" t="s">
        <v>16</v>
      </c>
      <c r="N22" s="40" t="s">
        <v>63</v>
      </c>
      <c r="O22" s="63"/>
      <c r="P22" s="24">
        <v>1</v>
      </c>
      <c r="R22" s="6"/>
    </row>
    <row r="23" spans="2:18" ht="15" thickBot="1">
      <c r="B23" s="46"/>
      <c r="C23" s="29"/>
      <c r="D23" s="29" t="s">
        <v>60</v>
      </c>
      <c r="E23" s="29"/>
      <c r="F23" s="41" t="s">
        <v>10</v>
      </c>
      <c r="G23" s="30">
        <f t="shared" si="5"/>
        <v>94.25</v>
      </c>
      <c r="H23" s="108">
        <f t="shared" si="1"/>
        <v>94.25</v>
      </c>
      <c r="I23" s="108">
        <f t="shared" si="2"/>
        <v>94.25</v>
      </c>
      <c r="J23" s="108">
        <f t="shared" si="3"/>
        <v>94.25</v>
      </c>
      <c r="K23" s="29"/>
      <c r="L23" s="63" t="s">
        <v>21</v>
      </c>
      <c r="M23" s="41" t="s">
        <v>10</v>
      </c>
      <c r="N23" s="47" t="s">
        <v>63</v>
      </c>
      <c r="O23" s="63"/>
      <c r="P23" s="24">
        <v>1</v>
      </c>
      <c r="R23" s="6"/>
    </row>
    <row r="24" spans="2:18">
      <c r="B24" s="38"/>
      <c r="C24" s="7"/>
      <c r="D24" s="7" t="s">
        <v>60</v>
      </c>
      <c r="E24" s="44"/>
      <c r="F24" s="44" t="s">
        <v>22</v>
      </c>
      <c r="G24" s="28">
        <f t="shared" si="5"/>
        <v>94.25</v>
      </c>
      <c r="H24" s="108">
        <f t="shared" si="1"/>
        <v>94.25</v>
      </c>
      <c r="I24" s="108">
        <f t="shared" si="2"/>
        <v>94.25</v>
      </c>
      <c r="J24" s="108">
        <f t="shared" si="3"/>
        <v>94.25</v>
      </c>
      <c r="K24" s="39"/>
      <c r="L24" s="63" t="str">
        <f>ETS_Emi_Coeff!L31</f>
        <v>INDA*</v>
      </c>
      <c r="M24" s="44" t="s">
        <v>22</v>
      </c>
      <c r="N24" s="31" t="s">
        <v>63</v>
      </c>
      <c r="O24" s="63"/>
      <c r="P24" s="62">
        <f>1-ETS_Emi_Coeff!P31</f>
        <v>1</v>
      </c>
      <c r="R24" s="6"/>
    </row>
    <row r="25" spans="2:18">
      <c r="B25" s="45"/>
      <c r="C25" s="63"/>
      <c r="D25" s="63" t="s">
        <v>60</v>
      </c>
      <c r="E25" s="12"/>
      <c r="F25" s="12" t="s">
        <v>24</v>
      </c>
      <c r="G25" s="27">
        <f t="shared" si="5"/>
        <v>78</v>
      </c>
      <c r="H25" s="108">
        <f t="shared" si="1"/>
        <v>78</v>
      </c>
      <c r="I25" s="108">
        <f t="shared" si="2"/>
        <v>78</v>
      </c>
      <c r="J25" s="108">
        <f t="shared" si="3"/>
        <v>78</v>
      </c>
      <c r="K25" s="11"/>
      <c r="L25" s="63" t="str">
        <f>ETS_Emi_Coeff!L32</f>
        <v>INDA*</v>
      </c>
      <c r="M25" s="12" t="s">
        <v>24</v>
      </c>
      <c r="N25" s="40" t="s">
        <v>63</v>
      </c>
      <c r="O25" s="63"/>
      <c r="P25" s="62">
        <f>1-ETS_Emi_Coeff!P32</f>
        <v>1</v>
      </c>
      <c r="R25" s="6"/>
    </row>
    <row r="26" spans="2:18">
      <c r="B26" s="45"/>
      <c r="C26" s="63"/>
      <c r="D26" s="63" t="s">
        <v>60</v>
      </c>
      <c r="E26" s="12"/>
      <c r="F26" s="12" t="s">
        <v>25</v>
      </c>
      <c r="G26" s="27">
        <f t="shared" si="5"/>
        <v>74</v>
      </c>
      <c r="H26" s="108">
        <f t="shared" si="1"/>
        <v>74</v>
      </c>
      <c r="I26" s="108">
        <f t="shared" si="2"/>
        <v>74</v>
      </c>
      <c r="J26" s="108">
        <f t="shared" si="3"/>
        <v>74</v>
      </c>
      <c r="K26" s="11"/>
      <c r="L26" s="63" t="str">
        <f>ETS_Emi_Coeff!L33</f>
        <v>INDA*</v>
      </c>
      <c r="M26" s="12" t="s">
        <v>25</v>
      </c>
      <c r="N26" s="40" t="s">
        <v>63</v>
      </c>
      <c r="O26" s="63"/>
      <c r="P26" s="62">
        <f>1-ETS_Emi_Coeff!P33</f>
        <v>1</v>
      </c>
      <c r="R26" s="6"/>
    </row>
    <row r="27" spans="2:18">
      <c r="B27" s="45"/>
      <c r="C27" s="63"/>
      <c r="D27" s="63" t="s">
        <v>60</v>
      </c>
      <c r="E27" s="12"/>
      <c r="F27" s="12" t="s">
        <v>26</v>
      </c>
      <c r="G27" s="27">
        <f t="shared" si="5"/>
        <v>37</v>
      </c>
      <c r="H27" s="108">
        <f t="shared" si="1"/>
        <v>37</v>
      </c>
      <c r="I27" s="108">
        <f t="shared" si="2"/>
        <v>37</v>
      </c>
      <c r="J27" s="108">
        <f t="shared" si="3"/>
        <v>37</v>
      </c>
      <c r="K27" s="11"/>
      <c r="L27" s="63" t="str">
        <f>ETS_Emi_Coeff!L34</f>
        <v>INDA*</v>
      </c>
      <c r="M27" s="12" t="s">
        <v>26</v>
      </c>
      <c r="N27" s="40" t="s">
        <v>63</v>
      </c>
      <c r="O27" s="63"/>
      <c r="P27" s="62">
        <f>1-ETS_Emi_Coeff!P34</f>
        <v>1</v>
      </c>
      <c r="R27" s="6"/>
    </row>
    <row r="28" spans="2:18">
      <c r="B28" s="45"/>
      <c r="C28" s="63"/>
      <c r="D28" s="63" t="s">
        <v>60</v>
      </c>
      <c r="E28" s="12"/>
      <c r="F28" s="12" t="s">
        <v>27</v>
      </c>
      <c r="G28" s="27">
        <f t="shared" si="5"/>
        <v>56.79</v>
      </c>
      <c r="H28" s="108">
        <f t="shared" si="1"/>
        <v>56.79</v>
      </c>
      <c r="I28" s="108">
        <f t="shared" si="2"/>
        <v>56.79</v>
      </c>
      <c r="J28" s="108">
        <f t="shared" si="3"/>
        <v>56.79</v>
      </c>
      <c r="K28" s="11"/>
      <c r="L28" s="63" t="str">
        <f>ETS_Emi_Coeff!L35</f>
        <v>INDA*</v>
      </c>
      <c r="M28" s="12" t="s">
        <v>27</v>
      </c>
      <c r="N28" s="40" t="s">
        <v>63</v>
      </c>
      <c r="O28" s="63"/>
      <c r="P28" s="62">
        <f>1-ETS_Emi_Coeff!P35</f>
        <v>1</v>
      </c>
      <c r="R28" s="6"/>
    </row>
    <row r="29" spans="2:18">
      <c r="B29" s="45"/>
      <c r="C29" s="63"/>
      <c r="D29" s="63" t="s">
        <v>60</v>
      </c>
      <c r="E29" s="12"/>
      <c r="F29" s="12" t="s">
        <v>22</v>
      </c>
      <c r="G29" s="27">
        <f t="shared" si="5"/>
        <v>0</v>
      </c>
      <c r="H29" s="108">
        <f t="shared" si="1"/>
        <v>0</v>
      </c>
      <c r="I29" s="108">
        <f t="shared" si="2"/>
        <v>0</v>
      </c>
      <c r="J29" s="108">
        <f t="shared" si="3"/>
        <v>0</v>
      </c>
      <c r="K29" s="11"/>
      <c r="L29" s="63" t="str">
        <f>ETS_Emi_Coeff!L38</f>
        <v>INDF*</v>
      </c>
      <c r="M29" s="12" t="s">
        <v>22</v>
      </c>
      <c r="N29" s="40" t="s">
        <v>63</v>
      </c>
      <c r="O29" s="63"/>
      <c r="P29" s="62">
        <f>1-ETS_Emi_Coeff!P38</f>
        <v>0</v>
      </c>
      <c r="R29" s="6"/>
    </row>
    <row r="30" spans="2:18">
      <c r="B30" s="45"/>
      <c r="C30" s="63"/>
      <c r="D30" s="63" t="s">
        <v>60</v>
      </c>
      <c r="E30" s="12"/>
      <c r="F30" s="12" t="s">
        <v>24</v>
      </c>
      <c r="G30" s="27">
        <f t="shared" si="5"/>
        <v>0</v>
      </c>
      <c r="H30" s="108">
        <f t="shared" si="1"/>
        <v>0</v>
      </c>
      <c r="I30" s="108">
        <f t="shared" si="2"/>
        <v>0</v>
      </c>
      <c r="J30" s="108">
        <f t="shared" si="3"/>
        <v>0</v>
      </c>
      <c r="K30" s="11"/>
      <c r="L30" s="63" t="str">
        <f>ETS_Emi_Coeff!L39</f>
        <v>INDF*</v>
      </c>
      <c r="M30" s="12" t="s">
        <v>24</v>
      </c>
      <c r="N30" s="40" t="s">
        <v>63</v>
      </c>
      <c r="O30" s="63"/>
      <c r="P30" s="62">
        <f>1-ETS_Emi_Coeff!P39</f>
        <v>0</v>
      </c>
      <c r="R30" s="6"/>
    </row>
    <row r="31" spans="2:18">
      <c r="B31" s="45"/>
      <c r="C31" s="63"/>
      <c r="D31" s="63" t="s">
        <v>60</v>
      </c>
      <c r="E31" s="12"/>
      <c r="F31" s="12" t="s">
        <v>25</v>
      </c>
      <c r="G31" s="27">
        <f t="shared" si="5"/>
        <v>0</v>
      </c>
      <c r="H31" s="108">
        <f t="shared" si="1"/>
        <v>0</v>
      </c>
      <c r="I31" s="108">
        <f t="shared" si="2"/>
        <v>0</v>
      </c>
      <c r="J31" s="108">
        <f t="shared" si="3"/>
        <v>0</v>
      </c>
      <c r="K31" s="11"/>
      <c r="L31" s="63" t="str">
        <f>ETS_Emi_Coeff!L40</f>
        <v>INDF*</v>
      </c>
      <c r="M31" s="12" t="s">
        <v>25</v>
      </c>
      <c r="N31" s="40" t="s">
        <v>63</v>
      </c>
      <c r="O31" s="63"/>
      <c r="P31" s="62">
        <f>1-ETS_Emi_Coeff!P40</f>
        <v>0</v>
      </c>
      <c r="R31" s="6"/>
    </row>
    <row r="32" spans="2:18">
      <c r="B32" s="45"/>
      <c r="C32" s="63"/>
      <c r="D32" s="63" t="s">
        <v>60</v>
      </c>
      <c r="E32" s="12"/>
      <c r="F32" s="12" t="s">
        <v>26</v>
      </c>
      <c r="G32" s="27">
        <f t="shared" si="5"/>
        <v>0</v>
      </c>
      <c r="H32" s="108">
        <f t="shared" si="1"/>
        <v>0</v>
      </c>
      <c r="I32" s="108">
        <f t="shared" si="2"/>
        <v>0</v>
      </c>
      <c r="J32" s="108">
        <f t="shared" si="3"/>
        <v>0</v>
      </c>
      <c r="K32" s="11"/>
      <c r="L32" s="63" t="str">
        <f>ETS_Emi_Coeff!L41</f>
        <v>INDF*</v>
      </c>
      <c r="M32" s="12" t="s">
        <v>26</v>
      </c>
      <c r="N32" s="40" t="s">
        <v>63</v>
      </c>
      <c r="O32" s="63"/>
      <c r="P32" s="62">
        <f>1-ETS_Emi_Coeff!P41</f>
        <v>0</v>
      </c>
      <c r="R32" s="6"/>
    </row>
    <row r="33" spans="2:18">
      <c r="B33" s="45"/>
      <c r="C33" s="63"/>
      <c r="D33" s="63" t="s">
        <v>60</v>
      </c>
      <c r="E33" s="12"/>
      <c r="F33" s="12" t="s">
        <v>27</v>
      </c>
      <c r="G33" s="27">
        <f t="shared" si="5"/>
        <v>0</v>
      </c>
      <c r="H33" s="108">
        <f t="shared" si="1"/>
        <v>0</v>
      </c>
      <c r="I33" s="108">
        <f t="shared" si="2"/>
        <v>0</v>
      </c>
      <c r="J33" s="108">
        <f t="shared" si="3"/>
        <v>0</v>
      </c>
      <c r="K33" s="11"/>
      <c r="L33" s="63" t="str">
        <f>ETS_Emi_Coeff!L42</f>
        <v>INDF*</v>
      </c>
      <c r="M33" s="12" t="s">
        <v>27</v>
      </c>
      <c r="N33" s="40" t="s">
        <v>63</v>
      </c>
      <c r="O33" s="63"/>
      <c r="P33" s="62">
        <f>1-ETS_Emi_Coeff!P42</f>
        <v>0</v>
      </c>
      <c r="R33" s="6"/>
    </row>
    <row r="34" spans="2:18">
      <c r="B34" s="45"/>
      <c r="C34" s="63"/>
      <c r="D34" s="63" t="s">
        <v>60</v>
      </c>
      <c r="E34" s="12"/>
      <c r="F34" s="12" t="s">
        <v>22</v>
      </c>
      <c r="G34" s="27">
        <f t="shared" si="5"/>
        <v>0</v>
      </c>
      <c r="H34" s="108">
        <f t="shared" si="1"/>
        <v>0</v>
      </c>
      <c r="I34" s="108">
        <f t="shared" si="2"/>
        <v>0</v>
      </c>
      <c r="J34" s="108">
        <f t="shared" si="3"/>
        <v>0</v>
      </c>
      <c r="K34" s="11"/>
      <c r="L34" s="63" t="str">
        <f>ETS_Emi_Coeff!L45</f>
        <v>INDC*</v>
      </c>
      <c r="M34" s="12" t="s">
        <v>22</v>
      </c>
      <c r="N34" s="40" t="s">
        <v>63</v>
      </c>
      <c r="O34" s="63"/>
      <c r="P34" s="62">
        <f>1-ETS_Emi_Coeff!P45</f>
        <v>0</v>
      </c>
      <c r="R34" s="6"/>
    </row>
    <row r="35" spans="2:18">
      <c r="B35" s="45"/>
      <c r="C35" s="63"/>
      <c r="D35" s="63" t="s">
        <v>60</v>
      </c>
      <c r="E35" s="12"/>
      <c r="F35" s="12" t="s">
        <v>24</v>
      </c>
      <c r="G35" s="27">
        <f t="shared" si="5"/>
        <v>0</v>
      </c>
      <c r="H35" s="108">
        <f t="shared" si="1"/>
        <v>0</v>
      </c>
      <c r="I35" s="108">
        <f t="shared" si="2"/>
        <v>0</v>
      </c>
      <c r="J35" s="108">
        <f t="shared" si="3"/>
        <v>0</v>
      </c>
      <c r="K35" s="11"/>
      <c r="L35" s="63" t="str">
        <f>ETS_Emi_Coeff!L46</f>
        <v>INDC*</v>
      </c>
      <c r="M35" s="12" t="s">
        <v>24</v>
      </c>
      <c r="N35" s="40" t="s">
        <v>63</v>
      </c>
      <c r="O35" s="63"/>
      <c r="P35" s="62">
        <f>1-ETS_Emi_Coeff!P46</f>
        <v>0</v>
      </c>
      <c r="R35" s="6"/>
    </row>
    <row r="36" spans="2:18">
      <c r="B36" s="45"/>
      <c r="C36" s="63"/>
      <c r="D36" s="63" t="s">
        <v>60</v>
      </c>
      <c r="E36" s="12"/>
      <c r="F36" s="12" t="s">
        <v>25</v>
      </c>
      <c r="G36" s="27">
        <f t="shared" si="5"/>
        <v>0</v>
      </c>
      <c r="H36" s="108">
        <f t="shared" si="1"/>
        <v>0</v>
      </c>
      <c r="I36" s="108">
        <f t="shared" si="2"/>
        <v>0</v>
      </c>
      <c r="J36" s="108">
        <f t="shared" si="3"/>
        <v>0</v>
      </c>
      <c r="K36" s="11"/>
      <c r="L36" s="63" t="str">
        <f>ETS_Emi_Coeff!L47</f>
        <v>INDC*</v>
      </c>
      <c r="M36" s="12" t="s">
        <v>25</v>
      </c>
      <c r="N36" s="40" t="s">
        <v>63</v>
      </c>
      <c r="O36" s="63"/>
      <c r="P36" s="62">
        <f>1-ETS_Emi_Coeff!P47</f>
        <v>0</v>
      </c>
      <c r="R36" s="6"/>
    </row>
    <row r="37" spans="2:18">
      <c r="B37" s="45"/>
      <c r="C37" s="63"/>
      <c r="D37" s="63" t="s">
        <v>60</v>
      </c>
      <c r="E37" s="12"/>
      <c r="F37" s="12" t="s">
        <v>26</v>
      </c>
      <c r="G37" s="27">
        <f t="shared" si="5"/>
        <v>0</v>
      </c>
      <c r="H37" s="108">
        <f t="shared" si="1"/>
        <v>0</v>
      </c>
      <c r="I37" s="108">
        <f t="shared" si="2"/>
        <v>0</v>
      </c>
      <c r="J37" s="108">
        <f t="shared" si="3"/>
        <v>0</v>
      </c>
      <c r="K37" s="11"/>
      <c r="L37" s="63" t="str">
        <f>ETS_Emi_Coeff!L48</f>
        <v>INDC*</v>
      </c>
      <c r="M37" s="12" t="s">
        <v>26</v>
      </c>
      <c r="N37" s="40" t="s">
        <v>63</v>
      </c>
      <c r="O37" s="63"/>
      <c r="P37" s="62">
        <f>1-ETS_Emi_Coeff!P48</f>
        <v>0</v>
      </c>
      <c r="R37" s="6"/>
    </row>
    <row r="38" spans="2:18">
      <c r="B38" s="45"/>
      <c r="C38" s="63"/>
      <c r="D38" s="63" t="s">
        <v>60</v>
      </c>
      <c r="E38" s="12"/>
      <c r="F38" s="12" t="s">
        <v>27</v>
      </c>
      <c r="G38" s="27">
        <f t="shared" si="5"/>
        <v>0</v>
      </c>
      <c r="H38" s="108">
        <f t="shared" si="1"/>
        <v>0</v>
      </c>
      <c r="I38" s="108">
        <f t="shared" si="2"/>
        <v>0</v>
      </c>
      <c r="J38" s="108">
        <f t="shared" si="3"/>
        <v>0</v>
      </c>
      <c r="K38" s="11"/>
      <c r="L38" s="63" t="str">
        <f>ETS_Emi_Coeff!L49</f>
        <v>INDC*</v>
      </c>
      <c r="M38" s="12" t="s">
        <v>27</v>
      </c>
      <c r="N38" s="40" t="s">
        <v>63</v>
      </c>
      <c r="O38" s="63"/>
      <c r="P38" s="62">
        <f>1-ETS_Emi_Coeff!P49</f>
        <v>0</v>
      </c>
      <c r="R38" s="6"/>
    </row>
    <row r="39" spans="2:18">
      <c r="B39" s="45"/>
      <c r="C39" s="63"/>
      <c r="D39" s="63" t="s">
        <v>60</v>
      </c>
      <c r="E39" s="12"/>
      <c r="F39" s="12" t="s">
        <v>22</v>
      </c>
      <c r="G39" s="27">
        <f t="shared" si="5"/>
        <v>0</v>
      </c>
      <c r="H39" s="108">
        <f t="shared" si="1"/>
        <v>0</v>
      </c>
      <c r="I39" s="108">
        <f t="shared" si="2"/>
        <v>0</v>
      </c>
      <c r="J39" s="108">
        <f t="shared" si="3"/>
        <v>0</v>
      </c>
      <c r="K39" s="11"/>
      <c r="L39" s="63" t="str">
        <f>ETS_Emi_Coeff!L52</f>
        <v>INDG*,-INDG*CCS*</v>
      </c>
      <c r="M39" s="12" t="s">
        <v>22</v>
      </c>
      <c r="N39" s="40" t="s">
        <v>63</v>
      </c>
      <c r="O39" s="63"/>
      <c r="P39" s="62">
        <f>1-ETS_Emi_Coeff!P52</f>
        <v>0</v>
      </c>
      <c r="R39" s="6"/>
    </row>
    <row r="40" spans="2:18">
      <c r="B40" s="45"/>
      <c r="C40" s="63"/>
      <c r="D40" s="63" t="s">
        <v>60</v>
      </c>
      <c r="E40" s="12"/>
      <c r="F40" s="12" t="s">
        <v>24</v>
      </c>
      <c r="G40" s="27">
        <f t="shared" si="5"/>
        <v>0</v>
      </c>
      <c r="H40" s="108">
        <f t="shared" si="1"/>
        <v>0</v>
      </c>
      <c r="I40" s="108">
        <f t="shared" si="2"/>
        <v>0</v>
      </c>
      <c r="J40" s="108">
        <f t="shared" si="3"/>
        <v>0</v>
      </c>
      <c r="K40" s="11"/>
      <c r="L40" s="63" t="str">
        <f>ETS_Emi_Coeff!L53</f>
        <v>INDG*</v>
      </c>
      <c r="M40" s="12" t="s">
        <v>24</v>
      </c>
      <c r="N40" s="40" t="s">
        <v>63</v>
      </c>
      <c r="O40" s="63"/>
      <c r="P40" s="62">
        <f>1-ETS_Emi_Coeff!P53</f>
        <v>0</v>
      </c>
      <c r="R40" s="6"/>
    </row>
    <row r="41" spans="2:18">
      <c r="B41" s="45"/>
      <c r="C41" s="63"/>
      <c r="D41" s="63" t="s">
        <v>60</v>
      </c>
      <c r="E41" s="12"/>
      <c r="F41" s="12" t="s">
        <v>25</v>
      </c>
      <c r="G41" s="27">
        <f t="shared" si="5"/>
        <v>0</v>
      </c>
      <c r="H41" s="108">
        <f t="shared" si="1"/>
        <v>0</v>
      </c>
      <c r="I41" s="108">
        <f t="shared" si="2"/>
        <v>0</v>
      </c>
      <c r="J41" s="108">
        <f t="shared" si="3"/>
        <v>0</v>
      </c>
      <c r="K41" s="11"/>
      <c r="L41" s="63" t="str">
        <f>ETS_Emi_Coeff!L54</f>
        <v>INDG*</v>
      </c>
      <c r="M41" s="12" t="s">
        <v>25</v>
      </c>
      <c r="N41" s="40" t="s">
        <v>63</v>
      </c>
      <c r="O41" s="63"/>
      <c r="P41" s="62">
        <f>1-ETS_Emi_Coeff!P54</f>
        <v>0</v>
      </c>
      <c r="R41" s="6"/>
    </row>
    <row r="42" spans="2:18">
      <c r="B42" s="45"/>
      <c r="C42" s="63"/>
      <c r="D42" s="63" t="s">
        <v>60</v>
      </c>
      <c r="E42" s="12"/>
      <c r="F42" s="12" t="s">
        <v>26</v>
      </c>
      <c r="G42" s="27">
        <f t="shared" si="5"/>
        <v>0</v>
      </c>
      <c r="H42" s="108">
        <f t="shared" si="1"/>
        <v>0</v>
      </c>
      <c r="I42" s="108">
        <f t="shared" si="2"/>
        <v>0</v>
      </c>
      <c r="J42" s="108">
        <f t="shared" si="3"/>
        <v>0</v>
      </c>
      <c r="K42" s="11"/>
      <c r="L42" s="63" t="str">
        <f>ETS_Emi_Coeff!L55</f>
        <v>INDG*</v>
      </c>
      <c r="M42" s="12" t="s">
        <v>26</v>
      </c>
      <c r="N42" s="40" t="s">
        <v>63</v>
      </c>
      <c r="O42" s="63"/>
      <c r="P42" s="62">
        <f>1-ETS_Emi_Coeff!P55</f>
        <v>0</v>
      </c>
      <c r="R42" s="6"/>
    </row>
    <row r="43" spans="2:18">
      <c r="B43" s="45"/>
      <c r="C43" s="63"/>
      <c r="D43" s="63" t="s">
        <v>60</v>
      </c>
      <c r="E43" s="12"/>
      <c r="F43" s="12" t="s">
        <v>27</v>
      </c>
      <c r="G43" s="27">
        <f t="shared" si="5"/>
        <v>0</v>
      </c>
      <c r="H43" s="108">
        <f t="shared" si="1"/>
        <v>0</v>
      </c>
      <c r="I43" s="108">
        <f t="shared" si="2"/>
        <v>0</v>
      </c>
      <c r="J43" s="108">
        <f t="shared" si="3"/>
        <v>0</v>
      </c>
      <c r="K43" s="11"/>
      <c r="L43" s="63" t="str">
        <f>ETS_Emi_Coeff!L56</f>
        <v>INDG*</v>
      </c>
      <c r="M43" s="12" t="s">
        <v>27</v>
      </c>
      <c r="N43" s="40" t="s">
        <v>63</v>
      </c>
      <c r="O43" s="63"/>
      <c r="P43" s="62">
        <f>1-ETS_Emi_Coeff!P56</f>
        <v>0</v>
      </c>
      <c r="R43" s="6"/>
    </row>
    <row r="44" spans="2:18">
      <c r="B44" s="45"/>
      <c r="C44" s="63"/>
      <c r="D44" s="63" t="s">
        <v>60</v>
      </c>
      <c r="E44" s="12"/>
      <c r="F44" s="12" t="s">
        <v>22</v>
      </c>
      <c r="G44" s="27">
        <f t="shared" si="5"/>
        <v>0</v>
      </c>
      <c r="H44" s="108">
        <f t="shared" si="1"/>
        <v>0</v>
      </c>
      <c r="I44" s="108">
        <f t="shared" si="2"/>
        <v>0</v>
      </c>
      <c r="J44" s="108">
        <f t="shared" si="3"/>
        <v>0</v>
      </c>
      <c r="K44" s="11"/>
      <c r="L44" s="63" t="str">
        <f>ETS_Emi_Coeff!L59</f>
        <v>INDX*</v>
      </c>
      <c r="M44" s="12" t="s">
        <v>22</v>
      </c>
      <c r="N44" s="40" t="s">
        <v>63</v>
      </c>
      <c r="O44" s="63"/>
      <c r="P44" s="62">
        <f>1-ETS_Emi_Coeff!P59</f>
        <v>0</v>
      </c>
      <c r="R44" s="6"/>
    </row>
    <row r="45" spans="2:18">
      <c r="B45" s="45"/>
      <c r="C45" s="63"/>
      <c r="D45" s="63" t="s">
        <v>60</v>
      </c>
      <c r="E45" s="12"/>
      <c r="F45" s="12" t="s">
        <v>24</v>
      </c>
      <c r="G45" s="27">
        <f t="shared" si="5"/>
        <v>0</v>
      </c>
      <c r="H45" s="108">
        <f t="shared" si="1"/>
        <v>0</v>
      </c>
      <c r="I45" s="108">
        <f t="shared" si="2"/>
        <v>0</v>
      </c>
      <c r="J45" s="108">
        <f t="shared" si="3"/>
        <v>0</v>
      </c>
      <c r="K45" s="11"/>
      <c r="L45" s="63" t="str">
        <f>ETS_Emi_Coeff!L60</f>
        <v>INDX*</v>
      </c>
      <c r="M45" s="12" t="s">
        <v>24</v>
      </c>
      <c r="N45" s="40" t="s">
        <v>63</v>
      </c>
      <c r="O45" s="63"/>
      <c r="P45" s="62">
        <f>1-ETS_Emi_Coeff!P60</f>
        <v>0</v>
      </c>
      <c r="R45" s="6"/>
    </row>
    <row r="46" spans="2:18">
      <c r="B46" s="45"/>
      <c r="C46" s="63"/>
      <c r="D46" s="63" t="s">
        <v>60</v>
      </c>
      <c r="E46" s="12"/>
      <c r="F46" s="12" t="s">
        <v>25</v>
      </c>
      <c r="G46" s="27">
        <f t="shared" si="5"/>
        <v>0</v>
      </c>
      <c r="H46" s="108">
        <f t="shared" si="1"/>
        <v>0</v>
      </c>
      <c r="I46" s="108">
        <f t="shared" si="2"/>
        <v>0</v>
      </c>
      <c r="J46" s="108">
        <f t="shared" si="3"/>
        <v>0</v>
      </c>
      <c r="K46" s="11"/>
      <c r="L46" s="63" t="str">
        <f>ETS_Emi_Coeff!L61</f>
        <v>INDX*</v>
      </c>
      <c r="M46" s="12" t="s">
        <v>25</v>
      </c>
      <c r="N46" s="40" t="s">
        <v>63</v>
      </c>
      <c r="O46" s="63"/>
      <c r="P46" s="62">
        <f>1-ETS_Emi_Coeff!P61</f>
        <v>0</v>
      </c>
      <c r="R46" s="6"/>
    </row>
    <row r="47" spans="2:18">
      <c r="B47" s="45"/>
      <c r="C47" s="63"/>
      <c r="D47" s="63" t="s">
        <v>60</v>
      </c>
      <c r="E47" s="12"/>
      <c r="F47" s="12" t="s">
        <v>26</v>
      </c>
      <c r="G47" s="27">
        <f t="shared" si="5"/>
        <v>0</v>
      </c>
      <c r="H47" s="108">
        <f t="shared" si="1"/>
        <v>0</v>
      </c>
      <c r="I47" s="108">
        <f t="shared" si="2"/>
        <v>0</v>
      </c>
      <c r="J47" s="108">
        <f t="shared" si="3"/>
        <v>0</v>
      </c>
      <c r="K47" s="11"/>
      <c r="L47" s="63" t="str">
        <f>ETS_Emi_Coeff!L62</f>
        <v>INDX*</v>
      </c>
      <c r="M47" s="12" t="s">
        <v>26</v>
      </c>
      <c r="N47" s="40" t="s">
        <v>63</v>
      </c>
      <c r="O47" s="63"/>
      <c r="P47" s="62">
        <f>1-ETS_Emi_Coeff!P62</f>
        <v>0</v>
      </c>
      <c r="R47" s="6"/>
    </row>
    <row r="48" spans="2:18">
      <c r="B48" s="45"/>
      <c r="C48" s="63"/>
      <c r="D48" s="63" t="s">
        <v>60</v>
      </c>
      <c r="E48" s="12"/>
      <c r="F48" s="12" t="s">
        <v>27</v>
      </c>
      <c r="G48" s="27">
        <f t="shared" si="5"/>
        <v>0</v>
      </c>
      <c r="H48" s="108">
        <f t="shared" si="1"/>
        <v>0</v>
      </c>
      <c r="I48" s="108">
        <f t="shared" si="2"/>
        <v>0</v>
      </c>
      <c r="J48" s="108">
        <f t="shared" si="3"/>
        <v>0</v>
      </c>
      <c r="K48" s="11"/>
      <c r="L48" s="63" t="str">
        <f>ETS_Emi_Coeff!L63</f>
        <v>INDX*</v>
      </c>
      <c r="M48" s="12" t="s">
        <v>27</v>
      </c>
      <c r="N48" s="40" t="s">
        <v>63</v>
      </c>
      <c r="O48" s="63"/>
      <c r="P48" s="62">
        <f>1-ETS_Emi_Coeff!P63</f>
        <v>0</v>
      </c>
      <c r="R48" s="6"/>
    </row>
    <row r="49" spans="2:18">
      <c r="B49" s="45"/>
      <c r="C49" s="63"/>
      <c r="D49" s="63" t="s">
        <v>60</v>
      </c>
      <c r="E49" s="12"/>
      <c r="F49" s="12" t="s">
        <v>22</v>
      </c>
      <c r="G49" s="27">
        <f t="shared" ref="G49:G66" si="6">HLOOKUP((RIGHT(F49,3)),$X$4:$AF$6,3,FALSE)*P49</f>
        <v>0</v>
      </c>
      <c r="H49" s="108">
        <f t="shared" si="1"/>
        <v>0</v>
      </c>
      <c r="I49" s="108">
        <f t="shared" si="2"/>
        <v>0</v>
      </c>
      <c r="J49" s="108">
        <f t="shared" si="3"/>
        <v>0</v>
      </c>
      <c r="K49" s="11"/>
      <c r="L49" s="63" t="str">
        <f>ETS_Emi_Coeff!L66</f>
        <v>INDO*</v>
      </c>
      <c r="M49" s="12" t="s">
        <v>22</v>
      </c>
      <c r="N49" s="40" t="s">
        <v>63</v>
      </c>
      <c r="O49" s="63"/>
      <c r="P49" s="62">
        <f>1-ETS_Emi_Coeff!P66</f>
        <v>0</v>
      </c>
      <c r="R49" s="6"/>
    </row>
    <row r="50" spans="2:18">
      <c r="B50" s="45"/>
      <c r="C50" s="63"/>
      <c r="D50" s="63" t="s">
        <v>60</v>
      </c>
      <c r="E50" s="12"/>
      <c r="F50" s="12" t="s">
        <v>24</v>
      </c>
      <c r="G50" s="27">
        <f t="shared" si="6"/>
        <v>0</v>
      </c>
      <c r="H50" s="108">
        <f t="shared" si="1"/>
        <v>0</v>
      </c>
      <c r="I50" s="108">
        <f t="shared" si="2"/>
        <v>0</v>
      </c>
      <c r="J50" s="108">
        <f t="shared" si="3"/>
        <v>0</v>
      </c>
      <c r="K50" s="11"/>
      <c r="L50" s="63" t="str">
        <f>ETS_Emi_Coeff!L67</f>
        <v>INDO*</v>
      </c>
      <c r="M50" s="12" t="s">
        <v>24</v>
      </c>
      <c r="N50" s="40" t="s">
        <v>63</v>
      </c>
      <c r="O50" s="63"/>
      <c r="P50" s="62">
        <f>1-ETS_Emi_Coeff!P67</f>
        <v>0</v>
      </c>
      <c r="R50" s="6"/>
    </row>
    <row r="51" spans="2:18">
      <c r="B51" s="45"/>
      <c r="C51" s="63"/>
      <c r="D51" s="63" t="s">
        <v>60</v>
      </c>
      <c r="E51" s="12"/>
      <c r="F51" s="12" t="s">
        <v>25</v>
      </c>
      <c r="G51" s="27">
        <f t="shared" si="6"/>
        <v>0</v>
      </c>
      <c r="H51" s="108">
        <f t="shared" si="1"/>
        <v>0</v>
      </c>
      <c r="I51" s="108">
        <f t="shared" si="2"/>
        <v>0</v>
      </c>
      <c r="J51" s="108">
        <f t="shared" si="3"/>
        <v>0</v>
      </c>
      <c r="K51" s="11"/>
      <c r="L51" s="63" t="str">
        <f>ETS_Emi_Coeff!L68</f>
        <v>INDO*</v>
      </c>
      <c r="M51" s="12" t="s">
        <v>25</v>
      </c>
      <c r="N51" s="40" t="s">
        <v>63</v>
      </c>
      <c r="O51" s="63"/>
      <c r="P51" s="62">
        <f>1-ETS_Emi_Coeff!P68</f>
        <v>0</v>
      </c>
      <c r="R51" s="6"/>
    </row>
    <row r="52" spans="2:18">
      <c r="B52" s="45"/>
      <c r="C52" s="63"/>
      <c r="D52" s="63" t="s">
        <v>60</v>
      </c>
      <c r="E52" s="12"/>
      <c r="F52" s="12" t="s">
        <v>26</v>
      </c>
      <c r="G52" s="27">
        <f t="shared" si="6"/>
        <v>0</v>
      </c>
      <c r="H52" s="108">
        <f t="shared" si="1"/>
        <v>0</v>
      </c>
      <c r="I52" s="108">
        <f t="shared" si="2"/>
        <v>0</v>
      </c>
      <c r="J52" s="108">
        <f t="shared" si="3"/>
        <v>0</v>
      </c>
      <c r="K52" s="11"/>
      <c r="L52" s="63" t="str">
        <f>ETS_Emi_Coeff!L69</f>
        <v>INDO*</v>
      </c>
      <c r="M52" s="12" t="s">
        <v>26</v>
      </c>
      <c r="N52" s="40" t="s">
        <v>63</v>
      </c>
      <c r="O52" s="63"/>
      <c r="P52" s="62">
        <f>1-ETS_Emi_Coeff!P69</f>
        <v>0</v>
      </c>
      <c r="R52" s="6"/>
    </row>
    <row r="53" spans="2:18">
      <c r="B53" s="45"/>
      <c r="C53" s="63"/>
      <c r="D53" s="63" t="s">
        <v>60</v>
      </c>
      <c r="E53" s="12"/>
      <c r="F53" s="12" t="s">
        <v>27</v>
      </c>
      <c r="G53" s="27">
        <f t="shared" si="6"/>
        <v>0</v>
      </c>
      <c r="H53" s="108">
        <f t="shared" si="1"/>
        <v>0</v>
      </c>
      <c r="I53" s="108">
        <f t="shared" si="2"/>
        <v>0</v>
      </c>
      <c r="J53" s="108">
        <f t="shared" si="3"/>
        <v>0</v>
      </c>
      <c r="K53" s="11"/>
      <c r="L53" s="63" t="str">
        <f>ETS_Emi_Coeff!L70</f>
        <v>INDO*</v>
      </c>
      <c r="M53" s="12" t="s">
        <v>27</v>
      </c>
      <c r="N53" s="40" t="s">
        <v>63</v>
      </c>
      <c r="O53" s="63"/>
      <c r="P53" s="62">
        <f>1-ETS_Emi_Coeff!P70</f>
        <v>0</v>
      </c>
      <c r="R53" s="6"/>
    </row>
    <row r="54" spans="2:18">
      <c r="B54" s="45"/>
      <c r="C54" s="63"/>
      <c r="D54" s="63" t="s">
        <v>60</v>
      </c>
      <c r="E54" s="12"/>
      <c r="F54" s="12" t="s">
        <v>22</v>
      </c>
      <c r="G54" s="27">
        <f t="shared" si="6"/>
        <v>0</v>
      </c>
      <c r="H54" s="108">
        <f t="shared" si="1"/>
        <v>0</v>
      </c>
      <c r="I54" s="108">
        <f t="shared" si="2"/>
        <v>0</v>
      </c>
      <c r="J54" s="108">
        <f t="shared" si="3"/>
        <v>0</v>
      </c>
      <c r="K54" s="11"/>
      <c r="L54" s="63" t="str">
        <f>ETS_Emi_Coeff!L73</f>
        <v>INDR*</v>
      </c>
      <c r="M54" s="12" t="s">
        <v>22</v>
      </c>
      <c r="N54" s="40" t="s">
        <v>63</v>
      </c>
      <c r="O54" s="63"/>
      <c r="P54" s="62">
        <f>1-ETS_Emi_Coeff!P73</f>
        <v>0</v>
      </c>
      <c r="R54" s="6"/>
    </row>
    <row r="55" spans="2:18">
      <c r="B55" s="45"/>
      <c r="C55" s="63"/>
      <c r="D55" s="63" t="s">
        <v>60</v>
      </c>
      <c r="E55" s="12"/>
      <c r="F55" s="12" t="s">
        <v>24</v>
      </c>
      <c r="G55" s="27">
        <f t="shared" si="6"/>
        <v>0</v>
      </c>
      <c r="H55" s="108">
        <f t="shared" si="1"/>
        <v>0</v>
      </c>
      <c r="I55" s="108">
        <f t="shared" si="2"/>
        <v>0</v>
      </c>
      <c r="J55" s="108">
        <f t="shared" si="3"/>
        <v>0</v>
      </c>
      <c r="K55" s="11"/>
      <c r="L55" s="63" t="str">
        <f>ETS_Emi_Coeff!L74</f>
        <v>INDR*</v>
      </c>
      <c r="M55" s="12" t="s">
        <v>24</v>
      </c>
      <c r="N55" s="40" t="s">
        <v>63</v>
      </c>
      <c r="O55" s="63"/>
      <c r="P55" s="62">
        <f>1-ETS_Emi_Coeff!P74</f>
        <v>0</v>
      </c>
      <c r="R55" s="6"/>
    </row>
    <row r="56" spans="2:18">
      <c r="B56" s="45"/>
      <c r="C56" s="63"/>
      <c r="D56" s="63" t="s">
        <v>60</v>
      </c>
      <c r="E56" s="12"/>
      <c r="F56" s="12" t="s">
        <v>25</v>
      </c>
      <c r="G56" s="27">
        <f t="shared" si="6"/>
        <v>0</v>
      </c>
      <c r="H56" s="108">
        <f t="shared" si="1"/>
        <v>0</v>
      </c>
      <c r="I56" s="108">
        <f t="shared" si="2"/>
        <v>0</v>
      </c>
      <c r="J56" s="108">
        <f t="shared" si="3"/>
        <v>0</v>
      </c>
      <c r="K56" s="11"/>
      <c r="L56" s="63" t="str">
        <f>ETS_Emi_Coeff!L75</f>
        <v>INDR*</v>
      </c>
      <c r="M56" s="12" t="s">
        <v>25</v>
      </c>
      <c r="N56" s="40" t="s">
        <v>63</v>
      </c>
      <c r="O56" s="63"/>
      <c r="P56" s="62">
        <f>1-ETS_Emi_Coeff!P75</f>
        <v>0</v>
      </c>
      <c r="R56" s="6"/>
    </row>
    <row r="57" spans="2:18">
      <c r="B57" s="45"/>
      <c r="C57" s="63"/>
      <c r="D57" s="63" t="s">
        <v>60</v>
      </c>
      <c r="E57" s="12"/>
      <c r="F57" s="12" t="s">
        <v>26</v>
      </c>
      <c r="G57" s="27">
        <f t="shared" si="6"/>
        <v>0</v>
      </c>
      <c r="H57" s="108">
        <f t="shared" si="1"/>
        <v>0</v>
      </c>
      <c r="I57" s="108">
        <f t="shared" si="2"/>
        <v>0</v>
      </c>
      <c r="J57" s="108">
        <f t="shared" si="3"/>
        <v>0</v>
      </c>
      <c r="K57" s="11"/>
      <c r="L57" s="63" t="str">
        <f>ETS_Emi_Coeff!L76</f>
        <v>INDR*</v>
      </c>
      <c r="M57" s="12" t="s">
        <v>26</v>
      </c>
      <c r="N57" s="40" t="s">
        <v>63</v>
      </c>
      <c r="O57" s="63"/>
      <c r="P57" s="62">
        <f>1-ETS_Emi_Coeff!P76</f>
        <v>0</v>
      </c>
      <c r="R57" s="6"/>
    </row>
    <row r="58" spans="2:18">
      <c r="B58" s="45"/>
      <c r="C58" s="63"/>
      <c r="D58" s="63" t="s">
        <v>60</v>
      </c>
      <c r="E58" s="12"/>
      <c r="F58" s="12" t="s">
        <v>27</v>
      </c>
      <c r="G58" s="27">
        <f t="shared" si="6"/>
        <v>0</v>
      </c>
      <c r="H58" s="108">
        <f t="shared" si="1"/>
        <v>0</v>
      </c>
      <c r="I58" s="108">
        <f t="shared" si="2"/>
        <v>0</v>
      </c>
      <c r="J58" s="108">
        <f t="shared" si="3"/>
        <v>0</v>
      </c>
      <c r="K58" s="11"/>
      <c r="L58" s="63" t="str">
        <f>ETS_Emi_Coeff!L77</f>
        <v>INDR*</v>
      </c>
      <c r="M58" s="12" t="s">
        <v>27</v>
      </c>
      <c r="N58" s="40" t="s">
        <v>63</v>
      </c>
      <c r="O58" s="63"/>
      <c r="P58" s="62">
        <f>1-ETS_Emi_Coeff!P77</f>
        <v>0</v>
      </c>
      <c r="R58" s="6"/>
    </row>
    <row r="59" spans="2:18">
      <c r="B59" s="45"/>
      <c r="C59" s="63"/>
      <c r="D59" s="63" t="s">
        <v>60</v>
      </c>
      <c r="E59" s="12"/>
      <c r="F59" s="12" t="s">
        <v>22</v>
      </c>
      <c r="G59" s="27">
        <f t="shared" si="6"/>
        <v>0</v>
      </c>
      <c r="H59" s="108">
        <f t="shared" si="1"/>
        <v>0</v>
      </c>
      <c r="I59" s="108">
        <f t="shared" si="2"/>
        <v>0</v>
      </c>
      <c r="J59" s="108">
        <f t="shared" si="3"/>
        <v>0</v>
      </c>
      <c r="K59" s="11"/>
      <c r="L59" s="63" t="str">
        <f>ETS_Emi_Coeff!L80</f>
        <v>INDS*</v>
      </c>
      <c r="M59" s="12" t="s">
        <v>22</v>
      </c>
      <c r="N59" s="40" t="s">
        <v>63</v>
      </c>
      <c r="O59" s="63"/>
      <c r="P59" s="62">
        <f>1-ETS_Emi_Coeff!P80</f>
        <v>0</v>
      </c>
      <c r="R59" s="6"/>
    </row>
    <row r="60" spans="2:18">
      <c r="B60" s="45"/>
      <c r="C60" s="63"/>
      <c r="D60" s="63" t="s">
        <v>60</v>
      </c>
      <c r="E60" s="12"/>
      <c r="F60" s="12" t="s">
        <v>24</v>
      </c>
      <c r="G60" s="27">
        <f t="shared" si="6"/>
        <v>0</v>
      </c>
      <c r="H60" s="108">
        <f t="shared" si="1"/>
        <v>0</v>
      </c>
      <c r="I60" s="108">
        <f t="shared" si="2"/>
        <v>0</v>
      </c>
      <c r="J60" s="108">
        <f t="shared" si="3"/>
        <v>0</v>
      </c>
      <c r="K60" s="11"/>
      <c r="L60" s="63" t="str">
        <f>ETS_Emi_Coeff!L81</f>
        <v>INDS*</v>
      </c>
      <c r="M60" s="12" t="s">
        <v>24</v>
      </c>
      <c r="N60" s="40" t="s">
        <v>63</v>
      </c>
      <c r="O60" s="63"/>
      <c r="P60" s="62">
        <f>1-ETS_Emi_Coeff!P81</f>
        <v>0</v>
      </c>
      <c r="R60" s="6"/>
    </row>
    <row r="61" spans="2:18">
      <c r="B61" s="45"/>
      <c r="C61" s="63"/>
      <c r="D61" s="63" t="s">
        <v>60</v>
      </c>
      <c r="E61" s="12"/>
      <c r="F61" s="12" t="s">
        <v>25</v>
      </c>
      <c r="G61" s="27">
        <f t="shared" si="6"/>
        <v>0</v>
      </c>
      <c r="H61" s="108">
        <f t="shared" si="1"/>
        <v>0</v>
      </c>
      <c r="I61" s="108">
        <f t="shared" si="2"/>
        <v>0</v>
      </c>
      <c r="J61" s="108">
        <f t="shared" si="3"/>
        <v>0</v>
      </c>
      <c r="K61" s="11"/>
      <c r="L61" s="63" t="str">
        <f>ETS_Emi_Coeff!L82</f>
        <v>INDS*</v>
      </c>
      <c r="M61" s="12" t="s">
        <v>25</v>
      </c>
      <c r="N61" s="40" t="s">
        <v>63</v>
      </c>
      <c r="O61" s="63"/>
      <c r="P61" s="62">
        <f>1-ETS_Emi_Coeff!P82</f>
        <v>0</v>
      </c>
      <c r="R61" s="6"/>
    </row>
    <row r="62" spans="2:18">
      <c r="B62" s="45"/>
      <c r="C62" s="63"/>
      <c r="D62" s="63" t="s">
        <v>60</v>
      </c>
      <c r="E62" s="12"/>
      <c r="F62" s="12" t="s">
        <v>26</v>
      </c>
      <c r="G62" s="27">
        <f t="shared" si="6"/>
        <v>0</v>
      </c>
      <c r="H62" s="108">
        <f t="shared" si="1"/>
        <v>0</v>
      </c>
      <c r="I62" s="108">
        <f t="shared" si="2"/>
        <v>0</v>
      </c>
      <c r="J62" s="108">
        <f t="shared" si="3"/>
        <v>0</v>
      </c>
      <c r="K62" s="11"/>
      <c r="L62" s="63" t="str">
        <f>ETS_Emi_Coeff!L83</f>
        <v>INDS*</v>
      </c>
      <c r="M62" s="12" t="s">
        <v>26</v>
      </c>
      <c r="N62" s="40" t="s">
        <v>63</v>
      </c>
      <c r="O62" s="63"/>
      <c r="P62" s="62">
        <f>1-ETS_Emi_Coeff!P83</f>
        <v>0</v>
      </c>
      <c r="R62" s="6"/>
    </row>
    <row r="63" spans="2:18">
      <c r="B63" s="45"/>
      <c r="C63" s="63"/>
      <c r="D63" s="63" t="s">
        <v>60</v>
      </c>
      <c r="E63" s="12"/>
      <c r="F63" s="12" t="s">
        <v>27</v>
      </c>
      <c r="G63" s="27">
        <f t="shared" si="6"/>
        <v>0</v>
      </c>
      <c r="H63" s="108">
        <f t="shared" si="1"/>
        <v>0</v>
      </c>
      <c r="I63" s="108">
        <f t="shared" si="2"/>
        <v>0</v>
      </c>
      <c r="J63" s="108">
        <f t="shared" si="3"/>
        <v>0</v>
      </c>
      <c r="K63" s="11"/>
      <c r="L63" s="63" t="str">
        <f>ETS_Emi_Coeff!L84</f>
        <v>INDS*</v>
      </c>
      <c r="M63" s="12" t="s">
        <v>27</v>
      </c>
      <c r="N63" s="40" t="s">
        <v>63</v>
      </c>
      <c r="O63" s="63"/>
      <c r="P63" s="62">
        <f>1-ETS_Emi_Coeff!P84</f>
        <v>0</v>
      </c>
      <c r="R63" s="6"/>
    </row>
    <row r="64" spans="2:18">
      <c r="B64" s="45"/>
      <c r="C64" s="63"/>
      <c r="D64" s="63" t="s">
        <v>60</v>
      </c>
      <c r="E64" s="12"/>
      <c r="F64" s="12" t="s">
        <v>22</v>
      </c>
      <c r="G64" s="27">
        <f t="shared" si="6"/>
        <v>0</v>
      </c>
      <c r="H64" s="108">
        <f t="shared" si="1"/>
        <v>0</v>
      </c>
      <c r="I64" s="108">
        <f t="shared" si="2"/>
        <v>0</v>
      </c>
      <c r="J64" s="108">
        <f t="shared" si="3"/>
        <v>0</v>
      </c>
      <c r="K64" s="11"/>
      <c r="L64" s="63" t="str">
        <f>ETS_Emi_Coeff!L87</f>
        <v>INDM*</v>
      </c>
      <c r="M64" s="12" t="s">
        <v>22</v>
      </c>
      <c r="N64" s="40" t="s">
        <v>63</v>
      </c>
      <c r="O64" s="63"/>
      <c r="P64" s="62">
        <f>1-ETS_Emi_Coeff!P87</f>
        <v>0</v>
      </c>
      <c r="R64" s="6"/>
    </row>
    <row r="65" spans="2:18">
      <c r="B65" s="45"/>
      <c r="C65" s="63"/>
      <c r="D65" s="63" t="s">
        <v>60</v>
      </c>
      <c r="E65" s="12"/>
      <c r="F65" s="12" t="s">
        <v>24</v>
      </c>
      <c r="G65" s="27">
        <f t="shared" si="6"/>
        <v>0</v>
      </c>
      <c r="H65" s="108">
        <f t="shared" si="1"/>
        <v>0</v>
      </c>
      <c r="I65" s="108">
        <f t="shared" si="2"/>
        <v>0</v>
      </c>
      <c r="J65" s="108">
        <f t="shared" si="3"/>
        <v>0</v>
      </c>
      <c r="K65" s="11"/>
      <c r="L65" s="63" t="str">
        <f>ETS_Emi_Coeff!L88</f>
        <v>INDM*</v>
      </c>
      <c r="M65" s="12" t="s">
        <v>24</v>
      </c>
      <c r="N65" s="40" t="s">
        <v>63</v>
      </c>
      <c r="O65" s="63"/>
      <c r="P65" s="62">
        <f>1-ETS_Emi_Coeff!P88</f>
        <v>0</v>
      </c>
      <c r="R65" s="6"/>
    </row>
    <row r="66" spans="2:18">
      <c r="B66" s="45"/>
      <c r="C66" s="63"/>
      <c r="D66" s="63" t="s">
        <v>60</v>
      </c>
      <c r="E66" s="12"/>
      <c r="F66" s="12" t="s">
        <v>25</v>
      </c>
      <c r="G66" s="27">
        <f t="shared" si="6"/>
        <v>0</v>
      </c>
      <c r="H66" s="108">
        <f t="shared" si="1"/>
        <v>0</v>
      </c>
      <c r="I66" s="108">
        <f t="shared" si="2"/>
        <v>0</v>
      </c>
      <c r="J66" s="108">
        <f t="shared" si="3"/>
        <v>0</v>
      </c>
      <c r="K66" s="11"/>
      <c r="L66" s="63" t="str">
        <f>ETS_Emi_Coeff!L89</f>
        <v>INDM*</v>
      </c>
      <c r="M66" s="12" t="s">
        <v>25</v>
      </c>
      <c r="N66" s="40" t="s">
        <v>63</v>
      </c>
      <c r="O66" s="63"/>
      <c r="P66" s="62">
        <f>1-ETS_Emi_Coeff!P89</f>
        <v>0</v>
      </c>
      <c r="R66" s="6"/>
    </row>
    <row r="67" spans="2:18">
      <c r="B67" s="45"/>
      <c r="C67" s="63"/>
      <c r="D67" s="63" t="s">
        <v>60</v>
      </c>
      <c r="E67" s="12"/>
      <c r="F67" s="12" t="s">
        <v>26</v>
      </c>
      <c r="G67" s="27">
        <f t="shared" ref="G67:G93" si="7">HLOOKUP((RIGHT(F67,3)),$X$4:$AF$6,3,FALSE)*P67</f>
        <v>0</v>
      </c>
      <c r="H67" s="108">
        <f t="shared" si="1"/>
        <v>0</v>
      </c>
      <c r="I67" s="108">
        <f t="shared" si="2"/>
        <v>0</v>
      </c>
      <c r="J67" s="108">
        <f t="shared" si="3"/>
        <v>0</v>
      </c>
      <c r="K67" s="11"/>
      <c r="L67" s="63" t="str">
        <f>ETS_Emi_Coeff!L90</f>
        <v>INDM*</v>
      </c>
      <c r="M67" s="12" t="s">
        <v>26</v>
      </c>
      <c r="N67" s="40" t="s">
        <v>63</v>
      </c>
      <c r="O67" s="63"/>
      <c r="P67" s="62">
        <f>1-ETS_Emi_Coeff!P90</f>
        <v>0</v>
      </c>
      <c r="R67" s="6"/>
    </row>
    <row r="68" spans="2:18">
      <c r="B68" s="45"/>
      <c r="C68" s="63"/>
      <c r="D68" s="63" t="s">
        <v>60</v>
      </c>
      <c r="E68" s="12"/>
      <c r="F68" s="12" t="s">
        <v>27</v>
      </c>
      <c r="G68" s="27">
        <f t="shared" si="7"/>
        <v>0</v>
      </c>
      <c r="H68" s="108">
        <f t="shared" si="1"/>
        <v>0</v>
      </c>
      <c r="I68" s="108">
        <f t="shared" si="2"/>
        <v>0</v>
      </c>
      <c r="J68" s="108">
        <f t="shared" si="3"/>
        <v>0</v>
      </c>
      <c r="K68" s="11"/>
      <c r="L68" s="63" t="str">
        <f>ETS_Emi_Coeff!L91</f>
        <v>INDM*</v>
      </c>
      <c r="M68" s="12" t="s">
        <v>27</v>
      </c>
      <c r="N68" s="40" t="s">
        <v>63</v>
      </c>
      <c r="O68" s="63"/>
      <c r="P68" s="62">
        <f>1-ETS_Emi_Coeff!P91</f>
        <v>0</v>
      </c>
      <c r="R68" s="6"/>
    </row>
    <row r="69" spans="2:18">
      <c r="B69" s="45"/>
      <c r="C69" s="63"/>
      <c r="D69" s="63" t="s">
        <v>60</v>
      </c>
      <c r="E69" s="12"/>
      <c r="F69" s="12" t="s">
        <v>22</v>
      </c>
      <c r="G69" s="27">
        <f t="shared" si="7"/>
        <v>94.25</v>
      </c>
      <c r="H69" s="108">
        <f t="shared" ref="H69:H93" si="8">G69</f>
        <v>94.25</v>
      </c>
      <c r="I69" s="108">
        <f t="shared" ref="I69:I93" si="9">G69</f>
        <v>94.25</v>
      </c>
      <c r="J69" s="108">
        <f t="shared" ref="J69:J93" si="10">G69</f>
        <v>94.25</v>
      </c>
      <c r="K69" s="11"/>
      <c r="L69" s="63" t="str">
        <f>ETS_Emi_Coeff!L94</f>
        <v>INDU*</v>
      </c>
      <c r="M69" s="12" t="s">
        <v>22</v>
      </c>
      <c r="N69" s="40" t="s">
        <v>63</v>
      </c>
      <c r="O69" s="63"/>
      <c r="P69" s="62">
        <f>1-ETS_Emi_Coeff!P94</f>
        <v>1</v>
      </c>
      <c r="R69" s="6"/>
    </row>
    <row r="70" spans="2:18">
      <c r="B70" s="45"/>
      <c r="C70" s="63"/>
      <c r="D70" s="63" t="s">
        <v>60</v>
      </c>
      <c r="E70" s="12"/>
      <c r="F70" s="12" t="s">
        <v>24</v>
      </c>
      <c r="G70" s="27">
        <f t="shared" si="7"/>
        <v>78</v>
      </c>
      <c r="H70" s="108">
        <f t="shared" si="8"/>
        <v>78</v>
      </c>
      <c r="I70" s="108">
        <f t="shared" si="9"/>
        <v>78</v>
      </c>
      <c r="J70" s="108">
        <f t="shared" si="10"/>
        <v>78</v>
      </c>
      <c r="K70" s="11"/>
      <c r="L70" s="63" t="str">
        <f>ETS_Emi_Coeff!L95</f>
        <v>INDU*</v>
      </c>
      <c r="M70" s="12" t="s">
        <v>24</v>
      </c>
      <c r="N70" s="40" t="s">
        <v>63</v>
      </c>
      <c r="O70" s="63"/>
      <c r="P70" s="62">
        <f>1-ETS_Emi_Coeff!P95</f>
        <v>1</v>
      </c>
      <c r="R70" s="6"/>
    </row>
    <row r="71" spans="2:18">
      <c r="B71" s="45"/>
      <c r="C71" s="63"/>
      <c r="D71" s="63" t="s">
        <v>60</v>
      </c>
      <c r="E71" s="12"/>
      <c r="F71" s="12" t="s">
        <v>25</v>
      </c>
      <c r="G71" s="27">
        <f t="shared" si="7"/>
        <v>74</v>
      </c>
      <c r="H71" s="108">
        <f t="shared" si="8"/>
        <v>74</v>
      </c>
      <c r="I71" s="108">
        <f t="shared" si="9"/>
        <v>74</v>
      </c>
      <c r="J71" s="108">
        <f t="shared" si="10"/>
        <v>74</v>
      </c>
      <c r="K71" s="11"/>
      <c r="L71" s="63" t="str">
        <f>ETS_Emi_Coeff!L96</f>
        <v>INDU*</v>
      </c>
      <c r="M71" s="12" t="s">
        <v>25</v>
      </c>
      <c r="N71" s="40" t="s">
        <v>63</v>
      </c>
      <c r="O71" s="63"/>
      <c r="P71" s="62">
        <f>1-ETS_Emi_Coeff!P96</f>
        <v>1</v>
      </c>
      <c r="R71" s="6"/>
    </row>
    <row r="72" spans="2:18">
      <c r="B72" s="45"/>
      <c r="C72" s="63"/>
      <c r="D72" s="63" t="s">
        <v>60</v>
      </c>
      <c r="E72" s="12"/>
      <c r="F72" s="12" t="s">
        <v>26</v>
      </c>
      <c r="G72" s="27">
        <f t="shared" si="7"/>
        <v>37</v>
      </c>
      <c r="H72" s="108">
        <f t="shared" si="8"/>
        <v>37</v>
      </c>
      <c r="I72" s="108">
        <f t="shared" si="9"/>
        <v>37</v>
      </c>
      <c r="J72" s="108">
        <f t="shared" si="10"/>
        <v>37</v>
      </c>
      <c r="K72" s="11"/>
      <c r="L72" s="63" t="str">
        <f>ETS_Emi_Coeff!L97</f>
        <v>INDU*</v>
      </c>
      <c r="M72" s="12" t="s">
        <v>26</v>
      </c>
      <c r="N72" s="40" t="s">
        <v>63</v>
      </c>
      <c r="O72" s="63"/>
      <c r="P72" s="62">
        <f>1-ETS_Emi_Coeff!P97</f>
        <v>1</v>
      </c>
      <c r="R72" s="6"/>
    </row>
    <row r="73" spans="2:18">
      <c r="B73" s="63"/>
      <c r="C73" s="63"/>
      <c r="D73" s="63" t="s">
        <v>60</v>
      </c>
      <c r="E73" s="12"/>
      <c r="F73" s="12" t="s">
        <v>27</v>
      </c>
      <c r="G73" s="27">
        <f t="shared" si="7"/>
        <v>56.79</v>
      </c>
      <c r="H73" s="108">
        <f t="shared" si="8"/>
        <v>56.79</v>
      </c>
      <c r="I73" s="108">
        <f t="shared" si="9"/>
        <v>56.79</v>
      </c>
      <c r="J73" s="108">
        <f t="shared" si="10"/>
        <v>56.79</v>
      </c>
      <c r="K73" s="11"/>
      <c r="L73" s="63" t="str">
        <f>ETS_Emi_Coeff!L98</f>
        <v>INDU*</v>
      </c>
      <c r="M73" s="12" t="s">
        <v>27</v>
      </c>
      <c r="N73" s="63" t="s">
        <v>63</v>
      </c>
      <c r="O73" s="63"/>
      <c r="P73" s="62">
        <f>1-ETS_Emi_Coeff!P98</f>
        <v>1</v>
      </c>
      <c r="R73" s="6"/>
    </row>
    <row r="74" spans="2:18" s="67" customFormat="1">
      <c r="B74" s="45"/>
      <c r="C74" s="63"/>
      <c r="D74" s="63" t="s">
        <v>60</v>
      </c>
      <c r="E74" s="12"/>
      <c r="F74" s="12" t="s">
        <v>22</v>
      </c>
      <c r="G74" s="27">
        <f t="shared" si="7"/>
        <v>94.25</v>
      </c>
      <c r="H74" s="108">
        <f t="shared" si="8"/>
        <v>94.25</v>
      </c>
      <c r="I74" s="108">
        <f t="shared" si="9"/>
        <v>94.25</v>
      </c>
      <c r="J74" s="108">
        <f t="shared" si="10"/>
        <v>94.25</v>
      </c>
      <c r="K74" s="11"/>
      <c r="L74" s="63" t="str">
        <f>ETS_Emi_Coeff!L101</f>
        <v>INDN*</v>
      </c>
      <c r="M74" s="12" t="s">
        <v>22</v>
      </c>
      <c r="N74" s="40" t="s">
        <v>63</v>
      </c>
      <c r="O74" s="63"/>
      <c r="P74" s="62">
        <f>1-ETS_Emi_Coeff!P101</f>
        <v>1</v>
      </c>
      <c r="R74" s="6"/>
    </row>
    <row r="75" spans="2:18" s="67" customFormat="1">
      <c r="B75" s="45"/>
      <c r="C75" s="63"/>
      <c r="D75" s="63" t="s">
        <v>60</v>
      </c>
      <c r="E75" s="12"/>
      <c r="F75" s="12" t="s">
        <v>24</v>
      </c>
      <c r="G75" s="27">
        <f t="shared" si="7"/>
        <v>78</v>
      </c>
      <c r="H75" s="108">
        <f t="shared" si="8"/>
        <v>78</v>
      </c>
      <c r="I75" s="108">
        <f t="shared" si="9"/>
        <v>78</v>
      </c>
      <c r="J75" s="108">
        <f t="shared" si="10"/>
        <v>78</v>
      </c>
      <c r="K75" s="11"/>
      <c r="L75" s="63" t="str">
        <f>ETS_Emi_Coeff!L102</f>
        <v>INDN*</v>
      </c>
      <c r="M75" s="12" t="s">
        <v>24</v>
      </c>
      <c r="N75" s="40" t="s">
        <v>63</v>
      </c>
      <c r="O75" s="63"/>
      <c r="P75" s="62">
        <f>1-ETS_Emi_Coeff!P102</f>
        <v>1</v>
      </c>
      <c r="R75" s="6"/>
    </row>
    <row r="76" spans="2:18" s="67" customFormat="1">
      <c r="B76" s="45"/>
      <c r="C76" s="63"/>
      <c r="D76" s="63" t="s">
        <v>60</v>
      </c>
      <c r="E76" s="12"/>
      <c r="F76" s="12" t="s">
        <v>25</v>
      </c>
      <c r="G76" s="27">
        <f t="shared" si="7"/>
        <v>74</v>
      </c>
      <c r="H76" s="108">
        <f t="shared" si="8"/>
        <v>74</v>
      </c>
      <c r="I76" s="108">
        <f t="shared" si="9"/>
        <v>74</v>
      </c>
      <c r="J76" s="108">
        <f t="shared" si="10"/>
        <v>74</v>
      </c>
      <c r="K76" s="11"/>
      <c r="L76" s="63" t="str">
        <f>ETS_Emi_Coeff!L103</f>
        <v>INDN*</v>
      </c>
      <c r="M76" s="12" t="s">
        <v>25</v>
      </c>
      <c r="N76" s="40" t="s">
        <v>63</v>
      </c>
      <c r="O76" s="63"/>
      <c r="P76" s="62">
        <f>1-ETS_Emi_Coeff!P103</f>
        <v>1</v>
      </c>
      <c r="R76" s="6"/>
    </row>
    <row r="77" spans="2:18" s="67" customFormat="1">
      <c r="B77" s="45"/>
      <c r="C77" s="63"/>
      <c r="D77" s="63" t="s">
        <v>60</v>
      </c>
      <c r="E77" s="12"/>
      <c r="F77" s="12" t="s">
        <v>26</v>
      </c>
      <c r="G77" s="27">
        <f t="shared" si="7"/>
        <v>37</v>
      </c>
      <c r="H77" s="108">
        <f t="shared" si="8"/>
        <v>37</v>
      </c>
      <c r="I77" s="108">
        <f t="shared" si="9"/>
        <v>37</v>
      </c>
      <c r="J77" s="108">
        <f t="shared" si="10"/>
        <v>37</v>
      </c>
      <c r="K77" s="11"/>
      <c r="L77" s="63" t="str">
        <f>ETS_Emi_Coeff!L104</f>
        <v>INDN*</v>
      </c>
      <c r="M77" s="12" t="s">
        <v>26</v>
      </c>
      <c r="N77" s="63" t="s">
        <v>63</v>
      </c>
      <c r="O77" s="63"/>
      <c r="P77" s="62">
        <f>1-ETS_Emi_Coeff!P104</f>
        <v>1</v>
      </c>
      <c r="R77" s="6"/>
    </row>
    <row r="78" spans="2:18" s="67" customFormat="1">
      <c r="B78" s="45"/>
      <c r="C78" s="63"/>
      <c r="D78" s="63" t="s">
        <v>60</v>
      </c>
      <c r="E78" s="12"/>
      <c r="F78" s="12" t="s">
        <v>27</v>
      </c>
      <c r="G78" s="27">
        <f t="shared" si="7"/>
        <v>56.79</v>
      </c>
      <c r="H78" s="108">
        <f t="shared" si="8"/>
        <v>56.79</v>
      </c>
      <c r="I78" s="108">
        <f t="shared" si="9"/>
        <v>56.79</v>
      </c>
      <c r="J78" s="108">
        <f t="shared" si="10"/>
        <v>56.79</v>
      </c>
      <c r="K78" s="11"/>
      <c r="L78" s="63" t="str">
        <f>ETS_Emi_Coeff!L105</f>
        <v>INDN*</v>
      </c>
      <c r="M78" s="12" t="s">
        <v>27</v>
      </c>
      <c r="N78" s="40" t="s">
        <v>63</v>
      </c>
      <c r="O78" s="63"/>
      <c r="P78" s="62">
        <f>1-ETS_Emi_Coeff!P105</f>
        <v>1</v>
      </c>
      <c r="R78" s="6"/>
    </row>
    <row r="79" spans="2:18" s="67" customFormat="1">
      <c r="B79" s="45"/>
      <c r="C79" s="63"/>
      <c r="D79" s="63" t="s">
        <v>60</v>
      </c>
      <c r="E79" s="12"/>
      <c r="F79" s="12" t="s">
        <v>22</v>
      </c>
      <c r="G79" s="27">
        <f t="shared" si="7"/>
        <v>0</v>
      </c>
      <c r="H79" s="108">
        <f t="shared" si="8"/>
        <v>0</v>
      </c>
      <c r="I79" s="108">
        <f t="shared" si="9"/>
        <v>0</v>
      </c>
      <c r="J79" s="108">
        <f t="shared" si="10"/>
        <v>0</v>
      </c>
      <c r="K79" s="11"/>
      <c r="L79" s="63" t="str">
        <f>ETS_Emi_Coeff!L108</f>
        <v>INDW*</v>
      </c>
      <c r="M79" s="12" t="s">
        <v>22</v>
      </c>
      <c r="N79" s="40" t="s">
        <v>63</v>
      </c>
      <c r="O79" s="63"/>
      <c r="P79" s="62">
        <f>1-ETS_Emi_Coeff!P108</f>
        <v>0</v>
      </c>
      <c r="R79" s="6"/>
    </row>
    <row r="80" spans="2:18" s="67" customFormat="1">
      <c r="B80" s="45"/>
      <c r="C80" s="63"/>
      <c r="D80" s="63" t="s">
        <v>60</v>
      </c>
      <c r="E80" s="12"/>
      <c r="F80" s="12" t="s">
        <v>24</v>
      </c>
      <c r="G80" s="27">
        <f t="shared" si="7"/>
        <v>0</v>
      </c>
      <c r="H80" s="108">
        <f t="shared" si="8"/>
        <v>0</v>
      </c>
      <c r="I80" s="108">
        <f t="shared" si="9"/>
        <v>0</v>
      </c>
      <c r="J80" s="108">
        <f t="shared" si="10"/>
        <v>0</v>
      </c>
      <c r="K80" s="11"/>
      <c r="L80" s="63" t="str">
        <f>ETS_Emi_Coeff!L109</f>
        <v>INDW*</v>
      </c>
      <c r="M80" s="12" t="s">
        <v>24</v>
      </c>
      <c r="N80" s="40" t="s">
        <v>63</v>
      </c>
      <c r="O80" s="63"/>
      <c r="P80" s="62">
        <f>1-ETS_Emi_Coeff!P109</f>
        <v>0</v>
      </c>
      <c r="R80" s="6"/>
    </row>
    <row r="81" spans="2:18" s="67" customFormat="1">
      <c r="B81" s="45"/>
      <c r="C81" s="63"/>
      <c r="D81" s="63" t="s">
        <v>60</v>
      </c>
      <c r="E81" s="12"/>
      <c r="F81" s="12" t="s">
        <v>25</v>
      </c>
      <c r="G81" s="27">
        <f t="shared" si="7"/>
        <v>0</v>
      </c>
      <c r="H81" s="108">
        <f t="shared" si="8"/>
        <v>0</v>
      </c>
      <c r="I81" s="108">
        <f t="shared" si="9"/>
        <v>0</v>
      </c>
      <c r="J81" s="108">
        <f t="shared" si="10"/>
        <v>0</v>
      </c>
      <c r="K81" s="11"/>
      <c r="L81" s="63" t="str">
        <f>ETS_Emi_Coeff!L110</f>
        <v>INDW*</v>
      </c>
      <c r="M81" s="12" t="s">
        <v>25</v>
      </c>
      <c r="N81" s="40" t="s">
        <v>63</v>
      </c>
      <c r="O81" s="63"/>
      <c r="P81" s="62">
        <f>1-ETS_Emi_Coeff!P110</f>
        <v>0</v>
      </c>
      <c r="R81" s="6"/>
    </row>
    <row r="82" spans="2:18" s="67" customFormat="1">
      <c r="B82" s="45"/>
      <c r="C82" s="63"/>
      <c r="D82" s="63" t="s">
        <v>60</v>
      </c>
      <c r="E82" s="12"/>
      <c r="F82" s="12" t="s">
        <v>26</v>
      </c>
      <c r="G82" s="27">
        <f t="shared" si="7"/>
        <v>0</v>
      </c>
      <c r="H82" s="108">
        <f t="shared" si="8"/>
        <v>0</v>
      </c>
      <c r="I82" s="108">
        <f t="shared" si="9"/>
        <v>0</v>
      </c>
      <c r="J82" s="108">
        <f t="shared" si="10"/>
        <v>0</v>
      </c>
      <c r="K82" s="11"/>
      <c r="L82" s="63" t="str">
        <f>ETS_Emi_Coeff!L111</f>
        <v>INDW*</v>
      </c>
      <c r="M82" s="12" t="s">
        <v>26</v>
      </c>
      <c r="N82" s="40" t="s">
        <v>63</v>
      </c>
      <c r="O82" s="63"/>
      <c r="P82" s="62">
        <f>1-ETS_Emi_Coeff!P111</f>
        <v>0</v>
      </c>
      <c r="R82" s="6"/>
    </row>
    <row r="83" spans="2:18" s="67" customFormat="1">
      <c r="B83" s="45"/>
      <c r="C83" s="63"/>
      <c r="D83" s="63" t="s">
        <v>60</v>
      </c>
      <c r="E83" s="12"/>
      <c r="F83" s="12" t="s">
        <v>27</v>
      </c>
      <c r="G83" s="27">
        <f t="shared" si="7"/>
        <v>0</v>
      </c>
      <c r="H83" s="108">
        <f t="shared" si="8"/>
        <v>0</v>
      </c>
      <c r="I83" s="108">
        <f t="shared" si="9"/>
        <v>0</v>
      </c>
      <c r="J83" s="108">
        <f t="shared" si="10"/>
        <v>0</v>
      </c>
      <c r="K83" s="11"/>
      <c r="L83" s="63" t="str">
        <f>ETS_Emi_Coeff!L112</f>
        <v>INDW*</v>
      </c>
      <c r="M83" s="12" t="s">
        <v>27</v>
      </c>
      <c r="N83" s="63" t="s">
        <v>63</v>
      </c>
      <c r="O83" s="63"/>
      <c r="P83" s="62">
        <f>1-ETS_Emi_Coeff!P112</f>
        <v>0</v>
      </c>
      <c r="R83" s="6"/>
    </row>
    <row r="84" spans="2:18" s="67" customFormat="1">
      <c r="B84" s="45"/>
      <c r="C84" s="63"/>
      <c r="D84" s="63" t="s">
        <v>60</v>
      </c>
      <c r="E84" s="12"/>
      <c r="F84" s="12" t="s">
        <v>22</v>
      </c>
      <c r="G84" s="27">
        <f t="shared" si="7"/>
        <v>0</v>
      </c>
      <c r="H84" s="108">
        <f t="shared" si="8"/>
        <v>0</v>
      </c>
      <c r="I84" s="108">
        <f t="shared" si="9"/>
        <v>0</v>
      </c>
      <c r="J84" s="108">
        <f t="shared" si="10"/>
        <v>0</v>
      </c>
      <c r="K84" s="11"/>
      <c r="L84" s="63" t="str">
        <f>ETS_Emi_Coeff!L115</f>
        <v>INDI*</v>
      </c>
      <c r="M84" s="12" t="s">
        <v>22</v>
      </c>
      <c r="N84" s="40" t="s">
        <v>63</v>
      </c>
      <c r="O84" s="63"/>
      <c r="P84" s="62">
        <f>1-ETS_Emi_Coeff!P115</f>
        <v>0</v>
      </c>
      <c r="R84" s="6"/>
    </row>
    <row r="85" spans="2:18" s="67" customFormat="1">
      <c r="B85" s="45"/>
      <c r="C85" s="63"/>
      <c r="D85" s="63" t="s">
        <v>60</v>
      </c>
      <c r="E85" s="12"/>
      <c r="F85" s="12" t="s">
        <v>24</v>
      </c>
      <c r="G85" s="27">
        <f t="shared" si="7"/>
        <v>0</v>
      </c>
      <c r="H85" s="108">
        <f t="shared" si="8"/>
        <v>0</v>
      </c>
      <c r="I85" s="108">
        <f t="shared" si="9"/>
        <v>0</v>
      </c>
      <c r="J85" s="108">
        <f t="shared" si="10"/>
        <v>0</v>
      </c>
      <c r="K85" s="11"/>
      <c r="L85" s="63" t="str">
        <f>ETS_Emi_Coeff!L116</f>
        <v>INDI*</v>
      </c>
      <c r="M85" s="12" t="s">
        <v>24</v>
      </c>
      <c r="N85" s="40" t="s">
        <v>63</v>
      </c>
      <c r="O85" s="63"/>
      <c r="P85" s="62">
        <f>1-ETS_Emi_Coeff!P116</f>
        <v>0</v>
      </c>
      <c r="R85" s="6"/>
    </row>
    <row r="86" spans="2:18" s="67" customFormat="1">
      <c r="B86" s="45"/>
      <c r="C86" s="63"/>
      <c r="D86" s="63" t="s">
        <v>60</v>
      </c>
      <c r="E86" s="12"/>
      <c r="F86" s="12" t="s">
        <v>25</v>
      </c>
      <c r="G86" s="27">
        <f t="shared" si="7"/>
        <v>0</v>
      </c>
      <c r="H86" s="108">
        <f t="shared" si="8"/>
        <v>0</v>
      </c>
      <c r="I86" s="108">
        <f t="shared" si="9"/>
        <v>0</v>
      </c>
      <c r="J86" s="108">
        <f t="shared" si="10"/>
        <v>0</v>
      </c>
      <c r="K86" s="11"/>
      <c r="L86" s="63" t="str">
        <f>ETS_Emi_Coeff!L117</f>
        <v>INDI*</v>
      </c>
      <c r="M86" s="12" t="s">
        <v>25</v>
      </c>
      <c r="N86" s="63" t="s">
        <v>63</v>
      </c>
      <c r="O86" s="63"/>
      <c r="P86" s="62">
        <f>1-ETS_Emi_Coeff!P117</f>
        <v>0</v>
      </c>
      <c r="R86" s="6"/>
    </row>
    <row r="87" spans="2:18" s="67" customFormat="1">
      <c r="B87" s="45"/>
      <c r="C87" s="63"/>
      <c r="D87" s="63" t="s">
        <v>60</v>
      </c>
      <c r="E87" s="12"/>
      <c r="F87" s="12" t="s">
        <v>26</v>
      </c>
      <c r="G87" s="27">
        <f t="shared" si="7"/>
        <v>0</v>
      </c>
      <c r="H87" s="108">
        <f t="shared" si="8"/>
        <v>0</v>
      </c>
      <c r="I87" s="108">
        <f t="shared" si="9"/>
        <v>0</v>
      </c>
      <c r="J87" s="108">
        <f t="shared" si="10"/>
        <v>0</v>
      </c>
      <c r="K87" s="11"/>
      <c r="L87" s="63" t="str">
        <f>ETS_Emi_Coeff!L118</f>
        <v>INDI*</v>
      </c>
      <c r="M87" s="12" t="s">
        <v>26</v>
      </c>
      <c r="N87" s="40" t="s">
        <v>63</v>
      </c>
      <c r="O87" s="63"/>
      <c r="P87" s="62">
        <f>1-ETS_Emi_Coeff!P118</f>
        <v>0</v>
      </c>
      <c r="R87" s="6"/>
    </row>
    <row r="88" spans="2:18" s="67" customFormat="1" ht="15" thickBot="1">
      <c r="B88" s="45"/>
      <c r="C88" s="63"/>
      <c r="D88" s="63" t="s">
        <v>60</v>
      </c>
      <c r="E88" s="12"/>
      <c r="F88" s="12" t="s">
        <v>27</v>
      </c>
      <c r="G88" s="27">
        <f t="shared" si="7"/>
        <v>0</v>
      </c>
      <c r="H88" s="108">
        <f t="shared" si="8"/>
        <v>0</v>
      </c>
      <c r="I88" s="108">
        <f t="shared" si="9"/>
        <v>0</v>
      </c>
      <c r="J88" s="108">
        <f t="shared" si="10"/>
        <v>0</v>
      </c>
      <c r="K88" s="11"/>
      <c r="L88" s="63" t="str">
        <f>ETS_Emi_Coeff!L119</f>
        <v>INDI*</v>
      </c>
      <c r="M88" s="12" t="s">
        <v>27</v>
      </c>
      <c r="N88" s="40" t="s">
        <v>63</v>
      </c>
      <c r="O88" s="63"/>
      <c r="P88" s="62">
        <f>1-ETS_Emi_Coeff!P119</f>
        <v>0</v>
      </c>
      <c r="R88" s="6"/>
    </row>
    <row r="89" spans="2:18">
      <c r="B89" s="38"/>
      <c r="C89" s="7"/>
      <c r="D89" s="7" t="s">
        <v>60</v>
      </c>
      <c r="E89" s="7"/>
      <c r="F89" s="7" t="s">
        <v>35</v>
      </c>
      <c r="G89" s="28">
        <f t="shared" si="7"/>
        <v>74</v>
      </c>
      <c r="H89" s="108">
        <f t="shared" si="8"/>
        <v>74</v>
      </c>
      <c r="I89" s="108">
        <f t="shared" si="9"/>
        <v>74</v>
      </c>
      <c r="J89" s="108">
        <f t="shared" si="10"/>
        <v>74</v>
      </c>
      <c r="K89" s="7"/>
      <c r="L89" s="63"/>
      <c r="M89" s="7" t="s">
        <v>35</v>
      </c>
      <c r="N89" s="34" t="s">
        <v>63</v>
      </c>
      <c r="O89" s="63"/>
      <c r="P89" s="62">
        <f>1-ETS_Emi_Coeff!P122</f>
        <v>1</v>
      </c>
      <c r="R89" s="6"/>
    </row>
    <row r="90" spans="2:18">
      <c r="B90" s="45"/>
      <c r="C90" s="63"/>
      <c r="D90" s="63" t="s">
        <v>60</v>
      </c>
      <c r="E90" s="63"/>
      <c r="F90" s="63" t="s">
        <v>36</v>
      </c>
      <c r="G90" s="27">
        <f t="shared" si="7"/>
        <v>73</v>
      </c>
      <c r="H90" s="108">
        <f t="shared" si="8"/>
        <v>73</v>
      </c>
      <c r="I90" s="108">
        <f t="shared" si="9"/>
        <v>73</v>
      </c>
      <c r="J90" s="108">
        <f t="shared" si="10"/>
        <v>73</v>
      </c>
      <c r="K90" s="63"/>
      <c r="L90" s="63"/>
      <c r="M90" s="63" t="s">
        <v>36</v>
      </c>
      <c r="N90" s="42" t="s">
        <v>63</v>
      </c>
      <c r="O90" s="63"/>
      <c r="P90" s="62">
        <f>1-ETS_Emi_Coeff!P123</f>
        <v>1</v>
      </c>
      <c r="R90" s="6"/>
    </row>
    <row r="91" spans="2:18" ht="15" thickBot="1">
      <c r="B91" s="46"/>
      <c r="C91" s="29"/>
      <c r="D91" s="29" t="s">
        <v>60</v>
      </c>
      <c r="E91" s="29"/>
      <c r="F91" s="29" t="s">
        <v>37</v>
      </c>
      <c r="G91" s="30">
        <f t="shared" si="7"/>
        <v>56.79</v>
      </c>
      <c r="H91" s="108">
        <f t="shared" si="8"/>
        <v>56.79</v>
      </c>
      <c r="I91" s="108">
        <f t="shared" si="9"/>
        <v>56.79</v>
      </c>
      <c r="J91" s="108">
        <f t="shared" si="10"/>
        <v>56.79</v>
      </c>
      <c r="K91" s="29"/>
      <c r="L91" s="29"/>
      <c r="M91" s="29" t="s">
        <v>37</v>
      </c>
      <c r="N91" s="35" t="s">
        <v>63</v>
      </c>
      <c r="O91" s="63"/>
      <c r="P91" s="62">
        <f>1-ETS_Emi_Coeff!P124</f>
        <v>1</v>
      </c>
      <c r="R91" s="6"/>
    </row>
    <row r="92" spans="2:18">
      <c r="B92" s="38"/>
      <c r="C92" s="7"/>
      <c r="D92" s="7" t="s">
        <v>60</v>
      </c>
      <c r="E92" s="7"/>
      <c r="F92" s="7" t="s">
        <v>53</v>
      </c>
      <c r="G92" s="28">
        <f t="shared" si="7"/>
        <v>56.79</v>
      </c>
      <c r="H92" s="108">
        <f t="shared" si="8"/>
        <v>56.79</v>
      </c>
      <c r="I92" s="108">
        <f t="shared" si="9"/>
        <v>56.79</v>
      </c>
      <c r="J92" s="108">
        <f t="shared" si="10"/>
        <v>56.79</v>
      </c>
      <c r="K92" s="7"/>
      <c r="L92" s="7"/>
      <c r="M92" s="7" t="s">
        <v>53</v>
      </c>
      <c r="N92" s="34" t="s">
        <v>63</v>
      </c>
      <c r="O92" s="63"/>
      <c r="P92" s="62">
        <f>1-ETS_Emi_Coeff!P129</f>
        <v>1</v>
      </c>
      <c r="R92" s="6"/>
    </row>
    <row r="93" spans="2:18" ht="15" thickBot="1">
      <c r="B93" s="46"/>
      <c r="C93" s="29"/>
      <c r="D93" s="29" t="s">
        <v>60</v>
      </c>
      <c r="E93" s="29"/>
      <c r="F93" s="29" t="s">
        <v>54</v>
      </c>
      <c r="G93" s="30">
        <f t="shared" si="7"/>
        <v>74</v>
      </c>
      <c r="H93" s="108">
        <f t="shared" si="8"/>
        <v>74</v>
      </c>
      <c r="I93" s="108">
        <f t="shared" si="9"/>
        <v>74</v>
      </c>
      <c r="J93" s="108">
        <f t="shared" si="10"/>
        <v>74</v>
      </c>
      <c r="K93" s="29"/>
      <c r="L93" s="29"/>
      <c r="M93" s="29" t="s">
        <v>54</v>
      </c>
      <c r="N93" s="35" t="s">
        <v>63</v>
      </c>
      <c r="O93" s="63"/>
      <c r="P93" s="62">
        <f>1-ETS_Emi_Coeff!P130</f>
        <v>1</v>
      </c>
      <c r="R93" s="6"/>
    </row>
    <row r="94" spans="2:18">
      <c r="R94" s="6"/>
    </row>
    <row r="95" spans="2:18">
      <c r="R95" s="6"/>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LOG</vt:lpstr>
      <vt:lpstr>Intro</vt:lpstr>
      <vt:lpstr>ETS_Emi_Coeff</vt:lpstr>
      <vt:lpstr>NETS_Emi_Coeff</vt:lpstr>
      <vt:lpstr>NETS_Emi_Coeff_X</vt:lpstr>
    </vt:vector>
  </TitlesOfParts>
  <Company>Energistyrelsen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Dorte Maimann</dc:creator>
  <cp:lastModifiedBy>Mikkel Bosack</cp:lastModifiedBy>
  <dcterms:created xsi:type="dcterms:W3CDTF">2013-06-26T08:41:54Z</dcterms:created>
  <dcterms:modified xsi:type="dcterms:W3CDTF">2021-01-23T11:49:02Z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728963375091552</vt:r8>
  </property>
</Properties>
</file>