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TIMES models\TIMES-Nordic\SuppXLS\"/>
    </mc:Choice>
  </mc:AlternateContent>
  <xr:revisionPtr revIDLastSave="0" documentId="13_ncr:1_{DA704598-6399-4342-92D2-26436617A074}" xr6:coauthVersionLast="45" xr6:coauthVersionMax="45" xr10:uidLastSave="{00000000-0000-0000-0000-000000000000}"/>
  <bookViews>
    <workbookView xWindow="3456" yWindow="1812" windowWidth="20112" windowHeight="14868" xr2:uid="{00000000-000D-0000-FFFF-FFFF00000000}"/>
  </bookViews>
  <sheets>
    <sheet name="BuildingProfile_12" sheetId="2" r:id="rId1"/>
    <sheet name="BuildingProfile_34" sheetId="12" r:id="rId2"/>
    <sheet name="Area 2010_12" sheetId="8" r:id="rId3"/>
    <sheet name="Area 2010_34" sheetId="10" r:id="rId4"/>
    <sheet name="DREAM projections_12" sheetId="9" r:id="rId5"/>
    <sheet name="DREAM projections_34" sheetId="11" r:id="rId6"/>
  </sheets>
  <definedNames>
    <definedName name="_xlnm._FilterDatabase" localSheetId="0" hidden="1">BuildingProfile_12!$A$2:$H$485</definedName>
    <definedName name="_xlnm._FilterDatabase" localSheetId="1" hidden="1">BuildingProfile_34!$A$2:$H$485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964" i="2" l="1"/>
  <c r="G964" i="2"/>
  <c r="F964" i="2"/>
  <c r="E964" i="2"/>
  <c r="H963" i="2"/>
  <c r="G963" i="2"/>
  <c r="F963" i="2"/>
  <c r="E963" i="2"/>
  <c r="H962" i="2"/>
  <c r="G962" i="2"/>
  <c r="F962" i="2"/>
  <c r="E962" i="2"/>
  <c r="H961" i="2"/>
  <c r="G961" i="2"/>
  <c r="F961" i="2"/>
  <c r="E961" i="2"/>
  <c r="H960" i="2"/>
  <c r="G960" i="2"/>
  <c r="F960" i="2"/>
  <c r="E960" i="2"/>
  <c r="H959" i="2"/>
  <c r="G959" i="2"/>
  <c r="F959" i="2"/>
  <c r="E959" i="2"/>
  <c r="H958" i="2"/>
  <c r="G958" i="2"/>
  <c r="F958" i="2"/>
  <c r="E958" i="2"/>
  <c r="H957" i="2"/>
  <c r="G957" i="2"/>
  <c r="F957" i="2"/>
  <c r="E957" i="2"/>
  <c r="H956" i="2"/>
  <c r="G956" i="2"/>
  <c r="F956" i="2"/>
  <c r="E956" i="2"/>
  <c r="H955" i="2"/>
  <c r="G955" i="2"/>
  <c r="F955" i="2"/>
  <c r="E955" i="2"/>
  <c r="H954" i="2"/>
  <c r="G954" i="2"/>
  <c r="F954" i="2"/>
  <c r="E954" i="2"/>
  <c r="H953" i="2"/>
  <c r="G953" i="2"/>
  <c r="F953" i="2"/>
  <c r="E953" i="2"/>
  <c r="H952" i="2"/>
  <c r="G952" i="2"/>
  <c r="F952" i="2"/>
  <c r="E952" i="2"/>
  <c r="H951" i="2"/>
  <c r="G951" i="2"/>
  <c r="F951" i="2"/>
  <c r="E951" i="2"/>
  <c r="H950" i="2"/>
  <c r="G950" i="2"/>
  <c r="F950" i="2"/>
  <c r="E950" i="2"/>
  <c r="H949" i="2"/>
  <c r="G949" i="2"/>
  <c r="F949" i="2"/>
  <c r="E949" i="2"/>
  <c r="H948" i="2"/>
  <c r="G948" i="2"/>
  <c r="F948" i="2"/>
  <c r="E948" i="2"/>
  <c r="H947" i="2"/>
  <c r="G947" i="2"/>
  <c r="F947" i="2"/>
  <c r="E947" i="2"/>
  <c r="H946" i="2"/>
  <c r="G946" i="2"/>
  <c r="F946" i="2"/>
  <c r="E946" i="2"/>
  <c r="H945" i="2"/>
  <c r="G945" i="2"/>
  <c r="F945" i="2"/>
  <c r="E945" i="2"/>
  <c r="H944" i="2"/>
  <c r="G944" i="2"/>
  <c r="F944" i="2"/>
  <c r="E944" i="2"/>
  <c r="H943" i="2"/>
  <c r="G943" i="2"/>
  <c r="F943" i="2"/>
  <c r="E943" i="2"/>
  <c r="H942" i="2"/>
  <c r="G942" i="2"/>
  <c r="F942" i="2"/>
  <c r="E942" i="2"/>
  <c r="H941" i="2"/>
  <c r="G941" i="2"/>
  <c r="F941" i="2"/>
  <c r="E941" i="2"/>
  <c r="H940" i="2"/>
  <c r="G940" i="2"/>
  <c r="F940" i="2"/>
  <c r="E940" i="2"/>
  <c r="H939" i="2"/>
  <c r="G939" i="2"/>
  <c r="F939" i="2"/>
  <c r="E939" i="2"/>
  <c r="H938" i="2"/>
  <c r="G938" i="2"/>
  <c r="F938" i="2"/>
  <c r="E938" i="2"/>
  <c r="H937" i="2"/>
  <c r="G937" i="2"/>
  <c r="F937" i="2"/>
  <c r="E937" i="2"/>
  <c r="H936" i="2"/>
  <c r="G936" i="2"/>
  <c r="F936" i="2"/>
  <c r="E936" i="2"/>
  <c r="H935" i="2"/>
  <c r="G935" i="2"/>
  <c r="F935" i="2"/>
  <c r="E935" i="2"/>
  <c r="H934" i="2"/>
  <c r="G934" i="2"/>
  <c r="F934" i="2"/>
  <c r="E934" i="2"/>
  <c r="H933" i="2"/>
  <c r="G933" i="2"/>
  <c r="F933" i="2"/>
  <c r="E933" i="2"/>
  <c r="H932" i="2"/>
  <c r="G932" i="2"/>
  <c r="F932" i="2"/>
  <c r="E932" i="2"/>
  <c r="H931" i="2"/>
  <c r="G931" i="2"/>
  <c r="F931" i="2"/>
  <c r="E931" i="2"/>
  <c r="H930" i="2"/>
  <c r="G930" i="2"/>
  <c r="F930" i="2"/>
  <c r="E930" i="2"/>
  <c r="H929" i="2"/>
  <c r="G929" i="2"/>
  <c r="F929" i="2"/>
  <c r="E929" i="2"/>
  <c r="H928" i="2"/>
  <c r="G928" i="2"/>
  <c r="F928" i="2"/>
  <c r="E928" i="2"/>
  <c r="H927" i="2"/>
  <c r="G927" i="2"/>
  <c r="F927" i="2"/>
  <c r="E927" i="2"/>
  <c r="H926" i="2"/>
  <c r="G926" i="2"/>
  <c r="F926" i="2"/>
  <c r="E926" i="2"/>
  <c r="H925" i="2"/>
  <c r="G925" i="2"/>
  <c r="F925" i="2"/>
  <c r="E925" i="2"/>
  <c r="H924" i="2"/>
  <c r="G924" i="2"/>
  <c r="F924" i="2"/>
  <c r="E924" i="2"/>
  <c r="H923" i="2"/>
  <c r="G923" i="2"/>
  <c r="F923" i="2"/>
  <c r="E923" i="2"/>
  <c r="H922" i="2"/>
  <c r="G922" i="2"/>
  <c r="F922" i="2"/>
  <c r="E922" i="2"/>
  <c r="H921" i="2"/>
  <c r="G921" i="2"/>
  <c r="F921" i="2"/>
  <c r="E921" i="2"/>
  <c r="H920" i="2"/>
  <c r="G920" i="2"/>
  <c r="F920" i="2"/>
  <c r="E920" i="2"/>
  <c r="H919" i="2"/>
  <c r="G919" i="2"/>
  <c r="F919" i="2"/>
  <c r="E919" i="2"/>
  <c r="H918" i="2"/>
  <c r="G918" i="2"/>
  <c r="F918" i="2"/>
  <c r="E918" i="2"/>
  <c r="H917" i="2"/>
  <c r="G917" i="2"/>
  <c r="F917" i="2"/>
  <c r="E917" i="2"/>
  <c r="H916" i="2"/>
  <c r="G916" i="2"/>
  <c r="F916" i="2"/>
  <c r="E916" i="2"/>
  <c r="H915" i="2"/>
  <c r="G915" i="2"/>
  <c r="F915" i="2"/>
  <c r="E915" i="2"/>
  <c r="H914" i="2"/>
  <c r="G914" i="2"/>
  <c r="F914" i="2"/>
  <c r="E914" i="2"/>
  <c r="H913" i="2"/>
  <c r="G913" i="2"/>
  <c r="F913" i="2"/>
  <c r="E913" i="2"/>
  <c r="H912" i="2"/>
  <c r="G912" i="2"/>
  <c r="F912" i="2"/>
  <c r="E912" i="2"/>
  <c r="H911" i="2"/>
  <c r="G911" i="2"/>
  <c r="F911" i="2"/>
  <c r="E911" i="2"/>
  <c r="H910" i="2"/>
  <c r="G910" i="2"/>
  <c r="F910" i="2"/>
  <c r="E910" i="2"/>
  <c r="H909" i="2"/>
  <c r="G909" i="2"/>
  <c r="F909" i="2"/>
  <c r="E909" i="2"/>
  <c r="H908" i="2"/>
  <c r="G908" i="2"/>
  <c r="F908" i="2"/>
  <c r="E908" i="2"/>
  <c r="H907" i="2"/>
  <c r="G907" i="2"/>
  <c r="F907" i="2"/>
  <c r="E907" i="2"/>
  <c r="H906" i="2"/>
  <c r="G906" i="2"/>
  <c r="F906" i="2"/>
  <c r="E906" i="2"/>
  <c r="H905" i="2"/>
  <c r="G905" i="2"/>
  <c r="F905" i="2"/>
  <c r="E905" i="2"/>
  <c r="H904" i="2"/>
  <c r="G904" i="2"/>
  <c r="F904" i="2"/>
  <c r="E904" i="2"/>
  <c r="H903" i="2"/>
  <c r="G903" i="2"/>
  <c r="F903" i="2"/>
  <c r="E903" i="2"/>
  <c r="H902" i="2"/>
  <c r="G902" i="2"/>
  <c r="F902" i="2"/>
  <c r="E902" i="2"/>
  <c r="H901" i="2"/>
  <c r="G901" i="2"/>
  <c r="F901" i="2"/>
  <c r="E901" i="2"/>
  <c r="H900" i="2"/>
  <c r="G900" i="2"/>
  <c r="F900" i="2"/>
  <c r="E900" i="2"/>
  <c r="H899" i="2"/>
  <c r="G899" i="2"/>
  <c r="F899" i="2"/>
  <c r="E899" i="2"/>
  <c r="H898" i="2"/>
  <c r="G898" i="2"/>
  <c r="F898" i="2"/>
  <c r="E898" i="2"/>
  <c r="H897" i="2"/>
  <c r="G897" i="2"/>
  <c r="F897" i="2"/>
  <c r="E897" i="2"/>
  <c r="H896" i="2"/>
  <c r="G896" i="2"/>
  <c r="F896" i="2"/>
  <c r="E896" i="2"/>
  <c r="H895" i="2"/>
  <c r="G895" i="2"/>
  <c r="F895" i="2"/>
  <c r="E895" i="2"/>
  <c r="H894" i="2"/>
  <c r="G894" i="2"/>
  <c r="F894" i="2"/>
  <c r="E894" i="2"/>
  <c r="H893" i="2"/>
  <c r="G893" i="2"/>
  <c r="F893" i="2"/>
  <c r="E893" i="2"/>
  <c r="H892" i="2"/>
  <c r="G892" i="2"/>
  <c r="F892" i="2"/>
  <c r="E892" i="2"/>
  <c r="H891" i="2"/>
  <c r="G891" i="2"/>
  <c r="F891" i="2"/>
  <c r="E891" i="2"/>
  <c r="H890" i="2"/>
  <c r="G890" i="2"/>
  <c r="F890" i="2"/>
  <c r="E890" i="2"/>
  <c r="H889" i="2"/>
  <c r="G889" i="2"/>
  <c r="F889" i="2"/>
  <c r="E889" i="2"/>
  <c r="H888" i="2"/>
  <c r="G888" i="2"/>
  <c r="F888" i="2"/>
  <c r="E888" i="2"/>
  <c r="H887" i="2"/>
  <c r="G887" i="2"/>
  <c r="F887" i="2"/>
  <c r="E887" i="2"/>
  <c r="H886" i="2"/>
  <c r="G886" i="2"/>
  <c r="F886" i="2"/>
  <c r="E886" i="2"/>
  <c r="H885" i="2"/>
  <c r="G885" i="2"/>
  <c r="F885" i="2"/>
  <c r="E885" i="2"/>
  <c r="H884" i="2"/>
  <c r="G884" i="2"/>
  <c r="F884" i="2"/>
  <c r="E884" i="2"/>
  <c r="H883" i="2"/>
  <c r="G883" i="2"/>
  <c r="F883" i="2"/>
  <c r="E883" i="2"/>
  <c r="H882" i="2"/>
  <c r="G882" i="2"/>
  <c r="F882" i="2"/>
  <c r="E882" i="2"/>
  <c r="H881" i="2"/>
  <c r="G881" i="2"/>
  <c r="F881" i="2"/>
  <c r="E881" i="2"/>
  <c r="H880" i="2"/>
  <c r="G880" i="2"/>
  <c r="F880" i="2"/>
  <c r="E880" i="2"/>
  <c r="H879" i="2"/>
  <c r="G879" i="2"/>
  <c r="F879" i="2"/>
  <c r="E879" i="2"/>
  <c r="H878" i="2"/>
  <c r="G878" i="2"/>
  <c r="F878" i="2"/>
  <c r="E878" i="2"/>
  <c r="H877" i="2"/>
  <c r="G877" i="2"/>
  <c r="F877" i="2"/>
  <c r="E877" i="2"/>
  <c r="H876" i="2"/>
  <c r="G876" i="2"/>
  <c r="F876" i="2"/>
  <c r="E876" i="2"/>
  <c r="H875" i="2"/>
  <c r="G875" i="2"/>
  <c r="F875" i="2"/>
  <c r="E875" i="2"/>
  <c r="H874" i="2"/>
  <c r="G874" i="2"/>
  <c r="F874" i="2"/>
  <c r="E874" i="2"/>
  <c r="H873" i="2"/>
  <c r="G873" i="2"/>
  <c r="F873" i="2"/>
  <c r="E873" i="2"/>
  <c r="H872" i="2"/>
  <c r="G872" i="2"/>
  <c r="F872" i="2"/>
  <c r="E872" i="2"/>
  <c r="H871" i="2"/>
  <c r="G871" i="2"/>
  <c r="F871" i="2"/>
  <c r="E871" i="2"/>
  <c r="H870" i="2"/>
  <c r="G870" i="2"/>
  <c r="F870" i="2"/>
  <c r="E870" i="2"/>
  <c r="H869" i="2"/>
  <c r="G869" i="2"/>
  <c r="F869" i="2"/>
  <c r="E869" i="2"/>
  <c r="H868" i="2"/>
  <c r="G868" i="2"/>
  <c r="F868" i="2"/>
  <c r="E868" i="2"/>
  <c r="H867" i="2"/>
  <c r="G867" i="2"/>
  <c r="F867" i="2"/>
  <c r="E867" i="2"/>
  <c r="H866" i="2"/>
  <c r="G866" i="2"/>
  <c r="F866" i="2"/>
  <c r="E866" i="2"/>
  <c r="H865" i="2"/>
  <c r="G865" i="2"/>
  <c r="F865" i="2"/>
  <c r="E865" i="2"/>
  <c r="H864" i="2"/>
  <c r="G864" i="2"/>
  <c r="F864" i="2"/>
  <c r="E864" i="2"/>
  <c r="H863" i="2"/>
  <c r="G863" i="2"/>
  <c r="F863" i="2"/>
  <c r="E863" i="2"/>
  <c r="H862" i="2"/>
  <c r="G862" i="2"/>
  <c r="F862" i="2"/>
  <c r="E862" i="2"/>
  <c r="H861" i="2"/>
  <c r="G861" i="2"/>
  <c r="F861" i="2"/>
  <c r="E861" i="2"/>
  <c r="H860" i="2"/>
  <c r="G860" i="2"/>
  <c r="F860" i="2"/>
  <c r="E860" i="2"/>
  <c r="H859" i="2"/>
  <c r="G859" i="2"/>
  <c r="F859" i="2"/>
  <c r="E859" i="2"/>
  <c r="H858" i="2"/>
  <c r="G858" i="2"/>
  <c r="F858" i="2"/>
  <c r="E858" i="2"/>
  <c r="H857" i="2"/>
  <c r="G857" i="2"/>
  <c r="F857" i="2"/>
  <c r="E857" i="2"/>
  <c r="H856" i="2"/>
  <c r="G856" i="2"/>
  <c r="F856" i="2"/>
  <c r="E856" i="2"/>
  <c r="H855" i="2"/>
  <c r="G855" i="2"/>
  <c r="F855" i="2"/>
  <c r="E855" i="2"/>
  <c r="H854" i="2"/>
  <c r="G854" i="2"/>
  <c r="F854" i="2"/>
  <c r="E854" i="2"/>
  <c r="H853" i="2"/>
  <c r="G853" i="2"/>
  <c r="F853" i="2"/>
  <c r="E853" i="2"/>
  <c r="H852" i="2"/>
  <c r="G852" i="2"/>
  <c r="F852" i="2"/>
  <c r="E852" i="2"/>
  <c r="H851" i="2"/>
  <c r="G851" i="2"/>
  <c r="F851" i="2"/>
  <c r="E851" i="2"/>
  <c r="H850" i="2"/>
  <c r="G850" i="2"/>
  <c r="F850" i="2"/>
  <c r="E850" i="2"/>
  <c r="H849" i="2"/>
  <c r="G849" i="2"/>
  <c r="F849" i="2"/>
  <c r="E849" i="2"/>
  <c r="H848" i="2"/>
  <c r="G848" i="2"/>
  <c r="F848" i="2"/>
  <c r="E848" i="2"/>
  <c r="H847" i="2"/>
  <c r="G847" i="2"/>
  <c r="F847" i="2"/>
  <c r="E847" i="2"/>
  <c r="H846" i="2"/>
  <c r="G846" i="2"/>
  <c r="F846" i="2"/>
  <c r="E846" i="2"/>
  <c r="H845" i="2"/>
  <c r="G845" i="2"/>
  <c r="F845" i="2"/>
  <c r="E845" i="2"/>
  <c r="H844" i="2"/>
  <c r="G844" i="2"/>
  <c r="F844" i="2"/>
  <c r="E844" i="2"/>
  <c r="H843" i="2"/>
  <c r="G843" i="2"/>
  <c r="F843" i="2"/>
  <c r="E843" i="2"/>
  <c r="H842" i="2"/>
  <c r="G842" i="2"/>
  <c r="F842" i="2"/>
  <c r="E842" i="2"/>
  <c r="H841" i="2"/>
  <c r="G841" i="2"/>
  <c r="F841" i="2"/>
  <c r="E841" i="2"/>
  <c r="H840" i="2"/>
  <c r="G840" i="2"/>
  <c r="F840" i="2"/>
  <c r="E840" i="2"/>
  <c r="H839" i="2"/>
  <c r="G839" i="2"/>
  <c r="F839" i="2"/>
  <c r="E839" i="2"/>
  <c r="H838" i="2"/>
  <c r="G838" i="2"/>
  <c r="F838" i="2"/>
  <c r="E838" i="2"/>
  <c r="H837" i="2"/>
  <c r="G837" i="2"/>
  <c r="F837" i="2"/>
  <c r="E837" i="2"/>
  <c r="H836" i="2"/>
  <c r="G836" i="2"/>
  <c r="F836" i="2"/>
  <c r="E836" i="2"/>
  <c r="H835" i="2"/>
  <c r="G835" i="2"/>
  <c r="F835" i="2"/>
  <c r="E835" i="2"/>
  <c r="H834" i="2"/>
  <c r="G834" i="2"/>
  <c r="F834" i="2"/>
  <c r="E834" i="2"/>
  <c r="H833" i="2"/>
  <c r="G833" i="2"/>
  <c r="F833" i="2"/>
  <c r="E833" i="2"/>
  <c r="H832" i="2"/>
  <c r="G832" i="2"/>
  <c r="F832" i="2"/>
  <c r="E832" i="2"/>
  <c r="H831" i="2"/>
  <c r="G831" i="2"/>
  <c r="F831" i="2"/>
  <c r="E831" i="2"/>
  <c r="H830" i="2"/>
  <c r="G830" i="2"/>
  <c r="F830" i="2"/>
  <c r="E830" i="2"/>
  <c r="H829" i="2"/>
  <c r="G829" i="2"/>
  <c r="F829" i="2"/>
  <c r="E829" i="2"/>
  <c r="H828" i="2"/>
  <c r="G828" i="2"/>
  <c r="F828" i="2"/>
  <c r="E828" i="2"/>
  <c r="H827" i="2"/>
  <c r="G827" i="2"/>
  <c r="F827" i="2"/>
  <c r="E827" i="2"/>
  <c r="H826" i="2"/>
  <c r="G826" i="2"/>
  <c r="F826" i="2"/>
  <c r="E826" i="2"/>
  <c r="H825" i="2"/>
  <c r="G825" i="2"/>
  <c r="F825" i="2"/>
  <c r="E825" i="2"/>
  <c r="H824" i="2"/>
  <c r="G824" i="2"/>
  <c r="F824" i="2"/>
  <c r="E824" i="2"/>
  <c r="H823" i="2"/>
  <c r="G823" i="2"/>
  <c r="F823" i="2"/>
  <c r="E823" i="2"/>
  <c r="H822" i="2"/>
  <c r="G822" i="2"/>
  <c r="F822" i="2"/>
  <c r="E822" i="2"/>
  <c r="H821" i="2"/>
  <c r="G821" i="2"/>
  <c r="F821" i="2"/>
  <c r="E821" i="2"/>
  <c r="H820" i="2"/>
  <c r="G820" i="2"/>
  <c r="F820" i="2"/>
  <c r="E820" i="2"/>
  <c r="H819" i="2"/>
  <c r="G819" i="2"/>
  <c r="F819" i="2"/>
  <c r="E819" i="2"/>
  <c r="H818" i="2"/>
  <c r="G818" i="2"/>
  <c r="F818" i="2"/>
  <c r="E818" i="2"/>
  <c r="H817" i="2"/>
  <c r="G817" i="2"/>
  <c r="F817" i="2"/>
  <c r="E817" i="2"/>
  <c r="H816" i="2"/>
  <c r="G816" i="2"/>
  <c r="F816" i="2"/>
  <c r="E816" i="2"/>
  <c r="H815" i="2"/>
  <c r="G815" i="2"/>
  <c r="F815" i="2"/>
  <c r="E815" i="2"/>
  <c r="H814" i="2"/>
  <c r="G814" i="2"/>
  <c r="F814" i="2"/>
  <c r="E814" i="2"/>
  <c r="H813" i="2"/>
  <c r="G813" i="2"/>
  <c r="F813" i="2"/>
  <c r="E813" i="2"/>
  <c r="H812" i="2"/>
  <c r="G812" i="2"/>
  <c r="F812" i="2"/>
  <c r="E812" i="2"/>
  <c r="H811" i="2"/>
  <c r="G811" i="2"/>
  <c r="F811" i="2"/>
  <c r="E811" i="2"/>
  <c r="H810" i="2"/>
  <c r="G810" i="2"/>
  <c r="F810" i="2"/>
  <c r="E810" i="2"/>
  <c r="H809" i="2"/>
  <c r="G809" i="2"/>
  <c r="F809" i="2"/>
  <c r="E809" i="2"/>
  <c r="H808" i="2"/>
  <c r="G808" i="2"/>
  <c r="F808" i="2"/>
  <c r="E808" i="2"/>
  <c r="H807" i="2"/>
  <c r="G807" i="2"/>
  <c r="F807" i="2"/>
  <c r="E807" i="2"/>
  <c r="H806" i="2"/>
  <c r="G806" i="2"/>
  <c r="F806" i="2"/>
  <c r="E806" i="2"/>
  <c r="H805" i="2"/>
  <c r="G805" i="2"/>
  <c r="F805" i="2"/>
  <c r="E805" i="2"/>
  <c r="H804" i="2"/>
  <c r="G804" i="2"/>
  <c r="F804" i="2"/>
  <c r="E804" i="2"/>
  <c r="H803" i="2"/>
  <c r="G803" i="2"/>
  <c r="F803" i="2"/>
  <c r="E803" i="2"/>
  <c r="H802" i="2"/>
  <c r="G802" i="2"/>
  <c r="F802" i="2"/>
  <c r="E802" i="2"/>
  <c r="H801" i="2"/>
  <c r="G801" i="2"/>
  <c r="F801" i="2"/>
  <c r="E801" i="2"/>
  <c r="H800" i="2"/>
  <c r="G800" i="2"/>
  <c r="F800" i="2"/>
  <c r="E800" i="2"/>
  <c r="H799" i="2"/>
  <c r="G799" i="2"/>
  <c r="F799" i="2"/>
  <c r="E799" i="2"/>
  <c r="H798" i="2"/>
  <c r="G798" i="2"/>
  <c r="F798" i="2"/>
  <c r="E798" i="2"/>
  <c r="H797" i="2"/>
  <c r="G797" i="2"/>
  <c r="F797" i="2"/>
  <c r="E797" i="2"/>
  <c r="H796" i="2"/>
  <c r="G796" i="2"/>
  <c r="F796" i="2"/>
  <c r="E796" i="2"/>
  <c r="H795" i="2"/>
  <c r="G795" i="2"/>
  <c r="F795" i="2"/>
  <c r="E795" i="2"/>
  <c r="H794" i="2"/>
  <c r="G794" i="2"/>
  <c r="F794" i="2"/>
  <c r="E794" i="2"/>
  <c r="H793" i="2"/>
  <c r="G793" i="2"/>
  <c r="F793" i="2"/>
  <c r="E793" i="2"/>
  <c r="H792" i="2"/>
  <c r="G792" i="2"/>
  <c r="F792" i="2"/>
  <c r="E792" i="2"/>
  <c r="H791" i="2"/>
  <c r="G791" i="2"/>
  <c r="F791" i="2"/>
  <c r="E791" i="2"/>
  <c r="H790" i="2"/>
  <c r="G790" i="2"/>
  <c r="F790" i="2"/>
  <c r="E790" i="2"/>
  <c r="H789" i="2"/>
  <c r="G789" i="2"/>
  <c r="F789" i="2"/>
  <c r="E789" i="2"/>
  <c r="H788" i="2"/>
  <c r="G788" i="2"/>
  <c r="F788" i="2"/>
  <c r="E788" i="2"/>
  <c r="H787" i="2"/>
  <c r="G787" i="2"/>
  <c r="F787" i="2"/>
  <c r="E787" i="2"/>
  <c r="H786" i="2"/>
  <c r="G786" i="2"/>
  <c r="F786" i="2"/>
  <c r="E786" i="2"/>
  <c r="H785" i="2"/>
  <c r="G785" i="2"/>
  <c r="F785" i="2"/>
  <c r="E785" i="2"/>
  <c r="H784" i="2"/>
  <c r="G784" i="2"/>
  <c r="F784" i="2"/>
  <c r="E784" i="2"/>
  <c r="H783" i="2"/>
  <c r="G783" i="2"/>
  <c r="F783" i="2"/>
  <c r="E783" i="2"/>
  <c r="H782" i="2"/>
  <c r="G782" i="2"/>
  <c r="F782" i="2"/>
  <c r="E782" i="2"/>
  <c r="H781" i="2"/>
  <c r="G781" i="2"/>
  <c r="F781" i="2"/>
  <c r="E781" i="2"/>
  <c r="H780" i="2"/>
  <c r="G780" i="2"/>
  <c r="F780" i="2"/>
  <c r="E780" i="2"/>
  <c r="H779" i="2"/>
  <c r="G779" i="2"/>
  <c r="F779" i="2"/>
  <c r="E779" i="2"/>
  <c r="H778" i="2"/>
  <c r="G778" i="2"/>
  <c r="F778" i="2"/>
  <c r="E778" i="2"/>
  <c r="H777" i="2"/>
  <c r="G777" i="2"/>
  <c r="F777" i="2"/>
  <c r="E777" i="2"/>
  <c r="H776" i="2"/>
  <c r="G776" i="2"/>
  <c r="F776" i="2"/>
  <c r="E776" i="2"/>
  <c r="H775" i="2"/>
  <c r="G775" i="2"/>
  <c r="F775" i="2"/>
  <c r="E775" i="2"/>
  <c r="H774" i="2"/>
  <c r="G774" i="2"/>
  <c r="F774" i="2"/>
  <c r="E774" i="2"/>
  <c r="H773" i="2"/>
  <c r="G773" i="2"/>
  <c r="F773" i="2"/>
  <c r="E773" i="2"/>
  <c r="H772" i="2"/>
  <c r="G772" i="2"/>
  <c r="F772" i="2"/>
  <c r="E772" i="2"/>
  <c r="H771" i="2"/>
  <c r="G771" i="2"/>
  <c r="F771" i="2"/>
  <c r="E771" i="2"/>
  <c r="H770" i="2"/>
  <c r="G770" i="2"/>
  <c r="F770" i="2"/>
  <c r="E770" i="2"/>
  <c r="H769" i="2"/>
  <c r="G769" i="2"/>
  <c r="F769" i="2"/>
  <c r="E769" i="2"/>
  <c r="H768" i="2"/>
  <c r="G768" i="2"/>
  <c r="F768" i="2"/>
  <c r="E768" i="2"/>
  <c r="H767" i="2"/>
  <c r="G767" i="2"/>
  <c r="F767" i="2"/>
  <c r="E767" i="2"/>
  <c r="H766" i="2"/>
  <c r="G766" i="2"/>
  <c r="F766" i="2"/>
  <c r="E766" i="2"/>
  <c r="H765" i="2"/>
  <c r="G765" i="2"/>
  <c r="F765" i="2"/>
  <c r="E765" i="2"/>
  <c r="H764" i="2"/>
  <c r="G764" i="2"/>
  <c r="F764" i="2"/>
  <c r="E764" i="2"/>
  <c r="H763" i="2"/>
  <c r="G763" i="2"/>
  <c r="F763" i="2"/>
  <c r="E763" i="2"/>
  <c r="H762" i="2"/>
  <c r="G762" i="2"/>
  <c r="F762" i="2"/>
  <c r="E762" i="2"/>
  <c r="H761" i="2"/>
  <c r="G761" i="2"/>
  <c r="F761" i="2"/>
  <c r="E761" i="2"/>
  <c r="H760" i="2"/>
  <c r="G760" i="2"/>
  <c r="F760" i="2"/>
  <c r="E760" i="2"/>
  <c r="H759" i="2"/>
  <c r="G759" i="2"/>
  <c r="F759" i="2"/>
  <c r="E759" i="2"/>
  <c r="H758" i="2"/>
  <c r="G758" i="2"/>
  <c r="F758" i="2"/>
  <c r="E758" i="2"/>
  <c r="H757" i="2"/>
  <c r="G757" i="2"/>
  <c r="F757" i="2"/>
  <c r="E757" i="2"/>
  <c r="H756" i="2"/>
  <c r="G756" i="2"/>
  <c r="F756" i="2"/>
  <c r="E756" i="2"/>
  <c r="H755" i="2"/>
  <c r="G755" i="2"/>
  <c r="F755" i="2"/>
  <c r="E755" i="2"/>
  <c r="H754" i="2"/>
  <c r="G754" i="2"/>
  <c r="F754" i="2"/>
  <c r="E754" i="2"/>
  <c r="H753" i="2"/>
  <c r="G753" i="2"/>
  <c r="F753" i="2"/>
  <c r="E753" i="2"/>
  <c r="H752" i="2"/>
  <c r="G752" i="2"/>
  <c r="F752" i="2"/>
  <c r="E752" i="2"/>
  <c r="H751" i="2"/>
  <c r="G751" i="2"/>
  <c r="F751" i="2"/>
  <c r="E751" i="2"/>
  <c r="H750" i="2"/>
  <c r="G750" i="2"/>
  <c r="F750" i="2"/>
  <c r="E750" i="2"/>
  <c r="H749" i="2"/>
  <c r="G749" i="2"/>
  <c r="F749" i="2"/>
  <c r="E749" i="2"/>
  <c r="H748" i="2"/>
  <c r="G748" i="2"/>
  <c r="F748" i="2"/>
  <c r="E748" i="2"/>
  <c r="H747" i="2"/>
  <c r="G747" i="2"/>
  <c r="F747" i="2"/>
  <c r="E747" i="2"/>
  <c r="H746" i="2"/>
  <c r="G746" i="2"/>
  <c r="F746" i="2"/>
  <c r="E746" i="2"/>
  <c r="H745" i="2"/>
  <c r="G745" i="2"/>
  <c r="F745" i="2"/>
  <c r="E745" i="2"/>
  <c r="H744" i="2"/>
  <c r="G744" i="2"/>
  <c r="F744" i="2"/>
  <c r="E744" i="2"/>
  <c r="H743" i="2"/>
  <c r="G743" i="2"/>
  <c r="F743" i="2"/>
  <c r="E743" i="2"/>
  <c r="H742" i="2"/>
  <c r="G742" i="2"/>
  <c r="F742" i="2"/>
  <c r="E742" i="2"/>
  <c r="H741" i="2"/>
  <c r="G741" i="2"/>
  <c r="F741" i="2"/>
  <c r="E741" i="2"/>
  <c r="H740" i="2"/>
  <c r="G740" i="2"/>
  <c r="F740" i="2"/>
  <c r="E740" i="2"/>
  <c r="H739" i="2"/>
  <c r="G739" i="2"/>
  <c r="F739" i="2"/>
  <c r="E739" i="2"/>
  <c r="H738" i="2"/>
  <c r="G738" i="2"/>
  <c r="F738" i="2"/>
  <c r="E738" i="2"/>
  <c r="H737" i="2"/>
  <c r="G737" i="2"/>
  <c r="F737" i="2"/>
  <c r="E737" i="2"/>
  <c r="H736" i="2"/>
  <c r="G736" i="2"/>
  <c r="F736" i="2"/>
  <c r="E736" i="2"/>
  <c r="H735" i="2"/>
  <c r="G735" i="2"/>
  <c r="F735" i="2"/>
  <c r="E735" i="2"/>
  <c r="H734" i="2"/>
  <c r="G734" i="2"/>
  <c r="F734" i="2"/>
  <c r="E734" i="2"/>
  <c r="H733" i="2"/>
  <c r="G733" i="2"/>
  <c r="F733" i="2"/>
  <c r="E733" i="2"/>
  <c r="H732" i="2"/>
  <c r="G732" i="2"/>
  <c r="F732" i="2"/>
  <c r="E732" i="2"/>
  <c r="H731" i="2"/>
  <c r="G731" i="2"/>
  <c r="F731" i="2"/>
  <c r="E731" i="2"/>
  <c r="H730" i="2"/>
  <c r="G730" i="2"/>
  <c r="F730" i="2"/>
  <c r="E730" i="2"/>
  <c r="H729" i="2"/>
  <c r="G729" i="2"/>
  <c r="F729" i="2"/>
  <c r="E729" i="2"/>
  <c r="H728" i="2"/>
  <c r="G728" i="2"/>
  <c r="F728" i="2"/>
  <c r="E728" i="2"/>
  <c r="H727" i="2"/>
  <c r="G727" i="2"/>
  <c r="F727" i="2"/>
  <c r="E727" i="2"/>
  <c r="H726" i="2"/>
  <c r="G726" i="2"/>
  <c r="F726" i="2"/>
  <c r="E726" i="2"/>
  <c r="H725" i="2"/>
  <c r="G725" i="2"/>
  <c r="F725" i="2"/>
  <c r="E725" i="2"/>
  <c r="H724" i="2"/>
  <c r="G724" i="2"/>
  <c r="F724" i="2"/>
  <c r="E724" i="2"/>
  <c r="H723" i="2"/>
  <c r="G723" i="2"/>
  <c r="F723" i="2"/>
  <c r="E723" i="2"/>
  <c r="H722" i="2"/>
  <c r="G722" i="2"/>
  <c r="F722" i="2"/>
  <c r="E722" i="2"/>
  <c r="H721" i="2"/>
  <c r="G721" i="2"/>
  <c r="F721" i="2"/>
  <c r="E721" i="2"/>
  <c r="H720" i="2"/>
  <c r="G720" i="2"/>
  <c r="F720" i="2"/>
  <c r="E720" i="2"/>
  <c r="H719" i="2"/>
  <c r="G719" i="2"/>
  <c r="F719" i="2"/>
  <c r="E719" i="2"/>
  <c r="H718" i="2"/>
  <c r="G718" i="2"/>
  <c r="F718" i="2"/>
  <c r="E718" i="2"/>
  <c r="H717" i="2"/>
  <c r="G717" i="2"/>
  <c r="F717" i="2"/>
  <c r="E717" i="2"/>
  <c r="H716" i="2"/>
  <c r="G716" i="2"/>
  <c r="F716" i="2"/>
  <c r="E716" i="2"/>
  <c r="H715" i="2"/>
  <c r="G715" i="2"/>
  <c r="F715" i="2"/>
  <c r="E715" i="2"/>
  <c r="H714" i="2"/>
  <c r="G714" i="2"/>
  <c r="F714" i="2"/>
  <c r="E714" i="2"/>
  <c r="H713" i="2"/>
  <c r="G713" i="2"/>
  <c r="F713" i="2"/>
  <c r="E713" i="2"/>
  <c r="H712" i="2"/>
  <c r="G712" i="2"/>
  <c r="F712" i="2"/>
  <c r="E712" i="2"/>
  <c r="H711" i="2"/>
  <c r="G711" i="2"/>
  <c r="F711" i="2"/>
  <c r="E711" i="2"/>
  <c r="H710" i="2"/>
  <c r="G710" i="2"/>
  <c r="F710" i="2"/>
  <c r="E710" i="2"/>
  <c r="H709" i="2"/>
  <c r="G709" i="2"/>
  <c r="F709" i="2"/>
  <c r="E709" i="2"/>
  <c r="H708" i="2"/>
  <c r="G708" i="2"/>
  <c r="F708" i="2"/>
  <c r="E708" i="2"/>
  <c r="H707" i="2"/>
  <c r="G707" i="2"/>
  <c r="F707" i="2"/>
  <c r="E707" i="2"/>
  <c r="H706" i="2"/>
  <c r="G706" i="2"/>
  <c r="F706" i="2"/>
  <c r="E706" i="2"/>
  <c r="H705" i="2"/>
  <c r="G705" i="2"/>
  <c r="F705" i="2"/>
  <c r="E705" i="2"/>
  <c r="H704" i="2"/>
  <c r="G704" i="2"/>
  <c r="F704" i="2"/>
  <c r="E704" i="2"/>
  <c r="H703" i="2"/>
  <c r="G703" i="2"/>
  <c r="F703" i="2"/>
  <c r="E703" i="2"/>
  <c r="H702" i="2"/>
  <c r="G702" i="2"/>
  <c r="F702" i="2"/>
  <c r="E702" i="2"/>
  <c r="H701" i="2"/>
  <c r="G701" i="2"/>
  <c r="F701" i="2"/>
  <c r="E701" i="2"/>
  <c r="H700" i="2"/>
  <c r="G700" i="2"/>
  <c r="F700" i="2"/>
  <c r="E700" i="2"/>
  <c r="H699" i="2"/>
  <c r="G699" i="2"/>
  <c r="F699" i="2"/>
  <c r="E699" i="2"/>
  <c r="H698" i="2"/>
  <c r="G698" i="2"/>
  <c r="F698" i="2"/>
  <c r="E698" i="2"/>
  <c r="H697" i="2"/>
  <c r="G697" i="2"/>
  <c r="F697" i="2"/>
  <c r="E697" i="2"/>
  <c r="H696" i="2"/>
  <c r="G696" i="2"/>
  <c r="F696" i="2"/>
  <c r="E696" i="2"/>
  <c r="H695" i="2"/>
  <c r="G695" i="2"/>
  <c r="F695" i="2"/>
  <c r="E695" i="2"/>
  <c r="H694" i="2"/>
  <c r="G694" i="2"/>
  <c r="F694" i="2"/>
  <c r="E694" i="2"/>
  <c r="H693" i="2"/>
  <c r="G693" i="2"/>
  <c r="F693" i="2"/>
  <c r="E693" i="2"/>
  <c r="H692" i="2"/>
  <c r="G692" i="2"/>
  <c r="F692" i="2"/>
  <c r="E692" i="2"/>
  <c r="H691" i="2"/>
  <c r="G691" i="2"/>
  <c r="F691" i="2"/>
  <c r="E691" i="2"/>
  <c r="H690" i="2"/>
  <c r="G690" i="2"/>
  <c r="F690" i="2"/>
  <c r="E690" i="2"/>
  <c r="H689" i="2"/>
  <c r="G689" i="2"/>
  <c r="F689" i="2"/>
  <c r="E689" i="2"/>
  <c r="H688" i="2"/>
  <c r="G688" i="2"/>
  <c r="F688" i="2"/>
  <c r="E688" i="2"/>
  <c r="H687" i="2"/>
  <c r="G687" i="2"/>
  <c r="F687" i="2"/>
  <c r="E687" i="2"/>
  <c r="H686" i="2"/>
  <c r="G686" i="2"/>
  <c r="F686" i="2"/>
  <c r="E686" i="2"/>
  <c r="H685" i="2"/>
  <c r="G685" i="2"/>
  <c r="F685" i="2"/>
  <c r="E685" i="2"/>
  <c r="H684" i="2"/>
  <c r="G684" i="2"/>
  <c r="F684" i="2"/>
  <c r="E684" i="2"/>
  <c r="H683" i="2"/>
  <c r="G683" i="2"/>
  <c r="F683" i="2"/>
  <c r="E683" i="2"/>
  <c r="H682" i="2"/>
  <c r="G682" i="2"/>
  <c r="F682" i="2"/>
  <c r="E682" i="2"/>
  <c r="H681" i="2"/>
  <c r="G681" i="2"/>
  <c r="F681" i="2"/>
  <c r="E681" i="2"/>
  <c r="H680" i="2"/>
  <c r="G680" i="2"/>
  <c r="F680" i="2"/>
  <c r="E680" i="2"/>
  <c r="H679" i="2"/>
  <c r="G679" i="2"/>
  <c r="F679" i="2"/>
  <c r="E679" i="2"/>
  <c r="H678" i="2"/>
  <c r="G678" i="2"/>
  <c r="F678" i="2"/>
  <c r="E678" i="2"/>
  <c r="H677" i="2"/>
  <c r="G677" i="2"/>
  <c r="F677" i="2"/>
  <c r="E677" i="2"/>
  <c r="H676" i="2"/>
  <c r="G676" i="2"/>
  <c r="F676" i="2"/>
  <c r="E676" i="2"/>
  <c r="H675" i="2"/>
  <c r="G675" i="2"/>
  <c r="F675" i="2"/>
  <c r="E675" i="2"/>
  <c r="H674" i="2"/>
  <c r="G674" i="2"/>
  <c r="F674" i="2"/>
  <c r="E674" i="2"/>
  <c r="H673" i="2"/>
  <c r="G673" i="2"/>
  <c r="F673" i="2"/>
  <c r="E673" i="2"/>
  <c r="H672" i="2"/>
  <c r="G672" i="2"/>
  <c r="F672" i="2"/>
  <c r="E672" i="2"/>
  <c r="H671" i="2"/>
  <c r="G671" i="2"/>
  <c r="F671" i="2"/>
  <c r="E671" i="2"/>
  <c r="H670" i="2"/>
  <c r="G670" i="2"/>
  <c r="F670" i="2"/>
  <c r="E670" i="2"/>
  <c r="H669" i="2"/>
  <c r="G669" i="2"/>
  <c r="F669" i="2"/>
  <c r="E669" i="2"/>
  <c r="H668" i="2"/>
  <c r="G668" i="2"/>
  <c r="F668" i="2"/>
  <c r="E668" i="2"/>
  <c r="H667" i="2"/>
  <c r="G667" i="2"/>
  <c r="F667" i="2"/>
  <c r="E667" i="2"/>
  <c r="H666" i="2"/>
  <c r="G666" i="2"/>
  <c r="F666" i="2"/>
  <c r="E666" i="2"/>
  <c r="H665" i="2"/>
  <c r="G665" i="2"/>
  <c r="F665" i="2"/>
  <c r="E665" i="2"/>
  <c r="H664" i="2"/>
  <c r="G664" i="2"/>
  <c r="F664" i="2"/>
  <c r="E664" i="2"/>
  <c r="H663" i="2"/>
  <c r="G663" i="2"/>
  <c r="F663" i="2"/>
  <c r="E663" i="2"/>
  <c r="H662" i="2"/>
  <c r="G662" i="2"/>
  <c r="F662" i="2"/>
  <c r="E662" i="2"/>
  <c r="H661" i="2"/>
  <c r="G661" i="2"/>
  <c r="F661" i="2"/>
  <c r="E661" i="2"/>
  <c r="H660" i="2"/>
  <c r="G660" i="2"/>
  <c r="F660" i="2"/>
  <c r="E660" i="2"/>
  <c r="H659" i="2"/>
  <c r="G659" i="2"/>
  <c r="F659" i="2"/>
  <c r="E659" i="2"/>
  <c r="H658" i="2"/>
  <c r="G658" i="2"/>
  <c r="F658" i="2"/>
  <c r="E658" i="2"/>
  <c r="H657" i="2"/>
  <c r="G657" i="2"/>
  <c r="F657" i="2"/>
  <c r="E657" i="2"/>
  <c r="H656" i="2"/>
  <c r="G656" i="2"/>
  <c r="F656" i="2"/>
  <c r="E656" i="2"/>
  <c r="H655" i="2"/>
  <c r="G655" i="2"/>
  <c r="F655" i="2"/>
  <c r="E655" i="2"/>
  <c r="H654" i="2"/>
  <c r="G654" i="2"/>
  <c r="F654" i="2"/>
  <c r="E654" i="2"/>
  <c r="H653" i="2"/>
  <c r="G653" i="2"/>
  <c r="F653" i="2"/>
  <c r="E653" i="2"/>
  <c r="H652" i="2"/>
  <c r="G652" i="2"/>
  <c r="F652" i="2"/>
  <c r="E652" i="2"/>
  <c r="H651" i="2"/>
  <c r="G651" i="2"/>
  <c r="F651" i="2"/>
  <c r="E651" i="2"/>
  <c r="H650" i="2"/>
  <c r="G650" i="2"/>
  <c r="F650" i="2"/>
  <c r="E650" i="2"/>
  <c r="H649" i="2"/>
  <c r="G649" i="2"/>
  <c r="F649" i="2"/>
  <c r="E649" i="2"/>
  <c r="H648" i="2"/>
  <c r="G648" i="2"/>
  <c r="F648" i="2"/>
  <c r="E648" i="2"/>
  <c r="H647" i="2"/>
  <c r="G647" i="2"/>
  <c r="F647" i="2"/>
  <c r="E647" i="2"/>
  <c r="H646" i="2"/>
  <c r="G646" i="2"/>
  <c r="F646" i="2"/>
  <c r="E646" i="2"/>
  <c r="H645" i="2"/>
  <c r="G645" i="2"/>
  <c r="F645" i="2"/>
  <c r="E645" i="2"/>
  <c r="H644" i="2"/>
  <c r="G644" i="2"/>
  <c r="F644" i="2"/>
  <c r="E644" i="2"/>
  <c r="H643" i="2"/>
  <c r="G643" i="2"/>
  <c r="F643" i="2"/>
  <c r="E643" i="2"/>
  <c r="H642" i="2"/>
  <c r="G642" i="2"/>
  <c r="F642" i="2"/>
  <c r="E642" i="2"/>
  <c r="H641" i="2"/>
  <c r="G641" i="2"/>
  <c r="F641" i="2"/>
  <c r="E641" i="2"/>
  <c r="H640" i="2"/>
  <c r="G640" i="2"/>
  <c r="F640" i="2"/>
  <c r="E640" i="2"/>
  <c r="H639" i="2"/>
  <c r="G639" i="2"/>
  <c r="F639" i="2"/>
  <c r="E639" i="2"/>
  <c r="H638" i="2"/>
  <c r="G638" i="2"/>
  <c r="F638" i="2"/>
  <c r="E638" i="2"/>
  <c r="H637" i="2"/>
  <c r="G637" i="2"/>
  <c r="F637" i="2"/>
  <c r="E637" i="2"/>
  <c r="H636" i="2"/>
  <c r="G636" i="2"/>
  <c r="F636" i="2"/>
  <c r="E636" i="2"/>
  <c r="H635" i="2"/>
  <c r="G635" i="2"/>
  <c r="F635" i="2"/>
  <c r="E635" i="2"/>
  <c r="H634" i="2"/>
  <c r="G634" i="2"/>
  <c r="F634" i="2"/>
  <c r="E634" i="2"/>
  <c r="H633" i="2"/>
  <c r="G633" i="2"/>
  <c r="F633" i="2"/>
  <c r="E633" i="2"/>
  <c r="H632" i="2"/>
  <c r="G632" i="2"/>
  <c r="F632" i="2"/>
  <c r="E632" i="2"/>
  <c r="H631" i="2"/>
  <c r="G631" i="2"/>
  <c r="F631" i="2"/>
  <c r="E631" i="2"/>
  <c r="H630" i="2"/>
  <c r="G630" i="2"/>
  <c r="F630" i="2"/>
  <c r="E630" i="2"/>
  <c r="H629" i="2"/>
  <c r="G629" i="2"/>
  <c r="F629" i="2"/>
  <c r="E629" i="2"/>
  <c r="H628" i="2"/>
  <c r="G628" i="2"/>
  <c r="F628" i="2"/>
  <c r="E628" i="2"/>
  <c r="H627" i="2"/>
  <c r="G627" i="2"/>
  <c r="F627" i="2"/>
  <c r="E627" i="2"/>
  <c r="H626" i="2"/>
  <c r="G626" i="2"/>
  <c r="F626" i="2"/>
  <c r="E626" i="2"/>
  <c r="H625" i="2"/>
  <c r="G625" i="2"/>
  <c r="F625" i="2"/>
  <c r="E625" i="2"/>
  <c r="H624" i="2"/>
  <c r="G624" i="2"/>
  <c r="F624" i="2"/>
  <c r="E624" i="2"/>
  <c r="H623" i="2"/>
  <c r="G623" i="2"/>
  <c r="F623" i="2"/>
  <c r="E623" i="2"/>
  <c r="H622" i="2"/>
  <c r="G622" i="2"/>
  <c r="F622" i="2"/>
  <c r="E622" i="2"/>
  <c r="H621" i="2"/>
  <c r="G621" i="2"/>
  <c r="F621" i="2"/>
  <c r="E621" i="2"/>
  <c r="H620" i="2"/>
  <c r="G620" i="2"/>
  <c r="F620" i="2"/>
  <c r="E620" i="2"/>
  <c r="H619" i="2"/>
  <c r="G619" i="2"/>
  <c r="F619" i="2"/>
  <c r="E619" i="2"/>
  <c r="H618" i="2"/>
  <c r="G618" i="2"/>
  <c r="F618" i="2"/>
  <c r="E618" i="2"/>
  <c r="H617" i="2"/>
  <c r="G617" i="2"/>
  <c r="F617" i="2"/>
  <c r="E617" i="2"/>
  <c r="H616" i="2"/>
  <c r="G616" i="2"/>
  <c r="F616" i="2"/>
  <c r="E616" i="2"/>
  <c r="H615" i="2"/>
  <c r="G615" i="2"/>
  <c r="F615" i="2"/>
  <c r="E615" i="2"/>
  <c r="H614" i="2"/>
  <c r="G614" i="2"/>
  <c r="F614" i="2"/>
  <c r="E614" i="2"/>
  <c r="H613" i="2"/>
  <c r="G613" i="2"/>
  <c r="F613" i="2"/>
  <c r="E613" i="2"/>
  <c r="H612" i="2"/>
  <c r="G612" i="2"/>
  <c r="F612" i="2"/>
  <c r="E612" i="2"/>
  <c r="H611" i="2"/>
  <c r="G611" i="2"/>
  <c r="F611" i="2"/>
  <c r="E611" i="2"/>
  <c r="H610" i="2"/>
  <c r="G610" i="2"/>
  <c r="F610" i="2"/>
  <c r="E610" i="2"/>
  <c r="H609" i="2"/>
  <c r="G609" i="2"/>
  <c r="F609" i="2"/>
  <c r="E609" i="2"/>
  <c r="H608" i="2"/>
  <c r="G608" i="2"/>
  <c r="F608" i="2"/>
  <c r="E608" i="2"/>
  <c r="H607" i="2"/>
  <c r="G607" i="2"/>
  <c r="F607" i="2"/>
  <c r="E607" i="2"/>
  <c r="H606" i="2"/>
  <c r="G606" i="2"/>
  <c r="F606" i="2"/>
  <c r="E606" i="2"/>
  <c r="H605" i="2"/>
  <c r="G605" i="2"/>
  <c r="F605" i="2"/>
  <c r="E605" i="2"/>
  <c r="H604" i="2"/>
  <c r="G604" i="2"/>
  <c r="F604" i="2"/>
  <c r="E604" i="2"/>
  <c r="H603" i="2"/>
  <c r="G603" i="2"/>
  <c r="F603" i="2"/>
  <c r="E603" i="2"/>
  <c r="H602" i="2"/>
  <c r="G602" i="2"/>
  <c r="F602" i="2"/>
  <c r="E602" i="2"/>
  <c r="H601" i="2"/>
  <c r="G601" i="2"/>
  <c r="F601" i="2"/>
  <c r="E601" i="2"/>
  <c r="H600" i="2"/>
  <c r="G600" i="2"/>
  <c r="F600" i="2"/>
  <c r="E600" i="2"/>
  <c r="H599" i="2"/>
  <c r="G599" i="2"/>
  <c r="F599" i="2"/>
  <c r="E599" i="2"/>
  <c r="H598" i="2"/>
  <c r="G598" i="2"/>
  <c r="F598" i="2"/>
  <c r="E598" i="2"/>
  <c r="H597" i="2"/>
  <c r="G597" i="2"/>
  <c r="F597" i="2"/>
  <c r="E597" i="2"/>
  <c r="H596" i="2"/>
  <c r="G596" i="2"/>
  <c r="F596" i="2"/>
  <c r="E596" i="2"/>
  <c r="H595" i="2"/>
  <c r="G595" i="2"/>
  <c r="F595" i="2"/>
  <c r="E595" i="2"/>
  <c r="H594" i="2"/>
  <c r="G594" i="2"/>
  <c r="F594" i="2"/>
  <c r="E594" i="2"/>
  <c r="H593" i="2"/>
  <c r="G593" i="2"/>
  <c r="F593" i="2"/>
  <c r="E593" i="2"/>
  <c r="H592" i="2"/>
  <c r="G592" i="2"/>
  <c r="F592" i="2"/>
  <c r="E592" i="2"/>
  <c r="H591" i="2"/>
  <c r="G591" i="2"/>
  <c r="F591" i="2"/>
  <c r="E591" i="2"/>
  <c r="H590" i="2"/>
  <c r="G590" i="2"/>
  <c r="F590" i="2"/>
  <c r="E590" i="2"/>
  <c r="H589" i="2"/>
  <c r="G589" i="2"/>
  <c r="F589" i="2"/>
  <c r="E589" i="2"/>
  <c r="H588" i="2"/>
  <c r="G588" i="2"/>
  <c r="F588" i="2"/>
  <c r="E588" i="2"/>
  <c r="H587" i="2"/>
  <c r="G587" i="2"/>
  <c r="F587" i="2"/>
  <c r="E587" i="2"/>
  <c r="H586" i="2"/>
  <c r="G586" i="2"/>
  <c r="F586" i="2"/>
  <c r="E586" i="2"/>
  <c r="H585" i="2"/>
  <c r="G585" i="2"/>
  <c r="F585" i="2"/>
  <c r="E585" i="2"/>
  <c r="H584" i="2"/>
  <c r="G584" i="2"/>
  <c r="F584" i="2"/>
  <c r="E584" i="2"/>
  <c r="H583" i="2"/>
  <c r="G583" i="2"/>
  <c r="F583" i="2"/>
  <c r="E583" i="2"/>
  <c r="H582" i="2"/>
  <c r="G582" i="2"/>
  <c r="F582" i="2"/>
  <c r="E582" i="2"/>
  <c r="H581" i="2"/>
  <c r="G581" i="2"/>
  <c r="F581" i="2"/>
  <c r="E581" i="2"/>
  <c r="H580" i="2"/>
  <c r="G580" i="2"/>
  <c r="F580" i="2"/>
  <c r="E580" i="2"/>
  <c r="H579" i="2"/>
  <c r="G579" i="2"/>
  <c r="F579" i="2"/>
  <c r="E579" i="2"/>
  <c r="H578" i="2"/>
  <c r="G578" i="2"/>
  <c r="F578" i="2"/>
  <c r="E578" i="2"/>
  <c r="H577" i="2"/>
  <c r="G577" i="2"/>
  <c r="F577" i="2"/>
  <c r="E577" i="2"/>
  <c r="H576" i="2"/>
  <c r="G576" i="2"/>
  <c r="F576" i="2"/>
  <c r="E576" i="2"/>
  <c r="H575" i="2"/>
  <c r="G575" i="2"/>
  <c r="F575" i="2"/>
  <c r="E575" i="2"/>
  <c r="H574" i="2"/>
  <c r="G574" i="2"/>
  <c r="F574" i="2"/>
  <c r="E574" i="2"/>
  <c r="H573" i="2"/>
  <c r="G573" i="2"/>
  <c r="F573" i="2"/>
  <c r="E573" i="2"/>
  <c r="H572" i="2"/>
  <c r="G572" i="2"/>
  <c r="F572" i="2"/>
  <c r="E572" i="2"/>
  <c r="H571" i="2"/>
  <c r="G571" i="2"/>
  <c r="F571" i="2"/>
  <c r="E571" i="2"/>
  <c r="H570" i="2"/>
  <c r="G570" i="2"/>
  <c r="F570" i="2"/>
  <c r="E570" i="2"/>
  <c r="H569" i="2"/>
  <c r="G569" i="2"/>
  <c r="F569" i="2"/>
  <c r="E569" i="2"/>
  <c r="H568" i="2"/>
  <c r="G568" i="2"/>
  <c r="F568" i="2"/>
  <c r="E568" i="2"/>
  <c r="H567" i="2"/>
  <c r="G567" i="2"/>
  <c r="F567" i="2"/>
  <c r="E567" i="2"/>
  <c r="H566" i="2"/>
  <c r="G566" i="2"/>
  <c r="F566" i="2"/>
  <c r="E566" i="2"/>
  <c r="H565" i="2"/>
  <c r="G565" i="2"/>
  <c r="F565" i="2"/>
  <c r="E565" i="2"/>
  <c r="H564" i="2"/>
  <c r="G564" i="2"/>
  <c r="F564" i="2"/>
  <c r="E564" i="2"/>
  <c r="H563" i="2"/>
  <c r="G563" i="2"/>
  <c r="F563" i="2"/>
  <c r="E563" i="2"/>
  <c r="H562" i="2"/>
  <c r="G562" i="2"/>
  <c r="F562" i="2"/>
  <c r="E562" i="2"/>
  <c r="H561" i="2"/>
  <c r="G561" i="2"/>
  <c r="F561" i="2"/>
  <c r="E561" i="2"/>
  <c r="H560" i="2"/>
  <c r="G560" i="2"/>
  <c r="F560" i="2"/>
  <c r="E560" i="2"/>
  <c r="H559" i="2"/>
  <c r="G559" i="2"/>
  <c r="F559" i="2"/>
  <c r="E559" i="2"/>
  <c r="H558" i="2"/>
  <c r="G558" i="2"/>
  <c r="F558" i="2"/>
  <c r="E558" i="2"/>
  <c r="H557" i="2"/>
  <c r="G557" i="2"/>
  <c r="F557" i="2"/>
  <c r="E557" i="2"/>
  <c r="H556" i="2"/>
  <c r="G556" i="2"/>
  <c r="F556" i="2"/>
  <c r="E556" i="2"/>
  <c r="H555" i="2"/>
  <c r="G555" i="2"/>
  <c r="F555" i="2"/>
  <c r="E555" i="2"/>
  <c r="H554" i="2"/>
  <c r="G554" i="2"/>
  <c r="F554" i="2"/>
  <c r="E554" i="2"/>
  <c r="H553" i="2"/>
  <c r="G553" i="2"/>
  <c r="F553" i="2"/>
  <c r="E553" i="2"/>
  <c r="H552" i="2"/>
  <c r="G552" i="2"/>
  <c r="F552" i="2"/>
  <c r="E552" i="2"/>
  <c r="H551" i="2"/>
  <c r="G551" i="2"/>
  <c r="F551" i="2"/>
  <c r="E551" i="2"/>
  <c r="H550" i="2"/>
  <c r="G550" i="2"/>
  <c r="F550" i="2"/>
  <c r="E550" i="2"/>
  <c r="H549" i="2"/>
  <c r="G549" i="2"/>
  <c r="F549" i="2"/>
  <c r="E549" i="2"/>
  <c r="H548" i="2"/>
  <c r="G548" i="2"/>
  <c r="F548" i="2"/>
  <c r="E548" i="2"/>
  <c r="H547" i="2"/>
  <c r="G547" i="2"/>
  <c r="F547" i="2"/>
  <c r="E547" i="2"/>
  <c r="H546" i="2"/>
  <c r="G546" i="2"/>
  <c r="F546" i="2"/>
  <c r="E546" i="2"/>
  <c r="H545" i="2"/>
  <c r="G545" i="2"/>
  <c r="F545" i="2"/>
  <c r="E545" i="2"/>
  <c r="H544" i="2"/>
  <c r="G544" i="2"/>
  <c r="F544" i="2"/>
  <c r="E544" i="2"/>
  <c r="H543" i="2"/>
  <c r="G543" i="2"/>
  <c r="F543" i="2"/>
  <c r="E543" i="2"/>
  <c r="H542" i="2"/>
  <c r="G542" i="2"/>
  <c r="F542" i="2"/>
  <c r="E542" i="2"/>
  <c r="H541" i="2"/>
  <c r="G541" i="2"/>
  <c r="F541" i="2"/>
  <c r="E541" i="2"/>
  <c r="H540" i="2"/>
  <c r="G540" i="2"/>
  <c r="F540" i="2"/>
  <c r="E540" i="2"/>
  <c r="H539" i="2"/>
  <c r="G539" i="2"/>
  <c r="F539" i="2"/>
  <c r="E539" i="2"/>
  <c r="H538" i="2"/>
  <c r="G538" i="2"/>
  <c r="F538" i="2"/>
  <c r="E538" i="2"/>
  <c r="H537" i="2"/>
  <c r="G537" i="2"/>
  <c r="F537" i="2"/>
  <c r="E537" i="2"/>
  <c r="H536" i="2"/>
  <c r="G536" i="2"/>
  <c r="F536" i="2"/>
  <c r="E536" i="2"/>
  <c r="H535" i="2"/>
  <c r="G535" i="2"/>
  <c r="F535" i="2"/>
  <c r="E535" i="2"/>
  <c r="H534" i="2"/>
  <c r="G534" i="2"/>
  <c r="F534" i="2"/>
  <c r="E534" i="2"/>
  <c r="H533" i="2"/>
  <c r="G533" i="2"/>
  <c r="F533" i="2"/>
  <c r="E533" i="2"/>
  <c r="H532" i="2"/>
  <c r="G532" i="2"/>
  <c r="F532" i="2"/>
  <c r="E532" i="2"/>
  <c r="H531" i="2"/>
  <c r="G531" i="2"/>
  <c r="F531" i="2"/>
  <c r="E531" i="2"/>
  <c r="H530" i="2"/>
  <c r="G530" i="2"/>
  <c r="F530" i="2"/>
  <c r="E530" i="2"/>
  <c r="H529" i="2"/>
  <c r="G529" i="2"/>
  <c r="F529" i="2"/>
  <c r="E529" i="2"/>
  <c r="H528" i="2"/>
  <c r="G528" i="2"/>
  <c r="F528" i="2"/>
  <c r="E528" i="2"/>
  <c r="H527" i="2"/>
  <c r="G527" i="2"/>
  <c r="F527" i="2"/>
  <c r="E527" i="2"/>
  <c r="H526" i="2"/>
  <c r="G526" i="2"/>
  <c r="F526" i="2"/>
  <c r="E526" i="2"/>
  <c r="H525" i="2"/>
  <c r="G525" i="2"/>
  <c r="F525" i="2"/>
  <c r="E525" i="2"/>
  <c r="H524" i="2"/>
  <c r="G524" i="2"/>
  <c r="F524" i="2"/>
  <c r="E524" i="2"/>
  <c r="H523" i="2"/>
  <c r="G523" i="2"/>
  <c r="F523" i="2"/>
  <c r="E523" i="2"/>
  <c r="H522" i="2"/>
  <c r="G522" i="2"/>
  <c r="F522" i="2"/>
  <c r="E522" i="2"/>
  <c r="H521" i="2"/>
  <c r="G521" i="2"/>
  <c r="F521" i="2"/>
  <c r="E521" i="2"/>
  <c r="H520" i="2"/>
  <c r="G520" i="2"/>
  <c r="F520" i="2"/>
  <c r="E520" i="2"/>
  <c r="H519" i="2"/>
  <c r="G519" i="2"/>
  <c r="F519" i="2"/>
  <c r="E519" i="2"/>
  <c r="H518" i="2"/>
  <c r="G518" i="2"/>
  <c r="F518" i="2"/>
  <c r="E518" i="2"/>
  <c r="H517" i="2"/>
  <c r="G517" i="2"/>
  <c r="F517" i="2"/>
  <c r="E517" i="2"/>
  <c r="H516" i="2"/>
  <c r="G516" i="2"/>
  <c r="F516" i="2"/>
  <c r="E516" i="2"/>
  <c r="H515" i="2"/>
  <c r="G515" i="2"/>
  <c r="F515" i="2"/>
  <c r="E515" i="2"/>
  <c r="H514" i="2"/>
  <c r="G514" i="2"/>
  <c r="F514" i="2"/>
  <c r="E514" i="2"/>
  <c r="H513" i="2"/>
  <c r="G513" i="2"/>
  <c r="F513" i="2"/>
  <c r="E513" i="2"/>
  <c r="H512" i="2"/>
  <c r="G512" i="2"/>
  <c r="F512" i="2"/>
  <c r="E512" i="2"/>
  <c r="H511" i="2"/>
  <c r="G511" i="2"/>
  <c r="F511" i="2"/>
  <c r="E511" i="2"/>
  <c r="H510" i="2"/>
  <c r="G510" i="2"/>
  <c r="F510" i="2"/>
  <c r="E510" i="2"/>
  <c r="H509" i="2"/>
  <c r="G509" i="2"/>
  <c r="F509" i="2"/>
  <c r="E509" i="2"/>
  <c r="H508" i="2"/>
  <c r="G508" i="2"/>
  <c r="F508" i="2"/>
  <c r="E508" i="2"/>
  <c r="H507" i="2"/>
  <c r="G507" i="2"/>
  <c r="F507" i="2"/>
  <c r="E507" i="2"/>
  <c r="H506" i="2"/>
  <c r="G506" i="2"/>
  <c r="F506" i="2"/>
  <c r="E506" i="2"/>
  <c r="H505" i="2"/>
  <c r="G505" i="2"/>
  <c r="F505" i="2"/>
  <c r="E505" i="2"/>
  <c r="H504" i="2"/>
  <c r="G504" i="2"/>
  <c r="F504" i="2"/>
  <c r="E504" i="2"/>
  <c r="H503" i="2"/>
  <c r="G503" i="2"/>
  <c r="F503" i="2"/>
  <c r="E503" i="2"/>
  <c r="H502" i="2"/>
  <c r="G502" i="2"/>
  <c r="F502" i="2"/>
  <c r="E502" i="2"/>
  <c r="H501" i="2"/>
  <c r="G501" i="2"/>
  <c r="F501" i="2"/>
  <c r="E501" i="2"/>
  <c r="H500" i="2"/>
  <c r="G500" i="2"/>
  <c r="F500" i="2"/>
  <c r="E500" i="2"/>
  <c r="H499" i="2"/>
  <c r="G499" i="2"/>
  <c r="F499" i="2"/>
  <c r="E499" i="2"/>
  <c r="H498" i="2"/>
  <c r="G498" i="2"/>
  <c r="F498" i="2"/>
  <c r="E498" i="2"/>
  <c r="H497" i="2"/>
  <c r="G497" i="2"/>
  <c r="F497" i="2"/>
  <c r="E497" i="2"/>
  <c r="H496" i="2"/>
  <c r="G496" i="2"/>
  <c r="F496" i="2"/>
  <c r="E496" i="2"/>
  <c r="H495" i="2"/>
  <c r="G495" i="2"/>
  <c r="F495" i="2"/>
  <c r="E495" i="2"/>
  <c r="H494" i="2"/>
  <c r="G494" i="2"/>
  <c r="F494" i="2"/>
  <c r="E494" i="2"/>
  <c r="H493" i="2"/>
  <c r="G493" i="2"/>
  <c r="F493" i="2"/>
  <c r="E493" i="2"/>
  <c r="H492" i="2"/>
  <c r="G492" i="2"/>
  <c r="F492" i="2"/>
  <c r="E492" i="2"/>
  <c r="H491" i="2"/>
  <c r="G491" i="2"/>
  <c r="F491" i="2"/>
  <c r="E491" i="2"/>
  <c r="H490" i="2"/>
  <c r="G490" i="2"/>
  <c r="F490" i="2"/>
  <c r="E490" i="2"/>
  <c r="H489" i="2"/>
  <c r="G489" i="2"/>
  <c r="F489" i="2"/>
  <c r="E489" i="2"/>
  <c r="H488" i="2"/>
  <c r="G488" i="2"/>
  <c r="F488" i="2"/>
  <c r="E488" i="2"/>
  <c r="H487" i="2"/>
  <c r="G487" i="2"/>
  <c r="F487" i="2"/>
  <c r="E487" i="2"/>
  <c r="H486" i="2"/>
  <c r="G486" i="2"/>
  <c r="F486" i="2"/>
  <c r="E486" i="2"/>
  <c r="H485" i="2"/>
  <c r="G485" i="2"/>
  <c r="F485" i="2"/>
  <c r="E485" i="2"/>
  <c r="E958" i="12"/>
  <c r="F958" i="12"/>
  <c r="G958" i="12"/>
  <c r="H958" i="12"/>
  <c r="E959" i="12"/>
  <c r="F959" i="12"/>
  <c r="G959" i="12"/>
  <c r="H959" i="12"/>
  <c r="E960" i="12"/>
  <c r="F960" i="12"/>
  <c r="G960" i="12"/>
  <c r="H960" i="12"/>
  <c r="E961" i="12"/>
  <c r="F961" i="12"/>
  <c r="G961" i="12"/>
  <c r="H961" i="12"/>
  <c r="E962" i="12"/>
  <c r="F962" i="12"/>
  <c r="G962" i="12"/>
  <c r="H962" i="12"/>
  <c r="E963" i="12"/>
  <c r="F963" i="12"/>
  <c r="G963" i="12"/>
  <c r="H963" i="12"/>
  <c r="E964" i="12"/>
  <c r="F964" i="12"/>
  <c r="G964" i="12"/>
  <c r="H964" i="12"/>
  <c r="E486" i="12"/>
  <c r="F486" i="12"/>
  <c r="G486" i="12"/>
  <c r="H486" i="12"/>
  <c r="E487" i="12"/>
  <c r="F487" i="12"/>
  <c r="G487" i="12"/>
  <c r="H487" i="12"/>
  <c r="E488" i="12"/>
  <c r="F488" i="12"/>
  <c r="G488" i="12"/>
  <c r="H488" i="12"/>
  <c r="E489" i="12"/>
  <c r="F489" i="12"/>
  <c r="G489" i="12"/>
  <c r="H489" i="12"/>
  <c r="E490" i="12"/>
  <c r="F490" i="12"/>
  <c r="G490" i="12"/>
  <c r="H490" i="12"/>
  <c r="E491" i="12"/>
  <c r="F491" i="12"/>
  <c r="G491" i="12"/>
  <c r="H491" i="12"/>
  <c r="E492" i="12"/>
  <c r="F492" i="12"/>
  <c r="G492" i="12"/>
  <c r="H492" i="12"/>
  <c r="E493" i="12"/>
  <c r="F493" i="12"/>
  <c r="G493" i="12"/>
  <c r="H493" i="12"/>
  <c r="E494" i="12"/>
  <c r="F494" i="12"/>
  <c r="G494" i="12"/>
  <c r="H494" i="12"/>
  <c r="E495" i="12"/>
  <c r="F495" i="12"/>
  <c r="G495" i="12"/>
  <c r="H495" i="12"/>
  <c r="E496" i="12"/>
  <c r="F496" i="12"/>
  <c r="G496" i="12"/>
  <c r="H496" i="12"/>
  <c r="E497" i="12"/>
  <c r="F497" i="12"/>
  <c r="G497" i="12"/>
  <c r="H497" i="12"/>
  <c r="E498" i="12"/>
  <c r="F498" i="12"/>
  <c r="G498" i="12"/>
  <c r="H498" i="12"/>
  <c r="E499" i="12"/>
  <c r="F499" i="12"/>
  <c r="G499" i="12"/>
  <c r="H499" i="12"/>
  <c r="E500" i="12"/>
  <c r="F500" i="12"/>
  <c r="G500" i="12"/>
  <c r="H500" i="12"/>
  <c r="E501" i="12"/>
  <c r="F501" i="12"/>
  <c r="G501" i="12"/>
  <c r="H501" i="12"/>
  <c r="E502" i="12"/>
  <c r="F502" i="12"/>
  <c r="G502" i="12"/>
  <c r="H502" i="12"/>
  <c r="E503" i="12"/>
  <c r="F503" i="12"/>
  <c r="G503" i="12"/>
  <c r="H503" i="12"/>
  <c r="E504" i="12"/>
  <c r="F504" i="12"/>
  <c r="G504" i="12"/>
  <c r="H504" i="12"/>
  <c r="E505" i="12"/>
  <c r="F505" i="12"/>
  <c r="G505" i="12"/>
  <c r="H505" i="12"/>
  <c r="E506" i="12"/>
  <c r="F506" i="12"/>
  <c r="G506" i="12"/>
  <c r="H506" i="12"/>
  <c r="E507" i="12"/>
  <c r="F507" i="12"/>
  <c r="G507" i="12"/>
  <c r="H507" i="12"/>
  <c r="E508" i="12"/>
  <c r="F508" i="12"/>
  <c r="G508" i="12"/>
  <c r="H508" i="12"/>
  <c r="E509" i="12"/>
  <c r="F509" i="12"/>
  <c r="G509" i="12"/>
  <c r="H509" i="12"/>
  <c r="E510" i="12"/>
  <c r="F510" i="12"/>
  <c r="G510" i="12"/>
  <c r="H510" i="12"/>
  <c r="E511" i="12"/>
  <c r="F511" i="12"/>
  <c r="G511" i="12"/>
  <c r="H511" i="12"/>
  <c r="E512" i="12"/>
  <c r="F512" i="12"/>
  <c r="G512" i="12"/>
  <c r="H512" i="12"/>
  <c r="E513" i="12"/>
  <c r="F513" i="12"/>
  <c r="G513" i="12"/>
  <c r="H513" i="12"/>
  <c r="E514" i="12"/>
  <c r="F514" i="12"/>
  <c r="G514" i="12"/>
  <c r="H514" i="12"/>
  <c r="E515" i="12"/>
  <c r="F515" i="12"/>
  <c r="G515" i="12"/>
  <c r="H515" i="12"/>
  <c r="E516" i="12"/>
  <c r="F516" i="12"/>
  <c r="G516" i="12"/>
  <c r="H516" i="12"/>
  <c r="E517" i="12"/>
  <c r="F517" i="12"/>
  <c r="G517" i="12"/>
  <c r="H517" i="12"/>
  <c r="E518" i="12"/>
  <c r="F518" i="12"/>
  <c r="G518" i="12"/>
  <c r="H518" i="12"/>
  <c r="E519" i="12"/>
  <c r="F519" i="12"/>
  <c r="G519" i="12"/>
  <c r="H519" i="12"/>
  <c r="E520" i="12"/>
  <c r="F520" i="12"/>
  <c r="G520" i="12"/>
  <c r="H520" i="12"/>
  <c r="E521" i="12"/>
  <c r="F521" i="12"/>
  <c r="G521" i="12"/>
  <c r="H521" i="12"/>
  <c r="E522" i="12"/>
  <c r="F522" i="12"/>
  <c r="G522" i="12"/>
  <c r="H522" i="12"/>
  <c r="E523" i="12"/>
  <c r="F523" i="12"/>
  <c r="G523" i="12"/>
  <c r="H523" i="12"/>
  <c r="E524" i="12"/>
  <c r="F524" i="12"/>
  <c r="G524" i="12"/>
  <c r="H524" i="12"/>
  <c r="E525" i="12"/>
  <c r="F525" i="12"/>
  <c r="G525" i="12"/>
  <c r="H525" i="12"/>
  <c r="E526" i="12"/>
  <c r="F526" i="12"/>
  <c r="G526" i="12"/>
  <c r="H526" i="12"/>
  <c r="E527" i="12"/>
  <c r="F527" i="12"/>
  <c r="G527" i="12"/>
  <c r="H527" i="12"/>
  <c r="E528" i="12"/>
  <c r="F528" i="12"/>
  <c r="G528" i="12"/>
  <c r="H528" i="12"/>
  <c r="E529" i="12"/>
  <c r="F529" i="12"/>
  <c r="G529" i="12"/>
  <c r="H529" i="12"/>
  <c r="E530" i="12"/>
  <c r="F530" i="12"/>
  <c r="G530" i="12"/>
  <c r="H530" i="12"/>
  <c r="E531" i="12"/>
  <c r="F531" i="12"/>
  <c r="G531" i="12"/>
  <c r="H531" i="12"/>
  <c r="E532" i="12"/>
  <c r="F532" i="12"/>
  <c r="G532" i="12"/>
  <c r="H532" i="12"/>
  <c r="E533" i="12"/>
  <c r="F533" i="12"/>
  <c r="G533" i="12"/>
  <c r="H533" i="12"/>
  <c r="E534" i="12"/>
  <c r="F534" i="12"/>
  <c r="G534" i="12"/>
  <c r="H534" i="12"/>
  <c r="E535" i="12"/>
  <c r="F535" i="12"/>
  <c r="G535" i="12"/>
  <c r="H535" i="12"/>
  <c r="E536" i="12"/>
  <c r="F536" i="12"/>
  <c r="G536" i="12"/>
  <c r="H536" i="12"/>
  <c r="E537" i="12"/>
  <c r="F537" i="12"/>
  <c r="G537" i="12"/>
  <c r="H537" i="12"/>
  <c r="E538" i="12"/>
  <c r="F538" i="12"/>
  <c r="G538" i="12"/>
  <c r="H538" i="12"/>
  <c r="E539" i="12"/>
  <c r="F539" i="12"/>
  <c r="G539" i="12"/>
  <c r="H539" i="12"/>
  <c r="E540" i="12"/>
  <c r="F540" i="12"/>
  <c r="G540" i="12"/>
  <c r="H540" i="12"/>
  <c r="E541" i="12"/>
  <c r="F541" i="12"/>
  <c r="G541" i="12"/>
  <c r="H541" i="12"/>
  <c r="E542" i="12"/>
  <c r="F542" i="12"/>
  <c r="G542" i="12"/>
  <c r="H542" i="12"/>
  <c r="E543" i="12"/>
  <c r="F543" i="12"/>
  <c r="G543" i="12"/>
  <c r="H543" i="12"/>
  <c r="E544" i="12"/>
  <c r="F544" i="12"/>
  <c r="G544" i="12"/>
  <c r="H544" i="12"/>
  <c r="E545" i="12"/>
  <c r="F545" i="12"/>
  <c r="G545" i="12"/>
  <c r="H545" i="12"/>
  <c r="E546" i="12"/>
  <c r="F546" i="12"/>
  <c r="G546" i="12"/>
  <c r="H546" i="12"/>
  <c r="E547" i="12"/>
  <c r="F547" i="12"/>
  <c r="G547" i="12"/>
  <c r="H547" i="12"/>
  <c r="E548" i="12"/>
  <c r="F548" i="12"/>
  <c r="G548" i="12"/>
  <c r="H548" i="12"/>
  <c r="E549" i="12"/>
  <c r="F549" i="12"/>
  <c r="G549" i="12"/>
  <c r="H549" i="12"/>
  <c r="E550" i="12"/>
  <c r="F550" i="12"/>
  <c r="G550" i="12"/>
  <c r="H550" i="12"/>
  <c r="E551" i="12"/>
  <c r="F551" i="12"/>
  <c r="G551" i="12"/>
  <c r="H551" i="12"/>
  <c r="E552" i="12"/>
  <c r="F552" i="12"/>
  <c r="G552" i="12"/>
  <c r="H552" i="12"/>
  <c r="E553" i="12"/>
  <c r="F553" i="12"/>
  <c r="G553" i="12"/>
  <c r="H553" i="12"/>
  <c r="E554" i="12"/>
  <c r="F554" i="12"/>
  <c r="G554" i="12"/>
  <c r="H554" i="12"/>
  <c r="E555" i="12"/>
  <c r="F555" i="12"/>
  <c r="G555" i="12"/>
  <c r="H555" i="12"/>
  <c r="E556" i="12"/>
  <c r="F556" i="12"/>
  <c r="G556" i="12"/>
  <c r="H556" i="12"/>
  <c r="E557" i="12"/>
  <c r="F557" i="12"/>
  <c r="G557" i="12"/>
  <c r="H557" i="12"/>
  <c r="E558" i="12"/>
  <c r="F558" i="12"/>
  <c r="G558" i="12"/>
  <c r="H558" i="12"/>
  <c r="E559" i="12"/>
  <c r="F559" i="12"/>
  <c r="G559" i="12"/>
  <c r="H559" i="12"/>
  <c r="E560" i="12"/>
  <c r="F560" i="12"/>
  <c r="G560" i="12"/>
  <c r="H560" i="12"/>
  <c r="E561" i="12"/>
  <c r="F561" i="12"/>
  <c r="G561" i="12"/>
  <c r="H561" i="12"/>
  <c r="E562" i="12"/>
  <c r="F562" i="12"/>
  <c r="G562" i="12"/>
  <c r="H562" i="12"/>
  <c r="E563" i="12"/>
  <c r="F563" i="12"/>
  <c r="G563" i="12"/>
  <c r="H563" i="12"/>
  <c r="E564" i="12"/>
  <c r="F564" i="12"/>
  <c r="G564" i="12"/>
  <c r="H564" i="12"/>
  <c r="E565" i="12"/>
  <c r="F565" i="12"/>
  <c r="G565" i="12"/>
  <c r="H565" i="12"/>
  <c r="E566" i="12"/>
  <c r="F566" i="12"/>
  <c r="G566" i="12"/>
  <c r="H566" i="12"/>
  <c r="E567" i="12"/>
  <c r="F567" i="12"/>
  <c r="G567" i="12"/>
  <c r="H567" i="12"/>
  <c r="E568" i="12"/>
  <c r="F568" i="12"/>
  <c r="G568" i="12"/>
  <c r="H568" i="12"/>
  <c r="E569" i="12"/>
  <c r="F569" i="12"/>
  <c r="G569" i="12"/>
  <c r="H569" i="12"/>
  <c r="E570" i="12"/>
  <c r="F570" i="12"/>
  <c r="G570" i="12"/>
  <c r="H570" i="12"/>
  <c r="E571" i="12"/>
  <c r="F571" i="12"/>
  <c r="G571" i="12"/>
  <c r="H571" i="12"/>
  <c r="E572" i="12"/>
  <c r="F572" i="12"/>
  <c r="G572" i="12"/>
  <c r="H572" i="12"/>
  <c r="E573" i="12"/>
  <c r="F573" i="12"/>
  <c r="G573" i="12"/>
  <c r="H573" i="12"/>
  <c r="E574" i="12"/>
  <c r="F574" i="12"/>
  <c r="G574" i="12"/>
  <c r="H574" i="12"/>
  <c r="E575" i="12"/>
  <c r="F575" i="12"/>
  <c r="G575" i="12"/>
  <c r="H575" i="12"/>
  <c r="E576" i="12"/>
  <c r="F576" i="12"/>
  <c r="G576" i="12"/>
  <c r="H576" i="12"/>
  <c r="E577" i="12"/>
  <c r="F577" i="12"/>
  <c r="G577" i="12"/>
  <c r="H577" i="12"/>
  <c r="E578" i="12"/>
  <c r="F578" i="12"/>
  <c r="G578" i="12"/>
  <c r="H578" i="12"/>
  <c r="E579" i="12"/>
  <c r="F579" i="12"/>
  <c r="G579" i="12"/>
  <c r="H579" i="12"/>
  <c r="E580" i="12"/>
  <c r="F580" i="12"/>
  <c r="G580" i="12"/>
  <c r="H580" i="12"/>
  <c r="E581" i="12"/>
  <c r="F581" i="12"/>
  <c r="G581" i="12"/>
  <c r="H581" i="12"/>
  <c r="E582" i="12"/>
  <c r="F582" i="12"/>
  <c r="G582" i="12"/>
  <c r="H582" i="12"/>
  <c r="E583" i="12"/>
  <c r="F583" i="12"/>
  <c r="G583" i="12"/>
  <c r="H583" i="12"/>
  <c r="E584" i="12"/>
  <c r="F584" i="12"/>
  <c r="G584" i="12"/>
  <c r="H584" i="12"/>
  <c r="E585" i="12"/>
  <c r="F585" i="12"/>
  <c r="G585" i="12"/>
  <c r="H585" i="12"/>
  <c r="E586" i="12"/>
  <c r="F586" i="12"/>
  <c r="G586" i="12"/>
  <c r="H586" i="12"/>
  <c r="E587" i="12"/>
  <c r="F587" i="12"/>
  <c r="G587" i="12"/>
  <c r="H587" i="12"/>
  <c r="E588" i="12"/>
  <c r="F588" i="12"/>
  <c r="G588" i="12"/>
  <c r="H588" i="12"/>
  <c r="E589" i="12"/>
  <c r="F589" i="12"/>
  <c r="G589" i="12"/>
  <c r="H589" i="12"/>
  <c r="E590" i="12"/>
  <c r="F590" i="12"/>
  <c r="G590" i="12"/>
  <c r="H590" i="12"/>
  <c r="E591" i="12"/>
  <c r="F591" i="12"/>
  <c r="G591" i="12"/>
  <c r="H591" i="12"/>
  <c r="E592" i="12"/>
  <c r="F592" i="12"/>
  <c r="G592" i="12"/>
  <c r="H592" i="12"/>
  <c r="E593" i="12"/>
  <c r="F593" i="12"/>
  <c r="G593" i="12"/>
  <c r="H593" i="12"/>
  <c r="E594" i="12"/>
  <c r="F594" i="12"/>
  <c r="G594" i="12"/>
  <c r="H594" i="12"/>
  <c r="E595" i="12"/>
  <c r="F595" i="12"/>
  <c r="G595" i="12"/>
  <c r="H595" i="12"/>
  <c r="E596" i="12"/>
  <c r="F596" i="12"/>
  <c r="G596" i="12"/>
  <c r="H596" i="12"/>
  <c r="E597" i="12"/>
  <c r="F597" i="12"/>
  <c r="G597" i="12"/>
  <c r="H597" i="12"/>
  <c r="E598" i="12"/>
  <c r="F598" i="12"/>
  <c r="G598" i="12"/>
  <c r="H598" i="12"/>
  <c r="E599" i="12"/>
  <c r="F599" i="12"/>
  <c r="G599" i="12"/>
  <c r="H599" i="12"/>
  <c r="E600" i="12"/>
  <c r="F600" i="12"/>
  <c r="G600" i="12"/>
  <c r="H600" i="12"/>
  <c r="E601" i="12"/>
  <c r="F601" i="12"/>
  <c r="G601" i="12"/>
  <c r="H601" i="12"/>
  <c r="E602" i="12"/>
  <c r="F602" i="12"/>
  <c r="G602" i="12"/>
  <c r="H602" i="12"/>
  <c r="E603" i="12"/>
  <c r="F603" i="12"/>
  <c r="G603" i="12"/>
  <c r="H603" i="12"/>
  <c r="E604" i="12"/>
  <c r="F604" i="12"/>
  <c r="G604" i="12"/>
  <c r="H604" i="12"/>
  <c r="E605" i="12"/>
  <c r="F605" i="12"/>
  <c r="G605" i="12"/>
  <c r="H605" i="12"/>
  <c r="E606" i="12"/>
  <c r="F606" i="12"/>
  <c r="G606" i="12"/>
  <c r="H606" i="12"/>
  <c r="E607" i="12"/>
  <c r="F607" i="12"/>
  <c r="G607" i="12"/>
  <c r="H607" i="12"/>
  <c r="E608" i="12"/>
  <c r="F608" i="12"/>
  <c r="G608" i="12"/>
  <c r="H608" i="12"/>
  <c r="E609" i="12"/>
  <c r="F609" i="12"/>
  <c r="G609" i="12"/>
  <c r="H609" i="12"/>
  <c r="E610" i="12"/>
  <c r="F610" i="12"/>
  <c r="G610" i="12"/>
  <c r="H610" i="12"/>
  <c r="E611" i="12"/>
  <c r="F611" i="12"/>
  <c r="G611" i="12"/>
  <c r="H611" i="12"/>
  <c r="E612" i="12"/>
  <c r="F612" i="12"/>
  <c r="G612" i="12"/>
  <c r="H612" i="12"/>
  <c r="E613" i="12"/>
  <c r="F613" i="12"/>
  <c r="G613" i="12"/>
  <c r="H613" i="12"/>
  <c r="E614" i="12"/>
  <c r="F614" i="12"/>
  <c r="G614" i="12"/>
  <c r="H614" i="12"/>
  <c r="E615" i="12"/>
  <c r="F615" i="12"/>
  <c r="G615" i="12"/>
  <c r="H615" i="12"/>
  <c r="E616" i="12"/>
  <c r="F616" i="12"/>
  <c r="G616" i="12"/>
  <c r="H616" i="12"/>
  <c r="E617" i="12"/>
  <c r="F617" i="12"/>
  <c r="G617" i="12"/>
  <c r="H617" i="12"/>
  <c r="E618" i="12"/>
  <c r="F618" i="12"/>
  <c r="G618" i="12"/>
  <c r="H618" i="12"/>
  <c r="E619" i="12"/>
  <c r="F619" i="12"/>
  <c r="G619" i="12"/>
  <c r="H619" i="12"/>
  <c r="E620" i="12"/>
  <c r="F620" i="12"/>
  <c r="G620" i="12"/>
  <c r="H620" i="12"/>
  <c r="E621" i="12"/>
  <c r="F621" i="12"/>
  <c r="G621" i="12"/>
  <c r="H621" i="12"/>
  <c r="E622" i="12"/>
  <c r="F622" i="12"/>
  <c r="G622" i="12"/>
  <c r="H622" i="12"/>
  <c r="E623" i="12"/>
  <c r="F623" i="12"/>
  <c r="G623" i="12"/>
  <c r="H623" i="12"/>
  <c r="E624" i="12"/>
  <c r="F624" i="12"/>
  <c r="G624" i="12"/>
  <c r="H624" i="12"/>
  <c r="E625" i="12"/>
  <c r="F625" i="12"/>
  <c r="G625" i="12"/>
  <c r="H625" i="12"/>
  <c r="E626" i="12"/>
  <c r="F626" i="12"/>
  <c r="G626" i="12"/>
  <c r="H626" i="12"/>
  <c r="E627" i="12"/>
  <c r="F627" i="12"/>
  <c r="G627" i="12"/>
  <c r="H627" i="12"/>
  <c r="E628" i="12"/>
  <c r="F628" i="12"/>
  <c r="G628" i="12"/>
  <c r="H628" i="12"/>
  <c r="E629" i="12"/>
  <c r="F629" i="12"/>
  <c r="G629" i="12"/>
  <c r="H629" i="12"/>
  <c r="E630" i="12"/>
  <c r="F630" i="12"/>
  <c r="G630" i="12"/>
  <c r="H630" i="12"/>
  <c r="E631" i="12"/>
  <c r="F631" i="12"/>
  <c r="G631" i="12"/>
  <c r="H631" i="12"/>
  <c r="E632" i="12"/>
  <c r="F632" i="12"/>
  <c r="G632" i="12"/>
  <c r="H632" i="12"/>
  <c r="E633" i="12"/>
  <c r="F633" i="12"/>
  <c r="G633" i="12"/>
  <c r="H633" i="12"/>
  <c r="E634" i="12"/>
  <c r="F634" i="12"/>
  <c r="G634" i="12"/>
  <c r="H634" i="12"/>
  <c r="E635" i="12"/>
  <c r="F635" i="12"/>
  <c r="G635" i="12"/>
  <c r="H635" i="12"/>
  <c r="E636" i="12"/>
  <c r="F636" i="12"/>
  <c r="G636" i="12"/>
  <c r="H636" i="12"/>
  <c r="E637" i="12"/>
  <c r="F637" i="12"/>
  <c r="G637" i="12"/>
  <c r="H637" i="12"/>
  <c r="E638" i="12"/>
  <c r="F638" i="12"/>
  <c r="G638" i="12"/>
  <c r="H638" i="12"/>
  <c r="E639" i="12"/>
  <c r="F639" i="12"/>
  <c r="G639" i="12"/>
  <c r="H639" i="12"/>
  <c r="E640" i="12"/>
  <c r="F640" i="12"/>
  <c r="G640" i="12"/>
  <c r="H640" i="12"/>
  <c r="E641" i="12"/>
  <c r="F641" i="12"/>
  <c r="G641" i="12"/>
  <c r="H641" i="12"/>
  <c r="E642" i="12"/>
  <c r="F642" i="12"/>
  <c r="G642" i="12"/>
  <c r="H642" i="12"/>
  <c r="E643" i="12"/>
  <c r="F643" i="12"/>
  <c r="G643" i="12"/>
  <c r="H643" i="12"/>
  <c r="E644" i="12"/>
  <c r="F644" i="12"/>
  <c r="G644" i="12"/>
  <c r="H644" i="12"/>
  <c r="E645" i="12"/>
  <c r="F645" i="12"/>
  <c r="G645" i="12"/>
  <c r="H645" i="12"/>
  <c r="E646" i="12"/>
  <c r="F646" i="12"/>
  <c r="G646" i="12"/>
  <c r="H646" i="12"/>
  <c r="E647" i="12"/>
  <c r="F647" i="12"/>
  <c r="G647" i="12"/>
  <c r="H647" i="12"/>
  <c r="E648" i="12"/>
  <c r="F648" i="12"/>
  <c r="G648" i="12"/>
  <c r="H648" i="12"/>
  <c r="E649" i="12"/>
  <c r="F649" i="12"/>
  <c r="G649" i="12"/>
  <c r="H649" i="12"/>
  <c r="E650" i="12"/>
  <c r="F650" i="12"/>
  <c r="G650" i="12"/>
  <c r="H650" i="12"/>
  <c r="E651" i="12"/>
  <c r="F651" i="12"/>
  <c r="G651" i="12"/>
  <c r="H651" i="12"/>
  <c r="E652" i="12"/>
  <c r="F652" i="12"/>
  <c r="G652" i="12"/>
  <c r="H652" i="12"/>
  <c r="E653" i="12"/>
  <c r="F653" i="12"/>
  <c r="G653" i="12"/>
  <c r="H653" i="12"/>
  <c r="E654" i="12"/>
  <c r="F654" i="12"/>
  <c r="G654" i="12"/>
  <c r="H654" i="12"/>
  <c r="E655" i="12"/>
  <c r="F655" i="12"/>
  <c r="G655" i="12"/>
  <c r="H655" i="12"/>
  <c r="E656" i="12"/>
  <c r="F656" i="12"/>
  <c r="G656" i="12"/>
  <c r="H656" i="12"/>
  <c r="E657" i="12"/>
  <c r="F657" i="12"/>
  <c r="G657" i="12"/>
  <c r="H657" i="12"/>
  <c r="E658" i="12"/>
  <c r="F658" i="12"/>
  <c r="G658" i="12"/>
  <c r="H658" i="12"/>
  <c r="E659" i="12"/>
  <c r="F659" i="12"/>
  <c r="G659" i="12"/>
  <c r="H659" i="12"/>
  <c r="E660" i="12"/>
  <c r="F660" i="12"/>
  <c r="G660" i="12"/>
  <c r="H660" i="12"/>
  <c r="E661" i="12"/>
  <c r="F661" i="12"/>
  <c r="G661" i="12"/>
  <c r="H661" i="12"/>
  <c r="E662" i="12"/>
  <c r="F662" i="12"/>
  <c r="G662" i="12"/>
  <c r="H662" i="12"/>
  <c r="E663" i="12"/>
  <c r="F663" i="12"/>
  <c r="G663" i="12"/>
  <c r="H663" i="12"/>
  <c r="E664" i="12"/>
  <c r="F664" i="12"/>
  <c r="G664" i="12"/>
  <c r="H664" i="12"/>
  <c r="E665" i="12"/>
  <c r="F665" i="12"/>
  <c r="G665" i="12"/>
  <c r="H665" i="12"/>
  <c r="E666" i="12"/>
  <c r="F666" i="12"/>
  <c r="G666" i="12"/>
  <c r="H666" i="12"/>
  <c r="E667" i="12"/>
  <c r="F667" i="12"/>
  <c r="G667" i="12"/>
  <c r="H667" i="12"/>
  <c r="E668" i="12"/>
  <c r="F668" i="12"/>
  <c r="G668" i="12"/>
  <c r="H668" i="12"/>
  <c r="E669" i="12"/>
  <c r="F669" i="12"/>
  <c r="G669" i="12"/>
  <c r="H669" i="12"/>
  <c r="E670" i="12"/>
  <c r="F670" i="12"/>
  <c r="G670" i="12"/>
  <c r="H670" i="12"/>
  <c r="E671" i="12"/>
  <c r="F671" i="12"/>
  <c r="G671" i="12"/>
  <c r="H671" i="12"/>
  <c r="E672" i="12"/>
  <c r="F672" i="12"/>
  <c r="G672" i="12"/>
  <c r="H672" i="12"/>
  <c r="E673" i="12"/>
  <c r="F673" i="12"/>
  <c r="G673" i="12"/>
  <c r="H673" i="12"/>
  <c r="E674" i="12"/>
  <c r="F674" i="12"/>
  <c r="G674" i="12"/>
  <c r="H674" i="12"/>
  <c r="E675" i="12"/>
  <c r="F675" i="12"/>
  <c r="G675" i="12"/>
  <c r="H675" i="12"/>
  <c r="E676" i="12"/>
  <c r="F676" i="12"/>
  <c r="G676" i="12"/>
  <c r="H676" i="12"/>
  <c r="E677" i="12"/>
  <c r="F677" i="12"/>
  <c r="G677" i="12"/>
  <c r="H677" i="12"/>
  <c r="E678" i="12"/>
  <c r="F678" i="12"/>
  <c r="G678" i="12"/>
  <c r="H678" i="12"/>
  <c r="E679" i="12"/>
  <c r="F679" i="12"/>
  <c r="G679" i="12"/>
  <c r="H679" i="12"/>
  <c r="E680" i="12"/>
  <c r="F680" i="12"/>
  <c r="G680" i="12"/>
  <c r="H680" i="12"/>
  <c r="E681" i="12"/>
  <c r="F681" i="12"/>
  <c r="G681" i="12"/>
  <c r="H681" i="12"/>
  <c r="E682" i="12"/>
  <c r="F682" i="12"/>
  <c r="G682" i="12"/>
  <c r="H682" i="12"/>
  <c r="E683" i="12"/>
  <c r="F683" i="12"/>
  <c r="G683" i="12"/>
  <c r="H683" i="12"/>
  <c r="E684" i="12"/>
  <c r="F684" i="12"/>
  <c r="G684" i="12"/>
  <c r="H684" i="12"/>
  <c r="E685" i="12"/>
  <c r="F685" i="12"/>
  <c r="G685" i="12"/>
  <c r="H685" i="12"/>
  <c r="E686" i="12"/>
  <c r="F686" i="12"/>
  <c r="G686" i="12"/>
  <c r="H686" i="12"/>
  <c r="E687" i="12"/>
  <c r="F687" i="12"/>
  <c r="G687" i="12"/>
  <c r="H687" i="12"/>
  <c r="E688" i="12"/>
  <c r="F688" i="12"/>
  <c r="G688" i="12"/>
  <c r="H688" i="12"/>
  <c r="E689" i="12"/>
  <c r="F689" i="12"/>
  <c r="G689" i="12"/>
  <c r="H689" i="12"/>
  <c r="E690" i="12"/>
  <c r="F690" i="12"/>
  <c r="G690" i="12"/>
  <c r="H690" i="12"/>
  <c r="E691" i="12"/>
  <c r="F691" i="12"/>
  <c r="G691" i="12"/>
  <c r="H691" i="12"/>
  <c r="E692" i="12"/>
  <c r="F692" i="12"/>
  <c r="G692" i="12"/>
  <c r="H692" i="12"/>
  <c r="E693" i="12"/>
  <c r="F693" i="12"/>
  <c r="G693" i="12"/>
  <c r="H693" i="12"/>
  <c r="E694" i="12"/>
  <c r="F694" i="12"/>
  <c r="G694" i="12"/>
  <c r="H694" i="12"/>
  <c r="E695" i="12"/>
  <c r="F695" i="12"/>
  <c r="G695" i="12"/>
  <c r="H695" i="12"/>
  <c r="E696" i="12"/>
  <c r="F696" i="12"/>
  <c r="G696" i="12"/>
  <c r="H696" i="12"/>
  <c r="E697" i="12"/>
  <c r="F697" i="12"/>
  <c r="G697" i="12"/>
  <c r="H697" i="12"/>
  <c r="E698" i="12"/>
  <c r="F698" i="12"/>
  <c r="G698" i="12"/>
  <c r="H698" i="12"/>
  <c r="E699" i="12"/>
  <c r="F699" i="12"/>
  <c r="G699" i="12"/>
  <c r="H699" i="12"/>
  <c r="E700" i="12"/>
  <c r="F700" i="12"/>
  <c r="G700" i="12"/>
  <c r="H700" i="12"/>
  <c r="E701" i="12"/>
  <c r="F701" i="12"/>
  <c r="G701" i="12"/>
  <c r="H701" i="12"/>
  <c r="E702" i="12"/>
  <c r="F702" i="12"/>
  <c r="G702" i="12"/>
  <c r="H702" i="12"/>
  <c r="E703" i="12"/>
  <c r="F703" i="12"/>
  <c r="G703" i="12"/>
  <c r="H703" i="12"/>
  <c r="E704" i="12"/>
  <c r="F704" i="12"/>
  <c r="G704" i="12"/>
  <c r="H704" i="12"/>
  <c r="E705" i="12"/>
  <c r="F705" i="12"/>
  <c r="G705" i="12"/>
  <c r="H705" i="12"/>
  <c r="E706" i="12"/>
  <c r="F706" i="12"/>
  <c r="G706" i="12"/>
  <c r="H706" i="12"/>
  <c r="E707" i="12"/>
  <c r="F707" i="12"/>
  <c r="G707" i="12"/>
  <c r="H707" i="12"/>
  <c r="E708" i="12"/>
  <c r="F708" i="12"/>
  <c r="G708" i="12"/>
  <c r="H708" i="12"/>
  <c r="E709" i="12"/>
  <c r="F709" i="12"/>
  <c r="G709" i="12"/>
  <c r="H709" i="12"/>
  <c r="E710" i="12"/>
  <c r="F710" i="12"/>
  <c r="G710" i="12"/>
  <c r="H710" i="12"/>
  <c r="E711" i="12"/>
  <c r="F711" i="12"/>
  <c r="G711" i="12"/>
  <c r="H711" i="12"/>
  <c r="E712" i="12"/>
  <c r="F712" i="12"/>
  <c r="G712" i="12"/>
  <c r="H712" i="12"/>
  <c r="E713" i="12"/>
  <c r="F713" i="12"/>
  <c r="G713" i="12"/>
  <c r="H713" i="12"/>
  <c r="E714" i="12"/>
  <c r="F714" i="12"/>
  <c r="G714" i="12"/>
  <c r="H714" i="12"/>
  <c r="E715" i="12"/>
  <c r="F715" i="12"/>
  <c r="G715" i="12"/>
  <c r="H715" i="12"/>
  <c r="E716" i="12"/>
  <c r="F716" i="12"/>
  <c r="G716" i="12"/>
  <c r="H716" i="12"/>
  <c r="E717" i="12"/>
  <c r="F717" i="12"/>
  <c r="G717" i="12"/>
  <c r="H717" i="12"/>
  <c r="E718" i="12"/>
  <c r="F718" i="12"/>
  <c r="G718" i="12"/>
  <c r="H718" i="12"/>
  <c r="E719" i="12"/>
  <c r="F719" i="12"/>
  <c r="G719" i="12"/>
  <c r="H719" i="12"/>
  <c r="E720" i="12"/>
  <c r="F720" i="12"/>
  <c r="G720" i="12"/>
  <c r="H720" i="12"/>
  <c r="E721" i="12"/>
  <c r="F721" i="12"/>
  <c r="G721" i="12"/>
  <c r="H721" i="12"/>
  <c r="E722" i="12"/>
  <c r="F722" i="12"/>
  <c r="G722" i="12"/>
  <c r="H722" i="12"/>
  <c r="E723" i="12"/>
  <c r="F723" i="12"/>
  <c r="G723" i="12"/>
  <c r="H723" i="12"/>
  <c r="E724" i="12"/>
  <c r="F724" i="12"/>
  <c r="G724" i="12"/>
  <c r="H724" i="12"/>
  <c r="E725" i="12"/>
  <c r="F725" i="12"/>
  <c r="G725" i="12"/>
  <c r="H725" i="12"/>
  <c r="E726" i="12"/>
  <c r="F726" i="12"/>
  <c r="G726" i="12"/>
  <c r="H726" i="12"/>
  <c r="E727" i="12"/>
  <c r="F727" i="12"/>
  <c r="G727" i="12"/>
  <c r="H727" i="12"/>
  <c r="E728" i="12"/>
  <c r="F728" i="12"/>
  <c r="G728" i="12"/>
  <c r="H728" i="12"/>
  <c r="E729" i="12"/>
  <c r="F729" i="12"/>
  <c r="G729" i="12"/>
  <c r="H729" i="12"/>
  <c r="E730" i="12"/>
  <c r="F730" i="12"/>
  <c r="G730" i="12"/>
  <c r="H730" i="12"/>
  <c r="E731" i="12"/>
  <c r="F731" i="12"/>
  <c r="G731" i="12"/>
  <c r="H731" i="12"/>
  <c r="E732" i="12"/>
  <c r="F732" i="12"/>
  <c r="G732" i="12"/>
  <c r="H732" i="12"/>
  <c r="E733" i="12"/>
  <c r="F733" i="12"/>
  <c r="G733" i="12"/>
  <c r="H733" i="12"/>
  <c r="E734" i="12"/>
  <c r="F734" i="12"/>
  <c r="G734" i="12"/>
  <c r="H734" i="12"/>
  <c r="E735" i="12"/>
  <c r="F735" i="12"/>
  <c r="G735" i="12"/>
  <c r="H735" i="12"/>
  <c r="E736" i="12"/>
  <c r="F736" i="12"/>
  <c r="G736" i="12"/>
  <c r="H736" i="12"/>
  <c r="E737" i="12"/>
  <c r="F737" i="12"/>
  <c r="G737" i="12"/>
  <c r="H737" i="12"/>
  <c r="E738" i="12"/>
  <c r="F738" i="12"/>
  <c r="G738" i="12"/>
  <c r="H738" i="12"/>
  <c r="E739" i="12"/>
  <c r="F739" i="12"/>
  <c r="G739" i="12"/>
  <c r="H739" i="12"/>
  <c r="E740" i="12"/>
  <c r="F740" i="12"/>
  <c r="G740" i="12"/>
  <c r="H740" i="12"/>
  <c r="E741" i="12"/>
  <c r="F741" i="12"/>
  <c r="G741" i="12"/>
  <c r="H741" i="12"/>
  <c r="E742" i="12"/>
  <c r="F742" i="12"/>
  <c r="G742" i="12"/>
  <c r="H742" i="12"/>
  <c r="E743" i="12"/>
  <c r="F743" i="12"/>
  <c r="G743" i="12"/>
  <c r="H743" i="12"/>
  <c r="E744" i="12"/>
  <c r="F744" i="12"/>
  <c r="G744" i="12"/>
  <c r="H744" i="12"/>
  <c r="E745" i="12"/>
  <c r="F745" i="12"/>
  <c r="G745" i="12"/>
  <c r="H745" i="12"/>
  <c r="E746" i="12"/>
  <c r="F746" i="12"/>
  <c r="G746" i="12"/>
  <c r="H746" i="12"/>
  <c r="E747" i="12"/>
  <c r="F747" i="12"/>
  <c r="G747" i="12"/>
  <c r="H747" i="12"/>
  <c r="E748" i="12"/>
  <c r="F748" i="12"/>
  <c r="G748" i="12"/>
  <c r="H748" i="12"/>
  <c r="E749" i="12"/>
  <c r="F749" i="12"/>
  <c r="G749" i="12"/>
  <c r="H749" i="12"/>
  <c r="E750" i="12"/>
  <c r="F750" i="12"/>
  <c r="G750" i="12"/>
  <c r="H750" i="12"/>
  <c r="E751" i="12"/>
  <c r="F751" i="12"/>
  <c r="G751" i="12"/>
  <c r="H751" i="12"/>
  <c r="E752" i="12"/>
  <c r="F752" i="12"/>
  <c r="G752" i="12"/>
  <c r="H752" i="12"/>
  <c r="E753" i="12"/>
  <c r="F753" i="12"/>
  <c r="G753" i="12"/>
  <c r="H753" i="12"/>
  <c r="E754" i="12"/>
  <c r="F754" i="12"/>
  <c r="G754" i="12"/>
  <c r="H754" i="12"/>
  <c r="E755" i="12"/>
  <c r="F755" i="12"/>
  <c r="G755" i="12"/>
  <c r="H755" i="12"/>
  <c r="E756" i="12"/>
  <c r="F756" i="12"/>
  <c r="G756" i="12"/>
  <c r="H756" i="12"/>
  <c r="E757" i="12"/>
  <c r="F757" i="12"/>
  <c r="G757" i="12"/>
  <c r="H757" i="12"/>
  <c r="E758" i="12"/>
  <c r="F758" i="12"/>
  <c r="G758" i="12"/>
  <c r="H758" i="12"/>
  <c r="E759" i="12"/>
  <c r="F759" i="12"/>
  <c r="G759" i="12"/>
  <c r="H759" i="12"/>
  <c r="E760" i="12"/>
  <c r="F760" i="12"/>
  <c r="G760" i="12"/>
  <c r="H760" i="12"/>
  <c r="E761" i="12"/>
  <c r="F761" i="12"/>
  <c r="G761" i="12"/>
  <c r="H761" i="12"/>
  <c r="E762" i="12"/>
  <c r="F762" i="12"/>
  <c r="G762" i="12"/>
  <c r="H762" i="12"/>
  <c r="E763" i="12"/>
  <c r="F763" i="12"/>
  <c r="G763" i="12"/>
  <c r="H763" i="12"/>
  <c r="E764" i="12"/>
  <c r="F764" i="12"/>
  <c r="G764" i="12"/>
  <c r="H764" i="12"/>
  <c r="E765" i="12"/>
  <c r="F765" i="12"/>
  <c r="G765" i="12"/>
  <c r="H765" i="12"/>
  <c r="E766" i="12"/>
  <c r="F766" i="12"/>
  <c r="G766" i="12"/>
  <c r="H766" i="12"/>
  <c r="E767" i="12"/>
  <c r="F767" i="12"/>
  <c r="G767" i="12"/>
  <c r="H767" i="12"/>
  <c r="E768" i="12"/>
  <c r="F768" i="12"/>
  <c r="G768" i="12"/>
  <c r="H768" i="12"/>
  <c r="E769" i="12"/>
  <c r="F769" i="12"/>
  <c r="G769" i="12"/>
  <c r="H769" i="12"/>
  <c r="E770" i="12"/>
  <c r="F770" i="12"/>
  <c r="G770" i="12"/>
  <c r="H770" i="12"/>
  <c r="E771" i="12"/>
  <c r="F771" i="12"/>
  <c r="G771" i="12"/>
  <c r="H771" i="12"/>
  <c r="E772" i="12"/>
  <c r="F772" i="12"/>
  <c r="G772" i="12"/>
  <c r="H772" i="12"/>
  <c r="E773" i="12"/>
  <c r="F773" i="12"/>
  <c r="G773" i="12"/>
  <c r="H773" i="12"/>
  <c r="E774" i="12"/>
  <c r="F774" i="12"/>
  <c r="G774" i="12"/>
  <c r="H774" i="12"/>
  <c r="E775" i="12"/>
  <c r="F775" i="12"/>
  <c r="G775" i="12"/>
  <c r="H775" i="12"/>
  <c r="E776" i="12"/>
  <c r="F776" i="12"/>
  <c r="G776" i="12"/>
  <c r="H776" i="12"/>
  <c r="E777" i="12"/>
  <c r="F777" i="12"/>
  <c r="G777" i="12"/>
  <c r="H777" i="12"/>
  <c r="E778" i="12"/>
  <c r="F778" i="12"/>
  <c r="G778" i="12"/>
  <c r="H778" i="12"/>
  <c r="E779" i="12"/>
  <c r="F779" i="12"/>
  <c r="G779" i="12"/>
  <c r="H779" i="12"/>
  <c r="E780" i="12"/>
  <c r="F780" i="12"/>
  <c r="G780" i="12"/>
  <c r="H780" i="12"/>
  <c r="E781" i="12"/>
  <c r="F781" i="12"/>
  <c r="G781" i="12"/>
  <c r="H781" i="12"/>
  <c r="E782" i="12"/>
  <c r="F782" i="12"/>
  <c r="G782" i="12"/>
  <c r="H782" i="12"/>
  <c r="E783" i="12"/>
  <c r="F783" i="12"/>
  <c r="G783" i="12"/>
  <c r="H783" i="12"/>
  <c r="E784" i="12"/>
  <c r="F784" i="12"/>
  <c r="G784" i="12"/>
  <c r="H784" i="12"/>
  <c r="E785" i="12"/>
  <c r="F785" i="12"/>
  <c r="G785" i="12"/>
  <c r="H785" i="12"/>
  <c r="E786" i="12"/>
  <c r="F786" i="12"/>
  <c r="G786" i="12"/>
  <c r="H786" i="12"/>
  <c r="E787" i="12"/>
  <c r="F787" i="12"/>
  <c r="G787" i="12"/>
  <c r="H787" i="12"/>
  <c r="E788" i="12"/>
  <c r="F788" i="12"/>
  <c r="G788" i="12"/>
  <c r="H788" i="12"/>
  <c r="E789" i="12"/>
  <c r="F789" i="12"/>
  <c r="G789" i="12"/>
  <c r="H789" i="12"/>
  <c r="E790" i="12"/>
  <c r="F790" i="12"/>
  <c r="G790" i="12"/>
  <c r="H790" i="12"/>
  <c r="E791" i="12"/>
  <c r="F791" i="12"/>
  <c r="G791" i="12"/>
  <c r="H791" i="12"/>
  <c r="E792" i="12"/>
  <c r="F792" i="12"/>
  <c r="G792" i="12"/>
  <c r="H792" i="12"/>
  <c r="E793" i="12"/>
  <c r="F793" i="12"/>
  <c r="G793" i="12"/>
  <c r="H793" i="12"/>
  <c r="E794" i="12"/>
  <c r="F794" i="12"/>
  <c r="G794" i="12"/>
  <c r="H794" i="12"/>
  <c r="E795" i="12"/>
  <c r="F795" i="12"/>
  <c r="G795" i="12"/>
  <c r="H795" i="12"/>
  <c r="E796" i="12"/>
  <c r="F796" i="12"/>
  <c r="G796" i="12"/>
  <c r="H796" i="12"/>
  <c r="E797" i="12"/>
  <c r="F797" i="12"/>
  <c r="G797" i="12"/>
  <c r="H797" i="12"/>
  <c r="E798" i="12"/>
  <c r="F798" i="12"/>
  <c r="G798" i="12"/>
  <c r="H798" i="12"/>
  <c r="E799" i="12"/>
  <c r="F799" i="12"/>
  <c r="G799" i="12"/>
  <c r="H799" i="12"/>
  <c r="E800" i="12"/>
  <c r="F800" i="12"/>
  <c r="G800" i="12"/>
  <c r="H800" i="12"/>
  <c r="E801" i="12"/>
  <c r="F801" i="12"/>
  <c r="G801" i="12"/>
  <c r="H801" i="12"/>
  <c r="E802" i="12"/>
  <c r="F802" i="12"/>
  <c r="G802" i="12"/>
  <c r="H802" i="12"/>
  <c r="E803" i="12"/>
  <c r="F803" i="12"/>
  <c r="G803" i="12"/>
  <c r="H803" i="12"/>
  <c r="E804" i="12"/>
  <c r="F804" i="12"/>
  <c r="G804" i="12"/>
  <c r="H804" i="12"/>
  <c r="E805" i="12"/>
  <c r="F805" i="12"/>
  <c r="G805" i="12"/>
  <c r="H805" i="12"/>
  <c r="E806" i="12"/>
  <c r="F806" i="12"/>
  <c r="G806" i="12"/>
  <c r="H806" i="12"/>
  <c r="E807" i="12"/>
  <c r="F807" i="12"/>
  <c r="G807" i="12"/>
  <c r="H807" i="12"/>
  <c r="E808" i="12"/>
  <c r="F808" i="12"/>
  <c r="G808" i="12"/>
  <c r="H808" i="12"/>
  <c r="E809" i="12"/>
  <c r="F809" i="12"/>
  <c r="G809" i="12"/>
  <c r="H809" i="12"/>
  <c r="E810" i="12"/>
  <c r="F810" i="12"/>
  <c r="G810" i="12"/>
  <c r="H810" i="12"/>
  <c r="E811" i="12"/>
  <c r="F811" i="12"/>
  <c r="G811" i="12"/>
  <c r="H811" i="12"/>
  <c r="E812" i="12"/>
  <c r="F812" i="12"/>
  <c r="G812" i="12"/>
  <c r="H812" i="12"/>
  <c r="E813" i="12"/>
  <c r="F813" i="12"/>
  <c r="G813" i="12"/>
  <c r="H813" i="12"/>
  <c r="E814" i="12"/>
  <c r="F814" i="12"/>
  <c r="G814" i="12"/>
  <c r="H814" i="12"/>
  <c r="E815" i="12"/>
  <c r="F815" i="12"/>
  <c r="G815" i="12"/>
  <c r="H815" i="12"/>
  <c r="E816" i="12"/>
  <c r="F816" i="12"/>
  <c r="G816" i="12"/>
  <c r="H816" i="12"/>
  <c r="E817" i="12"/>
  <c r="F817" i="12"/>
  <c r="G817" i="12"/>
  <c r="H817" i="12"/>
  <c r="E818" i="12"/>
  <c r="F818" i="12"/>
  <c r="G818" i="12"/>
  <c r="H818" i="12"/>
  <c r="E819" i="12"/>
  <c r="F819" i="12"/>
  <c r="G819" i="12"/>
  <c r="H819" i="12"/>
  <c r="E820" i="12"/>
  <c r="F820" i="12"/>
  <c r="G820" i="12"/>
  <c r="H820" i="12"/>
  <c r="E821" i="12"/>
  <c r="F821" i="12"/>
  <c r="G821" i="12"/>
  <c r="H821" i="12"/>
  <c r="E822" i="12"/>
  <c r="F822" i="12"/>
  <c r="G822" i="12"/>
  <c r="H822" i="12"/>
  <c r="E823" i="12"/>
  <c r="F823" i="12"/>
  <c r="G823" i="12"/>
  <c r="H823" i="12"/>
  <c r="E824" i="12"/>
  <c r="F824" i="12"/>
  <c r="G824" i="12"/>
  <c r="H824" i="12"/>
  <c r="E825" i="12"/>
  <c r="F825" i="12"/>
  <c r="G825" i="12"/>
  <c r="H825" i="12"/>
  <c r="E826" i="12"/>
  <c r="F826" i="12"/>
  <c r="G826" i="12"/>
  <c r="H826" i="12"/>
  <c r="E827" i="12"/>
  <c r="F827" i="12"/>
  <c r="G827" i="12"/>
  <c r="H827" i="12"/>
  <c r="E828" i="12"/>
  <c r="F828" i="12"/>
  <c r="G828" i="12"/>
  <c r="H828" i="12"/>
  <c r="E829" i="12"/>
  <c r="F829" i="12"/>
  <c r="G829" i="12"/>
  <c r="H829" i="12"/>
  <c r="E830" i="12"/>
  <c r="F830" i="12"/>
  <c r="G830" i="12"/>
  <c r="H830" i="12"/>
  <c r="E831" i="12"/>
  <c r="F831" i="12"/>
  <c r="G831" i="12"/>
  <c r="H831" i="12"/>
  <c r="E832" i="12"/>
  <c r="F832" i="12"/>
  <c r="G832" i="12"/>
  <c r="H832" i="12"/>
  <c r="E833" i="12"/>
  <c r="F833" i="12"/>
  <c r="G833" i="12"/>
  <c r="H833" i="12"/>
  <c r="E834" i="12"/>
  <c r="F834" i="12"/>
  <c r="G834" i="12"/>
  <c r="H834" i="12"/>
  <c r="E835" i="12"/>
  <c r="F835" i="12"/>
  <c r="G835" i="12"/>
  <c r="H835" i="12"/>
  <c r="E836" i="12"/>
  <c r="F836" i="12"/>
  <c r="G836" i="12"/>
  <c r="H836" i="12"/>
  <c r="E837" i="12"/>
  <c r="F837" i="12"/>
  <c r="G837" i="12"/>
  <c r="H837" i="12"/>
  <c r="E838" i="12"/>
  <c r="F838" i="12"/>
  <c r="G838" i="12"/>
  <c r="H838" i="12"/>
  <c r="E839" i="12"/>
  <c r="F839" i="12"/>
  <c r="G839" i="12"/>
  <c r="H839" i="12"/>
  <c r="E840" i="12"/>
  <c r="F840" i="12"/>
  <c r="G840" i="12"/>
  <c r="H840" i="12"/>
  <c r="E841" i="12"/>
  <c r="F841" i="12"/>
  <c r="G841" i="12"/>
  <c r="H841" i="12"/>
  <c r="E842" i="12"/>
  <c r="F842" i="12"/>
  <c r="G842" i="12"/>
  <c r="H842" i="12"/>
  <c r="E843" i="12"/>
  <c r="F843" i="12"/>
  <c r="G843" i="12"/>
  <c r="H843" i="12"/>
  <c r="E844" i="12"/>
  <c r="F844" i="12"/>
  <c r="G844" i="12"/>
  <c r="H844" i="12"/>
  <c r="E845" i="12"/>
  <c r="F845" i="12"/>
  <c r="G845" i="12"/>
  <c r="H845" i="12"/>
  <c r="E846" i="12"/>
  <c r="F846" i="12"/>
  <c r="G846" i="12"/>
  <c r="H846" i="12"/>
  <c r="E847" i="12"/>
  <c r="F847" i="12"/>
  <c r="G847" i="12"/>
  <c r="H847" i="12"/>
  <c r="E848" i="12"/>
  <c r="F848" i="12"/>
  <c r="G848" i="12"/>
  <c r="H848" i="12"/>
  <c r="E849" i="12"/>
  <c r="F849" i="12"/>
  <c r="G849" i="12"/>
  <c r="H849" i="12"/>
  <c r="E850" i="12"/>
  <c r="F850" i="12"/>
  <c r="G850" i="12"/>
  <c r="H850" i="12"/>
  <c r="E851" i="12"/>
  <c r="F851" i="12"/>
  <c r="G851" i="12"/>
  <c r="H851" i="12"/>
  <c r="E852" i="12"/>
  <c r="F852" i="12"/>
  <c r="G852" i="12"/>
  <c r="H852" i="12"/>
  <c r="E853" i="12"/>
  <c r="F853" i="12"/>
  <c r="G853" i="12"/>
  <c r="H853" i="12"/>
  <c r="E854" i="12"/>
  <c r="F854" i="12"/>
  <c r="G854" i="12"/>
  <c r="H854" i="12"/>
  <c r="E855" i="12"/>
  <c r="F855" i="12"/>
  <c r="G855" i="12"/>
  <c r="H855" i="12"/>
  <c r="E856" i="12"/>
  <c r="F856" i="12"/>
  <c r="G856" i="12"/>
  <c r="H856" i="12"/>
  <c r="E857" i="12"/>
  <c r="F857" i="12"/>
  <c r="G857" i="12"/>
  <c r="H857" i="12"/>
  <c r="E858" i="12"/>
  <c r="F858" i="12"/>
  <c r="G858" i="12"/>
  <c r="H858" i="12"/>
  <c r="E859" i="12"/>
  <c r="F859" i="12"/>
  <c r="G859" i="12"/>
  <c r="H859" i="12"/>
  <c r="E860" i="12"/>
  <c r="F860" i="12"/>
  <c r="G860" i="12"/>
  <c r="H860" i="12"/>
  <c r="E861" i="12"/>
  <c r="F861" i="12"/>
  <c r="G861" i="12"/>
  <c r="H861" i="12"/>
  <c r="E862" i="12"/>
  <c r="F862" i="12"/>
  <c r="G862" i="12"/>
  <c r="H862" i="12"/>
  <c r="E863" i="12"/>
  <c r="F863" i="12"/>
  <c r="G863" i="12"/>
  <c r="H863" i="12"/>
  <c r="E864" i="12"/>
  <c r="F864" i="12"/>
  <c r="G864" i="12"/>
  <c r="H864" i="12"/>
  <c r="E865" i="12"/>
  <c r="F865" i="12"/>
  <c r="G865" i="12"/>
  <c r="H865" i="12"/>
  <c r="E866" i="12"/>
  <c r="F866" i="12"/>
  <c r="G866" i="12"/>
  <c r="H866" i="12"/>
  <c r="E867" i="12"/>
  <c r="F867" i="12"/>
  <c r="G867" i="12"/>
  <c r="H867" i="12"/>
  <c r="E868" i="12"/>
  <c r="F868" i="12"/>
  <c r="G868" i="12"/>
  <c r="H868" i="12"/>
  <c r="E869" i="12"/>
  <c r="F869" i="12"/>
  <c r="G869" i="12"/>
  <c r="H869" i="12"/>
  <c r="E870" i="12"/>
  <c r="F870" i="12"/>
  <c r="G870" i="12"/>
  <c r="H870" i="12"/>
  <c r="E871" i="12"/>
  <c r="F871" i="12"/>
  <c r="G871" i="12"/>
  <c r="H871" i="12"/>
  <c r="E872" i="12"/>
  <c r="F872" i="12"/>
  <c r="G872" i="12"/>
  <c r="H872" i="12"/>
  <c r="E873" i="12"/>
  <c r="F873" i="12"/>
  <c r="G873" i="12"/>
  <c r="H873" i="12"/>
  <c r="E874" i="12"/>
  <c r="F874" i="12"/>
  <c r="G874" i="12"/>
  <c r="H874" i="12"/>
  <c r="E875" i="12"/>
  <c r="F875" i="12"/>
  <c r="G875" i="12"/>
  <c r="H875" i="12"/>
  <c r="E876" i="12"/>
  <c r="F876" i="12"/>
  <c r="G876" i="12"/>
  <c r="H876" i="12"/>
  <c r="E877" i="12"/>
  <c r="F877" i="12"/>
  <c r="G877" i="12"/>
  <c r="H877" i="12"/>
  <c r="E878" i="12"/>
  <c r="F878" i="12"/>
  <c r="G878" i="12"/>
  <c r="H878" i="12"/>
  <c r="E879" i="12"/>
  <c r="F879" i="12"/>
  <c r="G879" i="12"/>
  <c r="H879" i="12"/>
  <c r="E880" i="12"/>
  <c r="F880" i="12"/>
  <c r="G880" i="12"/>
  <c r="H880" i="12"/>
  <c r="E881" i="12"/>
  <c r="F881" i="12"/>
  <c r="G881" i="12"/>
  <c r="H881" i="12"/>
  <c r="E882" i="12"/>
  <c r="F882" i="12"/>
  <c r="G882" i="12"/>
  <c r="H882" i="12"/>
  <c r="E883" i="12"/>
  <c r="F883" i="12"/>
  <c r="G883" i="12"/>
  <c r="H883" i="12"/>
  <c r="E884" i="12"/>
  <c r="F884" i="12"/>
  <c r="G884" i="12"/>
  <c r="H884" i="12"/>
  <c r="E885" i="12"/>
  <c r="F885" i="12"/>
  <c r="G885" i="12"/>
  <c r="H885" i="12"/>
  <c r="E886" i="12"/>
  <c r="F886" i="12"/>
  <c r="G886" i="12"/>
  <c r="H886" i="12"/>
  <c r="E887" i="12"/>
  <c r="F887" i="12"/>
  <c r="G887" i="12"/>
  <c r="H887" i="12"/>
  <c r="E888" i="12"/>
  <c r="F888" i="12"/>
  <c r="G888" i="12"/>
  <c r="H888" i="12"/>
  <c r="E889" i="12"/>
  <c r="F889" i="12"/>
  <c r="G889" i="12"/>
  <c r="H889" i="12"/>
  <c r="E890" i="12"/>
  <c r="F890" i="12"/>
  <c r="G890" i="12"/>
  <c r="H890" i="12"/>
  <c r="E891" i="12"/>
  <c r="F891" i="12"/>
  <c r="G891" i="12"/>
  <c r="H891" i="12"/>
  <c r="E892" i="12"/>
  <c r="F892" i="12"/>
  <c r="G892" i="12"/>
  <c r="H892" i="12"/>
  <c r="E893" i="12"/>
  <c r="F893" i="12"/>
  <c r="G893" i="12"/>
  <c r="H893" i="12"/>
  <c r="E894" i="12"/>
  <c r="F894" i="12"/>
  <c r="G894" i="12"/>
  <c r="H894" i="12"/>
  <c r="E895" i="12"/>
  <c r="F895" i="12"/>
  <c r="G895" i="12"/>
  <c r="H895" i="12"/>
  <c r="E896" i="12"/>
  <c r="F896" i="12"/>
  <c r="G896" i="12"/>
  <c r="H896" i="12"/>
  <c r="E897" i="12"/>
  <c r="F897" i="12"/>
  <c r="G897" i="12"/>
  <c r="H897" i="12"/>
  <c r="E898" i="12"/>
  <c r="F898" i="12"/>
  <c r="G898" i="12"/>
  <c r="H898" i="12"/>
  <c r="E899" i="12"/>
  <c r="F899" i="12"/>
  <c r="G899" i="12"/>
  <c r="H899" i="12"/>
  <c r="E900" i="12"/>
  <c r="F900" i="12"/>
  <c r="G900" i="12"/>
  <c r="H900" i="12"/>
  <c r="E901" i="12"/>
  <c r="F901" i="12"/>
  <c r="G901" i="12"/>
  <c r="H901" i="12"/>
  <c r="E902" i="12"/>
  <c r="F902" i="12"/>
  <c r="G902" i="12"/>
  <c r="H902" i="12"/>
  <c r="E903" i="12"/>
  <c r="F903" i="12"/>
  <c r="G903" i="12"/>
  <c r="H903" i="12"/>
  <c r="E904" i="12"/>
  <c r="F904" i="12"/>
  <c r="G904" i="12"/>
  <c r="H904" i="12"/>
  <c r="E905" i="12"/>
  <c r="F905" i="12"/>
  <c r="G905" i="12"/>
  <c r="H905" i="12"/>
  <c r="E906" i="12"/>
  <c r="F906" i="12"/>
  <c r="G906" i="12"/>
  <c r="H906" i="12"/>
  <c r="E907" i="12"/>
  <c r="F907" i="12"/>
  <c r="G907" i="12"/>
  <c r="H907" i="12"/>
  <c r="E908" i="12"/>
  <c r="F908" i="12"/>
  <c r="G908" i="12"/>
  <c r="H908" i="12"/>
  <c r="E909" i="12"/>
  <c r="F909" i="12"/>
  <c r="G909" i="12"/>
  <c r="H909" i="12"/>
  <c r="E910" i="12"/>
  <c r="F910" i="12"/>
  <c r="G910" i="12"/>
  <c r="H910" i="12"/>
  <c r="E911" i="12"/>
  <c r="F911" i="12"/>
  <c r="G911" i="12"/>
  <c r="H911" i="12"/>
  <c r="E912" i="12"/>
  <c r="F912" i="12"/>
  <c r="G912" i="12"/>
  <c r="H912" i="12"/>
  <c r="E913" i="12"/>
  <c r="F913" i="12"/>
  <c r="G913" i="12"/>
  <c r="H913" i="12"/>
  <c r="E914" i="12"/>
  <c r="F914" i="12"/>
  <c r="G914" i="12"/>
  <c r="H914" i="12"/>
  <c r="E915" i="12"/>
  <c r="F915" i="12"/>
  <c r="G915" i="12"/>
  <c r="H915" i="12"/>
  <c r="E916" i="12"/>
  <c r="F916" i="12"/>
  <c r="G916" i="12"/>
  <c r="H916" i="12"/>
  <c r="E917" i="12"/>
  <c r="F917" i="12"/>
  <c r="G917" i="12"/>
  <c r="H917" i="12"/>
  <c r="E918" i="12"/>
  <c r="F918" i="12"/>
  <c r="G918" i="12"/>
  <c r="H918" i="12"/>
  <c r="E919" i="12"/>
  <c r="F919" i="12"/>
  <c r="G919" i="12"/>
  <c r="H919" i="12"/>
  <c r="E920" i="12"/>
  <c r="F920" i="12"/>
  <c r="G920" i="12"/>
  <c r="H920" i="12"/>
  <c r="E921" i="12"/>
  <c r="F921" i="12"/>
  <c r="G921" i="12"/>
  <c r="H921" i="12"/>
  <c r="E922" i="12"/>
  <c r="F922" i="12"/>
  <c r="G922" i="12"/>
  <c r="H922" i="12"/>
  <c r="E923" i="12"/>
  <c r="F923" i="12"/>
  <c r="G923" i="12"/>
  <c r="H923" i="12"/>
  <c r="E924" i="12"/>
  <c r="F924" i="12"/>
  <c r="G924" i="12"/>
  <c r="H924" i="12"/>
  <c r="E925" i="12"/>
  <c r="F925" i="12"/>
  <c r="G925" i="12"/>
  <c r="H925" i="12"/>
  <c r="E926" i="12"/>
  <c r="F926" i="12"/>
  <c r="G926" i="12"/>
  <c r="H926" i="12"/>
  <c r="E927" i="12"/>
  <c r="F927" i="12"/>
  <c r="G927" i="12"/>
  <c r="H927" i="12"/>
  <c r="E928" i="12"/>
  <c r="F928" i="12"/>
  <c r="G928" i="12"/>
  <c r="H928" i="12"/>
  <c r="E929" i="12"/>
  <c r="F929" i="12"/>
  <c r="G929" i="12"/>
  <c r="H929" i="12"/>
  <c r="E930" i="12"/>
  <c r="F930" i="12"/>
  <c r="G930" i="12"/>
  <c r="H930" i="12"/>
  <c r="E931" i="12"/>
  <c r="F931" i="12"/>
  <c r="G931" i="12"/>
  <c r="H931" i="12"/>
  <c r="E932" i="12"/>
  <c r="F932" i="12"/>
  <c r="G932" i="12"/>
  <c r="H932" i="12"/>
  <c r="E933" i="12"/>
  <c r="F933" i="12"/>
  <c r="G933" i="12"/>
  <c r="H933" i="12"/>
  <c r="E934" i="12"/>
  <c r="F934" i="12"/>
  <c r="G934" i="12"/>
  <c r="H934" i="12"/>
  <c r="E935" i="12"/>
  <c r="F935" i="12"/>
  <c r="G935" i="12"/>
  <c r="H935" i="12"/>
  <c r="E936" i="12"/>
  <c r="F936" i="12"/>
  <c r="G936" i="12"/>
  <c r="H936" i="12"/>
  <c r="E937" i="12"/>
  <c r="F937" i="12"/>
  <c r="G937" i="12"/>
  <c r="H937" i="12"/>
  <c r="E938" i="12"/>
  <c r="F938" i="12"/>
  <c r="G938" i="12"/>
  <c r="H938" i="12"/>
  <c r="E939" i="12"/>
  <c r="F939" i="12"/>
  <c r="G939" i="12"/>
  <c r="H939" i="12"/>
  <c r="E940" i="12"/>
  <c r="F940" i="12"/>
  <c r="G940" i="12"/>
  <c r="H940" i="12"/>
  <c r="E941" i="12"/>
  <c r="F941" i="12"/>
  <c r="G941" i="12"/>
  <c r="H941" i="12"/>
  <c r="E942" i="12"/>
  <c r="F942" i="12"/>
  <c r="G942" i="12"/>
  <c r="H942" i="12"/>
  <c r="E943" i="12"/>
  <c r="F943" i="12"/>
  <c r="G943" i="12"/>
  <c r="H943" i="12"/>
  <c r="E944" i="12"/>
  <c r="F944" i="12"/>
  <c r="G944" i="12"/>
  <c r="H944" i="12"/>
  <c r="E945" i="12"/>
  <c r="F945" i="12"/>
  <c r="G945" i="12"/>
  <c r="H945" i="12"/>
  <c r="E946" i="12"/>
  <c r="F946" i="12"/>
  <c r="G946" i="12"/>
  <c r="H946" i="12"/>
  <c r="E947" i="12"/>
  <c r="F947" i="12"/>
  <c r="G947" i="12"/>
  <c r="H947" i="12"/>
  <c r="E948" i="12"/>
  <c r="F948" i="12"/>
  <c r="G948" i="12"/>
  <c r="H948" i="12"/>
  <c r="E949" i="12"/>
  <c r="F949" i="12"/>
  <c r="G949" i="12"/>
  <c r="H949" i="12"/>
  <c r="E950" i="12"/>
  <c r="F950" i="12"/>
  <c r="G950" i="12"/>
  <c r="H950" i="12"/>
  <c r="E951" i="12"/>
  <c r="F951" i="12"/>
  <c r="G951" i="12"/>
  <c r="H951" i="12"/>
  <c r="E952" i="12"/>
  <c r="F952" i="12"/>
  <c r="G952" i="12"/>
  <c r="H952" i="12"/>
  <c r="E953" i="12"/>
  <c r="F953" i="12"/>
  <c r="G953" i="12"/>
  <c r="H953" i="12"/>
  <c r="E954" i="12"/>
  <c r="F954" i="12"/>
  <c r="G954" i="12"/>
  <c r="H954" i="12"/>
  <c r="E955" i="12"/>
  <c r="F955" i="12"/>
  <c r="G955" i="12"/>
  <c r="H955" i="12"/>
  <c r="E956" i="12"/>
  <c r="F956" i="12"/>
  <c r="G956" i="12"/>
  <c r="H956" i="12"/>
  <c r="E957" i="12"/>
  <c r="F957" i="12"/>
  <c r="G957" i="12"/>
  <c r="H957" i="12"/>
  <c r="G485" i="12"/>
  <c r="F485" i="12"/>
  <c r="H485" i="12"/>
  <c r="E485" i="12"/>
  <c r="E7" i="8" l="1"/>
  <c r="F7" i="8"/>
  <c r="E8" i="8"/>
  <c r="F8" i="8"/>
  <c r="E9" i="8"/>
  <c r="F9" i="8"/>
  <c r="E10" i="8"/>
  <c r="F10" i="8"/>
  <c r="E11" i="8"/>
  <c r="F11" i="8"/>
  <c r="E12" i="8"/>
  <c r="F12" i="8"/>
  <c r="E13" i="8"/>
  <c r="F13" i="8"/>
  <c r="E14" i="8"/>
  <c r="F14" i="8"/>
  <c r="E15" i="8"/>
  <c r="F15" i="8"/>
  <c r="E16" i="8"/>
  <c r="F16" i="8"/>
  <c r="E17" i="8"/>
  <c r="F17" i="8"/>
  <c r="F6" i="8"/>
  <c r="E6" i="8"/>
  <c r="E7" i="10"/>
  <c r="F7" i="10"/>
  <c r="E8" i="10"/>
  <c r="F8" i="10"/>
  <c r="E9" i="10"/>
  <c r="F9" i="10"/>
  <c r="E10" i="10"/>
  <c r="F10" i="10"/>
  <c r="E11" i="10"/>
  <c r="F11" i="10"/>
  <c r="E12" i="10"/>
  <c r="F12" i="10"/>
  <c r="E13" i="10"/>
  <c r="F13" i="10"/>
  <c r="E14" i="10"/>
  <c r="F14" i="10"/>
  <c r="E15" i="10"/>
  <c r="F15" i="10"/>
  <c r="E16" i="10"/>
  <c r="F16" i="10"/>
  <c r="E17" i="10"/>
  <c r="F17" i="10"/>
  <c r="F6" i="10"/>
  <c r="E6" i="10"/>
  <c r="F5" i="12" l="1"/>
  <c r="F21" i="11"/>
  <c r="G21" i="11"/>
  <c r="F23" i="11"/>
  <c r="G23" i="11"/>
  <c r="F24" i="11"/>
  <c r="G24" i="11"/>
  <c r="AQ35" i="11"/>
  <c r="AP35" i="11"/>
  <c r="AO35" i="11"/>
  <c r="AN35" i="11"/>
  <c r="AM35" i="11"/>
  <c r="AL35" i="11"/>
  <c r="AK35" i="11"/>
  <c r="AJ35" i="11"/>
  <c r="AI35" i="11"/>
  <c r="AH35" i="11"/>
  <c r="AG35" i="11"/>
  <c r="AF35" i="11"/>
  <c r="AE35" i="11"/>
  <c r="AD35" i="11"/>
  <c r="AC35" i="11"/>
  <c r="AB35" i="11"/>
  <c r="AA35" i="11"/>
  <c r="Z35" i="11"/>
  <c r="Y35" i="11"/>
  <c r="X35" i="11"/>
  <c r="W35" i="11"/>
  <c r="V35" i="11"/>
  <c r="U35" i="11"/>
  <c r="T35" i="11"/>
  <c r="S35" i="11"/>
  <c r="R35" i="11"/>
  <c r="Q35" i="11"/>
  <c r="AQ34" i="11"/>
  <c r="AP34" i="11"/>
  <c r="AO34" i="11"/>
  <c r="AN34" i="11"/>
  <c r="AM34" i="11"/>
  <c r="AL34" i="11"/>
  <c r="AK34" i="11"/>
  <c r="AJ34" i="11"/>
  <c r="AI34" i="11"/>
  <c r="AH34" i="11"/>
  <c r="AG34" i="11"/>
  <c r="AF34" i="11"/>
  <c r="AE34" i="11"/>
  <c r="AD34" i="11"/>
  <c r="AC34" i="11"/>
  <c r="AB34" i="11"/>
  <c r="AA34" i="11"/>
  <c r="Z34" i="11"/>
  <c r="Y34" i="11"/>
  <c r="X34" i="11"/>
  <c r="W34" i="11"/>
  <c r="V34" i="11"/>
  <c r="U34" i="11"/>
  <c r="T34" i="11"/>
  <c r="S34" i="11"/>
  <c r="R34" i="11"/>
  <c r="Q34" i="11"/>
  <c r="AQ33" i="11"/>
  <c r="AP33" i="11"/>
  <c r="AO33" i="11"/>
  <c r="AN33" i="11"/>
  <c r="AM33" i="11"/>
  <c r="AL33" i="11"/>
  <c r="AK33" i="11"/>
  <c r="AJ33" i="11"/>
  <c r="AI33" i="11"/>
  <c r="AH33" i="11"/>
  <c r="AG33" i="11"/>
  <c r="AF33" i="11"/>
  <c r="AE33" i="11"/>
  <c r="AD33" i="11"/>
  <c r="AC33" i="11"/>
  <c r="AB33" i="11"/>
  <c r="AA33" i="11"/>
  <c r="Z33" i="11"/>
  <c r="Y33" i="11"/>
  <c r="X33" i="11"/>
  <c r="W33" i="11"/>
  <c r="V33" i="11"/>
  <c r="U33" i="11"/>
  <c r="T33" i="11"/>
  <c r="S33" i="11"/>
  <c r="R33" i="11"/>
  <c r="Q33" i="11"/>
  <c r="AQ32" i="11"/>
  <c r="AP32" i="11"/>
  <c r="AO32" i="11"/>
  <c r="AN32" i="11"/>
  <c r="AM32" i="11"/>
  <c r="AL32" i="11"/>
  <c r="AK32" i="11"/>
  <c r="AJ32" i="11"/>
  <c r="AI32" i="11"/>
  <c r="AH32" i="11"/>
  <c r="AG32" i="11"/>
  <c r="AF32" i="11"/>
  <c r="AE32" i="11"/>
  <c r="AD32" i="11"/>
  <c r="AC32" i="11"/>
  <c r="AB32" i="11"/>
  <c r="AA32" i="11"/>
  <c r="Z32" i="11"/>
  <c r="Y32" i="11"/>
  <c r="X32" i="11"/>
  <c r="W32" i="11"/>
  <c r="V32" i="11"/>
  <c r="U32" i="11"/>
  <c r="T32" i="11"/>
  <c r="S32" i="11"/>
  <c r="R32" i="11"/>
  <c r="Q32" i="11"/>
  <c r="AQ31" i="11"/>
  <c r="AP31" i="11"/>
  <c r="AO31" i="11"/>
  <c r="AN31" i="11"/>
  <c r="AM31" i="11"/>
  <c r="AL31" i="11"/>
  <c r="AK31" i="11"/>
  <c r="AJ31" i="11"/>
  <c r="AI31" i="11"/>
  <c r="AH31" i="11"/>
  <c r="AG31" i="11"/>
  <c r="AF31" i="11"/>
  <c r="AE31" i="11"/>
  <c r="AD31" i="11"/>
  <c r="AC31" i="11"/>
  <c r="AB31" i="11"/>
  <c r="AA31" i="11"/>
  <c r="Z31" i="11"/>
  <c r="Y31" i="11"/>
  <c r="X31" i="11"/>
  <c r="W31" i="11"/>
  <c r="V31" i="11"/>
  <c r="U31" i="11"/>
  <c r="T31" i="11"/>
  <c r="S31" i="11"/>
  <c r="R31" i="11"/>
  <c r="Q31" i="11"/>
  <c r="AQ30" i="11"/>
  <c r="AP30" i="11"/>
  <c r="AO30" i="11"/>
  <c r="AN30" i="11"/>
  <c r="AM30" i="11"/>
  <c r="AL30" i="11"/>
  <c r="AK30" i="11"/>
  <c r="AJ30" i="11"/>
  <c r="AI30" i="11"/>
  <c r="AH30" i="11"/>
  <c r="AG30" i="11"/>
  <c r="AF30" i="11"/>
  <c r="AE30" i="11"/>
  <c r="AD30" i="11"/>
  <c r="AC30" i="11"/>
  <c r="AB30" i="11"/>
  <c r="AA30" i="11"/>
  <c r="Z30" i="11"/>
  <c r="Y30" i="11"/>
  <c r="X30" i="11"/>
  <c r="W30" i="11"/>
  <c r="V30" i="11"/>
  <c r="U30" i="11"/>
  <c r="T30" i="11"/>
  <c r="S30" i="11"/>
  <c r="R30" i="11"/>
  <c r="Q30" i="11"/>
  <c r="AQ29" i="11"/>
  <c r="AP29" i="11"/>
  <c r="AO29" i="11"/>
  <c r="AN29" i="11"/>
  <c r="AM29" i="11"/>
  <c r="AL29" i="11"/>
  <c r="AK29" i="11"/>
  <c r="AJ29" i="11"/>
  <c r="AI29" i="11"/>
  <c r="AH29" i="11"/>
  <c r="AG29" i="11"/>
  <c r="AF29" i="11"/>
  <c r="AE29" i="11"/>
  <c r="AD29" i="11"/>
  <c r="AC29" i="11"/>
  <c r="AB29" i="11"/>
  <c r="AA29" i="11"/>
  <c r="Z29" i="11"/>
  <c r="Y29" i="11"/>
  <c r="X29" i="11"/>
  <c r="W29" i="11"/>
  <c r="V29" i="11"/>
  <c r="U29" i="11"/>
  <c r="T29" i="11"/>
  <c r="S29" i="11"/>
  <c r="R29" i="11"/>
  <c r="Q29" i="11"/>
  <c r="AQ28" i="11"/>
  <c r="AP28" i="11"/>
  <c r="AO28" i="11"/>
  <c r="AN28" i="11"/>
  <c r="AM28" i="11"/>
  <c r="AL28" i="11"/>
  <c r="AK28" i="11"/>
  <c r="AJ28" i="11"/>
  <c r="AI28" i="11"/>
  <c r="AH28" i="11"/>
  <c r="AG28" i="11"/>
  <c r="AF28" i="11"/>
  <c r="AE28" i="11"/>
  <c r="AD28" i="11"/>
  <c r="AC28" i="11"/>
  <c r="AB28" i="11"/>
  <c r="AA28" i="11"/>
  <c r="Z28" i="11"/>
  <c r="Y28" i="11"/>
  <c r="X28" i="11"/>
  <c r="W28" i="11"/>
  <c r="V28" i="11"/>
  <c r="U28" i="11"/>
  <c r="T28" i="11"/>
  <c r="S28" i="11"/>
  <c r="R28" i="11"/>
  <c r="Q28" i="11"/>
  <c r="L24" i="11"/>
  <c r="K24" i="11"/>
  <c r="J24" i="11"/>
  <c r="I24" i="11"/>
  <c r="H24" i="11"/>
  <c r="E24" i="11"/>
  <c r="D24" i="11"/>
  <c r="L23" i="11"/>
  <c r="K23" i="11"/>
  <c r="J23" i="11"/>
  <c r="I23" i="11"/>
  <c r="H23" i="11"/>
  <c r="E23" i="11"/>
  <c r="D23" i="11"/>
  <c r="L21" i="11"/>
  <c r="K21" i="11"/>
  <c r="J21" i="11"/>
  <c r="I21" i="11"/>
  <c r="H21" i="11"/>
  <c r="E21" i="11"/>
  <c r="D21" i="11"/>
  <c r="C21" i="11"/>
  <c r="AP34" i="9"/>
  <c r="AP32" i="9"/>
  <c r="AP28" i="9"/>
  <c r="AP30" i="9"/>
  <c r="AP35" i="9"/>
  <c r="AP33" i="9"/>
  <c r="AP31" i="9"/>
  <c r="AP29" i="9"/>
  <c r="R34" i="9"/>
  <c r="S34" i="9"/>
  <c r="T34" i="9"/>
  <c r="U34" i="9"/>
  <c r="V34" i="9"/>
  <c r="W34" i="9"/>
  <c r="X34" i="9"/>
  <c r="Y34" i="9"/>
  <c r="Z34" i="9"/>
  <c r="AA34" i="9"/>
  <c r="AB34" i="9"/>
  <c r="AC34" i="9"/>
  <c r="AD34" i="9"/>
  <c r="AE34" i="9"/>
  <c r="AF34" i="9"/>
  <c r="AG34" i="9"/>
  <c r="AH34" i="9"/>
  <c r="AI34" i="9"/>
  <c r="AJ34" i="9"/>
  <c r="AK34" i="9"/>
  <c r="AL34" i="9"/>
  <c r="AM34" i="9"/>
  <c r="AN34" i="9"/>
  <c r="AO34" i="9"/>
  <c r="AQ34" i="9"/>
  <c r="R35" i="9"/>
  <c r="S35" i="9"/>
  <c r="T35" i="9"/>
  <c r="U35" i="9"/>
  <c r="V35" i="9"/>
  <c r="W35" i="9"/>
  <c r="X35" i="9"/>
  <c r="Y35" i="9"/>
  <c r="Z35" i="9"/>
  <c r="AA35" i="9"/>
  <c r="AB35" i="9"/>
  <c r="AC35" i="9"/>
  <c r="AD35" i="9"/>
  <c r="AE35" i="9"/>
  <c r="AF35" i="9"/>
  <c r="AG35" i="9"/>
  <c r="AH35" i="9"/>
  <c r="AI35" i="9"/>
  <c r="AJ35" i="9"/>
  <c r="AK35" i="9"/>
  <c r="AL35" i="9"/>
  <c r="AM35" i="9"/>
  <c r="AN35" i="9"/>
  <c r="AO35" i="9"/>
  <c r="AQ35" i="9"/>
  <c r="Q35" i="9"/>
  <c r="Q34" i="9"/>
  <c r="R32" i="9"/>
  <c r="S32" i="9"/>
  <c r="T32" i="9"/>
  <c r="U32" i="9"/>
  <c r="V32" i="9"/>
  <c r="W32" i="9"/>
  <c r="X32" i="9"/>
  <c r="Y32" i="9"/>
  <c r="Z32" i="9"/>
  <c r="AA32" i="9"/>
  <c r="AB32" i="9"/>
  <c r="AC32" i="9"/>
  <c r="AD32" i="9"/>
  <c r="AE32" i="9"/>
  <c r="AF32" i="9"/>
  <c r="AG32" i="9"/>
  <c r="AH32" i="9"/>
  <c r="AI32" i="9"/>
  <c r="AJ32" i="9"/>
  <c r="AK32" i="9"/>
  <c r="AL32" i="9"/>
  <c r="AM32" i="9"/>
  <c r="AN32" i="9"/>
  <c r="AO32" i="9"/>
  <c r="AQ32" i="9"/>
  <c r="R33" i="9"/>
  <c r="S33" i="9"/>
  <c r="T33" i="9"/>
  <c r="U33" i="9"/>
  <c r="V33" i="9"/>
  <c r="W33" i="9"/>
  <c r="X33" i="9"/>
  <c r="Y33" i="9"/>
  <c r="Z33" i="9"/>
  <c r="AA33" i="9"/>
  <c r="AB33" i="9"/>
  <c r="AC33" i="9"/>
  <c r="AD33" i="9"/>
  <c r="AE33" i="9"/>
  <c r="AF33" i="9"/>
  <c r="AG33" i="9"/>
  <c r="AH33" i="9"/>
  <c r="AI33" i="9"/>
  <c r="AJ33" i="9"/>
  <c r="AK33" i="9"/>
  <c r="AL33" i="9"/>
  <c r="AM33" i="9"/>
  <c r="AN33" i="9"/>
  <c r="AO33" i="9"/>
  <c r="AQ33" i="9"/>
  <c r="Q33" i="9"/>
  <c r="Q32" i="9"/>
  <c r="R30" i="9"/>
  <c r="S30" i="9"/>
  <c r="T30" i="9"/>
  <c r="U30" i="9"/>
  <c r="V30" i="9"/>
  <c r="W30" i="9"/>
  <c r="X30" i="9"/>
  <c r="Y30" i="9"/>
  <c r="Z30" i="9"/>
  <c r="AA30" i="9"/>
  <c r="AB30" i="9"/>
  <c r="AC30" i="9"/>
  <c r="AD30" i="9"/>
  <c r="AE30" i="9"/>
  <c r="AF30" i="9"/>
  <c r="AG30" i="9"/>
  <c r="AH30" i="9"/>
  <c r="AI30" i="9"/>
  <c r="AJ30" i="9"/>
  <c r="AK30" i="9"/>
  <c r="AL30" i="9"/>
  <c r="AM30" i="9"/>
  <c r="AN30" i="9"/>
  <c r="AO30" i="9"/>
  <c r="AQ30" i="9"/>
  <c r="R31" i="9"/>
  <c r="S31" i="9"/>
  <c r="T31" i="9"/>
  <c r="U31" i="9"/>
  <c r="V31" i="9"/>
  <c r="W31" i="9"/>
  <c r="X31" i="9"/>
  <c r="Y31" i="9"/>
  <c r="Z31" i="9"/>
  <c r="AA31" i="9"/>
  <c r="AB31" i="9"/>
  <c r="AC31" i="9"/>
  <c r="AD31" i="9"/>
  <c r="AE31" i="9"/>
  <c r="AF31" i="9"/>
  <c r="AG31" i="9"/>
  <c r="AH31" i="9"/>
  <c r="AI31" i="9"/>
  <c r="AJ31" i="9"/>
  <c r="AK31" i="9"/>
  <c r="AL31" i="9"/>
  <c r="AM31" i="9"/>
  <c r="AN31" i="9"/>
  <c r="AO31" i="9"/>
  <c r="AQ31" i="9"/>
  <c r="Q31" i="9"/>
  <c r="Q30" i="9"/>
  <c r="R29" i="9"/>
  <c r="S29" i="9"/>
  <c r="T29" i="9"/>
  <c r="U29" i="9"/>
  <c r="V29" i="9"/>
  <c r="W29" i="9"/>
  <c r="X29" i="9"/>
  <c r="Y29" i="9"/>
  <c r="Z29" i="9"/>
  <c r="AA29" i="9"/>
  <c r="AB29" i="9"/>
  <c r="AC29" i="9"/>
  <c r="AD29" i="9"/>
  <c r="AE29" i="9"/>
  <c r="AF29" i="9"/>
  <c r="AG29" i="9"/>
  <c r="AH29" i="9"/>
  <c r="AI29" i="9"/>
  <c r="AJ29" i="9"/>
  <c r="AK29" i="9"/>
  <c r="AL29" i="9"/>
  <c r="AM29" i="9"/>
  <c r="AN29" i="9"/>
  <c r="AO29" i="9"/>
  <c r="AQ29" i="9"/>
  <c r="Q29" i="9"/>
  <c r="Q28" i="9"/>
  <c r="R28" i="9"/>
  <c r="S28" i="9"/>
  <c r="T28" i="9"/>
  <c r="U28" i="9"/>
  <c r="V28" i="9"/>
  <c r="W28" i="9"/>
  <c r="X28" i="9"/>
  <c r="Y28" i="9"/>
  <c r="Z28" i="9"/>
  <c r="AA28" i="9"/>
  <c r="AB28" i="9"/>
  <c r="AC28" i="9"/>
  <c r="AD28" i="9"/>
  <c r="AE28" i="9"/>
  <c r="AF28" i="9"/>
  <c r="AG28" i="9"/>
  <c r="AH28" i="9"/>
  <c r="AI28" i="9"/>
  <c r="AJ28" i="9"/>
  <c r="AK28" i="9"/>
  <c r="AL28" i="9"/>
  <c r="AM28" i="9"/>
  <c r="AN28" i="9"/>
  <c r="AO28" i="9"/>
  <c r="AQ28" i="9"/>
  <c r="E24" i="9" l="1"/>
  <c r="F24" i="9"/>
  <c r="G24" i="9"/>
  <c r="H24" i="9"/>
  <c r="I24" i="9"/>
  <c r="J24" i="9"/>
  <c r="K24" i="9"/>
  <c r="L24" i="9"/>
  <c r="D24" i="9"/>
  <c r="E23" i="9"/>
  <c r="F23" i="9"/>
  <c r="G23" i="9"/>
  <c r="H23" i="9"/>
  <c r="I23" i="9"/>
  <c r="J23" i="9"/>
  <c r="K23" i="9"/>
  <c r="L23" i="9"/>
  <c r="D23" i="9"/>
  <c r="D21" i="9"/>
  <c r="E21" i="9"/>
  <c r="F21" i="9"/>
  <c r="G21" i="9"/>
  <c r="H21" i="9"/>
  <c r="I21" i="9"/>
  <c r="J21" i="9"/>
  <c r="K21" i="9"/>
  <c r="L21" i="9"/>
  <c r="C21" i="9"/>
  <c r="F5" i="2"/>
  <c r="AJ80" i="12" l="1"/>
  <c r="AI80" i="12"/>
  <c r="AH80" i="12"/>
  <c r="AG80" i="12"/>
  <c r="AF80" i="12"/>
  <c r="AE80" i="12"/>
  <c r="AD80" i="12"/>
  <c r="AC80" i="12"/>
  <c r="AB80" i="12"/>
  <c r="AA80" i="12"/>
  <c r="AJ79" i="12"/>
  <c r="AI79" i="12"/>
  <c r="AH79" i="12"/>
  <c r="AG79" i="12"/>
  <c r="AF79" i="12"/>
  <c r="AE79" i="12"/>
  <c r="AD79" i="12"/>
  <c r="AC79" i="12"/>
  <c r="AB79" i="12"/>
  <c r="AA79" i="12"/>
  <c r="AJ78" i="12"/>
  <c r="AI78" i="12"/>
  <c r="AH78" i="12"/>
  <c r="AG78" i="12"/>
  <c r="AG84" i="12" s="1"/>
  <c r="AF78" i="12"/>
  <c r="AE78" i="12"/>
  <c r="AD78" i="12"/>
  <c r="AC78" i="12"/>
  <c r="AC84" i="12" s="1"/>
  <c r="AB78" i="12"/>
  <c r="AA78" i="12"/>
  <c r="AJ77" i="12"/>
  <c r="AI77" i="12"/>
  <c r="AH77" i="12"/>
  <c r="AG77" i="12"/>
  <c r="AF77" i="12"/>
  <c r="AE77" i="12"/>
  <c r="AD77" i="12"/>
  <c r="AC77" i="12"/>
  <c r="AB77" i="12"/>
  <c r="AA77" i="12"/>
  <c r="AJ76" i="12"/>
  <c r="AI76" i="12"/>
  <c r="AH76" i="12"/>
  <c r="AG76" i="12"/>
  <c r="AF76" i="12"/>
  <c r="AE76" i="12"/>
  <c r="AD76" i="12"/>
  <c r="AC76" i="12"/>
  <c r="AB76" i="12"/>
  <c r="AA76" i="12"/>
  <c r="AJ75" i="12"/>
  <c r="AI75" i="12"/>
  <c r="AI83" i="12" s="1"/>
  <c r="AH75" i="12"/>
  <c r="AG75" i="12"/>
  <c r="AF75" i="12"/>
  <c r="AE75" i="12"/>
  <c r="AE83" i="12" s="1"/>
  <c r="AD75" i="12"/>
  <c r="AC75" i="12"/>
  <c r="AB75" i="12"/>
  <c r="AA75" i="12"/>
  <c r="AJ74" i="12"/>
  <c r="AI74" i="12"/>
  <c r="AH74" i="12"/>
  <c r="AG74" i="12"/>
  <c r="AF74" i="12"/>
  <c r="AE74" i="12"/>
  <c r="AD74" i="12"/>
  <c r="AC74" i="12"/>
  <c r="AB74" i="12"/>
  <c r="AA74" i="12"/>
  <c r="AJ73" i="12"/>
  <c r="AI73" i="12"/>
  <c r="AH73" i="12"/>
  <c r="AG73" i="12"/>
  <c r="AF73" i="12"/>
  <c r="AE73" i="12"/>
  <c r="AD73" i="12"/>
  <c r="AC73" i="12"/>
  <c r="AB73" i="12"/>
  <c r="AA73" i="12"/>
  <c r="AJ72" i="12"/>
  <c r="AI72" i="12"/>
  <c r="AH72" i="12"/>
  <c r="AG72" i="12"/>
  <c r="AF72" i="12"/>
  <c r="AE72" i="12"/>
  <c r="AD72" i="12"/>
  <c r="AC72" i="12"/>
  <c r="AB72" i="12"/>
  <c r="AA72" i="12"/>
  <c r="AJ71" i="12"/>
  <c r="AI71" i="12"/>
  <c r="AH71" i="12"/>
  <c r="AG71" i="12"/>
  <c r="AF71" i="12"/>
  <c r="AE71" i="12"/>
  <c r="AD71" i="12"/>
  <c r="AC71" i="12"/>
  <c r="AB71" i="12"/>
  <c r="AA71" i="12"/>
  <c r="AJ70" i="12"/>
  <c r="AI70" i="12"/>
  <c r="AH70" i="12"/>
  <c r="AG70" i="12"/>
  <c r="AF70" i="12"/>
  <c r="AE70" i="12"/>
  <c r="AD70" i="12"/>
  <c r="AC70" i="12"/>
  <c r="AB70" i="12"/>
  <c r="AA70" i="12"/>
  <c r="AJ69" i="12"/>
  <c r="AI69" i="12"/>
  <c r="AH69" i="12"/>
  <c r="AG69" i="12"/>
  <c r="AF69" i="12"/>
  <c r="AE69" i="12"/>
  <c r="AD69" i="12"/>
  <c r="AC69" i="12"/>
  <c r="AB69" i="12"/>
  <c r="AA69" i="12"/>
  <c r="AA56" i="12"/>
  <c r="AB56" i="12" s="1"/>
  <c r="AC56" i="12" s="1"/>
  <c r="AD56" i="12" s="1"/>
  <c r="AE56" i="12" s="1"/>
  <c r="AF56" i="12" s="1"/>
  <c r="AG56" i="12" s="1"/>
  <c r="AH56" i="12" s="1"/>
  <c r="AI56" i="12" s="1"/>
  <c r="AJ56" i="12" s="1"/>
  <c r="AA55" i="12"/>
  <c r="AA54" i="12"/>
  <c r="AB54" i="12" s="1"/>
  <c r="AC54" i="12" s="1"/>
  <c r="AD54" i="12" s="1"/>
  <c r="AE54" i="12" s="1"/>
  <c r="AF54" i="12" s="1"/>
  <c r="AG54" i="12" s="1"/>
  <c r="AH54" i="12" s="1"/>
  <c r="AI54" i="12" s="1"/>
  <c r="AJ54" i="12" s="1"/>
  <c r="AA53" i="12"/>
  <c r="AB53" i="12" s="1"/>
  <c r="AC53" i="12" s="1"/>
  <c r="AD53" i="12" s="1"/>
  <c r="AE53" i="12" s="1"/>
  <c r="AF53" i="12" s="1"/>
  <c r="AG53" i="12" s="1"/>
  <c r="AH53" i="12" s="1"/>
  <c r="AI53" i="12" s="1"/>
  <c r="AJ53" i="12" s="1"/>
  <c r="AA52" i="12"/>
  <c r="AB52" i="12" s="1"/>
  <c r="AC52" i="12" s="1"/>
  <c r="AD52" i="12" s="1"/>
  <c r="AE52" i="12" s="1"/>
  <c r="AF52" i="12" s="1"/>
  <c r="AG52" i="12" s="1"/>
  <c r="AH52" i="12" s="1"/>
  <c r="AI52" i="12" s="1"/>
  <c r="AJ52" i="12" s="1"/>
  <c r="AA51" i="12"/>
  <c r="AB51" i="12" s="1"/>
  <c r="AC51" i="12" s="1"/>
  <c r="AD51" i="12" s="1"/>
  <c r="AE51" i="12" s="1"/>
  <c r="AF51" i="12" s="1"/>
  <c r="AG51" i="12" s="1"/>
  <c r="AH51" i="12" s="1"/>
  <c r="AI51" i="12" s="1"/>
  <c r="AJ51" i="12" s="1"/>
  <c r="AA50" i="12"/>
  <c r="AB50" i="12" s="1"/>
  <c r="AC50" i="12" s="1"/>
  <c r="AD50" i="12" s="1"/>
  <c r="AE50" i="12" s="1"/>
  <c r="AF50" i="12" s="1"/>
  <c r="AG50" i="12" s="1"/>
  <c r="AH50" i="12" s="1"/>
  <c r="AI50" i="12" s="1"/>
  <c r="AJ50" i="12" s="1"/>
  <c r="AA49" i="12"/>
  <c r="AB49" i="12" s="1"/>
  <c r="AA48" i="12"/>
  <c r="AA47" i="12"/>
  <c r="AB47" i="12" s="1"/>
  <c r="AC47" i="12" s="1"/>
  <c r="AD47" i="12" s="1"/>
  <c r="AE47" i="12" s="1"/>
  <c r="AF47" i="12" s="1"/>
  <c r="AG47" i="12" s="1"/>
  <c r="AH47" i="12" s="1"/>
  <c r="AI47" i="12" s="1"/>
  <c r="AJ47" i="12" s="1"/>
  <c r="AA46" i="12"/>
  <c r="AB46" i="12" s="1"/>
  <c r="AC46" i="12" s="1"/>
  <c r="AD46" i="12" s="1"/>
  <c r="AE46" i="12" s="1"/>
  <c r="AF46" i="12" s="1"/>
  <c r="AG46" i="12" s="1"/>
  <c r="AH46" i="12" s="1"/>
  <c r="AI46" i="12" s="1"/>
  <c r="AJ46" i="12" s="1"/>
  <c r="AA45" i="12"/>
  <c r="AB45" i="12" s="1"/>
  <c r="G445" i="12"/>
  <c r="G446" i="12" s="1"/>
  <c r="G447" i="12" s="1"/>
  <c r="G448" i="12" s="1"/>
  <c r="G449" i="12" s="1"/>
  <c r="G450" i="12" s="1"/>
  <c r="G451" i="12" s="1"/>
  <c r="G452" i="12" s="1"/>
  <c r="G453" i="12" s="1"/>
  <c r="G454" i="12" s="1"/>
  <c r="G455" i="12" s="1"/>
  <c r="G456" i="12" s="1"/>
  <c r="G457" i="12" s="1"/>
  <c r="G458" i="12" s="1"/>
  <c r="G459" i="12" s="1"/>
  <c r="G460" i="12" s="1"/>
  <c r="G461" i="12" s="1"/>
  <c r="G462" i="12" s="1"/>
  <c r="G463" i="12" s="1"/>
  <c r="G464" i="12" s="1"/>
  <c r="G465" i="12" s="1"/>
  <c r="G466" i="12" s="1"/>
  <c r="G467" i="12" s="1"/>
  <c r="G468" i="12" s="1"/>
  <c r="G469" i="12" s="1"/>
  <c r="G470" i="12" s="1"/>
  <c r="G471" i="12" s="1"/>
  <c r="G472" i="12" s="1"/>
  <c r="G473" i="12" s="1"/>
  <c r="G474" i="12" s="1"/>
  <c r="G475" i="12" s="1"/>
  <c r="G476" i="12" s="1"/>
  <c r="G477" i="12" s="1"/>
  <c r="G478" i="12" s="1"/>
  <c r="G479" i="12" s="1"/>
  <c r="G480" i="12" s="1"/>
  <c r="F445" i="12"/>
  <c r="F446" i="12" s="1"/>
  <c r="F447" i="12" s="1"/>
  <c r="F448" i="12" s="1"/>
  <c r="F449" i="12" s="1"/>
  <c r="F450" i="12" s="1"/>
  <c r="F451" i="12" s="1"/>
  <c r="F452" i="12" s="1"/>
  <c r="F453" i="12" s="1"/>
  <c r="F454" i="12" s="1"/>
  <c r="F455" i="12" s="1"/>
  <c r="F456" i="12" s="1"/>
  <c r="F457" i="12" s="1"/>
  <c r="F458" i="12" s="1"/>
  <c r="F459" i="12" s="1"/>
  <c r="F460" i="12" s="1"/>
  <c r="F461" i="12" s="1"/>
  <c r="F462" i="12" s="1"/>
  <c r="F463" i="12" s="1"/>
  <c r="F464" i="12" s="1"/>
  <c r="F465" i="12" s="1"/>
  <c r="F466" i="12" s="1"/>
  <c r="F467" i="12" s="1"/>
  <c r="F468" i="12" s="1"/>
  <c r="F469" i="12" s="1"/>
  <c r="F470" i="12" s="1"/>
  <c r="F471" i="12" s="1"/>
  <c r="F472" i="12" s="1"/>
  <c r="F473" i="12" s="1"/>
  <c r="F474" i="12" s="1"/>
  <c r="F475" i="12" s="1"/>
  <c r="F476" i="12" s="1"/>
  <c r="F477" i="12" s="1"/>
  <c r="F478" i="12" s="1"/>
  <c r="F479" i="12" s="1"/>
  <c r="F480" i="12" s="1"/>
  <c r="G405" i="12"/>
  <c r="G406" i="12" s="1"/>
  <c r="G407" i="12" s="1"/>
  <c r="G408" i="12" s="1"/>
  <c r="G409" i="12" s="1"/>
  <c r="G410" i="12" s="1"/>
  <c r="G411" i="12" s="1"/>
  <c r="G412" i="12" s="1"/>
  <c r="G413" i="12" s="1"/>
  <c r="G414" i="12" s="1"/>
  <c r="G415" i="12" s="1"/>
  <c r="G416" i="12" s="1"/>
  <c r="G417" i="12" s="1"/>
  <c r="G418" i="12" s="1"/>
  <c r="G419" i="12" s="1"/>
  <c r="G420" i="12" s="1"/>
  <c r="G421" i="12" s="1"/>
  <c r="G422" i="12" s="1"/>
  <c r="G423" i="12" s="1"/>
  <c r="G424" i="12" s="1"/>
  <c r="G425" i="12" s="1"/>
  <c r="G426" i="12" s="1"/>
  <c r="G427" i="12" s="1"/>
  <c r="G428" i="12" s="1"/>
  <c r="G429" i="12" s="1"/>
  <c r="G430" i="12" s="1"/>
  <c r="G431" i="12" s="1"/>
  <c r="G432" i="12" s="1"/>
  <c r="G433" i="12" s="1"/>
  <c r="G434" i="12" s="1"/>
  <c r="G435" i="12" s="1"/>
  <c r="G436" i="12" s="1"/>
  <c r="G437" i="12" s="1"/>
  <c r="G438" i="12" s="1"/>
  <c r="G439" i="12" s="1"/>
  <c r="G440" i="12" s="1"/>
  <c r="G441" i="12" s="1"/>
  <c r="G442" i="12" s="1"/>
  <c r="G443" i="12" s="1"/>
  <c r="G444" i="12" s="1"/>
  <c r="F405" i="12"/>
  <c r="F406" i="12" s="1"/>
  <c r="F407" i="12" s="1"/>
  <c r="F408" i="12" s="1"/>
  <c r="F409" i="12" s="1"/>
  <c r="F410" i="12" s="1"/>
  <c r="F411" i="12" s="1"/>
  <c r="F412" i="12" s="1"/>
  <c r="F413" i="12" s="1"/>
  <c r="F414" i="12" s="1"/>
  <c r="F415" i="12" s="1"/>
  <c r="F416" i="12" s="1"/>
  <c r="F417" i="12" s="1"/>
  <c r="F418" i="12" s="1"/>
  <c r="F419" i="12" s="1"/>
  <c r="F420" i="12" s="1"/>
  <c r="F421" i="12" s="1"/>
  <c r="F422" i="12" s="1"/>
  <c r="F423" i="12" s="1"/>
  <c r="F424" i="12" s="1"/>
  <c r="F425" i="12" s="1"/>
  <c r="F426" i="12" s="1"/>
  <c r="F427" i="12" s="1"/>
  <c r="F428" i="12" s="1"/>
  <c r="F429" i="12" s="1"/>
  <c r="F430" i="12" s="1"/>
  <c r="F431" i="12" s="1"/>
  <c r="F432" i="12" s="1"/>
  <c r="F433" i="12" s="1"/>
  <c r="F434" i="12" s="1"/>
  <c r="F435" i="12" s="1"/>
  <c r="F436" i="12" s="1"/>
  <c r="F437" i="12" s="1"/>
  <c r="F438" i="12" s="1"/>
  <c r="F439" i="12" s="1"/>
  <c r="F440" i="12" s="1"/>
  <c r="F441" i="12" s="1"/>
  <c r="F442" i="12" s="1"/>
  <c r="F443" i="12" s="1"/>
  <c r="F444" i="12" s="1"/>
  <c r="G365" i="12"/>
  <c r="G366" i="12" s="1"/>
  <c r="G367" i="12" s="1"/>
  <c r="G368" i="12" s="1"/>
  <c r="G369" i="12" s="1"/>
  <c r="G370" i="12" s="1"/>
  <c r="G371" i="12" s="1"/>
  <c r="G372" i="12" s="1"/>
  <c r="G373" i="12" s="1"/>
  <c r="G374" i="12" s="1"/>
  <c r="G375" i="12" s="1"/>
  <c r="G376" i="12" s="1"/>
  <c r="G377" i="12" s="1"/>
  <c r="G378" i="12" s="1"/>
  <c r="G379" i="12" s="1"/>
  <c r="G380" i="12" s="1"/>
  <c r="G381" i="12" s="1"/>
  <c r="G382" i="12" s="1"/>
  <c r="F365" i="12"/>
  <c r="F366" i="12" s="1"/>
  <c r="F367" i="12" s="1"/>
  <c r="F368" i="12" s="1"/>
  <c r="F369" i="12" s="1"/>
  <c r="F370" i="12" s="1"/>
  <c r="F371" i="12" s="1"/>
  <c r="F372" i="12" s="1"/>
  <c r="F373" i="12" s="1"/>
  <c r="F374" i="12" s="1"/>
  <c r="F375" i="12" s="1"/>
  <c r="F376" i="12" s="1"/>
  <c r="F377" i="12" s="1"/>
  <c r="F378" i="12" s="1"/>
  <c r="F379" i="12" s="1"/>
  <c r="F380" i="12" s="1"/>
  <c r="F381" i="12" s="1"/>
  <c r="F382" i="12" s="1"/>
  <c r="G325" i="12"/>
  <c r="G326" i="12" s="1"/>
  <c r="G327" i="12" s="1"/>
  <c r="G328" i="12" s="1"/>
  <c r="G329" i="12" s="1"/>
  <c r="G330" i="12" s="1"/>
  <c r="G331" i="12" s="1"/>
  <c r="G332" i="12" s="1"/>
  <c r="G333" i="12" s="1"/>
  <c r="G334" i="12" s="1"/>
  <c r="G335" i="12" s="1"/>
  <c r="G336" i="12" s="1"/>
  <c r="G337" i="12" s="1"/>
  <c r="G338" i="12" s="1"/>
  <c r="G339" i="12" s="1"/>
  <c r="G340" i="12" s="1"/>
  <c r="G341" i="12" s="1"/>
  <c r="G342" i="12" s="1"/>
  <c r="G343" i="12" s="1"/>
  <c r="G344" i="12" s="1"/>
  <c r="G345" i="12" s="1"/>
  <c r="G346" i="12" s="1"/>
  <c r="G347" i="12" s="1"/>
  <c r="G348" i="12" s="1"/>
  <c r="G349" i="12" s="1"/>
  <c r="G350" i="12" s="1"/>
  <c r="G351" i="12" s="1"/>
  <c r="G352" i="12" s="1"/>
  <c r="G353" i="12" s="1"/>
  <c r="G354" i="12" s="1"/>
  <c r="G355" i="12" s="1"/>
  <c r="G356" i="12" s="1"/>
  <c r="G357" i="12" s="1"/>
  <c r="G358" i="12" s="1"/>
  <c r="G359" i="12" s="1"/>
  <c r="G360" i="12" s="1"/>
  <c r="G361" i="12" s="1"/>
  <c r="G362" i="12" s="1"/>
  <c r="G363" i="12" s="1"/>
  <c r="G364" i="12" s="1"/>
  <c r="F325" i="12"/>
  <c r="F326" i="12" s="1"/>
  <c r="F327" i="12" s="1"/>
  <c r="F328" i="12" s="1"/>
  <c r="F329" i="12" s="1"/>
  <c r="F330" i="12" s="1"/>
  <c r="F331" i="12" s="1"/>
  <c r="F332" i="12" s="1"/>
  <c r="F333" i="12" s="1"/>
  <c r="F334" i="12" s="1"/>
  <c r="F335" i="12" s="1"/>
  <c r="F336" i="12" s="1"/>
  <c r="F337" i="12" s="1"/>
  <c r="F338" i="12" s="1"/>
  <c r="F339" i="12" s="1"/>
  <c r="F340" i="12" s="1"/>
  <c r="F341" i="12" s="1"/>
  <c r="F342" i="12" s="1"/>
  <c r="F343" i="12" s="1"/>
  <c r="F344" i="12" s="1"/>
  <c r="F345" i="12" s="1"/>
  <c r="F346" i="12" s="1"/>
  <c r="F347" i="12" s="1"/>
  <c r="F348" i="12" s="1"/>
  <c r="F349" i="12" s="1"/>
  <c r="F350" i="12" s="1"/>
  <c r="F351" i="12" s="1"/>
  <c r="F352" i="12" s="1"/>
  <c r="F353" i="12" s="1"/>
  <c r="F354" i="12" s="1"/>
  <c r="F355" i="12" s="1"/>
  <c r="F356" i="12" s="1"/>
  <c r="F357" i="12" s="1"/>
  <c r="F358" i="12" s="1"/>
  <c r="F359" i="12" s="1"/>
  <c r="F360" i="12" s="1"/>
  <c r="F361" i="12" s="1"/>
  <c r="F362" i="12" s="1"/>
  <c r="F363" i="12" s="1"/>
  <c r="F364" i="12" s="1"/>
  <c r="G285" i="12"/>
  <c r="G286" i="12" s="1"/>
  <c r="G287" i="12" s="1"/>
  <c r="G288" i="12" s="1"/>
  <c r="G289" i="12" s="1"/>
  <c r="G290" i="12" s="1"/>
  <c r="G291" i="12" s="1"/>
  <c r="G292" i="12" s="1"/>
  <c r="G293" i="12" s="1"/>
  <c r="G294" i="12" s="1"/>
  <c r="G295" i="12" s="1"/>
  <c r="G296" i="12" s="1"/>
  <c r="G297" i="12" s="1"/>
  <c r="G298" i="12" s="1"/>
  <c r="G299" i="12" s="1"/>
  <c r="G300" i="12" s="1"/>
  <c r="G301" i="12" s="1"/>
  <c r="G302" i="12" s="1"/>
  <c r="G303" i="12" s="1"/>
  <c r="G304" i="12" s="1"/>
  <c r="G305" i="12" s="1"/>
  <c r="G306" i="12" s="1"/>
  <c r="G307" i="12" s="1"/>
  <c r="G308" i="12" s="1"/>
  <c r="G309" i="12" s="1"/>
  <c r="G310" i="12" s="1"/>
  <c r="G311" i="12" s="1"/>
  <c r="G312" i="12" s="1"/>
  <c r="G313" i="12" s="1"/>
  <c r="G314" i="12" s="1"/>
  <c r="G315" i="12" s="1"/>
  <c r="G316" i="12" s="1"/>
  <c r="G317" i="12" s="1"/>
  <c r="G318" i="12" s="1"/>
  <c r="G319" i="12" s="1"/>
  <c r="G320" i="12" s="1"/>
  <c r="G321" i="12" s="1"/>
  <c r="G322" i="12" s="1"/>
  <c r="G323" i="12" s="1"/>
  <c r="G324" i="12" s="1"/>
  <c r="F285" i="12"/>
  <c r="F286" i="12" s="1"/>
  <c r="F287" i="12" s="1"/>
  <c r="F288" i="12" s="1"/>
  <c r="F289" i="12" s="1"/>
  <c r="F290" i="12" s="1"/>
  <c r="F291" i="12" s="1"/>
  <c r="F292" i="12" s="1"/>
  <c r="F293" i="12" s="1"/>
  <c r="F294" i="12" s="1"/>
  <c r="F295" i="12" s="1"/>
  <c r="F296" i="12" s="1"/>
  <c r="F297" i="12" s="1"/>
  <c r="F298" i="12" s="1"/>
  <c r="F299" i="12" s="1"/>
  <c r="F300" i="12" s="1"/>
  <c r="F301" i="12" s="1"/>
  <c r="F302" i="12" s="1"/>
  <c r="F303" i="12" s="1"/>
  <c r="F304" i="12" s="1"/>
  <c r="F305" i="12" s="1"/>
  <c r="F306" i="12" s="1"/>
  <c r="F307" i="12" s="1"/>
  <c r="F308" i="12" s="1"/>
  <c r="F309" i="12" s="1"/>
  <c r="F310" i="12" s="1"/>
  <c r="F311" i="12" s="1"/>
  <c r="F312" i="12" s="1"/>
  <c r="F313" i="12" s="1"/>
  <c r="F314" i="12" s="1"/>
  <c r="F315" i="12" s="1"/>
  <c r="F316" i="12" s="1"/>
  <c r="F317" i="12" s="1"/>
  <c r="F318" i="12" s="1"/>
  <c r="F319" i="12" s="1"/>
  <c r="F320" i="12" s="1"/>
  <c r="F321" i="12" s="1"/>
  <c r="F322" i="12" s="1"/>
  <c r="F323" i="12" s="1"/>
  <c r="F324" i="12" s="1"/>
  <c r="G245" i="12"/>
  <c r="G246" i="12" s="1"/>
  <c r="G247" i="12" s="1"/>
  <c r="G248" i="12" s="1"/>
  <c r="G249" i="12" s="1"/>
  <c r="G250" i="12" s="1"/>
  <c r="G251" i="12" s="1"/>
  <c r="G252" i="12" s="1"/>
  <c r="G253" i="12" s="1"/>
  <c r="G254" i="12" s="1"/>
  <c r="G255" i="12" s="1"/>
  <c r="G256" i="12" s="1"/>
  <c r="G257" i="12" s="1"/>
  <c r="G258" i="12" s="1"/>
  <c r="G259" i="12" s="1"/>
  <c r="G260" i="12" s="1"/>
  <c r="G261" i="12" s="1"/>
  <c r="G262" i="12" s="1"/>
  <c r="G263" i="12" s="1"/>
  <c r="G264" i="12" s="1"/>
  <c r="G265" i="12" s="1"/>
  <c r="G266" i="12" s="1"/>
  <c r="G267" i="12" s="1"/>
  <c r="G268" i="12" s="1"/>
  <c r="G269" i="12" s="1"/>
  <c r="G270" i="12" s="1"/>
  <c r="G271" i="12" s="1"/>
  <c r="G272" i="12" s="1"/>
  <c r="G273" i="12" s="1"/>
  <c r="G274" i="12" s="1"/>
  <c r="G275" i="12" s="1"/>
  <c r="G276" i="12" s="1"/>
  <c r="G277" i="12" s="1"/>
  <c r="G278" i="12" s="1"/>
  <c r="G279" i="12" s="1"/>
  <c r="G280" i="12" s="1"/>
  <c r="G281" i="12" s="1"/>
  <c r="G282" i="12" s="1"/>
  <c r="G283" i="12" s="1"/>
  <c r="G284" i="12" s="1"/>
  <c r="F245" i="12"/>
  <c r="F246" i="12" s="1"/>
  <c r="F247" i="12" s="1"/>
  <c r="F248" i="12" s="1"/>
  <c r="F249" i="12" s="1"/>
  <c r="F250" i="12" s="1"/>
  <c r="F251" i="12" s="1"/>
  <c r="F252" i="12" s="1"/>
  <c r="F253" i="12" s="1"/>
  <c r="F254" i="12" s="1"/>
  <c r="F255" i="12" s="1"/>
  <c r="F256" i="12" s="1"/>
  <c r="F257" i="12" s="1"/>
  <c r="F258" i="12" s="1"/>
  <c r="F259" i="12" s="1"/>
  <c r="F260" i="12" s="1"/>
  <c r="F261" i="12" s="1"/>
  <c r="F262" i="12" s="1"/>
  <c r="F263" i="12" s="1"/>
  <c r="F264" i="12" s="1"/>
  <c r="F265" i="12" s="1"/>
  <c r="F266" i="12" s="1"/>
  <c r="F267" i="12" s="1"/>
  <c r="F268" i="12" s="1"/>
  <c r="F269" i="12" s="1"/>
  <c r="F270" i="12" s="1"/>
  <c r="F271" i="12" s="1"/>
  <c r="F272" i="12" s="1"/>
  <c r="F273" i="12" s="1"/>
  <c r="F274" i="12" s="1"/>
  <c r="F275" i="12" s="1"/>
  <c r="F276" i="12" s="1"/>
  <c r="F277" i="12" s="1"/>
  <c r="F278" i="12" s="1"/>
  <c r="F279" i="12" s="1"/>
  <c r="F280" i="12" s="1"/>
  <c r="F281" i="12" s="1"/>
  <c r="F282" i="12" s="1"/>
  <c r="F283" i="12" s="1"/>
  <c r="F284" i="12" s="1"/>
  <c r="G205" i="12"/>
  <c r="G206" i="12" s="1"/>
  <c r="G207" i="12" s="1"/>
  <c r="G208" i="12" s="1"/>
  <c r="G209" i="12" s="1"/>
  <c r="G210" i="12" s="1"/>
  <c r="G211" i="12" s="1"/>
  <c r="G212" i="12" s="1"/>
  <c r="G213" i="12" s="1"/>
  <c r="G214" i="12" s="1"/>
  <c r="G215" i="12" s="1"/>
  <c r="G216" i="12" s="1"/>
  <c r="G217" i="12" s="1"/>
  <c r="G218" i="12" s="1"/>
  <c r="G219" i="12" s="1"/>
  <c r="G220" i="12" s="1"/>
  <c r="G221" i="12" s="1"/>
  <c r="G222" i="12" s="1"/>
  <c r="G223" i="12" s="1"/>
  <c r="G224" i="12" s="1"/>
  <c r="G225" i="12" s="1"/>
  <c r="G226" i="12" s="1"/>
  <c r="G227" i="12" s="1"/>
  <c r="G228" i="12" s="1"/>
  <c r="G229" i="12" s="1"/>
  <c r="G230" i="12" s="1"/>
  <c r="G231" i="12" s="1"/>
  <c r="G232" i="12" s="1"/>
  <c r="G233" i="12" s="1"/>
  <c r="G234" i="12" s="1"/>
  <c r="G235" i="12" s="1"/>
  <c r="G236" i="12" s="1"/>
  <c r="G237" i="12" s="1"/>
  <c r="G238" i="12" s="1"/>
  <c r="G239" i="12" s="1"/>
  <c r="G240" i="12" s="1"/>
  <c r="G241" i="12" s="1"/>
  <c r="G242" i="12" s="1"/>
  <c r="G243" i="12" s="1"/>
  <c r="G244" i="12" s="1"/>
  <c r="F205" i="12"/>
  <c r="F206" i="12" s="1"/>
  <c r="F207" i="12" s="1"/>
  <c r="F208" i="12" s="1"/>
  <c r="F209" i="12" s="1"/>
  <c r="F210" i="12" s="1"/>
  <c r="F211" i="12" s="1"/>
  <c r="F212" i="12" s="1"/>
  <c r="F213" i="12" s="1"/>
  <c r="F214" i="12" s="1"/>
  <c r="F215" i="12" s="1"/>
  <c r="F216" i="12" s="1"/>
  <c r="F217" i="12" s="1"/>
  <c r="F218" i="12" s="1"/>
  <c r="F219" i="12" s="1"/>
  <c r="F220" i="12" s="1"/>
  <c r="F221" i="12" s="1"/>
  <c r="F222" i="12" s="1"/>
  <c r="F223" i="12" s="1"/>
  <c r="F224" i="12" s="1"/>
  <c r="F225" i="12" s="1"/>
  <c r="F226" i="12" s="1"/>
  <c r="F227" i="12" s="1"/>
  <c r="F228" i="12" s="1"/>
  <c r="F229" i="12" s="1"/>
  <c r="F230" i="12" s="1"/>
  <c r="F231" i="12" s="1"/>
  <c r="F232" i="12" s="1"/>
  <c r="F233" i="12" s="1"/>
  <c r="F234" i="12" s="1"/>
  <c r="F235" i="12" s="1"/>
  <c r="F236" i="12" s="1"/>
  <c r="F237" i="12" s="1"/>
  <c r="F238" i="12" s="1"/>
  <c r="F239" i="12" s="1"/>
  <c r="F240" i="12" s="1"/>
  <c r="F241" i="12" s="1"/>
  <c r="F242" i="12" s="1"/>
  <c r="F243" i="12" s="1"/>
  <c r="F244" i="12" s="1"/>
  <c r="G165" i="12"/>
  <c r="G166" i="12" s="1"/>
  <c r="G167" i="12" s="1"/>
  <c r="G168" i="12" s="1"/>
  <c r="G169" i="12" s="1"/>
  <c r="G170" i="12" s="1"/>
  <c r="G171" i="12" s="1"/>
  <c r="G172" i="12" s="1"/>
  <c r="G173" i="12" s="1"/>
  <c r="G174" i="12" s="1"/>
  <c r="G175" i="12" s="1"/>
  <c r="G176" i="12" s="1"/>
  <c r="G177" i="12" s="1"/>
  <c r="G178" i="12" s="1"/>
  <c r="G179" i="12" s="1"/>
  <c r="G180" i="12" s="1"/>
  <c r="G181" i="12" s="1"/>
  <c r="F165" i="12"/>
  <c r="F166" i="12" s="1"/>
  <c r="F167" i="12" s="1"/>
  <c r="F168" i="12" s="1"/>
  <c r="F169" i="12" s="1"/>
  <c r="F170" i="12" s="1"/>
  <c r="F171" i="12" s="1"/>
  <c r="F172" i="12" s="1"/>
  <c r="F173" i="12" s="1"/>
  <c r="F174" i="12" s="1"/>
  <c r="F175" i="12" s="1"/>
  <c r="F176" i="12" s="1"/>
  <c r="F177" i="12" s="1"/>
  <c r="F178" i="12" s="1"/>
  <c r="F179" i="12" s="1"/>
  <c r="F180" i="12" s="1"/>
  <c r="F181" i="12" s="1"/>
  <c r="G125" i="12"/>
  <c r="G126" i="12" s="1"/>
  <c r="G127" i="12" s="1"/>
  <c r="G128" i="12" s="1"/>
  <c r="G129" i="12" s="1"/>
  <c r="G130" i="12" s="1"/>
  <c r="G131" i="12" s="1"/>
  <c r="G132" i="12" s="1"/>
  <c r="G133" i="12" s="1"/>
  <c r="G134" i="12" s="1"/>
  <c r="G135" i="12" s="1"/>
  <c r="G136" i="12" s="1"/>
  <c r="G137" i="12" s="1"/>
  <c r="G138" i="12" s="1"/>
  <c r="G139" i="12" s="1"/>
  <c r="G140" i="12" s="1"/>
  <c r="G141" i="12" s="1"/>
  <c r="G142" i="12" s="1"/>
  <c r="G143" i="12" s="1"/>
  <c r="G144" i="12" s="1"/>
  <c r="G145" i="12" s="1"/>
  <c r="G146" i="12" s="1"/>
  <c r="G147" i="12" s="1"/>
  <c r="G148" i="12" s="1"/>
  <c r="G149" i="12" s="1"/>
  <c r="G150" i="12" s="1"/>
  <c r="G151" i="12" s="1"/>
  <c r="G152" i="12" s="1"/>
  <c r="G153" i="12" s="1"/>
  <c r="G154" i="12" s="1"/>
  <c r="G155" i="12" s="1"/>
  <c r="G156" i="12" s="1"/>
  <c r="G157" i="12" s="1"/>
  <c r="G158" i="12" s="1"/>
  <c r="G159" i="12" s="1"/>
  <c r="G160" i="12" s="1"/>
  <c r="G161" i="12" s="1"/>
  <c r="G162" i="12" s="1"/>
  <c r="G163" i="12" s="1"/>
  <c r="G164" i="12" s="1"/>
  <c r="F125" i="12"/>
  <c r="F126" i="12" s="1"/>
  <c r="F127" i="12" s="1"/>
  <c r="F128" i="12" s="1"/>
  <c r="F129" i="12" s="1"/>
  <c r="F130" i="12" s="1"/>
  <c r="F131" i="12" s="1"/>
  <c r="F132" i="12" s="1"/>
  <c r="F133" i="12" s="1"/>
  <c r="F134" i="12" s="1"/>
  <c r="F135" i="12" s="1"/>
  <c r="F136" i="12" s="1"/>
  <c r="F137" i="12" s="1"/>
  <c r="F138" i="12" s="1"/>
  <c r="F139" i="12" s="1"/>
  <c r="F140" i="12" s="1"/>
  <c r="F141" i="12" s="1"/>
  <c r="F142" i="12" s="1"/>
  <c r="F143" i="12" s="1"/>
  <c r="F144" i="12" s="1"/>
  <c r="F145" i="12" s="1"/>
  <c r="F146" i="12" s="1"/>
  <c r="F147" i="12" s="1"/>
  <c r="F148" i="12" s="1"/>
  <c r="F149" i="12" s="1"/>
  <c r="F150" i="12" s="1"/>
  <c r="F151" i="12" s="1"/>
  <c r="F152" i="12" s="1"/>
  <c r="F153" i="12" s="1"/>
  <c r="F154" i="12" s="1"/>
  <c r="F155" i="12" s="1"/>
  <c r="F156" i="12" s="1"/>
  <c r="F157" i="12" s="1"/>
  <c r="F158" i="12" s="1"/>
  <c r="F159" i="12" s="1"/>
  <c r="F160" i="12" s="1"/>
  <c r="F161" i="12" s="1"/>
  <c r="F162" i="12" s="1"/>
  <c r="F163" i="12" s="1"/>
  <c r="F164" i="12" s="1"/>
  <c r="G85" i="12"/>
  <c r="G86" i="12" s="1"/>
  <c r="G87" i="12" s="1"/>
  <c r="G88" i="12" s="1"/>
  <c r="G89" i="12" s="1"/>
  <c r="G90" i="12" s="1"/>
  <c r="G91" i="12" s="1"/>
  <c r="G92" i="12" s="1"/>
  <c r="G93" i="12" s="1"/>
  <c r="G94" i="12" s="1"/>
  <c r="G95" i="12" s="1"/>
  <c r="G96" i="12" s="1"/>
  <c r="G97" i="12" s="1"/>
  <c r="G98" i="12" s="1"/>
  <c r="G99" i="12" s="1"/>
  <c r="G100" i="12" s="1"/>
  <c r="G101" i="12" s="1"/>
  <c r="G102" i="12" s="1"/>
  <c r="G103" i="12" s="1"/>
  <c r="G104" i="12" s="1"/>
  <c r="G105" i="12" s="1"/>
  <c r="G106" i="12" s="1"/>
  <c r="G107" i="12" s="1"/>
  <c r="G108" i="12" s="1"/>
  <c r="G109" i="12" s="1"/>
  <c r="G110" i="12" s="1"/>
  <c r="G111" i="12" s="1"/>
  <c r="G112" i="12" s="1"/>
  <c r="G113" i="12" s="1"/>
  <c r="G114" i="12" s="1"/>
  <c r="G115" i="12" s="1"/>
  <c r="G116" i="12" s="1"/>
  <c r="G117" i="12" s="1"/>
  <c r="G118" i="12" s="1"/>
  <c r="G119" i="12" s="1"/>
  <c r="G120" i="12" s="1"/>
  <c r="G121" i="12" s="1"/>
  <c r="G122" i="12" s="1"/>
  <c r="G123" i="12" s="1"/>
  <c r="G124" i="12" s="1"/>
  <c r="F85" i="12"/>
  <c r="F86" i="12" s="1"/>
  <c r="F87" i="12" s="1"/>
  <c r="F88" i="12" s="1"/>
  <c r="F89" i="12" s="1"/>
  <c r="F90" i="12" s="1"/>
  <c r="F91" i="12" s="1"/>
  <c r="F92" i="12" s="1"/>
  <c r="F93" i="12" s="1"/>
  <c r="F94" i="12" s="1"/>
  <c r="F95" i="12" s="1"/>
  <c r="F96" i="12" s="1"/>
  <c r="F97" i="12" s="1"/>
  <c r="F98" i="12" s="1"/>
  <c r="F99" i="12" s="1"/>
  <c r="F100" i="12" s="1"/>
  <c r="F101" i="12" s="1"/>
  <c r="F102" i="12" s="1"/>
  <c r="F103" i="12" s="1"/>
  <c r="F104" i="12" s="1"/>
  <c r="F105" i="12" s="1"/>
  <c r="F106" i="12" s="1"/>
  <c r="F107" i="12" s="1"/>
  <c r="F108" i="12" s="1"/>
  <c r="F109" i="12" s="1"/>
  <c r="F110" i="12" s="1"/>
  <c r="F111" i="12" s="1"/>
  <c r="F112" i="12" s="1"/>
  <c r="F113" i="12" s="1"/>
  <c r="F114" i="12" s="1"/>
  <c r="F115" i="12" s="1"/>
  <c r="F116" i="12" s="1"/>
  <c r="F117" i="12" s="1"/>
  <c r="F118" i="12" s="1"/>
  <c r="F119" i="12" s="1"/>
  <c r="F120" i="12" s="1"/>
  <c r="F121" i="12" s="1"/>
  <c r="F122" i="12" s="1"/>
  <c r="F123" i="12" s="1"/>
  <c r="F124" i="12" s="1"/>
  <c r="G45" i="12"/>
  <c r="G46" i="12" s="1"/>
  <c r="G47" i="12" s="1"/>
  <c r="G48" i="12" s="1"/>
  <c r="G49" i="12" s="1"/>
  <c r="G50" i="12" s="1"/>
  <c r="G51" i="12" s="1"/>
  <c r="G52" i="12" s="1"/>
  <c r="G53" i="12" s="1"/>
  <c r="G54" i="12" s="1"/>
  <c r="G55" i="12" s="1"/>
  <c r="G56" i="12" s="1"/>
  <c r="G57" i="12" s="1"/>
  <c r="G58" i="12" s="1"/>
  <c r="G59" i="12" s="1"/>
  <c r="G60" i="12" s="1"/>
  <c r="G61" i="12" s="1"/>
  <c r="G62" i="12" s="1"/>
  <c r="G63" i="12" s="1"/>
  <c r="G64" i="12" s="1"/>
  <c r="G65" i="12" s="1"/>
  <c r="G66" i="12" s="1"/>
  <c r="G67" i="12" s="1"/>
  <c r="G68" i="12" s="1"/>
  <c r="G69" i="12" s="1"/>
  <c r="G70" i="12" s="1"/>
  <c r="G71" i="12" s="1"/>
  <c r="G72" i="12" s="1"/>
  <c r="G73" i="12" s="1"/>
  <c r="G74" i="12" s="1"/>
  <c r="G75" i="12" s="1"/>
  <c r="G76" i="12" s="1"/>
  <c r="G77" i="12" s="1"/>
  <c r="G78" i="12" s="1"/>
  <c r="G79" i="12" s="1"/>
  <c r="G80" i="12" s="1"/>
  <c r="G81" i="12" s="1"/>
  <c r="F45" i="12"/>
  <c r="F46" i="12" s="1"/>
  <c r="F47" i="12" s="1"/>
  <c r="F48" i="12" s="1"/>
  <c r="F49" i="12" s="1"/>
  <c r="F50" i="12" s="1"/>
  <c r="F51" i="12" s="1"/>
  <c r="F52" i="12" s="1"/>
  <c r="F53" i="12" s="1"/>
  <c r="F54" i="12" s="1"/>
  <c r="F55" i="12" s="1"/>
  <c r="F56" i="12" s="1"/>
  <c r="F57" i="12" s="1"/>
  <c r="F58" i="12" s="1"/>
  <c r="F59" i="12" s="1"/>
  <c r="F60" i="12" s="1"/>
  <c r="F61" i="12" s="1"/>
  <c r="F62" i="12" s="1"/>
  <c r="F63" i="12" s="1"/>
  <c r="F64" i="12" s="1"/>
  <c r="F65" i="12" s="1"/>
  <c r="F66" i="12" s="1"/>
  <c r="F67" i="12" s="1"/>
  <c r="F68" i="12" s="1"/>
  <c r="F69" i="12" s="1"/>
  <c r="F70" i="12" s="1"/>
  <c r="F71" i="12" s="1"/>
  <c r="F72" i="12" s="1"/>
  <c r="F73" i="12" s="1"/>
  <c r="F74" i="12" s="1"/>
  <c r="F75" i="12" s="1"/>
  <c r="F76" i="12" s="1"/>
  <c r="F77" i="12" s="1"/>
  <c r="F78" i="12" s="1"/>
  <c r="F79" i="12" s="1"/>
  <c r="F80" i="12" s="1"/>
  <c r="F81" i="12" s="1"/>
  <c r="G5" i="12"/>
  <c r="G6" i="12" s="1"/>
  <c r="G7" i="12" s="1"/>
  <c r="G8" i="12" s="1"/>
  <c r="G9" i="12" s="1"/>
  <c r="G10" i="12" s="1"/>
  <c r="G11" i="12" s="1"/>
  <c r="G12" i="12" s="1"/>
  <c r="G13" i="12" s="1"/>
  <c r="G14" i="12" s="1"/>
  <c r="G15" i="12" s="1"/>
  <c r="G16" i="12" s="1"/>
  <c r="G17" i="12" s="1"/>
  <c r="G18" i="12" s="1"/>
  <c r="G19" i="12" s="1"/>
  <c r="G20" i="12" s="1"/>
  <c r="G21" i="12" s="1"/>
  <c r="G22" i="12" s="1"/>
  <c r="G23" i="12" s="1"/>
  <c r="G24" i="12" s="1"/>
  <c r="G25" i="12" s="1"/>
  <c r="G26" i="12" s="1"/>
  <c r="G27" i="12" s="1"/>
  <c r="G28" i="12" s="1"/>
  <c r="G29" i="12" s="1"/>
  <c r="G30" i="12" s="1"/>
  <c r="G31" i="12" s="1"/>
  <c r="G32" i="12" s="1"/>
  <c r="G33" i="12" s="1"/>
  <c r="G34" i="12" s="1"/>
  <c r="G35" i="12" s="1"/>
  <c r="G36" i="12" s="1"/>
  <c r="G37" i="12" s="1"/>
  <c r="G38" i="12" s="1"/>
  <c r="G39" i="12" s="1"/>
  <c r="G40" i="12" s="1"/>
  <c r="G41" i="12" s="1"/>
  <c r="G42" i="12" s="1"/>
  <c r="G43" i="12" s="1"/>
  <c r="G44" i="12" s="1"/>
  <c r="F6" i="12"/>
  <c r="F7" i="12" s="1"/>
  <c r="F8" i="12" s="1"/>
  <c r="F9" i="12" s="1"/>
  <c r="F10" i="12" s="1"/>
  <c r="F11" i="12" s="1"/>
  <c r="F12" i="12" s="1"/>
  <c r="F13" i="12" s="1"/>
  <c r="F14" i="12" s="1"/>
  <c r="F15" i="12" s="1"/>
  <c r="F16" i="12" s="1"/>
  <c r="F17" i="12" s="1"/>
  <c r="F18" i="12" s="1"/>
  <c r="F19" i="12" s="1"/>
  <c r="F20" i="12" s="1"/>
  <c r="F21" i="12" s="1"/>
  <c r="F22" i="12" s="1"/>
  <c r="F23" i="12" s="1"/>
  <c r="F24" i="12" s="1"/>
  <c r="F25" i="12" s="1"/>
  <c r="F26" i="12" s="1"/>
  <c r="F27" i="12" s="1"/>
  <c r="F28" i="12" s="1"/>
  <c r="F29" i="12" s="1"/>
  <c r="F30" i="12" s="1"/>
  <c r="F31" i="12" s="1"/>
  <c r="F32" i="12" s="1"/>
  <c r="F33" i="12" s="1"/>
  <c r="F34" i="12" s="1"/>
  <c r="F35" i="12" s="1"/>
  <c r="F36" i="12" s="1"/>
  <c r="F37" i="12" s="1"/>
  <c r="F38" i="12" s="1"/>
  <c r="F39" i="12" s="1"/>
  <c r="F40" i="12" s="1"/>
  <c r="F41" i="12" s="1"/>
  <c r="F42" i="12" s="1"/>
  <c r="F43" i="12" s="1"/>
  <c r="F44" i="12" s="1"/>
  <c r="AA84" i="12"/>
  <c r="AF81" i="12"/>
  <c r="AB39" i="12"/>
  <c r="AB38" i="12"/>
  <c r="AB37" i="12"/>
  <c r="AJ32" i="12"/>
  <c r="AJ36" i="12" s="1"/>
  <c r="AI32" i="12"/>
  <c r="AI36" i="12" s="1"/>
  <c r="AH32" i="12"/>
  <c r="AH36" i="12" s="1"/>
  <c r="AG32" i="12"/>
  <c r="AG36" i="12" s="1"/>
  <c r="AF32" i="12"/>
  <c r="AF36" i="12" s="1"/>
  <c r="AE32" i="12"/>
  <c r="AE36" i="12" s="1"/>
  <c r="AD32" i="12"/>
  <c r="AD36" i="12" s="1"/>
  <c r="AC32" i="12"/>
  <c r="AC36" i="12" s="1"/>
  <c r="AB32" i="12"/>
  <c r="AB36" i="12" s="1"/>
  <c r="AG83" i="12" l="1"/>
  <c r="AE84" i="12"/>
  <c r="AI84" i="12"/>
  <c r="AB83" i="12"/>
  <c r="AF84" i="12"/>
  <c r="AF82" i="12"/>
  <c r="AF86" i="12" s="1"/>
  <c r="AA96" i="12"/>
  <c r="AA92" i="12"/>
  <c r="AA60" i="12"/>
  <c r="AB48" i="12"/>
  <c r="AC45" i="12"/>
  <c r="AD45" i="12" s="1"/>
  <c r="AE45" i="12" s="1"/>
  <c r="AF45" i="12" s="1"/>
  <c r="AG45" i="12" s="1"/>
  <c r="AH45" i="12" s="1"/>
  <c r="AI45" i="12" s="1"/>
  <c r="AJ45" i="12" s="1"/>
  <c r="AB92" i="12"/>
  <c r="AB55" i="12"/>
  <c r="AC55" i="12" s="1"/>
  <c r="AD55" i="12" s="1"/>
  <c r="AE55" i="12" s="1"/>
  <c r="AF55" i="12" s="1"/>
  <c r="AG55" i="12" s="1"/>
  <c r="AH55" i="12" s="1"/>
  <c r="AI55" i="12" s="1"/>
  <c r="AJ55" i="12" s="1"/>
  <c r="AK55" i="12" s="1"/>
  <c r="AC48" i="12"/>
  <c r="AA100" i="12"/>
  <c r="AB93" i="12"/>
  <c r="AC49" i="12"/>
  <c r="AD49" i="12" s="1"/>
  <c r="AE49" i="12" s="1"/>
  <c r="AF49" i="12" s="1"/>
  <c r="AG49" i="12" s="1"/>
  <c r="AH49" i="12" s="1"/>
  <c r="AI49" i="12" s="1"/>
  <c r="AJ49" i="12" s="1"/>
  <c r="AK49" i="12" s="1"/>
  <c r="AB96" i="12"/>
  <c r="AF93" i="12"/>
  <c r="AJ93" i="12"/>
  <c r="AF94" i="12"/>
  <c r="AJ94" i="12"/>
  <c r="AC97" i="12"/>
  <c r="AC100" i="12"/>
  <c r="AA57" i="12"/>
  <c r="AK47" i="12"/>
  <c r="AA59" i="12"/>
  <c r="AB57" i="12"/>
  <c r="AD81" i="12"/>
  <c r="AD82" i="12" s="1"/>
  <c r="AH81" i="12"/>
  <c r="AH82" i="12" s="1"/>
  <c r="AA93" i="12"/>
  <c r="AE93" i="12"/>
  <c r="AI93" i="12"/>
  <c r="AA97" i="12"/>
  <c r="AE97" i="12"/>
  <c r="AC98" i="12"/>
  <c r="AJ81" i="12"/>
  <c r="AJ82" i="12" s="1"/>
  <c r="AC94" i="12"/>
  <c r="AG94" i="12"/>
  <c r="AB97" i="12"/>
  <c r="AF97" i="12"/>
  <c r="AB101" i="12"/>
  <c r="AF103" i="12"/>
  <c r="AF83" i="12"/>
  <c r="AF85" i="12" s="1"/>
  <c r="AJ84" i="12"/>
  <c r="AB94" i="12"/>
  <c r="AK46" i="12"/>
  <c r="AA58" i="12"/>
  <c r="AA99" i="12"/>
  <c r="AC59" i="12"/>
  <c r="AA103" i="12"/>
  <c r="AC93" i="12"/>
  <c r="AG93" i="12"/>
  <c r="AD94" i="12"/>
  <c r="AH94" i="12"/>
  <c r="AA98" i="12"/>
  <c r="AA102" i="12"/>
  <c r="AB81" i="12"/>
  <c r="AJ83" i="12"/>
  <c r="AD93" i="12"/>
  <c r="AH93" i="12"/>
  <c r="AA94" i="12"/>
  <c r="AE94" i="12"/>
  <c r="AI94" i="12"/>
  <c r="AD97" i="12"/>
  <c r="AB98" i="12"/>
  <c r="AB100" i="12"/>
  <c r="AB84" i="12"/>
  <c r="AC103" i="12"/>
  <c r="AG103" i="12"/>
  <c r="AC81" i="12"/>
  <c r="AC82" i="12" s="1"/>
  <c r="AC86" i="12" s="1"/>
  <c r="AG81" i="12"/>
  <c r="AG85" i="12" s="1"/>
  <c r="AC83" i="12"/>
  <c r="AD98" i="12"/>
  <c r="AD100" i="12"/>
  <c r="AD103" i="12"/>
  <c r="AH103" i="12"/>
  <c r="AD83" i="12"/>
  <c r="AH83" i="12"/>
  <c r="AD84" i="12"/>
  <c r="AH84" i="12"/>
  <c r="AA101" i="12"/>
  <c r="AA81" i="12"/>
  <c r="AA82" i="12" s="1"/>
  <c r="AA86" i="12" s="1"/>
  <c r="AE81" i="12"/>
  <c r="AE85" i="12" s="1"/>
  <c r="AI81" i="12"/>
  <c r="AI85" i="12" s="1"/>
  <c r="AA83" i="12"/>
  <c r="AD102" i="12" l="1"/>
  <c r="AB85" i="12"/>
  <c r="AA95" i="12"/>
  <c r="AA105" i="12" s="1"/>
  <c r="AF87" i="12"/>
  <c r="AB82" i="12"/>
  <c r="AB86" i="12" s="1"/>
  <c r="AB95" i="12"/>
  <c r="AI82" i="12"/>
  <c r="AI86" i="12" s="1"/>
  <c r="AI87" i="12" s="1"/>
  <c r="AG82" i="12"/>
  <c r="AG86" i="12" s="1"/>
  <c r="AJ86" i="12"/>
  <c r="AE82" i="12"/>
  <c r="AE86" i="12" s="1"/>
  <c r="AE87" i="12" s="1"/>
  <c r="AC92" i="12"/>
  <c r="AC104" i="12" s="1"/>
  <c r="AA62" i="12"/>
  <c r="AD92" i="12"/>
  <c r="AD104" i="12" s="1"/>
  <c r="AB105" i="12"/>
  <c r="AG102" i="12"/>
  <c r="AF102" i="12"/>
  <c r="AE102" i="12"/>
  <c r="AB104" i="12"/>
  <c r="AH102" i="12"/>
  <c r="AJ102" i="12"/>
  <c r="AE96" i="12"/>
  <c r="AC102" i="12"/>
  <c r="AD48" i="12"/>
  <c r="AC95" i="12"/>
  <c r="AB102" i="12"/>
  <c r="AC96" i="12"/>
  <c r="AA106" i="12"/>
  <c r="AA61" i="12"/>
  <c r="AA63" i="12" s="1"/>
  <c r="AC57" i="12"/>
  <c r="AC61" i="12" s="1"/>
  <c r="AI102" i="12"/>
  <c r="AG96" i="12"/>
  <c r="AH96" i="12"/>
  <c r="AD96" i="12"/>
  <c r="AJ96" i="12"/>
  <c r="AI96" i="12"/>
  <c r="AF96" i="12"/>
  <c r="AA104" i="12"/>
  <c r="AB59" i="12"/>
  <c r="AB61" i="12" s="1"/>
  <c r="AA85" i="12"/>
  <c r="AA87" i="12" s="1"/>
  <c r="AG87" i="12"/>
  <c r="AE103" i="12"/>
  <c r="AD85" i="12"/>
  <c r="AC99" i="12"/>
  <c r="AC106" i="12" s="1"/>
  <c r="AC108" i="12" s="1"/>
  <c r="AA107" i="12"/>
  <c r="AC85" i="12"/>
  <c r="AC87" i="12" s="1"/>
  <c r="AB60" i="12"/>
  <c r="AB99" i="12"/>
  <c r="AB106" i="12" s="1"/>
  <c r="AD86" i="12"/>
  <c r="AD57" i="12"/>
  <c r="AH85" i="12"/>
  <c r="AE100" i="12"/>
  <c r="AB58" i="12"/>
  <c r="AI103" i="12"/>
  <c r="AB103" i="12"/>
  <c r="AH86" i="12"/>
  <c r="AJ85" i="12"/>
  <c r="AG97" i="12"/>
  <c r="AB87" i="12" l="1"/>
  <c r="AA108" i="12"/>
  <c r="AJ87" i="12"/>
  <c r="AB108" i="12"/>
  <c r="AB107" i="12"/>
  <c r="AB109" i="12" s="1"/>
  <c r="AE48" i="12"/>
  <c r="AD95" i="12"/>
  <c r="AH87" i="12"/>
  <c r="AA109" i="12"/>
  <c r="AH97" i="12"/>
  <c r="AB62" i="12"/>
  <c r="AB63" i="12" s="1"/>
  <c r="AC101" i="12"/>
  <c r="AC107" i="12" s="1"/>
  <c r="AC60" i="12"/>
  <c r="AC58" i="12"/>
  <c r="AC105" i="12"/>
  <c r="AD87" i="12"/>
  <c r="AE98" i="12"/>
  <c r="AK56" i="12"/>
  <c r="AJ103" i="12"/>
  <c r="AF100" i="12"/>
  <c r="AD99" i="12"/>
  <c r="AD106" i="12" s="1"/>
  <c r="AD108" i="12" s="1"/>
  <c r="AD59" i="12"/>
  <c r="AD61" i="12" s="1"/>
  <c r="AE57" i="12"/>
  <c r="AE92" i="12"/>
  <c r="AE104" i="12" s="1"/>
  <c r="AA110" i="12" l="1"/>
  <c r="AB110" i="12"/>
  <c r="AC62" i="12"/>
  <c r="AC63" i="12" s="1"/>
  <c r="AF48" i="12"/>
  <c r="AE95" i="12"/>
  <c r="AC109" i="12"/>
  <c r="AC110" i="12" s="1"/>
  <c r="AG100" i="12"/>
  <c r="AF59" i="12"/>
  <c r="AF98" i="12"/>
  <c r="AD58" i="12"/>
  <c r="AD105" i="12"/>
  <c r="AE99" i="12"/>
  <c r="AE59" i="12"/>
  <c r="AE61" i="12" s="1"/>
  <c r="AF57" i="12"/>
  <c r="AF92" i="12"/>
  <c r="AF104" i="12" s="1"/>
  <c r="AI97" i="12"/>
  <c r="AE106" i="12"/>
  <c r="AE108" i="12" s="1"/>
  <c r="AD60" i="12"/>
  <c r="AD101" i="12"/>
  <c r="AD107" i="12" s="1"/>
  <c r="AF61" i="12" l="1"/>
  <c r="AG48" i="12"/>
  <c r="AF95" i="12"/>
  <c r="AD109" i="12"/>
  <c r="AD110" i="12" s="1"/>
  <c r="AD62" i="12"/>
  <c r="AD63" i="12" s="1"/>
  <c r="AH100" i="12"/>
  <c r="AK50" i="12"/>
  <c r="AJ97" i="12"/>
  <c r="AG57" i="12"/>
  <c r="AG92" i="12"/>
  <c r="AG104" i="12" s="1"/>
  <c r="AF99" i="12"/>
  <c r="AF106" i="12" s="1"/>
  <c r="AF108" i="12" s="1"/>
  <c r="AE60" i="12"/>
  <c r="AE101" i="12"/>
  <c r="AE107" i="12" s="1"/>
  <c r="AE58" i="12"/>
  <c r="AE105" i="12"/>
  <c r="AG98" i="12"/>
  <c r="AG59" i="12"/>
  <c r="AH48" i="12" l="1"/>
  <c r="AG95" i="12"/>
  <c r="AE109" i="12"/>
  <c r="AE110" i="12" s="1"/>
  <c r="AE62" i="12"/>
  <c r="AE63" i="12" s="1"/>
  <c r="AG61" i="12"/>
  <c r="AH98" i="12"/>
  <c r="AF58" i="12"/>
  <c r="AF105" i="12"/>
  <c r="AH57" i="12"/>
  <c r="AH92" i="12"/>
  <c r="AH104" i="12" s="1"/>
  <c r="AI100" i="12"/>
  <c r="AF60" i="12"/>
  <c r="AF101" i="12"/>
  <c r="AF107" i="12" s="1"/>
  <c r="AG99" i="12"/>
  <c r="AG106" i="12" s="1"/>
  <c r="AG108" i="12" s="1"/>
  <c r="AI48" i="12" l="1"/>
  <c r="AH95" i="12"/>
  <c r="AG101" i="12"/>
  <c r="AG107" i="12" s="1"/>
  <c r="AG60" i="12"/>
  <c r="AF62" i="12"/>
  <c r="AF63" i="12" s="1"/>
  <c r="AH99" i="12"/>
  <c r="AH106" i="12" s="1"/>
  <c r="AH108" i="12" s="1"/>
  <c r="AI57" i="12"/>
  <c r="AI92" i="12"/>
  <c r="AI104" i="12" s="1"/>
  <c r="AK53" i="12"/>
  <c r="AJ100" i="12"/>
  <c r="AF109" i="12"/>
  <c r="AF110" i="12" s="1"/>
  <c r="AH59" i="12"/>
  <c r="AH61" i="12" s="1"/>
  <c r="AG58" i="12"/>
  <c r="AG105" i="12"/>
  <c r="AI59" i="12"/>
  <c r="AI98" i="12"/>
  <c r="AJ48" i="12" l="1"/>
  <c r="AJ95" i="12" s="1"/>
  <c r="AI95" i="12"/>
  <c r="AG109" i="12"/>
  <c r="AG110" i="12" s="1"/>
  <c r="AG62" i="12"/>
  <c r="AG63" i="12" s="1"/>
  <c r="AH58" i="12"/>
  <c r="AH105" i="12"/>
  <c r="AJ59" i="12"/>
  <c r="AI99" i="12"/>
  <c r="AI106" i="12" s="1"/>
  <c r="AI108" i="12" s="1"/>
  <c r="AH60" i="12"/>
  <c r="AH101" i="12"/>
  <c r="AH107" i="12" s="1"/>
  <c r="AJ98" i="12"/>
  <c r="AK51" i="12"/>
  <c r="AJ57" i="12"/>
  <c r="AK45" i="12"/>
  <c r="AJ92" i="12"/>
  <c r="AJ104" i="12" s="1"/>
  <c r="AI61" i="12"/>
  <c r="AH109" i="12" l="1"/>
  <c r="AH110" i="12" s="1"/>
  <c r="AI58" i="12"/>
  <c r="AI105" i="12"/>
  <c r="AJ61" i="12"/>
  <c r="AK52" i="12"/>
  <c r="AJ99" i="12"/>
  <c r="AJ106" i="12" s="1"/>
  <c r="AJ108" i="12" s="1"/>
  <c r="AH62" i="12"/>
  <c r="AH63" i="12" s="1"/>
  <c r="AI101" i="12"/>
  <c r="AI107" i="12" s="1"/>
  <c r="AI60" i="12"/>
  <c r="AI109" i="12" l="1"/>
  <c r="AI110" i="12" s="1"/>
  <c r="AJ60" i="12"/>
  <c r="AK54" i="12"/>
  <c r="AJ101" i="12"/>
  <c r="AJ107" i="12" s="1"/>
  <c r="AK48" i="12"/>
  <c r="AJ58" i="12"/>
  <c r="AJ62" i="12" s="1"/>
  <c r="AJ63" i="12" s="1"/>
  <c r="AJ105" i="12"/>
  <c r="AI62" i="12"/>
  <c r="AI63" i="12" s="1"/>
  <c r="AJ109" i="12" l="1"/>
  <c r="AJ110" i="12" s="1"/>
  <c r="AB80" i="2" l="1"/>
  <c r="AB78" i="2"/>
  <c r="AA54" i="2" l="1"/>
  <c r="AA53" i="2"/>
  <c r="AA52" i="2"/>
  <c r="AA51" i="2"/>
  <c r="AA55" i="2"/>
  <c r="AA56" i="2"/>
  <c r="AA50" i="2"/>
  <c r="AA49" i="2"/>
  <c r="AA48" i="2"/>
  <c r="AA47" i="2"/>
  <c r="AA46" i="2"/>
  <c r="AB46" i="2" s="1"/>
  <c r="AA45" i="2"/>
  <c r="AB45" i="2" s="1"/>
  <c r="AB32" i="2"/>
  <c r="AB36" i="2" s="1"/>
  <c r="AB51" i="2" l="1"/>
  <c r="AC51" i="2" s="1"/>
  <c r="AB48" i="2"/>
  <c r="AB54" i="2"/>
  <c r="AC54" i="2" s="1"/>
  <c r="AB47" i="2"/>
  <c r="AC47" i="2" s="1"/>
  <c r="AB55" i="2"/>
  <c r="AC55" i="2" s="1"/>
  <c r="AA57" i="2"/>
  <c r="AB56" i="2"/>
  <c r="AB103" i="2" s="1"/>
  <c r="AB52" i="2"/>
  <c r="AC52" i="2" s="1"/>
  <c r="AA58" i="2"/>
  <c r="AB49" i="2"/>
  <c r="AB53" i="2"/>
  <c r="AA59" i="2"/>
  <c r="AB50" i="2"/>
  <c r="AA60" i="2"/>
  <c r="AC46" i="2"/>
  <c r="AC45" i="2"/>
  <c r="AA69" i="2"/>
  <c r="AA92" i="2" s="1"/>
  <c r="F165" i="2"/>
  <c r="F166" i="2" s="1"/>
  <c r="F167" i="2" s="1"/>
  <c r="F168" i="2" s="1"/>
  <c r="F169" i="2" s="1"/>
  <c r="F170" i="2" s="1"/>
  <c r="F171" i="2" s="1"/>
  <c r="F172" i="2" s="1"/>
  <c r="F173" i="2" s="1"/>
  <c r="F174" i="2" s="1"/>
  <c r="F175" i="2" s="1"/>
  <c r="F176" i="2" s="1"/>
  <c r="F177" i="2" s="1"/>
  <c r="F178" i="2" s="1"/>
  <c r="F179" i="2" s="1"/>
  <c r="F180" i="2" s="1"/>
  <c r="F181" i="2" s="1"/>
  <c r="F125" i="2"/>
  <c r="F126" i="2" s="1"/>
  <c r="F127" i="2" s="1"/>
  <c r="F128" i="2" s="1"/>
  <c r="F85" i="2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45" i="2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6" i="2"/>
  <c r="F7" i="2" s="1"/>
  <c r="F8" i="2" l="1"/>
  <c r="F9" i="2" s="1"/>
  <c r="F10" i="2" s="1"/>
  <c r="AB101" i="2"/>
  <c r="AC48" i="2"/>
  <c r="AB57" i="2"/>
  <c r="AA62" i="2"/>
  <c r="AB59" i="2"/>
  <c r="AB60" i="2"/>
  <c r="AB58" i="2"/>
  <c r="AC49" i="2"/>
  <c r="AC56" i="2"/>
  <c r="AC60" i="2" s="1"/>
  <c r="AA61" i="2"/>
  <c r="AC53" i="2"/>
  <c r="AD53" i="2" s="1"/>
  <c r="AC50" i="2"/>
  <c r="AD50" i="2" s="1"/>
  <c r="AC57" i="2"/>
  <c r="AD47" i="2"/>
  <c r="AD45" i="2"/>
  <c r="AE45" i="2" s="1"/>
  <c r="AD52" i="2"/>
  <c r="AD46" i="2"/>
  <c r="AD55" i="2"/>
  <c r="AD51" i="2"/>
  <c r="AD54" i="2"/>
  <c r="AJ80" i="2"/>
  <c r="AI80" i="2"/>
  <c r="AH80" i="2"/>
  <c r="AG80" i="2"/>
  <c r="AF80" i="2"/>
  <c r="AE80" i="2"/>
  <c r="AD80" i="2"/>
  <c r="AC80" i="2"/>
  <c r="AA80" i="2"/>
  <c r="AA103" i="2" s="1"/>
  <c r="AJ79" i="2"/>
  <c r="AI79" i="2"/>
  <c r="AH79" i="2"/>
  <c r="AG79" i="2"/>
  <c r="AF79" i="2"/>
  <c r="AE79" i="2"/>
  <c r="AD79" i="2"/>
  <c r="AC79" i="2"/>
  <c r="AC102" i="2" s="1"/>
  <c r="AB79" i="2"/>
  <c r="AB102" i="2" s="1"/>
  <c r="AA79" i="2"/>
  <c r="AA102" i="2" s="1"/>
  <c r="AJ78" i="2"/>
  <c r="AI78" i="2"/>
  <c r="AH78" i="2"/>
  <c r="AG78" i="2"/>
  <c r="AF78" i="2"/>
  <c r="AE78" i="2"/>
  <c r="AD78" i="2"/>
  <c r="AC78" i="2"/>
  <c r="AC101" i="2" s="1"/>
  <c r="AA78" i="2"/>
  <c r="AA101" i="2" s="1"/>
  <c r="AJ77" i="2"/>
  <c r="AI77" i="2"/>
  <c r="AH77" i="2"/>
  <c r="AG77" i="2"/>
  <c r="AF77" i="2"/>
  <c r="AE77" i="2"/>
  <c r="AD77" i="2"/>
  <c r="AC77" i="2"/>
  <c r="AB77" i="2"/>
  <c r="AB100" i="2" s="1"/>
  <c r="AA77" i="2"/>
  <c r="AA100" i="2" s="1"/>
  <c r="AJ76" i="2"/>
  <c r="AI76" i="2"/>
  <c r="AH76" i="2"/>
  <c r="AG76" i="2"/>
  <c r="AF76" i="2"/>
  <c r="AE76" i="2"/>
  <c r="AD76" i="2"/>
  <c r="AC76" i="2"/>
  <c r="AC99" i="2" s="1"/>
  <c r="AB76" i="2"/>
  <c r="AB99" i="2" s="1"/>
  <c r="AA76" i="2"/>
  <c r="AA99" i="2" s="1"/>
  <c r="AJ75" i="2"/>
  <c r="AI75" i="2"/>
  <c r="AH75" i="2"/>
  <c r="AG75" i="2"/>
  <c r="AF75" i="2"/>
  <c r="AE75" i="2"/>
  <c r="AD75" i="2"/>
  <c r="AC75" i="2"/>
  <c r="AC98" i="2" s="1"/>
  <c r="AB75" i="2"/>
  <c r="AB98" i="2" s="1"/>
  <c r="AA75" i="2"/>
  <c r="AA98" i="2" s="1"/>
  <c r="AJ74" i="2"/>
  <c r="AI74" i="2"/>
  <c r="AH74" i="2"/>
  <c r="AG74" i="2"/>
  <c r="AF74" i="2"/>
  <c r="AE74" i="2"/>
  <c r="AD74" i="2"/>
  <c r="AC74" i="2"/>
  <c r="AB74" i="2"/>
  <c r="AA74" i="2"/>
  <c r="AJ73" i="2"/>
  <c r="AI73" i="2"/>
  <c r="AH73" i="2"/>
  <c r="AG73" i="2"/>
  <c r="AF73" i="2"/>
  <c r="AE73" i="2"/>
  <c r="AD73" i="2"/>
  <c r="AC73" i="2"/>
  <c r="AB73" i="2"/>
  <c r="AB96" i="2" s="1"/>
  <c r="AA73" i="2"/>
  <c r="AA96" i="2" s="1"/>
  <c r="AJ72" i="2"/>
  <c r="AI72" i="2"/>
  <c r="AH72" i="2"/>
  <c r="AG72" i="2"/>
  <c r="AF72" i="2"/>
  <c r="AE72" i="2"/>
  <c r="AD72" i="2"/>
  <c r="AC72" i="2"/>
  <c r="AB72" i="2"/>
  <c r="AA72" i="2"/>
  <c r="AJ71" i="2"/>
  <c r="AI71" i="2"/>
  <c r="AH71" i="2"/>
  <c r="AG71" i="2"/>
  <c r="AF71" i="2"/>
  <c r="AE71" i="2"/>
  <c r="AD71" i="2"/>
  <c r="AC71" i="2"/>
  <c r="AC94" i="2" s="1"/>
  <c r="AB71" i="2"/>
  <c r="AB94" i="2" s="1"/>
  <c r="AA71" i="2"/>
  <c r="AA94" i="2" s="1"/>
  <c r="AJ70" i="2"/>
  <c r="AI70" i="2"/>
  <c r="AH70" i="2"/>
  <c r="AG70" i="2"/>
  <c r="AF70" i="2"/>
  <c r="AE70" i="2"/>
  <c r="AD70" i="2"/>
  <c r="AC70" i="2"/>
  <c r="AC93" i="2" s="1"/>
  <c r="AB70" i="2"/>
  <c r="AB93" i="2" s="1"/>
  <c r="AA70" i="2"/>
  <c r="AA93" i="2" s="1"/>
  <c r="AJ69" i="2"/>
  <c r="AI69" i="2"/>
  <c r="AH69" i="2"/>
  <c r="AG69" i="2"/>
  <c r="AF69" i="2"/>
  <c r="AE69" i="2"/>
  <c r="AD69" i="2"/>
  <c r="AC69" i="2"/>
  <c r="AC92" i="2" s="1"/>
  <c r="AB69" i="2"/>
  <c r="AB92" i="2" s="1"/>
  <c r="AA97" i="2" l="1"/>
  <c r="AB97" i="2"/>
  <c r="AB107" i="2"/>
  <c r="AD48" i="2"/>
  <c r="AC100" i="2"/>
  <c r="AC106" i="2" s="1"/>
  <c r="AB84" i="2"/>
  <c r="AA106" i="2"/>
  <c r="AD101" i="2"/>
  <c r="AB61" i="2"/>
  <c r="AA63" i="2"/>
  <c r="AB106" i="2"/>
  <c r="AC96" i="2"/>
  <c r="AB104" i="2"/>
  <c r="AD98" i="2"/>
  <c r="AC81" i="2"/>
  <c r="AC95" i="2" s="1"/>
  <c r="AG81" i="2"/>
  <c r="AG82" i="2" s="1"/>
  <c r="AA104" i="2"/>
  <c r="AA107" i="2"/>
  <c r="AC59" i="2"/>
  <c r="AC61" i="2" s="1"/>
  <c r="AC103" i="2"/>
  <c r="AC107" i="2" s="1"/>
  <c r="AD49" i="2"/>
  <c r="AD96" i="2" s="1"/>
  <c r="AB62" i="2"/>
  <c r="AC58" i="2"/>
  <c r="AC62" i="2" s="1"/>
  <c r="AD56" i="2"/>
  <c r="AE56" i="2" s="1"/>
  <c r="AC97" i="2"/>
  <c r="AC104" i="2"/>
  <c r="AE55" i="2"/>
  <c r="AD102" i="2"/>
  <c r="AE46" i="2"/>
  <c r="AD93" i="2"/>
  <c r="AE52" i="2"/>
  <c r="AD99" i="2"/>
  <c r="AD92" i="2"/>
  <c r="AD57" i="2"/>
  <c r="AE53" i="2"/>
  <c r="AD100" i="2"/>
  <c r="AE50" i="2"/>
  <c r="AD97" i="2"/>
  <c r="AE47" i="2"/>
  <c r="AD94" i="2"/>
  <c r="AA84" i="2"/>
  <c r="AE51" i="2"/>
  <c r="AE98" i="2" s="1"/>
  <c r="AD59" i="2"/>
  <c r="AE54" i="2"/>
  <c r="AE101" i="2" s="1"/>
  <c r="AH83" i="2"/>
  <c r="AF84" i="2"/>
  <c r="AJ84" i="2"/>
  <c r="AD83" i="2"/>
  <c r="AB81" i="2"/>
  <c r="AB95" i="2" s="1"/>
  <c r="AE81" i="2"/>
  <c r="AE82" i="2" s="1"/>
  <c r="AI81" i="2"/>
  <c r="AI82" i="2" s="1"/>
  <c r="AE83" i="2"/>
  <c r="AI83" i="2"/>
  <c r="AC84" i="2"/>
  <c r="AG84" i="2"/>
  <c r="AF81" i="2"/>
  <c r="AF82" i="2" s="1"/>
  <c r="AJ81" i="2"/>
  <c r="AJ82" i="2" s="1"/>
  <c r="AB83" i="2"/>
  <c r="AF83" i="2"/>
  <c r="AJ83" i="2"/>
  <c r="AD84" i="2"/>
  <c r="AH84" i="2"/>
  <c r="AA81" i="2"/>
  <c r="AA95" i="2" s="1"/>
  <c r="AA83" i="2"/>
  <c r="AC83" i="2"/>
  <c r="AG83" i="2"/>
  <c r="AE84" i="2"/>
  <c r="AI84" i="2"/>
  <c r="AD81" i="2"/>
  <c r="AD82" i="2" s="1"/>
  <c r="AH81" i="2"/>
  <c r="AH82" i="2" s="1"/>
  <c r="AB39" i="2"/>
  <c r="AB38" i="2"/>
  <c r="AB37" i="2"/>
  <c r="AC32" i="2"/>
  <c r="AC36" i="2" s="1"/>
  <c r="AD32" i="2"/>
  <c r="AD36" i="2" s="1"/>
  <c r="AE32" i="2"/>
  <c r="AE36" i="2" s="1"/>
  <c r="AF32" i="2"/>
  <c r="AF36" i="2" s="1"/>
  <c r="AG32" i="2"/>
  <c r="AG36" i="2" s="1"/>
  <c r="AH32" i="2"/>
  <c r="AH36" i="2" s="1"/>
  <c r="AI32" i="2"/>
  <c r="AI36" i="2" s="1"/>
  <c r="AJ32" i="2"/>
  <c r="AJ36" i="2" s="1"/>
  <c r="AB105" i="2" l="1"/>
  <c r="AB109" i="2" s="1"/>
  <c r="AA105" i="2"/>
  <c r="AA109" i="2" s="1"/>
  <c r="AC82" i="2"/>
  <c r="AC86" i="2" s="1"/>
  <c r="AB82" i="2"/>
  <c r="AB86" i="2" s="1"/>
  <c r="AA82" i="2"/>
  <c r="AA86" i="2" s="1"/>
  <c r="AA108" i="2"/>
  <c r="AB63" i="2"/>
  <c r="AE48" i="2"/>
  <c r="AD95" i="2"/>
  <c r="AD105" i="2" s="1"/>
  <c r="AC105" i="2"/>
  <c r="AC109" i="2" s="1"/>
  <c r="AD58" i="2"/>
  <c r="AG85" i="2"/>
  <c r="AC85" i="2"/>
  <c r="AI86" i="2"/>
  <c r="AB108" i="2"/>
  <c r="AE86" i="2"/>
  <c r="AC63" i="2"/>
  <c r="AE49" i="2"/>
  <c r="AE96" i="2" s="1"/>
  <c r="AD103" i="2"/>
  <c r="AD107" i="2" s="1"/>
  <c r="AD60" i="2"/>
  <c r="AD61" i="2"/>
  <c r="AC108" i="2"/>
  <c r="AD104" i="2"/>
  <c r="AD106" i="2"/>
  <c r="AF50" i="2"/>
  <c r="AE97" i="2"/>
  <c r="AF45" i="2"/>
  <c r="AE92" i="2"/>
  <c r="AE57" i="2"/>
  <c r="AF52" i="2"/>
  <c r="AE99" i="2"/>
  <c r="AF55" i="2"/>
  <c r="AE102" i="2"/>
  <c r="AF47" i="2"/>
  <c r="AE94" i="2"/>
  <c r="AF53" i="2"/>
  <c r="AE100" i="2"/>
  <c r="AF56" i="2"/>
  <c r="AE103" i="2"/>
  <c r="AF46" i="2"/>
  <c r="AE93" i="2"/>
  <c r="AF51" i="2"/>
  <c r="AF98" i="2" s="1"/>
  <c r="AE59" i="2"/>
  <c r="AF54" i="2"/>
  <c r="AF101" i="2" s="1"/>
  <c r="AE60" i="2"/>
  <c r="AH85" i="2"/>
  <c r="AJ86" i="2"/>
  <c r="AD85" i="2"/>
  <c r="AF86" i="2"/>
  <c r="AF85" i="2"/>
  <c r="AJ85" i="2"/>
  <c r="AH86" i="2"/>
  <c r="AE85" i="2"/>
  <c r="AD86" i="2"/>
  <c r="AA85" i="2"/>
  <c r="AB85" i="2"/>
  <c r="AG86" i="2"/>
  <c r="AI85" i="2"/>
  <c r="G445" i="2"/>
  <c r="G446" i="2" s="1"/>
  <c r="G447" i="2" s="1"/>
  <c r="G448" i="2" s="1"/>
  <c r="G449" i="2" s="1"/>
  <c r="G450" i="2" s="1"/>
  <c r="G451" i="2" s="1"/>
  <c r="G452" i="2" s="1"/>
  <c r="G453" i="2" s="1"/>
  <c r="G454" i="2" s="1"/>
  <c r="G455" i="2" s="1"/>
  <c r="G456" i="2" s="1"/>
  <c r="G457" i="2" s="1"/>
  <c r="G458" i="2" s="1"/>
  <c r="G459" i="2" s="1"/>
  <c r="G460" i="2" s="1"/>
  <c r="G461" i="2" s="1"/>
  <c r="G462" i="2" s="1"/>
  <c r="G463" i="2" s="1"/>
  <c r="G464" i="2" s="1"/>
  <c r="G465" i="2" s="1"/>
  <c r="G466" i="2" s="1"/>
  <c r="G467" i="2" s="1"/>
  <c r="G468" i="2" s="1"/>
  <c r="G469" i="2" s="1"/>
  <c r="G470" i="2" s="1"/>
  <c r="G471" i="2" s="1"/>
  <c r="G472" i="2" s="1"/>
  <c r="G473" i="2" s="1"/>
  <c r="G474" i="2" s="1"/>
  <c r="G475" i="2" s="1"/>
  <c r="G476" i="2" s="1"/>
  <c r="G477" i="2" s="1"/>
  <c r="G478" i="2" s="1"/>
  <c r="G479" i="2" s="1"/>
  <c r="G480" i="2" s="1"/>
  <c r="G481" i="2" s="1"/>
  <c r="G405" i="2"/>
  <c r="G406" i="2" s="1"/>
  <c r="G407" i="2" s="1"/>
  <c r="G408" i="2" s="1"/>
  <c r="G409" i="2" s="1"/>
  <c r="G410" i="2" s="1"/>
  <c r="G411" i="2" s="1"/>
  <c r="G412" i="2" s="1"/>
  <c r="G413" i="2" s="1"/>
  <c r="G414" i="2" s="1"/>
  <c r="G415" i="2" s="1"/>
  <c r="G416" i="2" s="1"/>
  <c r="G417" i="2" s="1"/>
  <c r="G418" i="2" s="1"/>
  <c r="G419" i="2" s="1"/>
  <c r="G420" i="2" s="1"/>
  <c r="G421" i="2" s="1"/>
  <c r="G422" i="2" s="1"/>
  <c r="G423" i="2" s="1"/>
  <c r="G424" i="2" s="1"/>
  <c r="G425" i="2" s="1"/>
  <c r="G426" i="2" s="1"/>
  <c r="G427" i="2" s="1"/>
  <c r="G428" i="2" s="1"/>
  <c r="G429" i="2" s="1"/>
  <c r="G430" i="2" s="1"/>
  <c r="G431" i="2" s="1"/>
  <c r="G432" i="2" s="1"/>
  <c r="G433" i="2" s="1"/>
  <c r="G434" i="2" s="1"/>
  <c r="G435" i="2" s="1"/>
  <c r="G436" i="2" s="1"/>
  <c r="G437" i="2" s="1"/>
  <c r="G438" i="2" s="1"/>
  <c r="G439" i="2" s="1"/>
  <c r="G440" i="2" s="1"/>
  <c r="G441" i="2" s="1"/>
  <c r="G442" i="2" s="1"/>
  <c r="G443" i="2" s="1"/>
  <c r="G444" i="2" s="1"/>
  <c r="G365" i="2"/>
  <c r="G366" i="2" s="1"/>
  <c r="G367" i="2" s="1"/>
  <c r="G368" i="2" s="1"/>
  <c r="G369" i="2" s="1"/>
  <c r="G370" i="2" s="1"/>
  <c r="G371" i="2" s="1"/>
  <c r="G372" i="2" s="1"/>
  <c r="G373" i="2" s="1"/>
  <c r="G374" i="2" s="1"/>
  <c r="G375" i="2" s="1"/>
  <c r="G376" i="2" s="1"/>
  <c r="G377" i="2" s="1"/>
  <c r="G378" i="2" s="1"/>
  <c r="G379" i="2" s="1"/>
  <c r="G380" i="2" s="1"/>
  <c r="G381" i="2" s="1"/>
  <c r="G325" i="2"/>
  <c r="G326" i="2" s="1"/>
  <c r="G327" i="2" s="1"/>
  <c r="G328" i="2" s="1"/>
  <c r="G329" i="2" s="1"/>
  <c r="G330" i="2" s="1"/>
  <c r="G331" i="2" s="1"/>
  <c r="G332" i="2" s="1"/>
  <c r="G333" i="2" s="1"/>
  <c r="G334" i="2" s="1"/>
  <c r="G335" i="2" s="1"/>
  <c r="G336" i="2" s="1"/>
  <c r="G337" i="2" s="1"/>
  <c r="G338" i="2" s="1"/>
  <c r="G339" i="2" s="1"/>
  <c r="G340" i="2" s="1"/>
  <c r="G341" i="2" s="1"/>
  <c r="G342" i="2" s="1"/>
  <c r="G343" i="2" s="1"/>
  <c r="G344" i="2" s="1"/>
  <c r="G345" i="2" s="1"/>
  <c r="G346" i="2" s="1"/>
  <c r="G347" i="2" s="1"/>
  <c r="G348" i="2" s="1"/>
  <c r="G349" i="2" s="1"/>
  <c r="G350" i="2" s="1"/>
  <c r="G351" i="2" s="1"/>
  <c r="G352" i="2" s="1"/>
  <c r="G353" i="2" s="1"/>
  <c r="G354" i="2" s="1"/>
  <c r="G355" i="2" s="1"/>
  <c r="G356" i="2" s="1"/>
  <c r="G357" i="2" s="1"/>
  <c r="G358" i="2" s="1"/>
  <c r="G359" i="2" s="1"/>
  <c r="G360" i="2" s="1"/>
  <c r="G361" i="2" s="1"/>
  <c r="G362" i="2" s="1"/>
  <c r="G363" i="2" s="1"/>
  <c r="G364" i="2" s="1"/>
  <c r="G285" i="2"/>
  <c r="G286" i="2" s="1"/>
  <c r="G287" i="2" s="1"/>
  <c r="G288" i="2" s="1"/>
  <c r="G289" i="2" s="1"/>
  <c r="G290" i="2" s="1"/>
  <c r="G291" i="2" s="1"/>
  <c r="G292" i="2" s="1"/>
  <c r="G293" i="2" s="1"/>
  <c r="G294" i="2" s="1"/>
  <c r="G295" i="2" s="1"/>
  <c r="G296" i="2" s="1"/>
  <c r="G297" i="2" s="1"/>
  <c r="G298" i="2" s="1"/>
  <c r="G299" i="2" s="1"/>
  <c r="G300" i="2" s="1"/>
  <c r="G301" i="2" s="1"/>
  <c r="G302" i="2" s="1"/>
  <c r="G303" i="2" s="1"/>
  <c r="G304" i="2" s="1"/>
  <c r="G305" i="2" s="1"/>
  <c r="G306" i="2" s="1"/>
  <c r="G307" i="2" s="1"/>
  <c r="G308" i="2" s="1"/>
  <c r="G309" i="2" s="1"/>
  <c r="G310" i="2" s="1"/>
  <c r="G311" i="2" s="1"/>
  <c r="G312" i="2" s="1"/>
  <c r="G313" i="2" s="1"/>
  <c r="G314" i="2" s="1"/>
  <c r="G315" i="2" s="1"/>
  <c r="G316" i="2" s="1"/>
  <c r="G317" i="2" s="1"/>
  <c r="G318" i="2" s="1"/>
  <c r="G319" i="2" s="1"/>
  <c r="G320" i="2" s="1"/>
  <c r="G321" i="2" s="1"/>
  <c r="G322" i="2" s="1"/>
  <c r="G323" i="2" s="1"/>
  <c r="G324" i="2" s="1"/>
  <c r="G245" i="2"/>
  <c r="G246" i="2" s="1"/>
  <c r="G247" i="2" s="1"/>
  <c r="G248" i="2" s="1"/>
  <c r="G249" i="2" s="1"/>
  <c r="G250" i="2" s="1"/>
  <c r="G251" i="2" s="1"/>
  <c r="G252" i="2" s="1"/>
  <c r="G253" i="2" s="1"/>
  <c r="G254" i="2" s="1"/>
  <c r="G255" i="2" s="1"/>
  <c r="G256" i="2" s="1"/>
  <c r="G257" i="2" s="1"/>
  <c r="G258" i="2" s="1"/>
  <c r="G259" i="2" s="1"/>
  <c r="G260" i="2" s="1"/>
  <c r="G261" i="2" s="1"/>
  <c r="G262" i="2" s="1"/>
  <c r="G263" i="2" s="1"/>
  <c r="G264" i="2" s="1"/>
  <c r="G265" i="2" s="1"/>
  <c r="G266" i="2" s="1"/>
  <c r="G267" i="2" s="1"/>
  <c r="G268" i="2" s="1"/>
  <c r="G269" i="2" s="1"/>
  <c r="G270" i="2" s="1"/>
  <c r="G271" i="2" s="1"/>
  <c r="G272" i="2" s="1"/>
  <c r="G273" i="2" s="1"/>
  <c r="G274" i="2" s="1"/>
  <c r="G275" i="2" s="1"/>
  <c r="G276" i="2" s="1"/>
  <c r="G277" i="2" s="1"/>
  <c r="G278" i="2" s="1"/>
  <c r="G205" i="2"/>
  <c r="G206" i="2" s="1"/>
  <c r="G207" i="2" s="1"/>
  <c r="G208" i="2" s="1"/>
  <c r="G209" i="2" s="1"/>
  <c r="G210" i="2" s="1"/>
  <c r="G211" i="2" s="1"/>
  <c r="G212" i="2" s="1"/>
  <c r="G213" i="2" s="1"/>
  <c r="G214" i="2" s="1"/>
  <c r="G215" i="2" s="1"/>
  <c r="G216" i="2" s="1"/>
  <c r="G217" i="2" s="1"/>
  <c r="G218" i="2" s="1"/>
  <c r="G219" i="2" s="1"/>
  <c r="G220" i="2" s="1"/>
  <c r="G221" i="2" s="1"/>
  <c r="G222" i="2" s="1"/>
  <c r="G223" i="2" s="1"/>
  <c r="G224" i="2" s="1"/>
  <c r="G225" i="2" s="1"/>
  <c r="G226" i="2" s="1"/>
  <c r="G227" i="2" s="1"/>
  <c r="G228" i="2" s="1"/>
  <c r="G229" i="2" s="1"/>
  <c r="G230" i="2" s="1"/>
  <c r="G231" i="2" s="1"/>
  <c r="G232" i="2" s="1"/>
  <c r="G233" i="2" s="1"/>
  <c r="G234" i="2" s="1"/>
  <c r="G235" i="2" s="1"/>
  <c r="G236" i="2" s="1"/>
  <c r="G237" i="2" s="1"/>
  <c r="G238" i="2" s="1"/>
  <c r="G239" i="2" s="1"/>
  <c r="G240" i="2" s="1"/>
  <c r="G241" i="2" s="1"/>
  <c r="G242" i="2" s="1"/>
  <c r="G243" i="2" s="1"/>
  <c r="G244" i="2" s="1"/>
  <c r="G165" i="2"/>
  <c r="G166" i="2" s="1"/>
  <c r="G167" i="2" s="1"/>
  <c r="G168" i="2" s="1"/>
  <c r="G169" i="2" s="1"/>
  <c r="G170" i="2" s="1"/>
  <c r="G171" i="2" s="1"/>
  <c r="G172" i="2" s="1"/>
  <c r="G173" i="2" s="1"/>
  <c r="G174" i="2" s="1"/>
  <c r="G175" i="2" s="1"/>
  <c r="G176" i="2" s="1"/>
  <c r="G177" i="2" s="1"/>
  <c r="G178" i="2" s="1"/>
  <c r="G179" i="2" s="1"/>
  <c r="G180" i="2" s="1"/>
  <c r="G181" i="2" s="1"/>
  <c r="G125" i="2"/>
  <c r="G126" i="2" s="1"/>
  <c r="G127" i="2" s="1"/>
  <c r="G128" i="2" s="1"/>
  <c r="G129" i="2" s="1"/>
  <c r="G130" i="2" s="1"/>
  <c r="G131" i="2" s="1"/>
  <c r="G132" i="2" s="1"/>
  <c r="G133" i="2" s="1"/>
  <c r="G134" i="2" s="1"/>
  <c r="G135" i="2" s="1"/>
  <c r="G136" i="2" s="1"/>
  <c r="G137" i="2" s="1"/>
  <c r="G138" i="2" s="1"/>
  <c r="G139" i="2" s="1"/>
  <c r="G140" i="2" s="1"/>
  <c r="G141" i="2" s="1"/>
  <c r="G142" i="2" s="1"/>
  <c r="G143" i="2" s="1"/>
  <c r="G144" i="2" s="1"/>
  <c r="G145" i="2" s="1"/>
  <c r="G146" i="2" s="1"/>
  <c r="G147" i="2" s="1"/>
  <c r="G148" i="2" s="1"/>
  <c r="G149" i="2" s="1"/>
  <c r="G150" i="2" s="1"/>
  <c r="G151" i="2" s="1"/>
  <c r="G152" i="2" s="1"/>
  <c r="G153" i="2" s="1"/>
  <c r="G154" i="2" s="1"/>
  <c r="G155" i="2" s="1"/>
  <c r="G156" i="2" s="1"/>
  <c r="G157" i="2" s="1"/>
  <c r="G158" i="2" s="1"/>
  <c r="G159" i="2" s="1"/>
  <c r="G160" i="2" s="1"/>
  <c r="G161" i="2" s="1"/>
  <c r="G162" i="2" s="1"/>
  <c r="G163" i="2" s="1"/>
  <c r="G164" i="2" s="1"/>
  <c r="G85" i="2"/>
  <c r="G86" i="2" s="1"/>
  <c r="G87" i="2" s="1"/>
  <c r="G88" i="2" s="1"/>
  <c r="G89" i="2" s="1"/>
  <c r="G90" i="2" s="1"/>
  <c r="G91" i="2" s="1"/>
  <c r="G92" i="2" s="1"/>
  <c r="G93" i="2" s="1"/>
  <c r="G94" i="2" s="1"/>
  <c r="G95" i="2" s="1"/>
  <c r="G96" i="2" s="1"/>
  <c r="G97" i="2" s="1"/>
  <c r="G98" i="2" s="1"/>
  <c r="G99" i="2" s="1"/>
  <c r="G100" i="2" s="1"/>
  <c r="G101" i="2" s="1"/>
  <c r="G102" i="2" s="1"/>
  <c r="G103" i="2" s="1"/>
  <c r="G104" i="2" s="1"/>
  <c r="G105" i="2" s="1"/>
  <c r="G106" i="2" s="1"/>
  <c r="G107" i="2" s="1"/>
  <c r="G108" i="2" s="1"/>
  <c r="G109" i="2" s="1"/>
  <c r="G110" i="2" s="1"/>
  <c r="G111" i="2" s="1"/>
  <c r="G112" i="2" s="1"/>
  <c r="G113" i="2" s="1"/>
  <c r="G114" i="2" s="1"/>
  <c r="G115" i="2" s="1"/>
  <c r="G116" i="2" s="1"/>
  <c r="G117" i="2" s="1"/>
  <c r="G118" i="2" s="1"/>
  <c r="G119" i="2" s="1"/>
  <c r="G120" i="2" s="1"/>
  <c r="G121" i="2" s="1"/>
  <c r="G122" i="2" s="1"/>
  <c r="G123" i="2" s="1"/>
  <c r="G124" i="2" s="1"/>
  <c r="G45" i="2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G75" i="2" s="1"/>
  <c r="G5" i="2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F205" i="2"/>
  <c r="F206" i="2" s="1"/>
  <c r="F207" i="2" s="1"/>
  <c r="F208" i="2" s="1"/>
  <c r="F209" i="2" s="1"/>
  <c r="F210" i="2" s="1"/>
  <c r="F211" i="2" s="1"/>
  <c r="F212" i="2" s="1"/>
  <c r="F213" i="2" s="1"/>
  <c r="F214" i="2" s="1"/>
  <c r="F215" i="2" s="1"/>
  <c r="F216" i="2" s="1"/>
  <c r="F217" i="2" s="1"/>
  <c r="F218" i="2" s="1"/>
  <c r="F219" i="2" s="1"/>
  <c r="F220" i="2" s="1"/>
  <c r="F221" i="2" s="1"/>
  <c r="F222" i="2" s="1"/>
  <c r="F223" i="2" s="1"/>
  <c r="F224" i="2" s="1"/>
  <c r="F225" i="2" s="1"/>
  <c r="F226" i="2" s="1"/>
  <c r="F227" i="2" s="1"/>
  <c r="F228" i="2" s="1"/>
  <c r="F229" i="2" s="1"/>
  <c r="F230" i="2" s="1"/>
  <c r="F231" i="2" s="1"/>
  <c r="F232" i="2" s="1"/>
  <c r="F233" i="2" s="1"/>
  <c r="F234" i="2" s="1"/>
  <c r="F235" i="2" s="1"/>
  <c r="F236" i="2" s="1"/>
  <c r="F237" i="2" s="1"/>
  <c r="F238" i="2" s="1"/>
  <c r="F239" i="2" s="1"/>
  <c r="F240" i="2" s="1"/>
  <c r="F241" i="2" s="1"/>
  <c r="F242" i="2" s="1"/>
  <c r="F243" i="2" s="1"/>
  <c r="F244" i="2" s="1"/>
  <c r="F129" i="2"/>
  <c r="F445" i="2"/>
  <c r="F446" i="2" s="1"/>
  <c r="F447" i="2" s="1"/>
  <c r="F448" i="2" s="1"/>
  <c r="F449" i="2" s="1"/>
  <c r="F450" i="2" s="1"/>
  <c r="F451" i="2" s="1"/>
  <c r="F452" i="2" s="1"/>
  <c r="F453" i="2" s="1"/>
  <c r="F454" i="2" s="1"/>
  <c r="F455" i="2" s="1"/>
  <c r="F456" i="2" s="1"/>
  <c r="F457" i="2" s="1"/>
  <c r="F458" i="2" s="1"/>
  <c r="F459" i="2" s="1"/>
  <c r="F460" i="2" s="1"/>
  <c r="F461" i="2" s="1"/>
  <c r="F462" i="2" s="1"/>
  <c r="F463" i="2" s="1"/>
  <c r="F464" i="2" s="1"/>
  <c r="F465" i="2" s="1"/>
  <c r="F466" i="2" s="1"/>
  <c r="F467" i="2" s="1"/>
  <c r="F468" i="2" s="1"/>
  <c r="F469" i="2" s="1"/>
  <c r="F470" i="2" s="1"/>
  <c r="F471" i="2" s="1"/>
  <c r="F472" i="2" s="1"/>
  <c r="F473" i="2" s="1"/>
  <c r="F474" i="2" s="1"/>
  <c r="F475" i="2" s="1"/>
  <c r="F476" i="2" s="1"/>
  <c r="F477" i="2" s="1"/>
  <c r="F478" i="2" s="1"/>
  <c r="F479" i="2" s="1"/>
  <c r="F480" i="2" s="1"/>
  <c r="F481" i="2" s="1"/>
  <c r="F405" i="2"/>
  <c r="F406" i="2" s="1"/>
  <c r="F407" i="2" s="1"/>
  <c r="F408" i="2" s="1"/>
  <c r="F409" i="2" s="1"/>
  <c r="F410" i="2" s="1"/>
  <c r="F411" i="2" s="1"/>
  <c r="F412" i="2" s="1"/>
  <c r="F413" i="2" s="1"/>
  <c r="F414" i="2" s="1"/>
  <c r="F415" i="2" s="1"/>
  <c r="F416" i="2" s="1"/>
  <c r="F417" i="2" s="1"/>
  <c r="F418" i="2" s="1"/>
  <c r="F419" i="2" s="1"/>
  <c r="F420" i="2" s="1"/>
  <c r="F421" i="2" s="1"/>
  <c r="F422" i="2" s="1"/>
  <c r="F423" i="2" s="1"/>
  <c r="F424" i="2" s="1"/>
  <c r="F425" i="2" s="1"/>
  <c r="F426" i="2" s="1"/>
  <c r="F427" i="2" s="1"/>
  <c r="F428" i="2" s="1"/>
  <c r="F429" i="2" s="1"/>
  <c r="F430" i="2" s="1"/>
  <c r="F431" i="2" s="1"/>
  <c r="F432" i="2" s="1"/>
  <c r="F433" i="2" s="1"/>
  <c r="F434" i="2" s="1"/>
  <c r="F435" i="2" s="1"/>
  <c r="F436" i="2" s="1"/>
  <c r="F437" i="2" s="1"/>
  <c r="F438" i="2" s="1"/>
  <c r="F439" i="2" s="1"/>
  <c r="F440" i="2" s="1"/>
  <c r="F441" i="2" s="1"/>
  <c r="F442" i="2" s="1"/>
  <c r="F443" i="2" s="1"/>
  <c r="F444" i="2" s="1"/>
  <c r="F365" i="2"/>
  <c r="F366" i="2" s="1"/>
  <c r="F367" i="2" s="1"/>
  <c r="F368" i="2" s="1"/>
  <c r="F369" i="2" s="1"/>
  <c r="F370" i="2" s="1"/>
  <c r="F371" i="2" s="1"/>
  <c r="F372" i="2" s="1"/>
  <c r="F373" i="2" s="1"/>
  <c r="F374" i="2" s="1"/>
  <c r="F375" i="2" s="1"/>
  <c r="F376" i="2" s="1"/>
  <c r="F377" i="2" s="1"/>
  <c r="F378" i="2" s="1"/>
  <c r="F379" i="2" s="1"/>
  <c r="F380" i="2" s="1"/>
  <c r="F381" i="2" s="1"/>
  <c r="F325" i="2"/>
  <c r="F326" i="2" s="1"/>
  <c r="F327" i="2" s="1"/>
  <c r="F328" i="2" s="1"/>
  <c r="F329" i="2" s="1"/>
  <c r="F330" i="2" s="1"/>
  <c r="F331" i="2" s="1"/>
  <c r="F332" i="2" s="1"/>
  <c r="F333" i="2" s="1"/>
  <c r="F334" i="2" s="1"/>
  <c r="F335" i="2" s="1"/>
  <c r="F336" i="2" s="1"/>
  <c r="F337" i="2" s="1"/>
  <c r="F338" i="2" s="1"/>
  <c r="F339" i="2" s="1"/>
  <c r="F340" i="2" s="1"/>
  <c r="F341" i="2" s="1"/>
  <c r="F342" i="2" s="1"/>
  <c r="F343" i="2" s="1"/>
  <c r="F344" i="2" s="1"/>
  <c r="F345" i="2" s="1"/>
  <c r="F346" i="2" s="1"/>
  <c r="F347" i="2" s="1"/>
  <c r="F348" i="2" s="1"/>
  <c r="F349" i="2" s="1"/>
  <c r="F350" i="2" s="1"/>
  <c r="F351" i="2" s="1"/>
  <c r="F352" i="2" s="1"/>
  <c r="F353" i="2" s="1"/>
  <c r="F354" i="2" s="1"/>
  <c r="F355" i="2" s="1"/>
  <c r="F356" i="2" s="1"/>
  <c r="F357" i="2" s="1"/>
  <c r="F358" i="2" s="1"/>
  <c r="F359" i="2" s="1"/>
  <c r="F360" i="2" s="1"/>
  <c r="F361" i="2" s="1"/>
  <c r="F362" i="2" s="1"/>
  <c r="F363" i="2" s="1"/>
  <c r="F364" i="2" s="1"/>
  <c r="F285" i="2"/>
  <c r="F286" i="2" s="1"/>
  <c r="F287" i="2" s="1"/>
  <c r="F288" i="2" s="1"/>
  <c r="F289" i="2" s="1"/>
  <c r="F290" i="2" s="1"/>
  <c r="F291" i="2" s="1"/>
  <c r="F292" i="2" s="1"/>
  <c r="F293" i="2" s="1"/>
  <c r="F294" i="2" s="1"/>
  <c r="F295" i="2" s="1"/>
  <c r="F296" i="2" s="1"/>
  <c r="F297" i="2" s="1"/>
  <c r="F298" i="2" s="1"/>
  <c r="F299" i="2" s="1"/>
  <c r="F300" i="2" s="1"/>
  <c r="F301" i="2" s="1"/>
  <c r="F302" i="2" s="1"/>
  <c r="F303" i="2" s="1"/>
  <c r="F304" i="2" s="1"/>
  <c r="F305" i="2" s="1"/>
  <c r="F306" i="2" s="1"/>
  <c r="F307" i="2" s="1"/>
  <c r="F308" i="2" s="1"/>
  <c r="F309" i="2" s="1"/>
  <c r="F310" i="2" s="1"/>
  <c r="F311" i="2" s="1"/>
  <c r="F312" i="2" s="1"/>
  <c r="F313" i="2" s="1"/>
  <c r="F314" i="2" s="1"/>
  <c r="F315" i="2" s="1"/>
  <c r="F316" i="2" s="1"/>
  <c r="F317" i="2" s="1"/>
  <c r="F318" i="2" s="1"/>
  <c r="F319" i="2" s="1"/>
  <c r="F320" i="2" s="1"/>
  <c r="F321" i="2" s="1"/>
  <c r="F322" i="2" s="1"/>
  <c r="F323" i="2" s="1"/>
  <c r="F324" i="2" s="1"/>
  <c r="F245" i="2"/>
  <c r="F246" i="2" s="1"/>
  <c r="F247" i="2" s="1"/>
  <c r="F248" i="2" s="1"/>
  <c r="F249" i="2" s="1"/>
  <c r="F250" i="2" s="1"/>
  <c r="F251" i="2" s="1"/>
  <c r="F252" i="2" s="1"/>
  <c r="F253" i="2" s="1"/>
  <c r="F254" i="2" s="1"/>
  <c r="F255" i="2" s="1"/>
  <c r="F256" i="2" s="1"/>
  <c r="F257" i="2" s="1"/>
  <c r="F258" i="2" s="1"/>
  <c r="F259" i="2" s="1"/>
  <c r="F260" i="2" s="1"/>
  <c r="F261" i="2" s="1"/>
  <c r="F262" i="2" s="1"/>
  <c r="F263" i="2" s="1"/>
  <c r="F264" i="2" s="1"/>
  <c r="F265" i="2" s="1"/>
  <c r="F266" i="2" s="1"/>
  <c r="F267" i="2" s="1"/>
  <c r="F268" i="2" s="1"/>
  <c r="F269" i="2" s="1"/>
  <c r="F270" i="2" s="1"/>
  <c r="F271" i="2" s="1"/>
  <c r="F272" i="2" s="1"/>
  <c r="F273" i="2" s="1"/>
  <c r="F274" i="2" s="1"/>
  <c r="F275" i="2" s="1"/>
  <c r="F276" i="2" s="1"/>
  <c r="F277" i="2" s="1"/>
  <c r="F278" i="2" s="1"/>
  <c r="F11" i="2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AJ87" i="2" l="1"/>
  <c r="AA110" i="2"/>
  <c r="AB110" i="2"/>
  <c r="AB87" i="2"/>
  <c r="AF49" i="2"/>
  <c r="AG49" i="2" s="1"/>
  <c r="AE58" i="2"/>
  <c r="AE62" i="2" s="1"/>
  <c r="AE107" i="2"/>
  <c r="AE95" i="2"/>
  <c r="AE105" i="2" s="1"/>
  <c r="AF48" i="2"/>
  <c r="AF58" i="2" s="1"/>
  <c r="AD62" i="2"/>
  <c r="AD63" i="2" s="1"/>
  <c r="AG87" i="2"/>
  <c r="AI87" i="2"/>
  <c r="AE87" i="2"/>
  <c r="AC87" i="2"/>
  <c r="AF87" i="2"/>
  <c r="AH87" i="2"/>
  <c r="AD87" i="2"/>
  <c r="AA87" i="2"/>
  <c r="AD109" i="2"/>
  <c r="AC110" i="2"/>
  <c r="AD108" i="2"/>
  <c r="AG52" i="2"/>
  <c r="AF99" i="2"/>
  <c r="AG56" i="2"/>
  <c r="AF103" i="2"/>
  <c r="AG47" i="2"/>
  <c r="AF94" i="2"/>
  <c r="AF96" i="2"/>
  <c r="AG55" i="2"/>
  <c r="AF102" i="2"/>
  <c r="AE104" i="2"/>
  <c r="AE61" i="2"/>
  <c r="AG46" i="2"/>
  <c r="AF93" i="2"/>
  <c r="AG53" i="2"/>
  <c r="AF100" i="2"/>
  <c r="AE106" i="2"/>
  <c r="AG45" i="2"/>
  <c r="AF92" i="2"/>
  <c r="AF57" i="2"/>
  <c r="AG50" i="2"/>
  <c r="AF97" i="2"/>
  <c r="AG51" i="2"/>
  <c r="AG98" i="2" s="1"/>
  <c r="AF59" i="2"/>
  <c r="AG54" i="2"/>
  <c r="AG101" i="2" s="1"/>
  <c r="AF60" i="2"/>
  <c r="F130" i="2"/>
  <c r="F131" i="2" s="1"/>
  <c r="F132" i="2" s="1"/>
  <c r="AE109" i="2" l="1"/>
  <c r="AF95" i="2"/>
  <c r="AF105" i="2" s="1"/>
  <c r="AG48" i="2"/>
  <c r="AG58" i="2" s="1"/>
  <c r="AD110" i="2"/>
  <c r="AE63" i="2"/>
  <c r="AF62" i="2"/>
  <c r="AF106" i="2"/>
  <c r="AF107" i="2"/>
  <c r="AF61" i="2"/>
  <c r="AF104" i="2"/>
  <c r="AE108" i="2"/>
  <c r="AH53" i="2"/>
  <c r="AG100" i="2"/>
  <c r="AH47" i="2"/>
  <c r="AG94" i="2"/>
  <c r="AH52" i="2"/>
  <c r="AG99" i="2"/>
  <c r="AH45" i="2"/>
  <c r="AG92" i="2"/>
  <c r="AG57" i="2"/>
  <c r="AH50" i="2"/>
  <c r="AG97" i="2"/>
  <c r="AH46" i="2"/>
  <c r="AG93" i="2"/>
  <c r="AH55" i="2"/>
  <c r="AG102" i="2"/>
  <c r="AH49" i="2"/>
  <c r="AG96" i="2"/>
  <c r="AH56" i="2"/>
  <c r="AG103" i="2"/>
  <c r="AH51" i="2"/>
  <c r="AH98" i="2" s="1"/>
  <c r="AG59" i="2"/>
  <c r="AH54" i="2"/>
  <c r="AH101" i="2" s="1"/>
  <c r="AG60" i="2"/>
  <c r="F133" i="2"/>
  <c r="F134" i="2" s="1"/>
  <c r="F135" i="2" s="1"/>
  <c r="F136" i="2" s="1"/>
  <c r="AG106" i="2" l="1"/>
  <c r="AE110" i="2"/>
  <c r="AG95" i="2"/>
  <c r="AG105" i="2" s="1"/>
  <c r="AH48" i="2"/>
  <c r="AH58" i="2" s="1"/>
  <c r="AF63" i="2"/>
  <c r="AF109" i="2"/>
  <c r="AG62" i="2"/>
  <c r="AF108" i="2"/>
  <c r="AG107" i="2"/>
  <c r="AG61" i="2"/>
  <c r="AI56" i="2"/>
  <c r="AH103" i="2"/>
  <c r="AI50" i="2"/>
  <c r="AH97" i="2"/>
  <c r="AI47" i="2"/>
  <c r="AH94" i="2"/>
  <c r="AI49" i="2"/>
  <c r="AH96" i="2"/>
  <c r="AI46" i="2"/>
  <c r="AH93" i="2"/>
  <c r="AG104" i="2"/>
  <c r="AI52" i="2"/>
  <c r="AH99" i="2"/>
  <c r="AI53" i="2"/>
  <c r="AH100" i="2"/>
  <c r="AI45" i="2"/>
  <c r="AH92" i="2"/>
  <c r="AH57" i="2"/>
  <c r="AI55" i="2"/>
  <c r="AH102" i="2"/>
  <c r="AI51" i="2"/>
  <c r="AI98" i="2" s="1"/>
  <c r="AH59" i="2"/>
  <c r="AI54" i="2"/>
  <c r="AI101" i="2" s="1"/>
  <c r="AH60" i="2"/>
  <c r="F137" i="2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151" i="2" s="1"/>
  <c r="F152" i="2" s="1"/>
  <c r="F153" i="2" s="1"/>
  <c r="F154" i="2" s="1"/>
  <c r="F155" i="2" s="1"/>
  <c r="F156" i="2" s="1"/>
  <c r="F157" i="2" s="1"/>
  <c r="F158" i="2" s="1"/>
  <c r="F159" i="2" s="1"/>
  <c r="F160" i="2" s="1"/>
  <c r="F161" i="2" s="1"/>
  <c r="F162" i="2" s="1"/>
  <c r="F163" i="2" s="1"/>
  <c r="F164" i="2" s="1"/>
  <c r="AG108" i="2" l="1"/>
  <c r="AG63" i="2"/>
  <c r="AH95" i="2"/>
  <c r="AH105" i="2" s="1"/>
  <c r="AI48" i="2"/>
  <c r="AI58" i="2" s="1"/>
  <c r="AF110" i="2"/>
  <c r="AG109" i="2"/>
  <c r="AH61" i="2"/>
  <c r="AH107" i="2"/>
  <c r="AH106" i="2"/>
  <c r="AJ45" i="2"/>
  <c r="AI92" i="2"/>
  <c r="AI57" i="2"/>
  <c r="AJ46" i="2"/>
  <c r="AI93" i="2"/>
  <c r="AJ55" i="2"/>
  <c r="AI102" i="2"/>
  <c r="AJ52" i="2"/>
  <c r="AI99" i="2"/>
  <c r="AJ50" i="2"/>
  <c r="AI97" i="2"/>
  <c r="AH62" i="2"/>
  <c r="AJ49" i="2"/>
  <c r="AI96" i="2"/>
  <c r="AH104" i="2"/>
  <c r="AJ53" i="2"/>
  <c r="AI100" i="2"/>
  <c r="AJ47" i="2"/>
  <c r="AK47" i="2" s="1"/>
  <c r="AI94" i="2"/>
  <c r="AJ56" i="2"/>
  <c r="AI103" i="2"/>
  <c r="AJ51" i="2"/>
  <c r="AI59" i="2"/>
  <c r="AJ54" i="2"/>
  <c r="AI60" i="2"/>
  <c r="AG110" i="2" l="1"/>
  <c r="AI95" i="2"/>
  <c r="AI105" i="2" s="1"/>
  <c r="AJ48" i="2"/>
  <c r="AJ58" i="2" s="1"/>
  <c r="AH109" i="2"/>
  <c r="AH63" i="2"/>
  <c r="AI61" i="2"/>
  <c r="AI62" i="2"/>
  <c r="AH108" i="2"/>
  <c r="AI106" i="2"/>
  <c r="AI107" i="2"/>
  <c r="AJ97" i="2"/>
  <c r="AK50" i="2"/>
  <c r="AK45" i="2"/>
  <c r="AJ92" i="2"/>
  <c r="AJ57" i="2"/>
  <c r="AK49" i="2"/>
  <c r="AJ96" i="2"/>
  <c r="AK52" i="2"/>
  <c r="AJ99" i="2"/>
  <c r="AJ93" i="2"/>
  <c r="AK46" i="2"/>
  <c r="AJ59" i="2"/>
  <c r="AK51" i="2"/>
  <c r="AJ98" i="2"/>
  <c r="AJ94" i="2"/>
  <c r="AJ102" i="2"/>
  <c r="AK55" i="2"/>
  <c r="AI104" i="2"/>
  <c r="AJ103" i="2"/>
  <c r="AK56" i="2"/>
  <c r="AK53" i="2"/>
  <c r="AJ100" i="2"/>
  <c r="AJ60" i="2"/>
  <c r="AJ101" i="2"/>
  <c r="AK54" i="2"/>
  <c r="AJ95" i="2" l="1"/>
  <c r="AJ105" i="2" s="1"/>
  <c r="AK48" i="2"/>
  <c r="AH110" i="2"/>
  <c r="AI109" i="2"/>
  <c r="AI63" i="2"/>
  <c r="AJ107" i="2"/>
  <c r="AJ61" i="2"/>
  <c r="AI108" i="2"/>
  <c r="AJ104" i="2"/>
  <c r="AJ106" i="2"/>
  <c r="AJ62" i="2"/>
  <c r="AI110" i="2" l="1"/>
  <c r="AJ63" i="2"/>
  <c r="AJ109" i="2"/>
  <c r="AJ108" i="2"/>
  <c r="AJ110" i="2" l="1"/>
  <c r="G76" i="2" l="1"/>
  <c r="G77" i="2" s="1"/>
  <c r="G78" i="2" s="1"/>
  <c r="G79" i="2" s="1"/>
  <c r="G80" i="2" s="1"/>
  <c r="G81" i="2" s="1"/>
  <c r="G82" i="2" s="1"/>
  <c r="G83" i="2" s="1"/>
  <c r="G84" i="2" s="1"/>
  <c r="F77" i="2"/>
  <c r="F78" i="2" s="1"/>
  <c r="F79" i="2" s="1"/>
  <c r="F80" i="2" s="1"/>
  <c r="F81" i="2" s="1"/>
  <c r="F82" i="2" s="1"/>
  <c r="F83" i="2" s="1"/>
  <c r="F84" i="2" s="1"/>
  <c r="G182" i="2"/>
  <c r="G183" i="2" s="1"/>
  <c r="G184" i="2" s="1"/>
  <c r="G185" i="2" s="1"/>
  <c r="G186" i="2" s="1"/>
  <c r="G187" i="2" s="1"/>
  <c r="G188" i="2" s="1"/>
  <c r="G189" i="2" s="1"/>
  <c r="G190" i="2" s="1"/>
  <c r="G191" i="2" s="1"/>
  <c r="G192" i="2" s="1"/>
  <c r="G193" i="2" s="1"/>
  <c r="G194" i="2" s="1"/>
  <c r="G195" i="2" s="1"/>
  <c r="G196" i="2" s="1"/>
  <c r="G197" i="2" s="1"/>
  <c r="G198" i="2" s="1"/>
  <c r="G199" i="2" s="1"/>
  <c r="G200" i="2" s="1"/>
  <c r="G201" i="2" s="1"/>
  <c r="G202" i="2" s="1"/>
  <c r="G203" i="2" s="1"/>
  <c r="G204" i="2" s="1"/>
  <c r="F182" i="2"/>
  <c r="F183" i="2" s="1"/>
  <c r="F184" i="2" s="1"/>
  <c r="F185" i="2" s="1"/>
  <c r="F186" i="2" s="1"/>
  <c r="F187" i="2" s="1"/>
  <c r="F188" i="2" s="1"/>
  <c r="F189" i="2" s="1"/>
  <c r="F190" i="2" s="1"/>
  <c r="F191" i="2" s="1"/>
  <c r="F192" i="2" s="1"/>
  <c r="F193" i="2" s="1"/>
  <c r="F194" i="2" s="1"/>
  <c r="F195" i="2" s="1"/>
  <c r="F196" i="2" s="1"/>
  <c r="F197" i="2" s="1"/>
  <c r="F198" i="2" s="1"/>
  <c r="F199" i="2" s="1"/>
  <c r="F200" i="2" s="1"/>
  <c r="F201" i="2" s="1"/>
  <c r="F202" i="2" s="1"/>
  <c r="F203" i="2" s="1"/>
  <c r="F204" i="2" s="1"/>
  <c r="F279" i="2"/>
  <c r="F280" i="2" s="1"/>
  <c r="F281" i="2" s="1"/>
  <c r="F282" i="2" s="1"/>
  <c r="F283" i="2" s="1"/>
  <c r="F284" i="2" s="1"/>
  <c r="G279" i="2"/>
  <c r="G280" i="2" s="1"/>
  <c r="G281" i="2" s="1"/>
  <c r="G282" i="2" s="1"/>
  <c r="G283" i="2" s="1"/>
  <c r="G284" i="2" s="1"/>
  <c r="G382" i="2"/>
  <c r="G383" i="2" s="1"/>
  <c r="G384" i="2" s="1"/>
  <c r="G385" i="2" s="1"/>
  <c r="G386" i="2" s="1"/>
  <c r="G387" i="2" s="1"/>
  <c r="G388" i="2" s="1"/>
  <c r="G389" i="2" s="1"/>
  <c r="G390" i="2" s="1"/>
  <c r="G391" i="2" s="1"/>
  <c r="G392" i="2" s="1"/>
  <c r="G393" i="2" s="1"/>
  <c r="G394" i="2" s="1"/>
  <c r="G395" i="2" s="1"/>
  <c r="G396" i="2" s="1"/>
  <c r="G397" i="2" s="1"/>
  <c r="G398" i="2" s="1"/>
  <c r="G399" i="2" s="1"/>
  <c r="G400" i="2" s="1"/>
  <c r="G401" i="2" s="1"/>
  <c r="G402" i="2" s="1"/>
  <c r="G403" i="2" s="1"/>
  <c r="G404" i="2" s="1"/>
  <c r="F382" i="2"/>
  <c r="F383" i="2" s="1"/>
  <c r="F384" i="2" s="1"/>
  <c r="F385" i="2" s="1"/>
  <c r="F386" i="2" s="1"/>
  <c r="F387" i="2" s="1"/>
  <c r="F388" i="2" s="1"/>
  <c r="F389" i="2" s="1"/>
  <c r="F390" i="2" s="1"/>
  <c r="F391" i="2" s="1"/>
  <c r="F392" i="2" s="1"/>
  <c r="F393" i="2" s="1"/>
  <c r="F394" i="2" s="1"/>
  <c r="F395" i="2" s="1"/>
  <c r="F396" i="2" s="1"/>
  <c r="F397" i="2" s="1"/>
  <c r="F398" i="2" s="1"/>
  <c r="F399" i="2" s="1"/>
  <c r="F400" i="2" s="1"/>
  <c r="F401" i="2" s="1"/>
  <c r="F402" i="2" s="1"/>
  <c r="F403" i="2" s="1"/>
  <c r="F404" i="2" s="1"/>
  <c r="G482" i="2"/>
  <c r="G483" i="2" s="1"/>
  <c r="G484" i="2" s="1"/>
  <c r="F482" i="2"/>
  <c r="F483" i="2" s="1"/>
  <c r="F484" i="2" s="1"/>
  <c r="F82" i="12"/>
  <c r="F83" i="12" s="1"/>
  <c r="F84" i="12" s="1"/>
  <c r="G82" i="12"/>
  <c r="G83" i="12" s="1"/>
  <c r="G84" i="12" s="1"/>
  <c r="F182" i="12"/>
  <c r="F183" i="12" s="1"/>
  <c r="F184" i="12" s="1"/>
  <c r="F185" i="12" s="1"/>
  <c r="F186" i="12" s="1"/>
  <c r="F187" i="12" s="1"/>
  <c r="F188" i="12" s="1"/>
  <c r="F189" i="12" s="1"/>
  <c r="F190" i="12" s="1"/>
  <c r="F191" i="12" s="1"/>
  <c r="F192" i="12" s="1"/>
  <c r="F193" i="12" s="1"/>
  <c r="F194" i="12" s="1"/>
  <c r="F195" i="12" s="1"/>
  <c r="F196" i="12" s="1"/>
  <c r="F197" i="12" s="1"/>
  <c r="F198" i="12" s="1"/>
  <c r="F199" i="12" s="1"/>
  <c r="F200" i="12" s="1"/>
  <c r="F201" i="12" s="1"/>
  <c r="F202" i="12" s="1"/>
  <c r="F203" i="12" s="1"/>
  <c r="F204" i="12" s="1"/>
  <c r="G182" i="12"/>
  <c r="G183" i="12" s="1"/>
  <c r="G184" i="12" s="1"/>
  <c r="G185" i="12" s="1"/>
  <c r="G186" i="12" s="1"/>
  <c r="G187" i="12" s="1"/>
  <c r="G188" i="12" s="1"/>
  <c r="G189" i="12" s="1"/>
  <c r="G190" i="12" s="1"/>
  <c r="G191" i="12" s="1"/>
  <c r="G192" i="12" s="1"/>
  <c r="G193" i="12" s="1"/>
  <c r="G194" i="12" s="1"/>
  <c r="G195" i="12" s="1"/>
  <c r="G196" i="12" s="1"/>
  <c r="G197" i="12" s="1"/>
  <c r="G198" i="12" s="1"/>
  <c r="G199" i="12" s="1"/>
  <c r="G200" i="12" s="1"/>
  <c r="G201" i="12" s="1"/>
  <c r="G202" i="12" s="1"/>
  <c r="G203" i="12" s="1"/>
  <c r="G204" i="12" s="1"/>
  <c r="G383" i="12"/>
  <c r="G384" i="12" s="1"/>
  <c r="G385" i="12" s="1"/>
  <c r="G386" i="12" s="1"/>
  <c r="G387" i="12" s="1"/>
  <c r="G388" i="12" s="1"/>
  <c r="G389" i="12" s="1"/>
  <c r="G390" i="12" s="1"/>
  <c r="G391" i="12" s="1"/>
  <c r="G392" i="12" s="1"/>
  <c r="G393" i="12" s="1"/>
  <c r="G394" i="12" s="1"/>
  <c r="G395" i="12" s="1"/>
  <c r="G396" i="12" s="1"/>
  <c r="G397" i="12" s="1"/>
  <c r="G398" i="12" s="1"/>
  <c r="G399" i="12" s="1"/>
  <c r="G400" i="12" s="1"/>
  <c r="G401" i="12" s="1"/>
  <c r="G402" i="12" s="1"/>
  <c r="G403" i="12" s="1"/>
  <c r="G404" i="12" s="1"/>
  <c r="F383" i="12"/>
  <c r="F384" i="12" s="1"/>
  <c r="F385" i="12" s="1"/>
  <c r="F386" i="12" s="1"/>
  <c r="F387" i="12" s="1"/>
  <c r="F388" i="12" s="1"/>
  <c r="F389" i="12" s="1"/>
  <c r="F390" i="12" s="1"/>
  <c r="F391" i="12" s="1"/>
  <c r="F392" i="12" s="1"/>
  <c r="F393" i="12" s="1"/>
  <c r="F394" i="12" s="1"/>
  <c r="F395" i="12" s="1"/>
  <c r="F396" i="12" s="1"/>
  <c r="F397" i="12" s="1"/>
  <c r="F398" i="12" s="1"/>
  <c r="F399" i="12" s="1"/>
  <c r="F400" i="12" s="1"/>
  <c r="F401" i="12" s="1"/>
  <c r="F402" i="12" s="1"/>
  <c r="F403" i="12" s="1"/>
  <c r="F404" i="12" s="1"/>
  <c r="F481" i="12"/>
  <c r="F482" i="12" s="1"/>
  <c r="F483" i="12" s="1"/>
  <c r="F484" i="12" s="1"/>
  <c r="G481" i="12"/>
  <c r="G482" i="12" s="1"/>
  <c r="G483" i="12" s="1"/>
  <c r="G484" i="1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B3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M3" authorId="0" shapeId="0" xr:uid="{00000000-0006-0000-0000-000002000000}">
      <text>
        <r>
          <rPr>
            <b/>
            <sz val="8"/>
            <color indexed="81"/>
            <rFont val="Tahoma"/>
            <family val="2"/>
          </rPr>
          <t>Insert Table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B3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M3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Insert Table</t>
        </r>
      </text>
    </comment>
  </commentList>
</comments>
</file>

<file path=xl/sharedStrings.xml><?xml version="1.0" encoding="utf-8"?>
<sst xmlns="http://schemas.openxmlformats.org/spreadsheetml/2006/main" count="10827" uniqueCount="98">
  <si>
    <t>Year</t>
  </si>
  <si>
    <t>Pset_PN</t>
  </si>
  <si>
    <t>Attribute</t>
  </si>
  <si>
    <t>LimType</t>
  </si>
  <si>
    <t>~TFM_INS</t>
  </si>
  <si>
    <t>TimeSlice</t>
  </si>
  <si>
    <t>Trans - Insert</t>
  </si>
  <si>
    <t>STOCK</t>
  </si>
  <si>
    <t>RHBDDNEW</t>
  </si>
  <si>
    <t>RHBCDNEW</t>
  </si>
  <si>
    <t>RHBIDNEW</t>
  </si>
  <si>
    <t>RHBDMNEW</t>
  </si>
  <si>
    <t>RHBCMNEW</t>
  </si>
  <si>
    <t>RHBIMNEW</t>
  </si>
  <si>
    <t>UP</t>
  </si>
  <si>
    <t>CAP_BND</t>
  </si>
  <si>
    <t>Central</t>
  </si>
  <si>
    <t>Decentral</t>
  </si>
  <si>
    <t>Individual</t>
  </si>
  <si>
    <t>Single-family</t>
  </si>
  <si>
    <t>Multi-family</t>
  </si>
  <si>
    <t>2011-2012</t>
  </si>
  <si>
    <t>SFh</t>
  </si>
  <si>
    <t>MFh</t>
  </si>
  <si>
    <t>Achieved (% of 2010 stock/year)</t>
  </si>
  <si>
    <t>Minimal (% of 2010 stock/year)</t>
  </si>
  <si>
    <t>Average (% of 2010 stock/year)</t>
  </si>
  <si>
    <t>Maximal (% of 2010 stock/year)</t>
  </si>
  <si>
    <t>Achieved (1000 m2/year)</t>
  </si>
  <si>
    <t>Minimal (1000 m2/year)</t>
  </si>
  <si>
    <t>Average (1000 m2/year)</t>
  </si>
  <si>
    <t>Maximal (1000 m2/year)</t>
  </si>
  <si>
    <t>Single-family buildings</t>
  </si>
  <si>
    <t>Multi-family buildings</t>
  </si>
  <si>
    <t>Area (Mm2) in 2010</t>
  </si>
  <si>
    <t>Projection of housing demand (Mm2)</t>
  </si>
  <si>
    <t>Annual demolition rate (%) relative to the area in 2010</t>
  </si>
  <si>
    <t>2016-2020</t>
  </si>
  <si>
    <t>2021-2025</t>
  </si>
  <si>
    <t>2026-2030</t>
  </si>
  <si>
    <t>2031-2035</t>
  </si>
  <si>
    <t>2036-2040</t>
  </si>
  <si>
    <t>2041-2045</t>
  </si>
  <si>
    <t>2046-2050</t>
  </si>
  <si>
    <t>2013-2015</t>
  </si>
  <si>
    <t>Existing stock (Mm2)</t>
  </si>
  <si>
    <t>Construction of buildings built after 2010 (New buildings) (Mm2)</t>
  </si>
  <si>
    <t>All divisions</t>
  </si>
  <si>
    <t>All building types</t>
  </si>
  <si>
    <r>
      <t>Housing demand (Mm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</si>
  <si>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t>Mm2</t>
  </si>
  <si>
    <t>Area of existing buildings</t>
  </si>
  <si>
    <t>\I: Unit</t>
  </si>
  <si>
    <t>\I: Explanation</t>
  </si>
  <si>
    <t>Area of new buildings</t>
  </si>
  <si>
    <t>SE1</t>
  </si>
  <si>
    <t>SE2</t>
  </si>
  <si>
    <t>SE3</t>
  </si>
  <si>
    <t>SE4</t>
  </si>
  <si>
    <t>SE</t>
  </si>
  <si>
    <t>Before 1981</t>
  </si>
  <si>
    <t>After 1981</t>
  </si>
  <si>
    <t>Electrictyprice area</t>
  </si>
  <si>
    <t>Single family pre 1981</t>
  </si>
  <si>
    <t>Single family after 1981</t>
  </si>
  <si>
    <t>Multifamily pre 1981</t>
  </si>
  <si>
    <t>Multifamily after 1981</t>
  </si>
  <si>
    <t>Centralized</t>
  </si>
  <si>
    <t>Decentrilized</t>
  </si>
  <si>
    <t xml:space="preserve">Rural Resdiential floor area </t>
  </si>
  <si>
    <t>Urban Residential floor area</t>
  </si>
  <si>
    <t>Total</t>
  </si>
  <si>
    <t>AGGR</t>
  </si>
  <si>
    <t>RHDDB</t>
  </si>
  <si>
    <t>RHCDB</t>
  </si>
  <si>
    <t>RHIDB</t>
  </si>
  <si>
    <t>RHDMB</t>
  </si>
  <si>
    <t>RHCMB</t>
  </si>
  <si>
    <t>RHIMB</t>
  </si>
  <si>
    <t>NETP 2016</t>
  </si>
  <si>
    <r>
      <t>Urban Residential floor area [Mm2]</t>
    </r>
    <r>
      <rPr>
        <sz val="11"/>
        <color rgb="FFFF0000"/>
        <rFont val="Calibri"/>
        <family val="2"/>
        <scheme val="minor"/>
      </rPr>
      <t xml:space="preserve"> ( occupied floor area an not total)</t>
    </r>
  </si>
  <si>
    <r>
      <t>Rural Resdiential floor area [Mm2](</t>
    </r>
    <r>
      <rPr>
        <sz val="11"/>
        <color rgb="FFFF0000"/>
        <rFont val="Calibri"/>
        <family val="2"/>
        <scheme val="minor"/>
      </rPr>
      <t xml:space="preserve"> occupied floor area an not total)</t>
    </r>
  </si>
  <si>
    <t>RHBDDb70</t>
  </si>
  <si>
    <t>RHBDDa70</t>
  </si>
  <si>
    <t>RHBCDb70</t>
  </si>
  <si>
    <t>RHBCDa70</t>
  </si>
  <si>
    <t>RHBIDb70</t>
  </si>
  <si>
    <t>RHBIDa70</t>
  </si>
  <si>
    <t>RHBDMb70</t>
  </si>
  <si>
    <t>RHBDMa70</t>
  </si>
  <si>
    <t>RHBCMb70</t>
  </si>
  <si>
    <t>RHBCMa70</t>
  </si>
  <si>
    <t>RHBIMb70</t>
  </si>
  <si>
    <t>RHBIMa70</t>
  </si>
  <si>
    <t>LO</t>
  </si>
  <si>
    <t>ACT_BND</t>
  </si>
  <si>
    <t>PJ</t>
  </si>
  <si>
    <t>Housing flow bound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</si>
</sst>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3" formatCode="_-* #,##0.00_-;\-* #,##0.00_-;_-* &quot;-&quot;??_-;_-@_-"/>
    <numFmt numFmtId="164" formatCode="_(* #,##0_);_(* \(#,##0\);_(* &quot;-&quot;_);_(@_)"/>
    <numFmt numFmtId="165" formatCode="_(* #,##0.00_);_(* \(#,##0.00\);_(* &quot;-&quot;??_);_(@_)"/>
    <numFmt numFmtId="166" formatCode="_([$€]* #,##0.00_);_([$€]* \(#,##0.00\);_([$€]* &quot;-&quot;??_);_(@_)"/>
    <numFmt numFmtId="167" formatCode="_ * #,##0.00_ ;_ * \-#,##0.00_ ;_ * &quot;-&quot;??_ ;_ @_ "/>
    <numFmt numFmtId="168" formatCode="_ * #,##0_ ;_ * \-#,##0_ ;_ * &quot;-&quot;_ ;_ @_ "/>
    <numFmt numFmtId="169" formatCode="_ &quot;kr&quot;\ * #,##0_ ;_ &quot;kr&quot;\ * \-#,##0_ ;_ &quot;kr&quot;\ * &quot;-&quot;_ ;_ @_ "/>
    <numFmt numFmtId="170" formatCode="_ &quot;kr&quot;\ * #,##0.00_ ;_ &quot;kr&quot;\ * \-#,##0.00_ ;_ &quot;kr&quot;\ * &quot;-&quot;??_ ;_ @_ "/>
    <numFmt numFmtId="171" formatCode="_-&quot;€&quot;\ * #,##0.00_-;\-&quot;€&quot;\ * #,##0.00_-;_-&quot;€&quot;\ * &quot;-&quot;??_-;_-@_-"/>
    <numFmt numFmtId="172" formatCode="#,##0;\-\ #,##0;_-\ &quot;- &quot;"/>
    <numFmt numFmtId="173" formatCode="_-[$€-2]\ * #,##0.00_-;\-[$€-2]\ * #,##0.00_-;_-[$€-2]\ * &quot;-&quot;??_-"/>
    <numFmt numFmtId="174" formatCode="0.000"/>
    <numFmt numFmtId="175" formatCode="0.0000"/>
    <numFmt numFmtId="176" formatCode="0.0"/>
    <numFmt numFmtId="177" formatCode="0.0%"/>
  </numFmts>
  <fonts count="36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8"/>
      <color indexed="81"/>
      <name val="Tahoma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sz val="10"/>
      <name val="Arial"/>
      <family val="2"/>
    </font>
    <font>
      <sz val="10"/>
      <name val="Courier"/>
      <family val="3"/>
    </font>
    <font>
      <sz val="10"/>
      <name val="Helvetica"/>
      <family val="2"/>
    </font>
    <font>
      <b/>
      <sz val="12"/>
      <name val="Arial"/>
      <family val="2"/>
    </font>
    <font>
      <sz val="8"/>
      <color indexed="9"/>
      <name val="Arial"/>
      <family val="2"/>
    </font>
    <font>
      <sz val="10"/>
      <name val="MS Sans Serif"/>
      <family val="2"/>
    </font>
    <font>
      <sz val="11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0000"/>
      <name val="Calibri"/>
      <family val="2"/>
    </font>
    <font>
      <sz val="8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39997558519241921"/>
        <bgColor indexed="64"/>
      </patternFill>
    </fill>
  </fills>
  <borders count="7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auto="1"/>
      </bottom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">
        <color auto="1"/>
      </right>
      <top/>
      <bottom/>
      <diagonal/>
    </border>
    <border>
      <left style="thick">
        <color auto="1"/>
      </left>
      <right style="medium">
        <color auto="1"/>
      </right>
      <top/>
      <bottom style="thick">
        <color auto="1"/>
      </bottom>
      <diagonal/>
    </border>
    <border>
      <left style="thick">
        <color rgb="FF00B0F0"/>
      </left>
      <right/>
      <top style="thick">
        <color rgb="FF00B0F0"/>
      </top>
      <bottom/>
      <diagonal/>
    </border>
    <border>
      <left/>
      <right/>
      <top style="thick">
        <color rgb="FF00B0F0"/>
      </top>
      <bottom/>
      <diagonal/>
    </border>
    <border>
      <left/>
      <right style="thick">
        <color rgb="FF00B0F0"/>
      </right>
      <top style="thick">
        <color rgb="FF00B0F0"/>
      </top>
      <bottom/>
      <diagonal/>
    </border>
    <border>
      <left style="thick">
        <color rgb="FF00B0F0"/>
      </left>
      <right/>
      <top/>
      <bottom style="thick">
        <color rgb="FF00B0F0"/>
      </bottom>
      <diagonal/>
    </border>
    <border>
      <left/>
      <right/>
      <top/>
      <bottom style="thick">
        <color rgb="FF00B0F0"/>
      </bottom>
      <diagonal/>
    </border>
    <border>
      <left/>
      <right style="thick">
        <color rgb="FF00B0F0"/>
      </right>
      <top/>
      <bottom style="thick">
        <color rgb="FF00B0F0"/>
      </bottom>
      <diagonal/>
    </border>
    <border>
      <left style="thick">
        <color rgb="FF00B0F0"/>
      </left>
      <right/>
      <top/>
      <bottom/>
      <diagonal/>
    </border>
    <border>
      <left/>
      <right style="thick">
        <color rgb="FF00B0F0"/>
      </right>
      <top/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thick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ck">
        <color auto="1"/>
      </right>
      <top style="medium">
        <color auto="1"/>
      </top>
      <bottom/>
      <diagonal/>
    </border>
    <border>
      <left/>
      <right style="thick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/>
      <bottom style="thick">
        <color auto="1"/>
      </bottom>
      <diagonal/>
    </border>
    <border>
      <left style="thin">
        <color auto="1"/>
      </left>
      <right/>
      <top style="thick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theme="8"/>
      </left>
      <right style="thin">
        <color theme="8"/>
      </right>
      <top/>
      <bottom/>
      <diagonal/>
    </border>
    <border>
      <left style="thin">
        <color theme="8"/>
      </left>
      <right style="thin">
        <color theme="8"/>
      </right>
      <top/>
      <bottom style="thick">
        <color rgb="FF00B0F0"/>
      </bottom>
      <diagonal/>
    </border>
    <border>
      <left style="thin">
        <color rgb="FF00B0F0"/>
      </left>
      <right style="thin">
        <color theme="8"/>
      </right>
      <top/>
      <bottom style="thick">
        <color rgb="FF00B0F0"/>
      </bottom>
      <diagonal/>
    </border>
    <border>
      <left style="thin">
        <color rgb="FF00B0F0"/>
      </left>
      <right style="thin">
        <color theme="8"/>
      </right>
      <top/>
      <bottom/>
      <diagonal/>
    </border>
  </borders>
  <cellStyleXfs count="505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9" borderId="0" applyNumberFormat="0" applyBorder="0" applyAlignment="0" applyProtection="0"/>
    <xf numFmtId="0" fontId="8" fillId="3" borderId="0" applyNumberFormat="0" applyBorder="0" applyAlignment="0" applyProtection="0"/>
    <xf numFmtId="0" fontId="9" fillId="20" borderId="1" applyNumberFormat="0" applyAlignment="0" applyProtection="0"/>
    <xf numFmtId="0" fontId="9" fillId="20" borderId="1" applyNumberFormat="0" applyAlignment="0" applyProtection="0"/>
    <xf numFmtId="0" fontId="17" fillId="0" borderId="2" applyNumberFormat="0" applyFill="0" applyAlignment="0" applyProtection="0"/>
    <xf numFmtId="0" fontId="10" fillId="21" borderId="3" applyNumberFormat="0" applyAlignment="0" applyProtection="0"/>
    <xf numFmtId="0" fontId="10" fillId="21" borderId="3" applyNumberFormat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9" borderId="0" applyNumberFormat="0" applyBorder="0" applyAlignment="0" applyProtection="0"/>
    <xf numFmtId="165" fontId="22" fillId="0" borderId="0" applyFont="0" applyFill="0" applyBorder="0" applyAlignment="0" applyProtection="0"/>
    <xf numFmtId="166" fontId="4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0" fontId="11" fillId="0" borderId="0" applyNumberForma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0" fontId="12" fillId="4" borderId="0" applyNumberFormat="0" applyBorder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16" fillId="7" borderId="1" applyNumberFormat="0" applyAlignment="0" applyProtection="0"/>
    <xf numFmtId="0" fontId="17" fillId="0" borderId="2" applyNumberFormat="0" applyFill="0" applyAlignment="0" applyProtection="0"/>
    <xf numFmtId="164" fontId="27" fillId="0" borderId="0" applyFont="0" applyFill="0" applyBorder="0" applyAlignment="0" applyProtection="0"/>
    <xf numFmtId="164" fontId="27" fillId="0" borderId="0" applyFont="0" applyFill="0" applyBorder="0" applyAlignment="0" applyProtection="0"/>
    <xf numFmtId="164" fontId="27" fillId="0" borderId="0" applyFont="0" applyFill="0" applyBorder="0" applyAlignment="0" applyProtection="0"/>
    <xf numFmtId="164" fontId="27" fillId="0" borderId="0" applyFont="0" applyFill="0" applyBorder="0" applyAlignment="0" applyProtection="0"/>
    <xf numFmtId="164" fontId="27" fillId="0" borderId="0" applyFont="0" applyFill="0" applyBorder="0" applyAlignment="0" applyProtection="0"/>
    <xf numFmtId="164" fontId="27" fillId="0" borderId="0" applyFont="0" applyFill="0" applyBorder="0" applyAlignment="0" applyProtection="0"/>
    <xf numFmtId="164" fontId="27" fillId="0" borderId="0" applyFont="0" applyFill="0" applyBorder="0" applyAlignment="0" applyProtection="0"/>
    <xf numFmtId="164" fontId="27" fillId="0" borderId="0" applyFont="0" applyFill="0" applyBorder="0" applyAlignment="0" applyProtection="0"/>
    <xf numFmtId="164" fontId="27" fillId="0" borderId="0" applyFont="0" applyFill="0" applyBorder="0" applyAlignment="0" applyProtection="0"/>
    <xf numFmtId="164" fontId="27" fillId="0" borderId="0" applyFont="0" applyFill="0" applyBorder="0" applyAlignment="0" applyProtection="0"/>
    <xf numFmtId="164" fontId="27" fillId="0" borderId="0" applyFont="0" applyFill="0" applyBorder="0" applyAlignment="0" applyProtection="0"/>
    <xf numFmtId="164" fontId="27" fillId="0" borderId="0" applyFont="0" applyFill="0" applyBorder="0" applyAlignment="0" applyProtection="0"/>
    <xf numFmtId="164" fontId="27" fillId="0" borderId="0" applyFont="0" applyFill="0" applyBorder="0" applyAlignment="0" applyProtection="0"/>
    <xf numFmtId="164" fontId="27" fillId="0" borderId="0" applyFont="0" applyFill="0" applyBorder="0" applyAlignment="0" applyProtection="0"/>
    <xf numFmtId="164" fontId="27" fillId="0" borderId="0" applyFont="0" applyFill="0" applyBorder="0" applyAlignment="0" applyProtection="0"/>
    <xf numFmtId="164" fontId="27" fillId="0" borderId="0" applyFont="0" applyFill="0" applyBorder="0" applyAlignment="0" applyProtection="0"/>
    <xf numFmtId="164" fontId="27" fillId="0" borderId="0" applyFont="0" applyFill="0" applyBorder="0" applyAlignment="0" applyProtection="0"/>
    <xf numFmtId="164" fontId="27" fillId="0" borderId="0" applyFont="0" applyFill="0" applyBorder="0" applyAlignment="0" applyProtection="0"/>
    <xf numFmtId="164" fontId="27" fillId="0" borderId="0" applyFont="0" applyFill="0" applyBorder="0" applyAlignment="0" applyProtection="0"/>
    <xf numFmtId="164" fontId="27" fillId="0" borderId="0" applyFont="0" applyFill="0" applyBorder="0" applyAlignment="0" applyProtection="0"/>
    <xf numFmtId="164" fontId="27" fillId="0" borderId="0" applyFont="0" applyFill="0" applyBorder="0" applyAlignment="0" applyProtection="0"/>
    <xf numFmtId="164" fontId="27" fillId="0" borderId="0" applyFont="0" applyFill="0" applyBorder="0" applyAlignment="0" applyProtection="0"/>
    <xf numFmtId="164" fontId="27" fillId="0" borderId="0" applyFont="0" applyFill="0" applyBorder="0" applyAlignment="0" applyProtection="0"/>
    <xf numFmtId="164" fontId="27" fillId="0" borderId="0" applyFont="0" applyFill="0" applyBorder="0" applyAlignment="0" applyProtection="0"/>
    <xf numFmtId="164" fontId="27" fillId="0" borderId="0" applyFont="0" applyFill="0" applyBorder="0" applyAlignment="0" applyProtection="0"/>
    <xf numFmtId="164" fontId="27" fillId="0" borderId="0" applyFont="0" applyFill="0" applyBorder="0" applyAlignment="0" applyProtection="0"/>
    <xf numFmtId="164" fontId="27" fillId="0" borderId="0" applyFont="0" applyFill="0" applyBorder="0" applyAlignment="0" applyProtection="0"/>
    <xf numFmtId="164" fontId="27" fillId="0" borderId="0" applyFont="0" applyFill="0" applyBorder="0" applyAlignment="0" applyProtection="0"/>
    <xf numFmtId="164" fontId="27" fillId="0" borderId="0" applyFont="0" applyFill="0" applyBorder="0" applyAlignment="0" applyProtection="0"/>
    <xf numFmtId="164" fontId="27" fillId="0" borderId="0" applyFont="0" applyFill="0" applyBorder="0" applyAlignment="0" applyProtection="0"/>
    <xf numFmtId="164" fontId="27" fillId="0" borderId="0" applyFont="0" applyFill="0" applyBorder="0" applyAlignment="0" applyProtection="0"/>
    <xf numFmtId="164" fontId="27" fillId="0" borderId="0" applyFont="0" applyFill="0" applyBorder="0" applyAlignment="0" applyProtection="0"/>
    <xf numFmtId="164" fontId="27" fillId="0" borderId="0" applyFont="0" applyFill="0" applyBorder="0" applyAlignment="0" applyProtection="0"/>
    <xf numFmtId="164" fontId="27" fillId="0" borderId="0" applyFont="0" applyFill="0" applyBorder="0" applyAlignment="0" applyProtection="0"/>
    <xf numFmtId="164" fontId="27" fillId="0" borderId="0" applyFont="0" applyFill="0" applyBorder="0" applyAlignment="0" applyProtection="0"/>
    <xf numFmtId="164" fontId="27" fillId="0" borderId="0" applyFont="0" applyFill="0" applyBorder="0" applyAlignment="0" applyProtection="0"/>
    <xf numFmtId="164" fontId="27" fillId="0" borderId="0" applyFont="0" applyFill="0" applyBorder="0" applyAlignment="0" applyProtection="0"/>
    <xf numFmtId="164" fontId="27" fillId="0" borderId="0" applyFont="0" applyFill="0" applyBorder="0" applyAlignment="0" applyProtection="0"/>
    <xf numFmtId="164" fontId="27" fillId="0" borderId="0" applyFont="0" applyFill="0" applyBorder="0" applyAlignment="0" applyProtection="0"/>
    <xf numFmtId="164" fontId="27" fillId="0" borderId="0" applyFont="0" applyFill="0" applyBorder="0" applyAlignment="0" applyProtection="0"/>
    <xf numFmtId="164" fontId="27" fillId="0" borderId="0" applyFont="0" applyFill="0" applyBorder="0" applyAlignment="0" applyProtection="0"/>
    <xf numFmtId="164" fontId="27" fillId="0" borderId="0" applyFont="0" applyFill="0" applyBorder="0" applyAlignment="0" applyProtection="0"/>
    <xf numFmtId="164" fontId="27" fillId="0" borderId="0" applyFont="0" applyFill="0" applyBorder="0" applyAlignment="0" applyProtection="0"/>
    <xf numFmtId="164" fontId="27" fillId="0" borderId="0" applyFont="0" applyFill="0" applyBorder="0" applyAlignment="0" applyProtection="0"/>
    <xf numFmtId="164" fontId="27" fillId="0" borderId="0" applyFont="0" applyFill="0" applyBorder="0" applyAlignment="0" applyProtection="0"/>
    <xf numFmtId="164" fontId="27" fillId="0" borderId="0" applyFont="0" applyFill="0" applyBorder="0" applyAlignment="0" applyProtection="0"/>
    <xf numFmtId="164" fontId="27" fillId="0" borderId="0" applyFont="0" applyFill="0" applyBorder="0" applyAlignment="0" applyProtection="0"/>
    <xf numFmtId="164" fontId="27" fillId="0" borderId="0" applyFont="0" applyFill="0" applyBorder="0" applyAlignment="0" applyProtection="0"/>
    <xf numFmtId="164" fontId="27" fillId="0" borderId="0" applyFont="0" applyFill="0" applyBorder="0" applyAlignment="0" applyProtection="0"/>
    <xf numFmtId="164" fontId="27" fillId="0" borderId="0" applyFont="0" applyFill="0" applyBorder="0" applyAlignment="0" applyProtection="0"/>
    <xf numFmtId="164" fontId="27" fillId="0" borderId="0" applyFont="0" applyFill="0" applyBorder="0" applyAlignment="0" applyProtection="0"/>
    <xf numFmtId="164" fontId="27" fillId="0" borderId="0" applyFont="0" applyFill="0" applyBorder="0" applyAlignment="0" applyProtection="0"/>
    <xf numFmtId="164" fontId="27" fillId="0" borderId="0" applyFont="0" applyFill="0" applyBorder="0" applyAlignment="0" applyProtection="0"/>
    <xf numFmtId="164" fontId="27" fillId="0" borderId="0" applyFont="0" applyFill="0" applyBorder="0" applyAlignment="0" applyProtection="0"/>
    <xf numFmtId="164" fontId="27" fillId="0" borderId="0" applyFont="0" applyFill="0" applyBorder="0" applyAlignment="0" applyProtection="0"/>
    <xf numFmtId="164" fontId="27" fillId="0" borderId="0" applyFont="0" applyFill="0" applyBorder="0" applyAlignment="0" applyProtection="0"/>
    <xf numFmtId="164" fontId="27" fillId="0" borderId="0" applyFont="0" applyFill="0" applyBorder="0" applyAlignment="0" applyProtection="0"/>
    <xf numFmtId="164" fontId="27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4" fillId="0" borderId="0"/>
    <xf numFmtId="0" fontId="22" fillId="0" borderId="0"/>
    <xf numFmtId="0" fontId="4" fillId="0" borderId="0"/>
    <xf numFmtId="0" fontId="4" fillId="0" borderId="0"/>
    <xf numFmtId="0" fontId="28" fillId="0" borderId="0"/>
    <xf numFmtId="0" fontId="4" fillId="0" borderId="0"/>
    <xf numFmtId="0" fontId="1" fillId="0" borderId="0"/>
    <xf numFmtId="0" fontId="4" fillId="0" borderId="0"/>
    <xf numFmtId="0" fontId="28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28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22" fillId="0" borderId="0"/>
    <xf numFmtId="0" fontId="4" fillId="0" borderId="0"/>
    <xf numFmtId="0" fontId="4" fillId="0" borderId="0"/>
    <xf numFmtId="0" fontId="4" fillId="0" borderId="0"/>
    <xf numFmtId="0" fontId="27" fillId="0" borderId="0"/>
    <xf numFmtId="0" fontId="4" fillId="0" borderId="0"/>
    <xf numFmtId="0" fontId="4" fillId="0" borderId="0"/>
    <xf numFmtId="0" fontId="4" fillId="0" borderId="0"/>
    <xf numFmtId="0" fontId="27" fillId="0" borderId="0"/>
    <xf numFmtId="0" fontId="4" fillId="0" borderId="0"/>
    <xf numFmtId="0" fontId="4" fillId="0" borderId="0"/>
    <xf numFmtId="0" fontId="4" fillId="0" borderId="0"/>
    <xf numFmtId="0" fontId="27" fillId="0" borderId="0"/>
    <xf numFmtId="0" fontId="4" fillId="0" borderId="0"/>
    <xf numFmtId="0" fontId="4" fillId="0" borderId="0"/>
    <xf numFmtId="0" fontId="4" fillId="0" borderId="0"/>
    <xf numFmtId="0" fontId="27" fillId="0" borderId="0"/>
    <xf numFmtId="0" fontId="4" fillId="0" borderId="0"/>
    <xf numFmtId="0" fontId="4" fillId="0" borderId="0"/>
    <xf numFmtId="0" fontId="4" fillId="0" borderId="0"/>
    <xf numFmtId="0" fontId="27" fillId="0" borderId="0"/>
    <xf numFmtId="0" fontId="4" fillId="0" borderId="0"/>
    <xf numFmtId="0" fontId="4" fillId="0" borderId="0"/>
    <xf numFmtId="0" fontId="4" fillId="0" borderId="0"/>
    <xf numFmtId="0" fontId="27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2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7" fillId="0" borderId="0"/>
    <xf numFmtId="0" fontId="4" fillId="0" borderId="0"/>
    <xf numFmtId="0" fontId="4" fillId="0" borderId="0"/>
    <xf numFmtId="0" fontId="4" fillId="0" borderId="0"/>
    <xf numFmtId="0" fontId="27" fillId="0" borderId="0"/>
    <xf numFmtId="0" fontId="4" fillId="0" borderId="0"/>
    <xf numFmtId="0" fontId="4" fillId="0" borderId="0"/>
    <xf numFmtId="0" fontId="4" fillId="0" borderId="0"/>
    <xf numFmtId="0" fontId="27" fillId="0" borderId="0"/>
    <xf numFmtId="0" fontId="23" fillId="0" borderId="0"/>
    <xf numFmtId="0" fontId="22" fillId="23" borderId="7" applyNumberFormat="0" applyFont="0" applyAlignment="0" applyProtection="0"/>
    <xf numFmtId="0" fontId="1" fillId="23" borderId="7" applyNumberFormat="0" applyFont="0" applyAlignment="0" applyProtection="0"/>
    <xf numFmtId="172" fontId="22" fillId="0" borderId="0" applyFont="0" applyFill="0" applyBorder="0" applyAlignment="0" applyProtection="0"/>
    <xf numFmtId="172" fontId="22" fillId="0" borderId="0" applyFont="0" applyFill="0" applyBorder="0" applyAlignment="0" applyProtection="0"/>
    <xf numFmtId="172" fontId="22" fillId="0" borderId="0" applyFont="0" applyFill="0" applyBorder="0" applyAlignment="0" applyProtection="0"/>
    <xf numFmtId="172" fontId="22" fillId="0" borderId="0" applyFont="0" applyFill="0" applyBorder="0" applyAlignment="0" applyProtection="0"/>
    <xf numFmtId="172" fontId="22" fillId="0" borderId="0" applyFont="0" applyFill="0" applyBorder="0" applyAlignment="0" applyProtection="0"/>
    <xf numFmtId="172" fontId="22" fillId="0" borderId="0" applyFont="0" applyFill="0" applyBorder="0" applyAlignment="0" applyProtection="0"/>
    <xf numFmtId="172" fontId="22" fillId="0" borderId="0" applyFont="0" applyFill="0" applyBorder="0" applyAlignment="0" applyProtection="0"/>
    <xf numFmtId="172" fontId="22" fillId="0" borderId="0" applyFont="0" applyFill="0" applyBorder="0" applyAlignment="0" applyProtection="0"/>
    <xf numFmtId="172" fontId="22" fillId="0" borderId="0" applyFont="0" applyFill="0" applyBorder="0" applyAlignment="0" applyProtection="0"/>
    <xf numFmtId="172" fontId="22" fillId="0" borderId="0" applyFont="0" applyFill="0" applyBorder="0" applyAlignment="0" applyProtection="0"/>
    <xf numFmtId="172" fontId="22" fillId="0" borderId="0" applyFont="0" applyFill="0" applyBorder="0" applyAlignment="0" applyProtection="0"/>
    <xf numFmtId="172" fontId="22" fillId="0" borderId="0" applyFont="0" applyFill="0" applyBorder="0" applyAlignment="0" applyProtection="0"/>
    <xf numFmtId="172" fontId="22" fillId="0" borderId="0" applyFont="0" applyFill="0" applyBorder="0" applyAlignment="0" applyProtection="0"/>
    <xf numFmtId="172" fontId="22" fillId="0" borderId="0" applyFont="0" applyFill="0" applyBorder="0" applyAlignment="0" applyProtection="0"/>
    <xf numFmtId="172" fontId="22" fillId="0" borderId="0" applyFont="0" applyFill="0" applyBorder="0" applyAlignment="0" applyProtection="0"/>
    <xf numFmtId="172" fontId="22" fillId="0" borderId="0" applyFont="0" applyFill="0" applyBorder="0" applyAlignment="0" applyProtection="0"/>
    <xf numFmtId="172" fontId="22" fillId="0" borderId="0" applyFont="0" applyFill="0" applyBorder="0" applyAlignment="0" applyProtection="0"/>
    <xf numFmtId="172" fontId="22" fillId="0" borderId="0" applyFont="0" applyFill="0" applyBorder="0" applyAlignment="0" applyProtection="0"/>
    <xf numFmtId="172" fontId="22" fillId="0" borderId="0" applyFont="0" applyFill="0" applyBorder="0" applyAlignment="0" applyProtection="0"/>
    <xf numFmtId="172" fontId="22" fillId="0" borderId="0" applyFont="0" applyFill="0" applyBorder="0" applyAlignment="0" applyProtection="0"/>
    <xf numFmtId="172" fontId="22" fillId="0" borderId="0" applyFont="0" applyFill="0" applyBorder="0" applyAlignment="0" applyProtection="0"/>
    <xf numFmtId="172" fontId="22" fillId="0" borderId="0" applyFont="0" applyFill="0" applyBorder="0" applyAlignment="0" applyProtection="0"/>
    <xf numFmtId="172" fontId="22" fillId="0" borderId="0" applyFont="0" applyFill="0" applyBorder="0" applyAlignment="0" applyProtection="0"/>
    <xf numFmtId="172" fontId="22" fillId="0" borderId="0" applyFont="0" applyFill="0" applyBorder="0" applyAlignment="0" applyProtection="0"/>
    <xf numFmtId="172" fontId="22" fillId="0" borderId="0" applyFont="0" applyFill="0" applyBorder="0" applyAlignment="0" applyProtection="0"/>
    <xf numFmtId="172" fontId="22" fillId="0" borderId="0" applyFont="0" applyFill="0" applyBorder="0" applyAlignment="0" applyProtection="0"/>
    <xf numFmtId="172" fontId="22" fillId="0" borderId="0" applyFont="0" applyFill="0" applyBorder="0" applyAlignment="0" applyProtection="0"/>
    <xf numFmtId="172" fontId="22" fillId="0" borderId="0" applyFont="0" applyFill="0" applyBorder="0" applyAlignment="0" applyProtection="0"/>
    <xf numFmtId="172" fontId="22" fillId="0" borderId="0" applyFont="0" applyFill="0" applyBorder="0" applyAlignment="0" applyProtection="0"/>
    <xf numFmtId="172" fontId="22" fillId="0" borderId="0" applyFont="0" applyFill="0" applyBorder="0" applyAlignment="0" applyProtection="0"/>
    <xf numFmtId="172" fontId="22" fillId="0" borderId="0" applyFont="0" applyFill="0" applyBorder="0" applyAlignment="0" applyProtection="0"/>
    <xf numFmtId="172" fontId="22" fillId="0" borderId="0" applyFont="0" applyFill="0" applyBorder="0" applyAlignment="0" applyProtection="0"/>
    <xf numFmtId="172" fontId="22" fillId="0" borderId="0" applyFont="0" applyFill="0" applyBorder="0" applyAlignment="0" applyProtection="0"/>
    <xf numFmtId="172" fontId="22" fillId="0" borderId="0" applyFont="0" applyFill="0" applyBorder="0" applyAlignment="0" applyProtection="0"/>
    <xf numFmtId="172" fontId="22" fillId="0" borderId="0" applyFont="0" applyFill="0" applyBorder="0" applyAlignment="0" applyProtection="0"/>
    <xf numFmtId="172" fontId="22" fillId="0" borderId="0" applyFont="0" applyFill="0" applyBorder="0" applyAlignment="0" applyProtection="0"/>
    <xf numFmtId="172" fontId="22" fillId="0" borderId="0" applyFont="0" applyFill="0" applyBorder="0" applyAlignment="0" applyProtection="0"/>
    <xf numFmtId="172" fontId="22" fillId="0" borderId="0" applyFont="0" applyFill="0" applyBorder="0" applyAlignment="0" applyProtection="0"/>
    <xf numFmtId="172" fontId="22" fillId="0" borderId="0" applyFont="0" applyFill="0" applyBorder="0" applyAlignment="0" applyProtection="0"/>
    <xf numFmtId="172" fontId="22" fillId="0" borderId="0" applyFont="0" applyFill="0" applyBorder="0" applyAlignment="0" applyProtection="0"/>
    <xf numFmtId="172" fontId="22" fillId="0" borderId="0" applyFont="0" applyFill="0" applyBorder="0" applyAlignment="0" applyProtection="0"/>
    <xf numFmtId="172" fontId="22" fillId="0" borderId="0" applyFont="0" applyFill="0" applyBorder="0" applyAlignment="0" applyProtection="0"/>
    <xf numFmtId="172" fontId="22" fillId="0" borderId="0" applyFont="0" applyFill="0" applyBorder="0" applyAlignment="0" applyProtection="0"/>
    <xf numFmtId="172" fontId="22" fillId="0" borderId="0" applyFont="0" applyFill="0" applyBorder="0" applyAlignment="0" applyProtection="0"/>
    <xf numFmtId="0" fontId="19" fillId="20" borderId="8" applyNumberForma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167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0" fontId="4" fillId="0" borderId="9" applyNumberFormat="0" applyFill="0" applyProtection="0">
      <alignment horizontal="right"/>
    </xf>
    <xf numFmtId="0" fontId="4" fillId="0" borderId="9" applyNumberFormat="0" applyFill="0" applyProtection="0">
      <alignment horizontal="right"/>
    </xf>
    <xf numFmtId="0" fontId="3" fillId="24" borderId="9" applyNumberFormat="0" applyProtection="0">
      <alignment horizontal="right"/>
    </xf>
    <xf numFmtId="0" fontId="25" fillId="24" borderId="0" applyNumberFormat="0" applyBorder="0" applyProtection="0">
      <alignment horizontal="left"/>
    </xf>
    <xf numFmtId="0" fontId="3" fillId="24" borderId="9" applyNumberFormat="0" applyProtection="0">
      <alignment horizontal="left"/>
    </xf>
    <xf numFmtId="0" fontId="4" fillId="0" borderId="9" applyNumberFormat="0" applyFill="0" applyProtection="0">
      <alignment horizontal="right"/>
    </xf>
    <xf numFmtId="0" fontId="4" fillId="0" borderId="9" applyNumberFormat="0" applyFill="0" applyProtection="0">
      <alignment horizontal="right"/>
    </xf>
    <xf numFmtId="0" fontId="26" fillId="25" borderId="0" applyNumberFormat="0" applyBorder="0" applyProtection="0">
      <alignment horizontal="left"/>
    </xf>
    <xf numFmtId="0" fontId="2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2" fillId="0" borderId="10" applyNumberFormat="0" applyFill="0" applyAlignment="0" applyProtection="0"/>
    <xf numFmtId="0" fontId="2" fillId="0" borderId="10" applyNumberFormat="0" applyFill="0" applyAlignment="0" applyProtection="0"/>
    <xf numFmtId="0" fontId="8" fillId="3" borderId="0" applyNumberFormat="0" applyBorder="0" applyAlignment="0" applyProtection="0"/>
    <xf numFmtId="0" fontId="12" fillId="4" borderId="0" applyNumberFormat="0" applyBorder="0" applyAlignment="0" applyProtection="0"/>
    <xf numFmtId="170" fontId="24" fillId="0" borderId="0" applyFont="0" applyFill="0" applyBorder="0" applyAlignment="0" applyProtection="0"/>
    <xf numFmtId="0" fontId="21" fillId="0" borderId="0" applyNumberFormat="0" applyFill="0" applyBorder="0" applyAlignment="0" applyProtection="0"/>
    <xf numFmtId="9" fontId="28" fillId="0" borderId="0" applyFont="0" applyFill="0" applyBorder="0" applyAlignment="0" applyProtection="0"/>
  </cellStyleXfs>
  <cellXfs count="236">
    <xf numFmtId="0" fontId="0" fillId="0" borderId="0" xfId="0"/>
    <xf numFmtId="0" fontId="5" fillId="0" borderId="0" xfId="0" applyFont="1"/>
    <xf numFmtId="0" fontId="3" fillId="0" borderId="0" xfId="0" applyFont="1" applyAlignment="1">
      <alignment horizontal="center"/>
    </xf>
    <xf numFmtId="0" fontId="3" fillId="26" borderId="11" xfId="0" applyFont="1" applyFill="1" applyBorder="1"/>
    <xf numFmtId="0" fontId="3" fillId="27" borderId="11" xfId="0" applyFont="1" applyFill="1" applyBorder="1"/>
    <xf numFmtId="0" fontId="4" fillId="26" borderId="11" xfId="0" applyFont="1" applyFill="1" applyBorder="1"/>
    <xf numFmtId="0" fontId="22" fillId="0" borderId="0" xfId="252"/>
    <xf numFmtId="0" fontId="22" fillId="0" borderId="0" xfId="252" applyBorder="1"/>
    <xf numFmtId="0" fontId="29" fillId="0" borderId="0" xfId="0" applyFont="1"/>
    <xf numFmtId="0" fontId="0" fillId="28" borderId="0" xfId="0" applyFill="1"/>
    <xf numFmtId="165" fontId="28" fillId="0" borderId="0" xfId="55" applyFont="1"/>
    <xf numFmtId="0" fontId="0" fillId="0" borderId="0" xfId="0" applyBorder="1"/>
    <xf numFmtId="0" fontId="0" fillId="28" borderId="0" xfId="0" applyFill="1" applyBorder="1"/>
    <xf numFmtId="165" fontId="28" fillId="0" borderId="0" xfId="55" applyFont="1" applyBorder="1"/>
    <xf numFmtId="0" fontId="0" fillId="0" borderId="0" xfId="0"/>
    <xf numFmtId="0" fontId="0" fillId="0" borderId="0" xfId="0" applyBorder="1"/>
    <xf numFmtId="0" fontId="0" fillId="28" borderId="0" xfId="0" applyFill="1" applyBorder="1"/>
    <xf numFmtId="0" fontId="4" fillId="26" borderId="0" xfId="0" applyFont="1" applyFill="1" applyBorder="1"/>
    <xf numFmtId="0" fontId="0" fillId="0" borderId="0" xfId="0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10" fontId="0" fillId="0" borderId="0" xfId="504" applyNumberFormat="1" applyFont="1"/>
    <xf numFmtId="10" fontId="0" fillId="0" borderId="21" xfId="504" applyNumberFormat="1" applyFont="1" applyBorder="1"/>
    <xf numFmtId="2" fontId="0" fillId="0" borderId="15" xfId="504" applyNumberFormat="1" applyFont="1" applyBorder="1"/>
    <xf numFmtId="2" fontId="0" fillId="0" borderId="14" xfId="504" applyNumberFormat="1" applyFont="1" applyBorder="1"/>
    <xf numFmtId="2" fontId="0" fillId="0" borderId="21" xfId="504" applyNumberFormat="1" applyFont="1" applyBorder="1"/>
    <xf numFmtId="0" fontId="31" fillId="0" borderId="19" xfId="0" applyFont="1" applyFill="1" applyBorder="1" applyAlignment="1">
      <alignment horizontal="center" vertical="center"/>
    </xf>
    <xf numFmtId="0" fontId="31" fillId="0" borderId="19" xfId="0" applyNumberFormat="1" applyFont="1" applyFill="1" applyBorder="1" applyAlignment="1">
      <alignment horizontal="center" vertical="center"/>
    </xf>
    <xf numFmtId="0" fontId="31" fillId="0" borderId="18" xfId="0" applyFont="1" applyFill="1" applyBorder="1" applyAlignment="1">
      <alignment horizontal="center" vertical="center"/>
    </xf>
    <xf numFmtId="0" fontId="31" fillId="0" borderId="20" xfId="0" applyNumberFormat="1" applyFont="1" applyFill="1" applyBorder="1" applyAlignment="1">
      <alignment horizontal="center" vertical="center"/>
    </xf>
    <xf numFmtId="0" fontId="0" fillId="0" borderId="28" xfId="0" applyBorder="1"/>
    <xf numFmtId="0" fontId="0" fillId="0" borderId="29" xfId="0" applyBorder="1"/>
    <xf numFmtId="0" fontId="0" fillId="0" borderId="30" xfId="0" applyBorder="1"/>
    <xf numFmtId="2" fontId="0" fillId="30" borderId="28" xfId="0" applyNumberFormat="1" applyFill="1" applyBorder="1"/>
    <xf numFmtId="2" fontId="0" fillId="30" borderId="29" xfId="0" applyNumberFormat="1" applyFill="1" applyBorder="1"/>
    <xf numFmtId="2" fontId="0" fillId="30" borderId="30" xfId="0" applyNumberFormat="1" applyFill="1" applyBorder="1"/>
    <xf numFmtId="0" fontId="0" fillId="0" borderId="32" xfId="0" applyBorder="1"/>
    <xf numFmtId="2" fontId="0" fillId="30" borderId="31" xfId="0" applyNumberFormat="1" applyFill="1" applyBorder="1"/>
    <xf numFmtId="2" fontId="0" fillId="30" borderId="32" xfId="0" applyNumberFormat="1" applyFill="1" applyBorder="1"/>
    <xf numFmtId="2" fontId="0" fillId="30" borderId="33" xfId="0" applyNumberFormat="1" applyFill="1" applyBorder="1"/>
    <xf numFmtId="2" fontId="0" fillId="30" borderId="34" xfId="0" applyNumberFormat="1" applyFill="1" applyBorder="1"/>
    <xf numFmtId="2" fontId="0" fillId="30" borderId="0" xfId="0" applyNumberFormat="1" applyFill="1" applyBorder="1"/>
    <xf numFmtId="2" fontId="0" fillId="30" borderId="35" xfId="0" applyNumberFormat="1" applyFill="1" applyBorder="1"/>
    <xf numFmtId="0" fontId="30" fillId="0" borderId="0" xfId="0" applyFont="1" applyAlignment="1">
      <alignment horizontal="center"/>
    </xf>
    <xf numFmtId="0" fontId="0" fillId="0" borderId="0" xfId="0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39" xfId="0" applyBorder="1" applyAlignment="1">
      <alignment vertical="center"/>
    </xf>
    <xf numFmtId="0" fontId="0" fillId="0" borderId="41" xfId="0" applyBorder="1" applyAlignment="1">
      <alignment vertical="center"/>
    </xf>
    <xf numFmtId="0" fontId="0" fillId="0" borderId="43" xfId="0" applyBorder="1" applyAlignment="1">
      <alignment vertical="center"/>
    </xf>
    <xf numFmtId="0" fontId="0" fillId="0" borderId="61" xfId="0" applyBorder="1" applyAlignment="1">
      <alignment vertical="center"/>
    </xf>
    <xf numFmtId="2" fontId="0" fillId="0" borderId="39" xfId="0" applyNumberFormat="1" applyBorder="1" applyAlignment="1">
      <alignment horizontal="center" vertical="center"/>
    </xf>
    <xf numFmtId="2" fontId="0" fillId="0" borderId="51" xfId="0" applyNumberFormat="1" applyBorder="1"/>
    <xf numFmtId="2" fontId="0" fillId="0" borderId="56" xfId="0" applyNumberFormat="1" applyBorder="1"/>
    <xf numFmtId="2" fontId="0" fillId="0" borderId="21" xfId="0" applyNumberFormat="1" applyBorder="1"/>
    <xf numFmtId="2" fontId="0" fillId="0" borderId="61" xfId="0" applyNumberFormat="1" applyBorder="1" applyAlignment="1">
      <alignment horizontal="center" vertical="center"/>
    </xf>
    <xf numFmtId="2" fontId="0" fillId="0" borderId="62" xfId="0" applyNumberFormat="1" applyBorder="1"/>
    <xf numFmtId="2" fontId="0" fillId="0" borderId="63" xfId="0" applyNumberFormat="1" applyBorder="1"/>
    <xf numFmtId="2" fontId="0" fillId="0" borderId="64" xfId="0" applyNumberFormat="1" applyBorder="1"/>
    <xf numFmtId="2" fontId="0" fillId="0" borderId="47" xfId="0" applyNumberFormat="1" applyBorder="1" applyAlignment="1">
      <alignment horizontal="center" vertical="center"/>
    </xf>
    <xf numFmtId="2" fontId="0" fillId="0" borderId="52" xfId="0" applyNumberFormat="1" applyBorder="1"/>
    <xf numFmtId="2" fontId="0" fillId="0" borderId="57" xfId="0" applyNumberFormat="1" applyBorder="1"/>
    <xf numFmtId="2" fontId="0" fillId="0" borderId="22" xfId="0" applyNumberFormat="1" applyBorder="1"/>
    <xf numFmtId="2" fontId="0" fillId="0" borderId="48" xfId="0" applyNumberFormat="1" applyBorder="1" applyAlignment="1">
      <alignment horizontal="center" vertical="center"/>
    </xf>
    <xf numFmtId="2" fontId="0" fillId="0" borderId="53" xfId="0" applyNumberFormat="1" applyBorder="1"/>
    <xf numFmtId="2" fontId="0" fillId="0" borderId="58" xfId="0" applyNumberFormat="1" applyBorder="1"/>
    <xf numFmtId="2" fontId="0" fillId="0" borderId="45" xfId="0" applyNumberFormat="1" applyBorder="1"/>
    <xf numFmtId="2" fontId="0" fillId="0" borderId="49" xfId="0" applyNumberFormat="1" applyBorder="1" applyAlignment="1">
      <alignment horizontal="center" vertical="center"/>
    </xf>
    <xf numFmtId="2" fontId="0" fillId="0" borderId="54" xfId="0" applyNumberFormat="1" applyBorder="1"/>
    <xf numFmtId="2" fontId="0" fillId="0" borderId="59" xfId="0" applyNumberFormat="1" applyBorder="1"/>
    <xf numFmtId="2" fontId="0" fillId="0" borderId="46" xfId="0" applyNumberFormat="1" applyBorder="1"/>
    <xf numFmtId="2" fontId="0" fillId="0" borderId="50" xfId="0" applyNumberFormat="1" applyBorder="1" applyAlignment="1">
      <alignment horizontal="center" vertical="center"/>
    </xf>
    <xf numFmtId="2" fontId="0" fillId="0" borderId="55" xfId="0" applyNumberFormat="1" applyBorder="1"/>
    <xf numFmtId="2" fontId="0" fillId="0" borderId="60" xfId="0" applyNumberFormat="1" applyBorder="1"/>
    <xf numFmtId="2" fontId="0" fillId="0" borderId="23" xfId="0" applyNumberFormat="1" applyBorder="1"/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30" fillId="0" borderId="0" xfId="0" applyFont="1" applyAlignment="1">
      <alignment horizontal="center"/>
    </xf>
    <xf numFmtId="10" fontId="0" fillId="29" borderId="14" xfId="504" applyNumberFormat="1" applyFont="1" applyFill="1" applyBorder="1"/>
    <xf numFmtId="10" fontId="0" fillId="29" borderId="21" xfId="504" applyNumberFormat="1" applyFont="1" applyFill="1" applyBorder="1"/>
    <xf numFmtId="10" fontId="0" fillId="29" borderId="0" xfId="504" applyNumberFormat="1" applyFont="1" applyFill="1" applyBorder="1"/>
    <xf numFmtId="10" fontId="0" fillId="29" borderId="22" xfId="504" applyNumberFormat="1" applyFont="1" applyFill="1" applyBorder="1"/>
    <xf numFmtId="10" fontId="0" fillId="29" borderId="13" xfId="504" applyNumberFormat="1" applyFont="1" applyFill="1" applyBorder="1"/>
    <xf numFmtId="10" fontId="0" fillId="29" borderId="23" xfId="504" applyNumberFormat="1" applyFont="1" applyFill="1" applyBorder="1"/>
    <xf numFmtId="0" fontId="0" fillId="0" borderId="14" xfId="0" applyBorder="1" applyAlignment="1">
      <alignment vertical="center" wrapText="1"/>
    </xf>
    <xf numFmtId="2" fontId="0" fillId="0" borderId="14" xfId="0" applyNumberFormat="1" applyBorder="1" applyAlignment="1">
      <alignment horizontal="center" vertical="center"/>
    </xf>
    <xf numFmtId="0" fontId="0" fillId="0" borderId="67" xfId="0" applyBorder="1" applyAlignment="1">
      <alignment vertical="center" wrapText="1"/>
    </xf>
    <xf numFmtId="2" fontId="0" fillId="0" borderId="67" xfId="0" applyNumberFormat="1" applyBorder="1" applyAlignment="1">
      <alignment horizontal="center"/>
    </xf>
    <xf numFmtId="2" fontId="0" fillId="0" borderId="67" xfId="0" applyNumberFormat="1" applyBorder="1" applyAlignment="1">
      <alignment horizontal="center" vertical="center"/>
    </xf>
    <xf numFmtId="0" fontId="0" fillId="0" borderId="66" xfId="0" applyBorder="1" applyAlignment="1">
      <alignment vertical="center" wrapText="1"/>
    </xf>
    <xf numFmtId="2" fontId="0" fillId="0" borderId="66" xfId="0" applyNumberFormat="1" applyBorder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0" xfId="0" applyAlignment="1">
      <alignment horizontal="center" vertical="center"/>
    </xf>
    <xf numFmtId="9" fontId="0" fillId="0" borderId="0" xfId="504" applyFont="1"/>
    <xf numFmtId="174" fontId="0" fillId="0" borderId="52" xfId="0" applyNumberFormat="1" applyBorder="1"/>
    <xf numFmtId="174" fontId="0" fillId="0" borderId="57" xfId="0" applyNumberFormat="1" applyBorder="1"/>
    <xf numFmtId="174" fontId="0" fillId="0" borderId="62" xfId="0" applyNumberFormat="1" applyBorder="1"/>
    <xf numFmtId="174" fontId="0" fillId="0" borderId="63" xfId="0" applyNumberFormat="1" applyBorder="1"/>
    <xf numFmtId="174" fontId="0" fillId="0" borderId="55" xfId="0" applyNumberFormat="1" applyBorder="1"/>
    <xf numFmtId="174" fontId="0" fillId="0" borderId="60" xfId="0" applyNumberFormat="1" applyBorder="1"/>
    <xf numFmtId="175" fontId="0" fillId="0" borderId="47" xfId="0" applyNumberFormat="1" applyBorder="1" applyAlignment="1">
      <alignment horizontal="center" vertical="center"/>
    </xf>
    <xf numFmtId="175" fontId="0" fillId="0" borderId="61" xfId="0" applyNumberFormat="1" applyBorder="1" applyAlignment="1">
      <alignment horizontal="center" vertical="center"/>
    </xf>
    <xf numFmtId="175" fontId="0" fillId="0" borderId="50" xfId="0" applyNumberFormat="1" applyBorder="1" applyAlignment="1">
      <alignment horizontal="center" vertical="center"/>
    </xf>
    <xf numFmtId="10" fontId="0" fillId="0" borderId="15" xfId="504" applyNumberFormat="1" applyFont="1" applyBorder="1"/>
    <xf numFmtId="10" fontId="0" fillId="0" borderId="14" xfId="504" applyNumberFormat="1" applyFont="1" applyBorder="1"/>
    <xf numFmtId="0" fontId="0" fillId="0" borderId="0" xfId="0" applyFill="1" applyBorder="1" applyAlignment="1">
      <alignment vertical="center" wrapText="1"/>
    </xf>
    <xf numFmtId="0" fontId="0" fillId="0" borderId="0" xfId="0" applyFill="1" applyBorder="1"/>
    <xf numFmtId="2" fontId="0" fillId="0" borderId="0" xfId="0" applyNumberFormat="1" applyBorder="1" applyAlignment="1">
      <alignment horizontal="center" vertical="center"/>
    </xf>
    <xf numFmtId="0" fontId="0" fillId="31" borderId="0" xfId="0" applyFill="1"/>
    <xf numFmtId="0" fontId="0" fillId="32" borderId="0" xfId="0" applyFill="1"/>
    <xf numFmtId="0" fontId="0" fillId="0" borderId="0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2" fontId="0" fillId="33" borderId="39" xfId="0" applyNumberFormat="1" applyFill="1" applyBorder="1" applyAlignment="1">
      <alignment horizontal="center" vertical="center"/>
    </xf>
    <xf numFmtId="2" fontId="0" fillId="33" borderId="51" xfId="0" applyNumberFormat="1" applyFill="1" applyBorder="1"/>
    <xf numFmtId="2" fontId="0" fillId="33" borderId="56" xfId="0" applyNumberFormat="1" applyFill="1" applyBorder="1"/>
    <xf numFmtId="2" fontId="0" fillId="33" borderId="21" xfId="0" applyNumberFormat="1" applyFill="1" applyBorder="1"/>
    <xf numFmtId="2" fontId="0" fillId="33" borderId="61" xfId="0" applyNumberFormat="1" applyFill="1" applyBorder="1" applyAlignment="1">
      <alignment horizontal="center" vertical="center"/>
    </xf>
    <xf numFmtId="2" fontId="0" fillId="33" borderId="62" xfId="0" applyNumberFormat="1" applyFill="1" applyBorder="1"/>
    <xf numFmtId="2" fontId="0" fillId="33" borderId="63" xfId="0" applyNumberFormat="1" applyFill="1" applyBorder="1"/>
    <xf numFmtId="2" fontId="0" fillId="33" borderId="64" xfId="0" applyNumberFormat="1" applyFill="1" applyBorder="1"/>
    <xf numFmtId="2" fontId="0" fillId="33" borderId="47" xfId="0" applyNumberFormat="1" applyFill="1" applyBorder="1" applyAlignment="1">
      <alignment horizontal="center" vertical="center"/>
    </xf>
    <xf numFmtId="2" fontId="0" fillId="33" borderId="52" xfId="0" applyNumberFormat="1" applyFill="1" applyBorder="1"/>
    <xf numFmtId="2" fontId="0" fillId="33" borderId="57" xfId="0" applyNumberFormat="1" applyFill="1" applyBorder="1"/>
    <xf numFmtId="2" fontId="0" fillId="33" borderId="22" xfId="0" applyNumberFormat="1" applyFill="1" applyBorder="1"/>
    <xf numFmtId="2" fontId="0" fillId="33" borderId="48" xfId="0" applyNumberFormat="1" applyFill="1" applyBorder="1" applyAlignment="1">
      <alignment horizontal="center" vertical="center"/>
    </xf>
    <xf numFmtId="2" fontId="0" fillId="33" borderId="53" xfId="0" applyNumberFormat="1" applyFill="1" applyBorder="1"/>
    <xf numFmtId="2" fontId="0" fillId="33" borderId="58" xfId="0" applyNumberFormat="1" applyFill="1" applyBorder="1"/>
    <xf numFmtId="2" fontId="0" fillId="33" borderId="45" xfId="0" applyNumberFormat="1" applyFill="1" applyBorder="1"/>
    <xf numFmtId="2" fontId="0" fillId="33" borderId="49" xfId="0" applyNumberFormat="1" applyFill="1" applyBorder="1" applyAlignment="1">
      <alignment horizontal="center" vertical="center"/>
    </xf>
    <xf numFmtId="2" fontId="0" fillId="33" borderId="54" xfId="0" applyNumberFormat="1" applyFill="1" applyBorder="1"/>
    <xf numFmtId="2" fontId="0" fillId="33" borderId="59" xfId="0" applyNumberFormat="1" applyFill="1" applyBorder="1"/>
    <xf numFmtId="2" fontId="0" fillId="33" borderId="46" xfId="0" applyNumberFormat="1" applyFill="1" applyBorder="1"/>
    <xf numFmtId="2" fontId="0" fillId="33" borderId="50" xfId="0" applyNumberFormat="1" applyFill="1" applyBorder="1" applyAlignment="1">
      <alignment horizontal="center" vertical="center"/>
    </xf>
    <xf numFmtId="2" fontId="0" fillId="33" borderId="55" xfId="0" applyNumberFormat="1" applyFill="1" applyBorder="1"/>
    <xf numFmtId="2" fontId="0" fillId="33" borderId="60" xfId="0" applyNumberFormat="1" applyFill="1" applyBorder="1"/>
    <xf numFmtId="2" fontId="0" fillId="33" borderId="23" xfId="0" applyNumberFormat="1" applyFill="1" applyBorder="1"/>
    <xf numFmtId="165" fontId="28" fillId="33" borderId="0" xfId="55" applyFont="1" applyFill="1"/>
    <xf numFmtId="165" fontId="28" fillId="33" borderId="0" xfId="55" applyFont="1" applyFill="1" applyBorder="1"/>
    <xf numFmtId="165" fontId="33" fillId="0" borderId="0" xfId="0" applyNumberFormat="1" applyFont="1" applyBorder="1"/>
    <xf numFmtId="0" fontId="0" fillId="29" borderId="24" xfId="0" applyFill="1" applyBorder="1"/>
    <xf numFmtId="0" fontId="0" fillId="29" borderId="25" xfId="0" applyFill="1" applyBorder="1"/>
    <xf numFmtId="0" fontId="34" fillId="34" borderId="63" xfId="0" applyFont="1" applyFill="1" applyBorder="1" applyAlignment="1" applyProtection="1">
      <alignment wrapText="1"/>
    </xf>
    <xf numFmtId="0" fontId="34" fillId="34" borderId="63" xfId="0" applyFont="1" applyFill="1" applyBorder="1" applyAlignment="1" applyProtection="1"/>
    <xf numFmtId="0" fontId="34" fillId="35" borderId="63" xfId="0" applyFont="1" applyFill="1" applyBorder="1" applyAlignment="1" applyProtection="1">
      <alignment wrapText="1"/>
    </xf>
    <xf numFmtId="0" fontId="34" fillId="35" borderId="63" xfId="0" applyFont="1" applyFill="1" applyBorder="1" applyAlignment="1" applyProtection="1"/>
    <xf numFmtId="0" fontId="34" fillId="36" borderId="63" xfId="0" applyFont="1" applyFill="1" applyBorder="1" applyAlignment="1" applyProtection="1">
      <alignment wrapText="1"/>
    </xf>
    <xf numFmtId="0" fontId="34" fillId="36" borderId="63" xfId="0" applyFont="1" applyFill="1" applyBorder="1" applyAlignment="1" applyProtection="1"/>
    <xf numFmtId="0" fontId="34" fillId="37" borderId="63" xfId="0" applyFont="1" applyFill="1" applyBorder="1" applyAlignment="1" applyProtection="1">
      <alignment wrapText="1"/>
    </xf>
    <xf numFmtId="0" fontId="34" fillId="37" borderId="63" xfId="0" applyFont="1" applyFill="1" applyBorder="1" applyAlignment="1" applyProtection="1"/>
    <xf numFmtId="0" fontId="0" fillId="34" borderId="63" xfId="0" applyFill="1" applyBorder="1" applyProtection="1"/>
    <xf numFmtId="0" fontId="0" fillId="35" borderId="63" xfId="0" applyFill="1" applyBorder="1" applyProtection="1"/>
    <xf numFmtId="0" fontId="0" fillId="36" borderId="63" xfId="0" applyFill="1" applyBorder="1" applyProtection="1"/>
    <xf numFmtId="0" fontId="0" fillId="37" borderId="63" xfId="0" applyFill="1" applyBorder="1" applyProtection="1"/>
    <xf numFmtId="2" fontId="0" fillId="34" borderId="63" xfId="0" applyNumberFormat="1" applyFill="1" applyBorder="1" applyProtection="1"/>
    <xf numFmtId="2" fontId="0" fillId="35" borderId="63" xfId="0" applyNumberFormat="1" applyFill="1" applyBorder="1" applyProtection="1"/>
    <xf numFmtId="2" fontId="0" fillId="36" borderId="63" xfId="0" applyNumberFormat="1" applyFill="1" applyBorder="1" applyProtection="1"/>
    <xf numFmtId="2" fontId="0" fillId="37" borderId="63" xfId="0" applyNumberFormat="1" applyFill="1" applyBorder="1" applyProtection="1"/>
    <xf numFmtId="176" fontId="0" fillId="0" borderId="0" xfId="0" applyNumberFormat="1"/>
    <xf numFmtId="0" fontId="0" fillId="0" borderId="48" xfId="0" applyBorder="1"/>
    <xf numFmtId="0" fontId="0" fillId="0" borderId="41" xfId="0" applyBorder="1"/>
    <xf numFmtId="0" fontId="0" fillId="0" borderId="43" xfId="0" applyBorder="1"/>
    <xf numFmtId="2" fontId="0" fillId="0" borderId="0" xfId="0" applyNumberFormat="1"/>
    <xf numFmtId="0" fontId="0" fillId="29" borderId="65" xfId="0" applyFill="1" applyBorder="1"/>
    <xf numFmtId="0" fontId="0" fillId="29" borderId="40" xfId="0" applyFill="1" applyBorder="1"/>
    <xf numFmtId="176" fontId="0" fillId="0" borderId="0" xfId="0" applyNumberFormat="1" applyBorder="1"/>
    <xf numFmtId="0" fontId="0" fillId="0" borderId="0" xfId="0" quotePrefix="1"/>
    <xf numFmtId="2" fontId="30" fillId="33" borderId="0" xfId="0" applyNumberFormat="1" applyFont="1" applyFill="1"/>
    <xf numFmtId="0" fontId="4" fillId="0" borderId="0" xfId="236" quotePrefix="1" applyFill="1" applyBorder="1" applyAlignment="1">
      <alignment horizontal="left" wrapText="1"/>
    </xf>
    <xf numFmtId="0" fontId="4" fillId="0" borderId="0" xfId="236" applyFill="1" applyBorder="1" applyAlignment="1">
      <alignment horizontal="left" wrapText="1"/>
    </xf>
    <xf numFmtId="0" fontId="0" fillId="0" borderId="12" xfId="0" applyBorder="1"/>
    <xf numFmtId="0" fontId="4" fillId="0" borderId="12" xfId="236" applyFill="1" applyBorder="1" applyAlignment="1">
      <alignment horizontal="left" wrapText="1"/>
    </xf>
    <xf numFmtId="0" fontId="0" fillId="0" borderId="63" xfId="0" applyBorder="1"/>
    <xf numFmtId="0" fontId="30" fillId="0" borderId="63" xfId="0" applyFont="1" applyBorder="1"/>
    <xf numFmtId="176" fontId="0" fillId="0" borderId="63" xfId="0" applyNumberFormat="1" applyBorder="1"/>
    <xf numFmtId="1" fontId="0" fillId="0" borderId="63" xfId="0" applyNumberFormat="1" applyBorder="1"/>
    <xf numFmtId="177" fontId="0" fillId="0" borderId="63" xfId="504" applyNumberFormat="1" applyFont="1" applyBorder="1"/>
    <xf numFmtId="49" fontId="0" fillId="0" borderId="0" xfId="0" applyNumberFormat="1"/>
    <xf numFmtId="0" fontId="30" fillId="29" borderId="65" xfId="0" applyFont="1" applyFill="1" applyBorder="1" applyAlignment="1">
      <alignment horizontal="center" vertical="center"/>
    </xf>
    <xf numFmtId="0" fontId="30" fillId="29" borderId="26" xfId="0" applyFont="1" applyFill="1" applyBorder="1" applyAlignment="1">
      <alignment horizontal="center" vertical="center"/>
    </xf>
    <xf numFmtId="0" fontId="30" fillId="29" borderId="27" xfId="0" applyFont="1" applyFill="1" applyBorder="1" applyAlignment="1">
      <alignment horizontal="center" vertical="center"/>
    </xf>
    <xf numFmtId="0" fontId="0" fillId="0" borderId="40" xfId="0" applyBorder="1" applyAlignment="1">
      <alignment horizontal="center" vertical="center" wrapText="1"/>
    </xf>
    <xf numFmtId="0" fontId="0" fillId="0" borderId="37" xfId="0" applyBorder="1" applyAlignment="1">
      <alignment horizontal="center" vertical="center" wrapText="1"/>
    </xf>
    <xf numFmtId="0" fontId="0" fillId="0" borderId="42" xfId="0" applyBorder="1" applyAlignment="1">
      <alignment horizontal="center" vertical="center" wrapText="1"/>
    </xf>
    <xf numFmtId="0" fontId="0" fillId="0" borderId="38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67" xfId="0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30" fillId="29" borderId="24" xfId="0" applyFont="1" applyFill="1" applyBorder="1" applyAlignment="1">
      <alignment horizontal="center" vertical="center"/>
    </xf>
    <xf numFmtId="0" fontId="30" fillId="29" borderId="44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30" fillId="29" borderId="15" xfId="0" applyFont="1" applyFill="1" applyBorder="1" applyAlignment="1">
      <alignment horizontal="center" vertical="center"/>
    </xf>
    <xf numFmtId="0" fontId="30" fillId="29" borderId="16" xfId="0" applyFont="1" applyFill="1" applyBorder="1" applyAlignment="1">
      <alignment horizontal="center" vertical="center"/>
    </xf>
    <xf numFmtId="0" fontId="30" fillId="29" borderId="17" xfId="0" applyFont="1" applyFill="1" applyBorder="1" applyAlignment="1">
      <alignment horizontal="center" vertical="center"/>
    </xf>
    <xf numFmtId="10" fontId="0" fillId="29" borderId="16" xfId="504" applyNumberFormat="1" applyFont="1" applyFill="1" applyBorder="1" applyAlignment="1">
      <alignment horizontal="center"/>
    </xf>
    <xf numFmtId="10" fontId="0" fillId="29" borderId="0" xfId="504" applyNumberFormat="1" applyFont="1" applyFill="1" applyBorder="1" applyAlignment="1">
      <alignment horizontal="center"/>
    </xf>
    <xf numFmtId="10" fontId="0" fillId="29" borderId="22" xfId="504" applyNumberFormat="1" applyFont="1" applyFill="1" applyBorder="1" applyAlignment="1">
      <alignment horizontal="center"/>
    </xf>
    <xf numFmtId="0" fontId="0" fillId="0" borderId="20" xfId="0" applyBorder="1" applyAlignment="1">
      <alignment horizontal="center" vertical="center"/>
    </xf>
    <xf numFmtId="10" fontId="0" fillId="29" borderId="17" xfId="504" applyNumberFormat="1" applyFont="1" applyFill="1" applyBorder="1" applyAlignment="1">
      <alignment horizontal="center"/>
    </xf>
    <xf numFmtId="10" fontId="0" fillId="29" borderId="13" xfId="504" applyNumberFormat="1" applyFont="1" applyFill="1" applyBorder="1" applyAlignment="1">
      <alignment horizontal="center"/>
    </xf>
    <xf numFmtId="10" fontId="0" fillId="29" borderId="23" xfId="504" applyNumberFormat="1" applyFont="1" applyFill="1" applyBorder="1" applyAlignment="1">
      <alignment horizontal="center"/>
    </xf>
    <xf numFmtId="2" fontId="0" fillId="29" borderId="16" xfId="504" applyNumberFormat="1" applyFont="1" applyFill="1" applyBorder="1" applyAlignment="1">
      <alignment horizontal="center"/>
    </xf>
    <xf numFmtId="2" fontId="0" fillId="29" borderId="0" xfId="504" applyNumberFormat="1" applyFont="1" applyFill="1" applyBorder="1" applyAlignment="1">
      <alignment horizontal="center"/>
    </xf>
    <xf numFmtId="2" fontId="0" fillId="29" borderId="22" xfId="504" applyNumberFormat="1" applyFont="1" applyFill="1" applyBorder="1" applyAlignment="1">
      <alignment horizontal="center"/>
    </xf>
    <xf numFmtId="2" fontId="0" fillId="29" borderId="17" xfId="504" applyNumberFormat="1" applyFont="1" applyFill="1" applyBorder="1" applyAlignment="1">
      <alignment horizontal="center"/>
    </xf>
    <xf numFmtId="2" fontId="0" fillId="29" borderId="13" xfId="504" applyNumberFormat="1" applyFont="1" applyFill="1" applyBorder="1" applyAlignment="1">
      <alignment horizontal="center"/>
    </xf>
    <xf numFmtId="2" fontId="0" fillId="29" borderId="23" xfId="504" applyNumberFormat="1" applyFont="1" applyFill="1" applyBorder="1" applyAlignment="1">
      <alignment horizont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30" fillId="0" borderId="69" xfId="0" applyFont="1" applyBorder="1" applyAlignment="1">
      <alignment horizontal="center"/>
    </xf>
    <xf numFmtId="0" fontId="30" fillId="29" borderId="28" xfId="0" applyFont="1" applyFill="1" applyBorder="1" applyAlignment="1">
      <alignment horizontal="center" vertical="center"/>
    </xf>
    <xf numFmtId="0" fontId="30" fillId="29" borderId="31" xfId="0" applyFont="1" applyFill="1" applyBorder="1" applyAlignment="1">
      <alignment horizontal="center" vertical="center"/>
    </xf>
    <xf numFmtId="0" fontId="30" fillId="0" borderId="70" xfId="0" applyFont="1" applyBorder="1" applyAlignment="1">
      <alignment horizontal="center"/>
    </xf>
    <xf numFmtId="0" fontId="0" fillId="0" borderId="71" xfId="0" applyBorder="1" applyAlignment="1">
      <alignment horizontal="center" vertical="center"/>
    </xf>
    <xf numFmtId="0" fontId="0" fillId="0" borderId="68" xfId="0" applyBorder="1" applyAlignment="1">
      <alignment horizontal="center" vertical="center"/>
    </xf>
    <xf numFmtId="0" fontId="22" fillId="0" borderId="0" xfId="252" applyFill="1" applyBorder="1"/>
    <xf numFmtId="0" fontId="0" fillId="31" borderId="0" xfId="0" applyFill="1" applyBorder="1"/>
    <xf numFmtId="0" fontId="0" fillId="32" borderId="0" xfId="0" applyFill="1" applyBorder="1"/>
    <xf numFmtId="43" fontId="0" fillId="0" borderId="0" xfId="0" applyNumberFormat="1" applyBorder="1"/>
  </cellXfs>
  <cellStyles count="505">
    <cellStyle name="20% - Accent1 2" xfId="1" xr:uid="{00000000-0005-0000-0000-000000000000}"/>
    <cellStyle name="20% - Accent2 2" xfId="2" xr:uid="{00000000-0005-0000-0000-000001000000}"/>
    <cellStyle name="20% - Accent3 2" xfId="3" xr:uid="{00000000-0005-0000-0000-000002000000}"/>
    <cellStyle name="20% - Accent4 2" xfId="4" xr:uid="{00000000-0005-0000-0000-000003000000}"/>
    <cellStyle name="20% - Accent5 2" xfId="5" xr:uid="{00000000-0005-0000-0000-000004000000}"/>
    <cellStyle name="20% - Accent6 2" xfId="6" xr:uid="{00000000-0005-0000-0000-000005000000}"/>
    <cellStyle name="20% - Colore 1" xfId="7" xr:uid="{00000000-0005-0000-0000-000006000000}"/>
    <cellStyle name="20% - Colore 2" xfId="8" xr:uid="{00000000-0005-0000-0000-000007000000}"/>
    <cellStyle name="20% - Colore 3" xfId="9" xr:uid="{00000000-0005-0000-0000-000008000000}"/>
    <cellStyle name="20% - Colore 4" xfId="10" xr:uid="{00000000-0005-0000-0000-000009000000}"/>
    <cellStyle name="20% - Colore 5" xfId="11" xr:uid="{00000000-0005-0000-0000-00000A000000}"/>
    <cellStyle name="20% - Colore 6" xfId="12" xr:uid="{00000000-0005-0000-0000-00000B000000}"/>
    <cellStyle name="40% - Accent1 2" xfId="13" xr:uid="{00000000-0005-0000-0000-00000C000000}"/>
    <cellStyle name="40% - Accent2 2" xfId="14" xr:uid="{00000000-0005-0000-0000-00000D000000}"/>
    <cellStyle name="40% - Accent3 2" xfId="15" xr:uid="{00000000-0005-0000-0000-00000E000000}"/>
    <cellStyle name="40% - Accent4 2" xfId="16" xr:uid="{00000000-0005-0000-0000-00000F000000}"/>
    <cellStyle name="40% - Accent5 2" xfId="17" xr:uid="{00000000-0005-0000-0000-000010000000}"/>
    <cellStyle name="40% - Accent6 2" xfId="18" xr:uid="{00000000-0005-0000-0000-000011000000}"/>
    <cellStyle name="40% - Colore 1" xfId="19" xr:uid="{00000000-0005-0000-0000-000012000000}"/>
    <cellStyle name="40% - Colore 2" xfId="20" xr:uid="{00000000-0005-0000-0000-000013000000}"/>
    <cellStyle name="40% - Colore 3" xfId="21" xr:uid="{00000000-0005-0000-0000-000014000000}"/>
    <cellStyle name="40% - Colore 4" xfId="22" xr:uid="{00000000-0005-0000-0000-000015000000}"/>
    <cellStyle name="40% - Colore 5" xfId="23" xr:uid="{00000000-0005-0000-0000-000016000000}"/>
    <cellStyle name="40% - Colore 6" xfId="24" xr:uid="{00000000-0005-0000-0000-000017000000}"/>
    <cellStyle name="60% - Accent1 2" xfId="25" xr:uid="{00000000-0005-0000-0000-000018000000}"/>
    <cellStyle name="60% - Accent2 2" xfId="26" xr:uid="{00000000-0005-0000-0000-000019000000}"/>
    <cellStyle name="60% - Accent3 2" xfId="27" xr:uid="{00000000-0005-0000-0000-00001A000000}"/>
    <cellStyle name="60% - Accent4 2" xfId="28" xr:uid="{00000000-0005-0000-0000-00001B000000}"/>
    <cellStyle name="60% - Accent5 2" xfId="29" xr:uid="{00000000-0005-0000-0000-00001C000000}"/>
    <cellStyle name="60% - Accent6 2" xfId="30" xr:uid="{00000000-0005-0000-0000-00001D000000}"/>
    <cellStyle name="60% - Colore 1" xfId="31" xr:uid="{00000000-0005-0000-0000-00001E000000}"/>
    <cellStyle name="60% - Colore 2" xfId="32" xr:uid="{00000000-0005-0000-0000-00001F000000}"/>
    <cellStyle name="60% - Colore 3" xfId="33" xr:uid="{00000000-0005-0000-0000-000020000000}"/>
    <cellStyle name="60% - Colore 4" xfId="34" xr:uid="{00000000-0005-0000-0000-000021000000}"/>
    <cellStyle name="60% - Colore 5" xfId="35" xr:uid="{00000000-0005-0000-0000-000022000000}"/>
    <cellStyle name="60% - Colore 6" xfId="36" xr:uid="{00000000-0005-0000-0000-000023000000}"/>
    <cellStyle name="Accent1 2" xfId="37" xr:uid="{00000000-0005-0000-0000-000024000000}"/>
    <cellStyle name="Accent2 2" xfId="38" xr:uid="{00000000-0005-0000-0000-000025000000}"/>
    <cellStyle name="Accent3 2" xfId="39" xr:uid="{00000000-0005-0000-0000-000026000000}"/>
    <cellStyle name="Accent4 2" xfId="40" xr:uid="{00000000-0005-0000-0000-000027000000}"/>
    <cellStyle name="Accent5 2" xfId="41" xr:uid="{00000000-0005-0000-0000-000028000000}"/>
    <cellStyle name="Accent6 2" xfId="42" xr:uid="{00000000-0005-0000-0000-000029000000}"/>
    <cellStyle name="Bad 2" xfId="43" xr:uid="{00000000-0005-0000-0000-00002A000000}"/>
    <cellStyle name="Calcolo" xfId="44" xr:uid="{00000000-0005-0000-0000-00002B000000}"/>
    <cellStyle name="Calculation 2" xfId="45" xr:uid="{00000000-0005-0000-0000-00002C000000}"/>
    <cellStyle name="Cella collegata" xfId="46" xr:uid="{00000000-0005-0000-0000-00002D000000}"/>
    <cellStyle name="Cella da controllare" xfId="47" xr:uid="{00000000-0005-0000-0000-00002E000000}"/>
    <cellStyle name="Check Cell 2" xfId="48" xr:uid="{00000000-0005-0000-0000-00002F000000}"/>
    <cellStyle name="Colore 1" xfId="49" xr:uid="{00000000-0005-0000-0000-000030000000}"/>
    <cellStyle name="Colore 2" xfId="50" xr:uid="{00000000-0005-0000-0000-000031000000}"/>
    <cellStyle name="Colore 3" xfId="51" xr:uid="{00000000-0005-0000-0000-000032000000}"/>
    <cellStyle name="Colore 4" xfId="52" xr:uid="{00000000-0005-0000-0000-000033000000}"/>
    <cellStyle name="Colore 5" xfId="53" xr:uid="{00000000-0005-0000-0000-000034000000}"/>
    <cellStyle name="Colore 6" xfId="54" xr:uid="{00000000-0005-0000-0000-000035000000}"/>
    <cellStyle name="Comma 2" xfId="55" xr:uid="{00000000-0005-0000-0000-000036000000}"/>
    <cellStyle name="Euro" xfId="56" xr:uid="{00000000-0005-0000-0000-000037000000}"/>
    <cellStyle name="Euro 10" xfId="57" xr:uid="{00000000-0005-0000-0000-000038000000}"/>
    <cellStyle name="Euro 11" xfId="58" xr:uid="{00000000-0005-0000-0000-000039000000}"/>
    <cellStyle name="Euro 12" xfId="59" xr:uid="{00000000-0005-0000-0000-00003A000000}"/>
    <cellStyle name="Euro 13" xfId="60" xr:uid="{00000000-0005-0000-0000-00003B000000}"/>
    <cellStyle name="Euro 14" xfId="61" xr:uid="{00000000-0005-0000-0000-00003C000000}"/>
    <cellStyle name="Euro 15" xfId="62" xr:uid="{00000000-0005-0000-0000-00003D000000}"/>
    <cellStyle name="Euro 16" xfId="63" xr:uid="{00000000-0005-0000-0000-00003E000000}"/>
    <cellStyle name="Euro 17" xfId="64" xr:uid="{00000000-0005-0000-0000-00003F000000}"/>
    <cellStyle name="Euro 18" xfId="65" xr:uid="{00000000-0005-0000-0000-000040000000}"/>
    <cellStyle name="Euro 19" xfId="66" xr:uid="{00000000-0005-0000-0000-000041000000}"/>
    <cellStyle name="Euro 2" xfId="67" xr:uid="{00000000-0005-0000-0000-000042000000}"/>
    <cellStyle name="Euro 20" xfId="68" xr:uid="{00000000-0005-0000-0000-000043000000}"/>
    <cellStyle name="Euro 21" xfId="69" xr:uid="{00000000-0005-0000-0000-000044000000}"/>
    <cellStyle name="Euro 22" xfId="70" xr:uid="{00000000-0005-0000-0000-000045000000}"/>
    <cellStyle name="Euro 23" xfId="71" xr:uid="{00000000-0005-0000-0000-000046000000}"/>
    <cellStyle name="Euro 24" xfId="72" xr:uid="{00000000-0005-0000-0000-000047000000}"/>
    <cellStyle name="Euro 25" xfId="73" xr:uid="{00000000-0005-0000-0000-000048000000}"/>
    <cellStyle name="Euro 26" xfId="74" xr:uid="{00000000-0005-0000-0000-000049000000}"/>
    <cellStyle name="Euro 27" xfId="75" xr:uid="{00000000-0005-0000-0000-00004A000000}"/>
    <cellStyle name="Euro 28" xfId="76" xr:uid="{00000000-0005-0000-0000-00004B000000}"/>
    <cellStyle name="Euro 29" xfId="77" xr:uid="{00000000-0005-0000-0000-00004C000000}"/>
    <cellStyle name="Euro 3" xfId="78" xr:uid="{00000000-0005-0000-0000-00004D000000}"/>
    <cellStyle name="Euro 30" xfId="79" xr:uid="{00000000-0005-0000-0000-00004E000000}"/>
    <cellStyle name="Euro 31" xfId="80" xr:uid="{00000000-0005-0000-0000-00004F000000}"/>
    <cellStyle name="Euro 32" xfId="81" xr:uid="{00000000-0005-0000-0000-000050000000}"/>
    <cellStyle name="Euro 33" xfId="82" xr:uid="{00000000-0005-0000-0000-000051000000}"/>
    <cellStyle name="Euro 34" xfId="83" xr:uid="{00000000-0005-0000-0000-000052000000}"/>
    <cellStyle name="Euro 35" xfId="84" xr:uid="{00000000-0005-0000-0000-000053000000}"/>
    <cellStyle name="Euro 36" xfId="85" xr:uid="{00000000-0005-0000-0000-000054000000}"/>
    <cellStyle name="Euro 37" xfId="86" xr:uid="{00000000-0005-0000-0000-000055000000}"/>
    <cellStyle name="Euro 38" xfId="87" xr:uid="{00000000-0005-0000-0000-000056000000}"/>
    <cellStyle name="Euro 39" xfId="88" xr:uid="{00000000-0005-0000-0000-000057000000}"/>
    <cellStyle name="Euro 4" xfId="89" xr:uid="{00000000-0005-0000-0000-000058000000}"/>
    <cellStyle name="Euro 40" xfId="90" xr:uid="{00000000-0005-0000-0000-000059000000}"/>
    <cellStyle name="Euro 41" xfId="91" xr:uid="{00000000-0005-0000-0000-00005A000000}"/>
    <cellStyle name="Euro 42" xfId="92" xr:uid="{00000000-0005-0000-0000-00005B000000}"/>
    <cellStyle name="Euro 43" xfId="93" xr:uid="{00000000-0005-0000-0000-00005C000000}"/>
    <cellStyle name="Euro 44" xfId="94" xr:uid="{00000000-0005-0000-0000-00005D000000}"/>
    <cellStyle name="Euro 45" xfId="95" xr:uid="{00000000-0005-0000-0000-00005E000000}"/>
    <cellStyle name="Euro 5" xfId="96" xr:uid="{00000000-0005-0000-0000-00005F000000}"/>
    <cellStyle name="Euro 6" xfId="97" xr:uid="{00000000-0005-0000-0000-000060000000}"/>
    <cellStyle name="Euro 7" xfId="98" xr:uid="{00000000-0005-0000-0000-000061000000}"/>
    <cellStyle name="Euro 8" xfId="99" xr:uid="{00000000-0005-0000-0000-000062000000}"/>
    <cellStyle name="Euro 9" xfId="100" xr:uid="{00000000-0005-0000-0000-000063000000}"/>
    <cellStyle name="Explanatory Text 2" xfId="101" xr:uid="{00000000-0005-0000-0000-000064000000}"/>
    <cellStyle name="Float" xfId="102" xr:uid="{00000000-0005-0000-0000-000065000000}"/>
    <cellStyle name="Float 2" xfId="103" xr:uid="{00000000-0005-0000-0000-000066000000}"/>
    <cellStyle name="Good 2" xfId="104" xr:uid="{00000000-0005-0000-0000-000067000000}"/>
    <cellStyle name="Heading 1 2" xfId="105" xr:uid="{00000000-0005-0000-0000-000068000000}"/>
    <cellStyle name="Heading 2 2" xfId="106" xr:uid="{00000000-0005-0000-0000-000069000000}"/>
    <cellStyle name="Heading 3 2" xfId="107" xr:uid="{00000000-0005-0000-0000-00006A000000}"/>
    <cellStyle name="Heading 4 2" xfId="108" xr:uid="{00000000-0005-0000-0000-00006B000000}"/>
    <cellStyle name="Input 2" xfId="109" xr:uid="{00000000-0005-0000-0000-00006C000000}"/>
    <cellStyle name="Linked Cell 2" xfId="110" xr:uid="{00000000-0005-0000-0000-00006D000000}"/>
    <cellStyle name="Migliaia [0] 10" xfId="111" xr:uid="{00000000-0005-0000-0000-00006E000000}"/>
    <cellStyle name="Migliaia [0] 11" xfId="112" xr:uid="{00000000-0005-0000-0000-00006F000000}"/>
    <cellStyle name="Migliaia [0] 12" xfId="113" xr:uid="{00000000-0005-0000-0000-000070000000}"/>
    <cellStyle name="Migliaia [0] 13" xfId="114" xr:uid="{00000000-0005-0000-0000-000071000000}"/>
    <cellStyle name="Migliaia [0] 14" xfId="115" xr:uid="{00000000-0005-0000-0000-000072000000}"/>
    <cellStyle name="Migliaia [0] 15" xfId="116" xr:uid="{00000000-0005-0000-0000-000073000000}"/>
    <cellStyle name="Migliaia [0] 16" xfId="117" xr:uid="{00000000-0005-0000-0000-000074000000}"/>
    <cellStyle name="Migliaia [0] 17" xfId="118" xr:uid="{00000000-0005-0000-0000-000075000000}"/>
    <cellStyle name="Migliaia [0] 18" xfId="119" xr:uid="{00000000-0005-0000-0000-000076000000}"/>
    <cellStyle name="Migliaia [0] 19" xfId="120" xr:uid="{00000000-0005-0000-0000-000077000000}"/>
    <cellStyle name="Migliaia [0] 2" xfId="121" xr:uid="{00000000-0005-0000-0000-000078000000}"/>
    <cellStyle name="Migliaia [0] 20" xfId="122" xr:uid="{00000000-0005-0000-0000-000079000000}"/>
    <cellStyle name="Migliaia [0] 21" xfId="123" xr:uid="{00000000-0005-0000-0000-00007A000000}"/>
    <cellStyle name="Migliaia [0] 22" xfId="124" xr:uid="{00000000-0005-0000-0000-00007B000000}"/>
    <cellStyle name="Migliaia [0] 23" xfId="125" xr:uid="{00000000-0005-0000-0000-00007C000000}"/>
    <cellStyle name="Migliaia [0] 24" xfId="126" xr:uid="{00000000-0005-0000-0000-00007D000000}"/>
    <cellStyle name="Migliaia [0] 25" xfId="127" xr:uid="{00000000-0005-0000-0000-00007E000000}"/>
    <cellStyle name="Migliaia [0] 26" xfId="128" xr:uid="{00000000-0005-0000-0000-00007F000000}"/>
    <cellStyle name="Migliaia [0] 27" xfId="129" xr:uid="{00000000-0005-0000-0000-000080000000}"/>
    <cellStyle name="Migliaia [0] 28" xfId="130" xr:uid="{00000000-0005-0000-0000-000081000000}"/>
    <cellStyle name="Migliaia [0] 29" xfId="131" xr:uid="{00000000-0005-0000-0000-000082000000}"/>
    <cellStyle name="Migliaia [0] 3" xfId="132" xr:uid="{00000000-0005-0000-0000-000083000000}"/>
    <cellStyle name="Migliaia [0] 30" xfId="133" xr:uid="{00000000-0005-0000-0000-000084000000}"/>
    <cellStyle name="Migliaia [0] 31" xfId="134" xr:uid="{00000000-0005-0000-0000-000085000000}"/>
    <cellStyle name="Migliaia [0] 32" xfId="135" xr:uid="{00000000-0005-0000-0000-000086000000}"/>
    <cellStyle name="Migliaia [0] 33" xfId="136" xr:uid="{00000000-0005-0000-0000-000087000000}"/>
    <cellStyle name="Migliaia [0] 34" xfId="137" xr:uid="{00000000-0005-0000-0000-000088000000}"/>
    <cellStyle name="Migliaia [0] 35" xfId="138" xr:uid="{00000000-0005-0000-0000-000089000000}"/>
    <cellStyle name="Migliaia [0] 36" xfId="139" xr:uid="{00000000-0005-0000-0000-00008A000000}"/>
    <cellStyle name="Migliaia [0] 37" xfId="140" xr:uid="{00000000-0005-0000-0000-00008B000000}"/>
    <cellStyle name="Migliaia [0] 38" xfId="141" xr:uid="{00000000-0005-0000-0000-00008C000000}"/>
    <cellStyle name="Migliaia [0] 39" xfId="142" xr:uid="{00000000-0005-0000-0000-00008D000000}"/>
    <cellStyle name="Migliaia [0] 4" xfId="143" xr:uid="{00000000-0005-0000-0000-00008E000000}"/>
    <cellStyle name="Migliaia [0] 40" xfId="144" xr:uid="{00000000-0005-0000-0000-00008F000000}"/>
    <cellStyle name="Migliaia [0] 41" xfId="145" xr:uid="{00000000-0005-0000-0000-000090000000}"/>
    <cellStyle name="Migliaia [0] 42" xfId="146" xr:uid="{00000000-0005-0000-0000-000091000000}"/>
    <cellStyle name="Migliaia [0] 43" xfId="147" xr:uid="{00000000-0005-0000-0000-000092000000}"/>
    <cellStyle name="Migliaia [0] 44" xfId="148" xr:uid="{00000000-0005-0000-0000-000093000000}"/>
    <cellStyle name="Migliaia [0] 45" xfId="149" xr:uid="{00000000-0005-0000-0000-000094000000}"/>
    <cellStyle name="Migliaia [0] 46" xfId="150" xr:uid="{00000000-0005-0000-0000-000095000000}"/>
    <cellStyle name="Migliaia [0] 47" xfId="151" xr:uid="{00000000-0005-0000-0000-000096000000}"/>
    <cellStyle name="Migliaia [0] 48" xfId="152" xr:uid="{00000000-0005-0000-0000-000097000000}"/>
    <cellStyle name="Migliaia [0] 49" xfId="153" xr:uid="{00000000-0005-0000-0000-000098000000}"/>
    <cellStyle name="Migliaia [0] 5" xfId="154" xr:uid="{00000000-0005-0000-0000-000099000000}"/>
    <cellStyle name="Migliaia [0] 50" xfId="155" xr:uid="{00000000-0005-0000-0000-00009A000000}"/>
    <cellStyle name="Migliaia [0] 51" xfId="156" xr:uid="{00000000-0005-0000-0000-00009B000000}"/>
    <cellStyle name="Migliaia [0] 52" xfId="157" xr:uid="{00000000-0005-0000-0000-00009C000000}"/>
    <cellStyle name="Migliaia [0] 53" xfId="158" xr:uid="{00000000-0005-0000-0000-00009D000000}"/>
    <cellStyle name="Migliaia [0] 54" xfId="159" xr:uid="{00000000-0005-0000-0000-00009E000000}"/>
    <cellStyle name="Migliaia [0] 55" xfId="160" xr:uid="{00000000-0005-0000-0000-00009F000000}"/>
    <cellStyle name="Migliaia [0] 56" xfId="161" xr:uid="{00000000-0005-0000-0000-0000A0000000}"/>
    <cellStyle name="Migliaia [0] 57" xfId="162" xr:uid="{00000000-0005-0000-0000-0000A1000000}"/>
    <cellStyle name="Migliaia [0] 58" xfId="163" xr:uid="{00000000-0005-0000-0000-0000A2000000}"/>
    <cellStyle name="Migliaia [0] 59" xfId="164" xr:uid="{00000000-0005-0000-0000-0000A3000000}"/>
    <cellStyle name="Migliaia [0] 6" xfId="165" xr:uid="{00000000-0005-0000-0000-0000A4000000}"/>
    <cellStyle name="Migliaia [0] 7" xfId="166" xr:uid="{00000000-0005-0000-0000-0000A5000000}"/>
    <cellStyle name="Migliaia [0] 8" xfId="167" xr:uid="{00000000-0005-0000-0000-0000A6000000}"/>
    <cellStyle name="Migliaia [0] 9" xfId="168" xr:uid="{00000000-0005-0000-0000-0000A7000000}"/>
    <cellStyle name="Migliaia 10" xfId="169" xr:uid="{00000000-0005-0000-0000-0000A8000000}"/>
    <cellStyle name="Migliaia 11" xfId="170" xr:uid="{00000000-0005-0000-0000-0000A9000000}"/>
    <cellStyle name="Migliaia 12" xfId="171" xr:uid="{00000000-0005-0000-0000-0000AA000000}"/>
    <cellStyle name="Migliaia 13" xfId="172" xr:uid="{00000000-0005-0000-0000-0000AB000000}"/>
    <cellStyle name="Migliaia 14" xfId="173" xr:uid="{00000000-0005-0000-0000-0000AC000000}"/>
    <cellStyle name="Migliaia 15" xfId="174" xr:uid="{00000000-0005-0000-0000-0000AD000000}"/>
    <cellStyle name="Migliaia 16" xfId="175" xr:uid="{00000000-0005-0000-0000-0000AE000000}"/>
    <cellStyle name="Migliaia 17" xfId="176" xr:uid="{00000000-0005-0000-0000-0000AF000000}"/>
    <cellStyle name="Migliaia 18" xfId="177" xr:uid="{00000000-0005-0000-0000-0000B0000000}"/>
    <cellStyle name="Migliaia 19" xfId="178" xr:uid="{00000000-0005-0000-0000-0000B1000000}"/>
    <cellStyle name="Migliaia 2" xfId="179" xr:uid="{00000000-0005-0000-0000-0000B2000000}"/>
    <cellStyle name="Migliaia 2 2" xfId="180" xr:uid="{00000000-0005-0000-0000-0000B3000000}"/>
    <cellStyle name="Migliaia 2 3" xfId="181" xr:uid="{00000000-0005-0000-0000-0000B4000000}"/>
    <cellStyle name="Migliaia 2_Domestico_reg&amp;naz" xfId="182" xr:uid="{00000000-0005-0000-0000-0000B5000000}"/>
    <cellStyle name="Migliaia 20" xfId="183" xr:uid="{00000000-0005-0000-0000-0000B6000000}"/>
    <cellStyle name="Migliaia 21" xfId="184" xr:uid="{00000000-0005-0000-0000-0000B7000000}"/>
    <cellStyle name="Migliaia 22" xfId="185" xr:uid="{00000000-0005-0000-0000-0000B8000000}"/>
    <cellStyle name="Migliaia 23" xfId="186" xr:uid="{00000000-0005-0000-0000-0000B9000000}"/>
    <cellStyle name="Migliaia 24" xfId="187" xr:uid="{00000000-0005-0000-0000-0000BA000000}"/>
    <cellStyle name="Migliaia 25" xfId="188" xr:uid="{00000000-0005-0000-0000-0000BB000000}"/>
    <cellStyle name="Migliaia 26" xfId="189" xr:uid="{00000000-0005-0000-0000-0000BC000000}"/>
    <cellStyle name="Migliaia 27" xfId="190" xr:uid="{00000000-0005-0000-0000-0000BD000000}"/>
    <cellStyle name="Migliaia 28" xfId="191" xr:uid="{00000000-0005-0000-0000-0000BE000000}"/>
    <cellStyle name="Migliaia 29" xfId="192" xr:uid="{00000000-0005-0000-0000-0000BF000000}"/>
    <cellStyle name="Migliaia 3" xfId="193" xr:uid="{00000000-0005-0000-0000-0000C0000000}"/>
    <cellStyle name="Migliaia 30" xfId="194" xr:uid="{00000000-0005-0000-0000-0000C1000000}"/>
    <cellStyle name="Migliaia 31" xfId="195" xr:uid="{00000000-0005-0000-0000-0000C2000000}"/>
    <cellStyle name="Migliaia 32" xfId="196" xr:uid="{00000000-0005-0000-0000-0000C3000000}"/>
    <cellStyle name="Migliaia 33" xfId="197" xr:uid="{00000000-0005-0000-0000-0000C4000000}"/>
    <cellStyle name="Migliaia 34" xfId="198" xr:uid="{00000000-0005-0000-0000-0000C5000000}"/>
    <cellStyle name="Migliaia 35" xfId="199" xr:uid="{00000000-0005-0000-0000-0000C6000000}"/>
    <cellStyle name="Migliaia 36" xfId="200" xr:uid="{00000000-0005-0000-0000-0000C7000000}"/>
    <cellStyle name="Migliaia 37" xfId="201" xr:uid="{00000000-0005-0000-0000-0000C8000000}"/>
    <cellStyle name="Migliaia 38" xfId="202" xr:uid="{00000000-0005-0000-0000-0000C9000000}"/>
    <cellStyle name="Migliaia 39" xfId="203" xr:uid="{00000000-0005-0000-0000-0000CA000000}"/>
    <cellStyle name="Migliaia 4" xfId="204" xr:uid="{00000000-0005-0000-0000-0000CB000000}"/>
    <cellStyle name="Migliaia 40" xfId="205" xr:uid="{00000000-0005-0000-0000-0000CC000000}"/>
    <cellStyle name="Migliaia 41" xfId="206" xr:uid="{00000000-0005-0000-0000-0000CD000000}"/>
    <cellStyle name="Migliaia 42" xfId="207" xr:uid="{00000000-0005-0000-0000-0000CE000000}"/>
    <cellStyle name="Migliaia 43" xfId="208" xr:uid="{00000000-0005-0000-0000-0000CF000000}"/>
    <cellStyle name="Migliaia 44" xfId="209" xr:uid="{00000000-0005-0000-0000-0000D0000000}"/>
    <cellStyle name="Migliaia 45" xfId="210" xr:uid="{00000000-0005-0000-0000-0000D1000000}"/>
    <cellStyle name="Migliaia 46" xfId="211" xr:uid="{00000000-0005-0000-0000-0000D2000000}"/>
    <cellStyle name="Migliaia 47" xfId="212" xr:uid="{00000000-0005-0000-0000-0000D3000000}"/>
    <cellStyle name="Migliaia 48" xfId="213" xr:uid="{00000000-0005-0000-0000-0000D4000000}"/>
    <cellStyle name="Migliaia 49" xfId="214" xr:uid="{00000000-0005-0000-0000-0000D5000000}"/>
    <cellStyle name="Migliaia 5" xfId="215" xr:uid="{00000000-0005-0000-0000-0000D6000000}"/>
    <cellStyle name="Migliaia 50" xfId="216" xr:uid="{00000000-0005-0000-0000-0000D7000000}"/>
    <cellStyle name="Migliaia 51" xfId="217" xr:uid="{00000000-0005-0000-0000-0000D8000000}"/>
    <cellStyle name="Migliaia 52" xfId="218" xr:uid="{00000000-0005-0000-0000-0000D9000000}"/>
    <cellStyle name="Migliaia 53" xfId="219" xr:uid="{00000000-0005-0000-0000-0000DA000000}"/>
    <cellStyle name="Migliaia 54" xfId="220" xr:uid="{00000000-0005-0000-0000-0000DB000000}"/>
    <cellStyle name="Migliaia 55" xfId="221" xr:uid="{00000000-0005-0000-0000-0000DC000000}"/>
    <cellStyle name="Migliaia 56" xfId="222" xr:uid="{00000000-0005-0000-0000-0000DD000000}"/>
    <cellStyle name="Migliaia 57" xfId="223" xr:uid="{00000000-0005-0000-0000-0000DE000000}"/>
    <cellStyle name="Migliaia 58" xfId="224" xr:uid="{00000000-0005-0000-0000-0000DF000000}"/>
    <cellStyle name="Migliaia 59" xfId="225" xr:uid="{00000000-0005-0000-0000-0000E0000000}"/>
    <cellStyle name="Migliaia 6" xfId="226" xr:uid="{00000000-0005-0000-0000-0000E1000000}"/>
    <cellStyle name="Migliaia 60" xfId="227" xr:uid="{00000000-0005-0000-0000-0000E2000000}"/>
    <cellStyle name="Migliaia 61" xfId="228" xr:uid="{00000000-0005-0000-0000-0000E3000000}"/>
    <cellStyle name="Migliaia 7" xfId="229" xr:uid="{00000000-0005-0000-0000-0000E4000000}"/>
    <cellStyle name="Migliaia 8" xfId="230" xr:uid="{00000000-0005-0000-0000-0000E5000000}"/>
    <cellStyle name="Migliaia 9" xfId="231" xr:uid="{00000000-0005-0000-0000-0000E6000000}"/>
    <cellStyle name="Neutral 2" xfId="232" xr:uid="{00000000-0005-0000-0000-0000E7000000}"/>
    <cellStyle name="Neutrale" xfId="233" xr:uid="{00000000-0005-0000-0000-0000E8000000}"/>
    <cellStyle name="Normal" xfId="0" builtinId="0"/>
    <cellStyle name="Normal 10" xfId="234" xr:uid="{00000000-0005-0000-0000-0000EA000000}"/>
    <cellStyle name="Normal 11" xfId="235" xr:uid="{00000000-0005-0000-0000-0000EB000000}"/>
    <cellStyle name="Normal 2" xfId="236" xr:uid="{00000000-0005-0000-0000-0000EC000000}"/>
    <cellStyle name="Normal 2 2" xfId="237" xr:uid="{00000000-0005-0000-0000-0000ED000000}"/>
    <cellStyle name="Normal 2 3" xfId="238" xr:uid="{00000000-0005-0000-0000-0000EE000000}"/>
    <cellStyle name="Normal 3" xfId="239" xr:uid="{00000000-0005-0000-0000-0000EF000000}"/>
    <cellStyle name="Normal 3 2" xfId="240" xr:uid="{00000000-0005-0000-0000-0000F0000000}"/>
    <cellStyle name="Normal 3 3" xfId="241" xr:uid="{00000000-0005-0000-0000-0000F1000000}"/>
    <cellStyle name="Normal 4" xfId="242" xr:uid="{00000000-0005-0000-0000-0000F2000000}"/>
    <cellStyle name="Normal 4 2" xfId="243" xr:uid="{00000000-0005-0000-0000-0000F3000000}"/>
    <cellStyle name="Normal 4_RCA_BASE" xfId="244" xr:uid="{00000000-0005-0000-0000-0000F4000000}"/>
    <cellStyle name="Normal 5" xfId="245" xr:uid="{00000000-0005-0000-0000-0000F5000000}"/>
    <cellStyle name="Normal 6" xfId="246" xr:uid="{00000000-0005-0000-0000-0000F6000000}"/>
    <cellStyle name="Normal 7" xfId="247" xr:uid="{00000000-0005-0000-0000-0000F7000000}"/>
    <cellStyle name="Normal 7 2" xfId="248" xr:uid="{00000000-0005-0000-0000-0000F8000000}"/>
    <cellStyle name="Normal 7_AGR" xfId="249" xr:uid="{00000000-0005-0000-0000-0000F9000000}"/>
    <cellStyle name="Normal 8" xfId="250" xr:uid="{00000000-0005-0000-0000-0000FA000000}"/>
    <cellStyle name="Normal 8 2" xfId="251" xr:uid="{00000000-0005-0000-0000-0000FB000000}"/>
    <cellStyle name="Normal 9" xfId="252" xr:uid="{00000000-0005-0000-0000-0000FC000000}"/>
    <cellStyle name="Normale 10" xfId="253" xr:uid="{00000000-0005-0000-0000-0000FD000000}"/>
    <cellStyle name="Normale 10 2" xfId="254" xr:uid="{00000000-0005-0000-0000-0000FE000000}"/>
    <cellStyle name="Normale 10 3" xfId="255" xr:uid="{00000000-0005-0000-0000-0000FF000000}"/>
    <cellStyle name="Normale 10_EDEN industria 2008 rev" xfId="256" xr:uid="{00000000-0005-0000-0000-000000010000}"/>
    <cellStyle name="Normale 11" xfId="257" xr:uid="{00000000-0005-0000-0000-000001010000}"/>
    <cellStyle name="Normale 11 2" xfId="258" xr:uid="{00000000-0005-0000-0000-000002010000}"/>
    <cellStyle name="Normale 11 3" xfId="259" xr:uid="{00000000-0005-0000-0000-000003010000}"/>
    <cellStyle name="Normale 11_EDEN industria 2008 rev" xfId="260" xr:uid="{00000000-0005-0000-0000-000004010000}"/>
    <cellStyle name="Normale 12" xfId="261" xr:uid="{00000000-0005-0000-0000-000005010000}"/>
    <cellStyle name="Normale 12 2" xfId="262" xr:uid="{00000000-0005-0000-0000-000006010000}"/>
    <cellStyle name="Normale 12 3" xfId="263" xr:uid="{00000000-0005-0000-0000-000007010000}"/>
    <cellStyle name="Normale 12_EDEN industria 2008 rev" xfId="264" xr:uid="{00000000-0005-0000-0000-000008010000}"/>
    <cellStyle name="Normale 13" xfId="265" xr:uid="{00000000-0005-0000-0000-000009010000}"/>
    <cellStyle name="Normale 13 2" xfId="266" xr:uid="{00000000-0005-0000-0000-00000A010000}"/>
    <cellStyle name="Normale 13 3" xfId="267" xr:uid="{00000000-0005-0000-0000-00000B010000}"/>
    <cellStyle name="Normale 13_EDEN industria 2008 rev" xfId="268" xr:uid="{00000000-0005-0000-0000-00000C010000}"/>
    <cellStyle name="Normale 14" xfId="269" xr:uid="{00000000-0005-0000-0000-00000D010000}"/>
    <cellStyle name="Normale 14 2" xfId="270" xr:uid="{00000000-0005-0000-0000-00000E010000}"/>
    <cellStyle name="Normale 14 3" xfId="271" xr:uid="{00000000-0005-0000-0000-00000F010000}"/>
    <cellStyle name="Normale 14_EDEN industria 2008 rev" xfId="272" xr:uid="{00000000-0005-0000-0000-000010010000}"/>
    <cellStyle name="Normale 15" xfId="273" xr:uid="{00000000-0005-0000-0000-000011010000}"/>
    <cellStyle name="Normale 15 2" xfId="274" xr:uid="{00000000-0005-0000-0000-000012010000}"/>
    <cellStyle name="Normale 15 3" xfId="275" xr:uid="{00000000-0005-0000-0000-000013010000}"/>
    <cellStyle name="Normale 15_EDEN industria 2008 rev" xfId="276" xr:uid="{00000000-0005-0000-0000-000014010000}"/>
    <cellStyle name="Normale 16" xfId="277" xr:uid="{00000000-0005-0000-0000-000015010000}"/>
    <cellStyle name="Normale 17" xfId="278" xr:uid="{00000000-0005-0000-0000-000016010000}"/>
    <cellStyle name="Normale 18" xfId="279" xr:uid="{00000000-0005-0000-0000-000017010000}"/>
    <cellStyle name="Normale 19" xfId="280" xr:uid="{00000000-0005-0000-0000-000018010000}"/>
    <cellStyle name="Normale 2" xfId="281" xr:uid="{00000000-0005-0000-0000-000019010000}"/>
    <cellStyle name="Normale 2 2" xfId="282" xr:uid="{00000000-0005-0000-0000-00001A010000}"/>
    <cellStyle name="Normale 2_EDEN industria 2008 rev" xfId="283" xr:uid="{00000000-0005-0000-0000-00001B010000}"/>
    <cellStyle name="Normale 20" xfId="284" xr:uid="{00000000-0005-0000-0000-00001C010000}"/>
    <cellStyle name="Normale 21" xfId="285" xr:uid="{00000000-0005-0000-0000-00001D010000}"/>
    <cellStyle name="Normale 22" xfId="286" xr:uid="{00000000-0005-0000-0000-00001E010000}"/>
    <cellStyle name="Normale 23" xfId="287" xr:uid="{00000000-0005-0000-0000-00001F010000}"/>
    <cellStyle name="Normale 24" xfId="288" xr:uid="{00000000-0005-0000-0000-000020010000}"/>
    <cellStyle name="Normale 25" xfId="289" xr:uid="{00000000-0005-0000-0000-000021010000}"/>
    <cellStyle name="Normale 26" xfId="290" xr:uid="{00000000-0005-0000-0000-000022010000}"/>
    <cellStyle name="Normale 27" xfId="291" xr:uid="{00000000-0005-0000-0000-000023010000}"/>
    <cellStyle name="Normale 28" xfId="292" xr:uid="{00000000-0005-0000-0000-000024010000}"/>
    <cellStyle name="Normale 29" xfId="293" xr:uid="{00000000-0005-0000-0000-000025010000}"/>
    <cellStyle name="Normale 3" xfId="294" xr:uid="{00000000-0005-0000-0000-000026010000}"/>
    <cellStyle name="Normale 3 2" xfId="295" xr:uid="{00000000-0005-0000-0000-000027010000}"/>
    <cellStyle name="Normale 3 3" xfId="296" xr:uid="{00000000-0005-0000-0000-000028010000}"/>
    <cellStyle name="Normale 3_EDEN industria 2008 rev" xfId="297" xr:uid="{00000000-0005-0000-0000-000029010000}"/>
    <cellStyle name="Normale 30" xfId="298" xr:uid="{00000000-0005-0000-0000-00002A010000}"/>
    <cellStyle name="Normale 31" xfId="299" xr:uid="{00000000-0005-0000-0000-00002B010000}"/>
    <cellStyle name="Normale 32" xfId="300" xr:uid="{00000000-0005-0000-0000-00002C010000}"/>
    <cellStyle name="Normale 33" xfId="301" xr:uid="{00000000-0005-0000-0000-00002D010000}"/>
    <cellStyle name="Normale 34" xfId="302" xr:uid="{00000000-0005-0000-0000-00002E010000}"/>
    <cellStyle name="Normale 35" xfId="303" xr:uid="{00000000-0005-0000-0000-00002F010000}"/>
    <cellStyle name="Normale 36" xfId="304" xr:uid="{00000000-0005-0000-0000-000030010000}"/>
    <cellStyle name="Normale 37" xfId="305" xr:uid="{00000000-0005-0000-0000-000031010000}"/>
    <cellStyle name="Normale 38" xfId="306" xr:uid="{00000000-0005-0000-0000-000032010000}"/>
    <cellStyle name="Normale 39" xfId="307" xr:uid="{00000000-0005-0000-0000-000033010000}"/>
    <cellStyle name="Normale 4" xfId="308" xr:uid="{00000000-0005-0000-0000-000034010000}"/>
    <cellStyle name="Normale 4 2" xfId="309" xr:uid="{00000000-0005-0000-0000-000035010000}"/>
    <cellStyle name="Normale 4 3" xfId="310" xr:uid="{00000000-0005-0000-0000-000036010000}"/>
    <cellStyle name="Normale 4_EDEN industria 2008 rev" xfId="311" xr:uid="{00000000-0005-0000-0000-000037010000}"/>
    <cellStyle name="Normale 40" xfId="312" xr:uid="{00000000-0005-0000-0000-000038010000}"/>
    <cellStyle name="Normale 41" xfId="313" xr:uid="{00000000-0005-0000-0000-000039010000}"/>
    <cellStyle name="Normale 42" xfId="314" xr:uid="{00000000-0005-0000-0000-00003A010000}"/>
    <cellStyle name="Normale 43" xfId="315" xr:uid="{00000000-0005-0000-0000-00003B010000}"/>
    <cellStyle name="Normale 44" xfId="316" xr:uid="{00000000-0005-0000-0000-00003C010000}"/>
    <cellStyle name="Normale 45" xfId="317" xr:uid="{00000000-0005-0000-0000-00003D010000}"/>
    <cellStyle name="Normale 46" xfId="318" xr:uid="{00000000-0005-0000-0000-00003E010000}"/>
    <cellStyle name="Normale 47" xfId="319" xr:uid="{00000000-0005-0000-0000-00003F010000}"/>
    <cellStyle name="Normale 48" xfId="320" xr:uid="{00000000-0005-0000-0000-000040010000}"/>
    <cellStyle name="Normale 49" xfId="321" xr:uid="{00000000-0005-0000-0000-000041010000}"/>
    <cellStyle name="Normale 5" xfId="322" xr:uid="{00000000-0005-0000-0000-000042010000}"/>
    <cellStyle name="Normale 5 2" xfId="323" xr:uid="{00000000-0005-0000-0000-000043010000}"/>
    <cellStyle name="Normale 5 3" xfId="324" xr:uid="{00000000-0005-0000-0000-000044010000}"/>
    <cellStyle name="Normale 5_EDEN industria 2008 rev" xfId="325" xr:uid="{00000000-0005-0000-0000-000045010000}"/>
    <cellStyle name="Normale 50" xfId="326" xr:uid="{00000000-0005-0000-0000-000046010000}"/>
    <cellStyle name="Normale 51" xfId="327" xr:uid="{00000000-0005-0000-0000-000047010000}"/>
    <cellStyle name="Normale 52" xfId="328" xr:uid="{00000000-0005-0000-0000-000048010000}"/>
    <cellStyle name="Normale 53" xfId="329" xr:uid="{00000000-0005-0000-0000-000049010000}"/>
    <cellStyle name="Normale 54" xfId="330" xr:uid="{00000000-0005-0000-0000-00004A010000}"/>
    <cellStyle name="Normale 55" xfId="331" xr:uid="{00000000-0005-0000-0000-00004B010000}"/>
    <cellStyle name="Normale 56" xfId="332" xr:uid="{00000000-0005-0000-0000-00004C010000}"/>
    <cellStyle name="Normale 57" xfId="333" xr:uid="{00000000-0005-0000-0000-00004D010000}"/>
    <cellStyle name="Normale 58" xfId="334" xr:uid="{00000000-0005-0000-0000-00004E010000}"/>
    <cellStyle name="Normale 59" xfId="335" xr:uid="{00000000-0005-0000-0000-00004F010000}"/>
    <cellStyle name="Normale 6" xfId="336" xr:uid="{00000000-0005-0000-0000-000050010000}"/>
    <cellStyle name="Normale 6 2" xfId="337" xr:uid="{00000000-0005-0000-0000-000051010000}"/>
    <cellStyle name="Normale 6 3" xfId="338" xr:uid="{00000000-0005-0000-0000-000052010000}"/>
    <cellStyle name="Normale 6_EDEN industria 2008 rev" xfId="339" xr:uid="{00000000-0005-0000-0000-000053010000}"/>
    <cellStyle name="Normale 60" xfId="340" xr:uid="{00000000-0005-0000-0000-000054010000}"/>
    <cellStyle name="Normale 61" xfId="341" xr:uid="{00000000-0005-0000-0000-000055010000}"/>
    <cellStyle name="Normale 62" xfId="342" xr:uid="{00000000-0005-0000-0000-000056010000}"/>
    <cellStyle name="Normale 63" xfId="343" xr:uid="{00000000-0005-0000-0000-000057010000}"/>
    <cellStyle name="Normale 64" xfId="344" xr:uid="{00000000-0005-0000-0000-000058010000}"/>
    <cellStyle name="Normale 65" xfId="345" xr:uid="{00000000-0005-0000-0000-000059010000}"/>
    <cellStyle name="Normale 7" xfId="346" xr:uid="{00000000-0005-0000-0000-00005A010000}"/>
    <cellStyle name="Normale 7 2" xfId="347" xr:uid="{00000000-0005-0000-0000-00005B010000}"/>
    <cellStyle name="Normale 7 3" xfId="348" xr:uid="{00000000-0005-0000-0000-00005C010000}"/>
    <cellStyle name="Normale 7_EDEN industria 2008 rev" xfId="349" xr:uid="{00000000-0005-0000-0000-00005D010000}"/>
    <cellStyle name="Normale 8" xfId="350" xr:uid="{00000000-0005-0000-0000-00005E010000}"/>
    <cellStyle name="Normale 8 2" xfId="351" xr:uid="{00000000-0005-0000-0000-00005F010000}"/>
    <cellStyle name="Normale 8 3" xfId="352" xr:uid="{00000000-0005-0000-0000-000060010000}"/>
    <cellStyle name="Normale 8_EDEN industria 2008 rev" xfId="353" xr:uid="{00000000-0005-0000-0000-000061010000}"/>
    <cellStyle name="Normale 9" xfId="354" xr:uid="{00000000-0005-0000-0000-000062010000}"/>
    <cellStyle name="Normale 9 2" xfId="355" xr:uid="{00000000-0005-0000-0000-000063010000}"/>
    <cellStyle name="Normale 9 3" xfId="356" xr:uid="{00000000-0005-0000-0000-000064010000}"/>
    <cellStyle name="Normale 9_EDEN industria 2008 rev" xfId="357" xr:uid="{00000000-0005-0000-0000-000065010000}"/>
    <cellStyle name="Normale_B2020" xfId="358" xr:uid="{00000000-0005-0000-0000-000066010000}"/>
    <cellStyle name="Nota" xfId="359" xr:uid="{00000000-0005-0000-0000-000067010000}"/>
    <cellStyle name="Note 2" xfId="360" xr:uid="{00000000-0005-0000-0000-000068010000}"/>
    <cellStyle name="Nuovo" xfId="361" xr:uid="{00000000-0005-0000-0000-000069010000}"/>
    <cellStyle name="Nuovo 10" xfId="362" xr:uid="{00000000-0005-0000-0000-00006A010000}"/>
    <cellStyle name="Nuovo 11" xfId="363" xr:uid="{00000000-0005-0000-0000-00006B010000}"/>
    <cellStyle name="Nuovo 12" xfId="364" xr:uid="{00000000-0005-0000-0000-00006C010000}"/>
    <cellStyle name="Nuovo 13" xfId="365" xr:uid="{00000000-0005-0000-0000-00006D010000}"/>
    <cellStyle name="Nuovo 14" xfId="366" xr:uid="{00000000-0005-0000-0000-00006E010000}"/>
    <cellStyle name="Nuovo 15" xfId="367" xr:uid="{00000000-0005-0000-0000-00006F010000}"/>
    <cellStyle name="Nuovo 16" xfId="368" xr:uid="{00000000-0005-0000-0000-000070010000}"/>
    <cellStyle name="Nuovo 17" xfId="369" xr:uid="{00000000-0005-0000-0000-000071010000}"/>
    <cellStyle name="Nuovo 18" xfId="370" xr:uid="{00000000-0005-0000-0000-000072010000}"/>
    <cellStyle name="Nuovo 19" xfId="371" xr:uid="{00000000-0005-0000-0000-000073010000}"/>
    <cellStyle name="Nuovo 2" xfId="372" xr:uid="{00000000-0005-0000-0000-000074010000}"/>
    <cellStyle name="Nuovo 20" xfId="373" xr:uid="{00000000-0005-0000-0000-000075010000}"/>
    <cellStyle name="Nuovo 21" xfId="374" xr:uid="{00000000-0005-0000-0000-000076010000}"/>
    <cellStyle name="Nuovo 22" xfId="375" xr:uid="{00000000-0005-0000-0000-000077010000}"/>
    <cellStyle name="Nuovo 23" xfId="376" xr:uid="{00000000-0005-0000-0000-000078010000}"/>
    <cellStyle name="Nuovo 24" xfId="377" xr:uid="{00000000-0005-0000-0000-000079010000}"/>
    <cellStyle name="Nuovo 25" xfId="378" xr:uid="{00000000-0005-0000-0000-00007A010000}"/>
    <cellStyle name="Nuovo 26" xfId="379" xr:uid="{00000000-0005-0000-0000-00007B010000}"/>
    <cellStyle name="Nuovo 27" xfId="380" xr:uid="{00000000-0005-0000-0000-00007C010000}"/>
    <cellStyle name="Nuovo 28" xfId="381" xr:uid="{00000000-0005-0000-0000-00007D010000}"/>
    <cellStyle name="Nuovo 29" xfId="382" xr:uid="{00000000-0005-0000-0000-00007E010000}"/>
    <cellStyle name="Nuovo 3" xfId="383" xr:uid="{00000000-0005-0000-0000-00007F010000}"/>
    <cellStyle name="Nuovo 30" xfId="384" xr:uid="{00000000-0005-0000-0000-000080010000}"/>
    <cellStyle name="Nuovo 31" xfId="385" xr:uid="{00000000-0005-0000-0000-000081010000}"/>
    <cellStyle name="Nuovo 32" xfId="386" xr:uid="{00000000-0005-0000-0000-000082010000}"/>
    <cellStyle name="Nuovo 33" xfId="387" xr:uid="{00000000-0005-0000-0000-000083010000}"/>
    <cellStyle name="Nuovo 34" xfId="388" xr:uid="{00000000-0005-0000-0000-000084010000}"/>
    <cellStyle name="Nuovo 35" xfId="389" xr:uid="{00000000-0005-0000-0000-000085010000}"/>
    <cellStyle name="Nuovo 36" xfId="390" xr:uid="{00000000-0005-0000-0000-000086010000}"/>
    <cellStyle name="Nuovo 37" xfId="391" xr:uid="{00000000-0005-0000-0000-000087010000}"/>
    <cellStyle name="Nuovo 38" xfId="392" xr:uid="{00000000-0005-0000-0000-000088010000}"/>
    <cellStyle name="Nuovo 39" xfId="393" xr:uid="{00000000-0005-0000-0000-000089010000}"/>
    <cellStyle name="Nuovo 4" xfId="394" xr:uid="{00000000-0005-0000-0000-00008A010000}"/>
    <cellStyle name="Nuovo 40" xfId="395" xr:uid="{00000000-0005-0000-0000-00008B010000}"/>
    <cellStyle name="Nuovo 41" xfId="396" xr:uid="{00000000-0005-0000-0000-00008C010000}"/>
    <cellStyle name="Nuovo 42" xfId="397" xr:uid="{00000000-0005-0000-0000-00008D010000}"/>
    <cellStyle name="Nuovo 43" xfId="398" xr:uid="{00000000-0005-0000-0000-00008E010000}"/>
    <cellStyle name="Nuovo 44" xfId="399" xr:uid="{00000000-0005-0000-0000-00008F010000}"/>
    <cellStyle name="Nuovo 5" xfId="400" xr:uid="{00000000-0005-0000-0000-000090010000}"/>
    <cellStyle name="Nuovo 6" xfId="401" xr:uid="{00000000-0005-0000-0000-000091010000}"/>
    <cellStyle name="Nuovo 7" xfId="402" xr:uid="{00000000-0005-0000-0000-000092010000}"/>
    <cellStyle name="Nuovo 8" xfId="403" xr:uid="{00000000-0005-0000-0000-000093010000}"/>
    <cellStyle name="Nuovo 9" xfId="404" xr:uid="{00000000-0005-0000-0000-000094010000}"/>
    <cellStyle name="Output 2" xfId="405" xr:uid="{00000000-0005-0000-0000-000095010000}"/>
    <cellStyle name="Percent" xfId="504" builtinId="5"/>
    <cellStyle name="Percent 2" xfId="406" xr:uid="{00000000-0005-0000-0000-000097010000}"/>
    <cellStyle name="Percent 2 2" xfId="407" xr:uid="{00000000-0005-0000-0000-000098010000}"/>
    <cellStyle name="Percent 3" xfId="408" xr:uid="{00000000-0005-0000-0000-000099010000}"/>
    <cellStyle name="Percent 3 2" xfId="409" xr:uid="{00000000-0005-0000-0000-00009A010000}"/>
    <cellStyle name="Percent 4" xfId="410" xr:uid="{00000000-0005-0000-0000-00009B010000}"/>
    <cellStyle name="Percentuale 10" xfId="411" xr:uid="{00000000-0005-0000-0000-00009C010000}"/>
    <cellStyle name="Percentuale 11" xfId="412" xr:uid="{00000000-0005-0000-0000-00009D010000}"/>
    <cellStyle name="Percentuale 12" xfId="413" xr:uid="{00000000-0005-0000-0000-00009E010000}"/>
    <cellStyle name="Percentuale 13" xfId="414" xr:uid="{00000000-0005-0000-0000-00009F010000}"/>
    <cellStyle name="Percentuale 14" xfId="415" xr:uid="{00000000-0005-0000-0000-0000A0010000}"/>
    <cellStyle name="Percentuale 15" xfId="416" xr:uid="{00000000-0005-0000-0000-0000A1010000}"/>
    <cellStyle name="Percentuale 16" xfId="417" xr:uid="{00000000-0005-0000-0000-0000A2010000}"/>
    <cellStyle name="Percentuale 17" xfId="418" xr:uid="{00000000-0005-0000-0000-0000A3010000}"/>
    <cellStyle name="Percentuale 18" xfId="419" xr:uid="{00000000-0005-0000-0000-0000A4010000}"/>
    <cellStyle name="Percentuale 19" xfId="420" xr:uid="{00000000-0005-0000-0000-0000A5010000}"/>
    <cellStyle name="Percentuale 2" xfId="421" xr:uid="{00000000-0005-0000-0000-0000A6010000}"/>
    <cellStyle name="Percentuale 20" xfId="422" xr:uid="{00000000-0005-0000-0000-0000A7010000}"/>
    <cellStyle name="Percentuale 21" xfId="423" xr:uid="{00000000-0005-0000-0000-0000A8010000}"/>
    <cellStyle name="Percentuale 22" xfId="424" xr:uid="{00000000-0005-0000-0000-0000A9010000}"/>
    <cellStyle name="Percentuale 23" xfId="425" xr:uid="{00000000-0005-0000-0000-0000AA010000}"/>
    <cellStyle name="Percentuale 24" xfId="426" xr:uid="{00000000-0005-0000-0000-0000AB010000}"/>
    <cellStyle name="Percentuale 25" xfId="427" xr:uid="{00000000-0005-0000-0000-0000AC010000}"/>
    <cellStyle name="Percentuale 26" xfId="428" xr:uid="{00000000-0005-0000-0000-0000AD010000}"/>
    <cellStyle name="Percentuale 27" xfId="429" xr:uid="{00000000-0005-0000-0000-0000AE010000}"/>
    <cellStyle name="Percentuale 28" xfId="430" xr:uid="{00000000-0005-0000-0000-0000AF010000}"/>
    <cellStyle name="Percentuale 29" xfId="431" xr:uid="{00000000-0005-0000-0000-0000B0010000}"/>
    <cellStyle name="Percentuale 3" xfId="432" xr:uid="{00000000-0005-0000-0000-0000B1010000}"/>
    <cellStyle name="Percentuale 30" xfId="433" xr:uid="{00000000-0005-0000-0000-0000B2010000}"/>
    <cellStyle name="Percentuale 31" xfId="434" xr:uid="{00000000-0005-0000-0000-0000B3010000}"/>
    <cellStyle name="Percentuale 32" xfId="435" xr:uid="{00000000-0005-0000-0000-0000B4010000}"/>
    <cellStyle name="Percentuale 33" xfId="436" xr:uid="{00000000-0005-0000-0000-0000B5010000}"/>
    <cellStyle name="Percentuale 34" xfId="437" xr:uid="{00000000-0005-0000-0000-0000B6010000}"/>
    <cellStyle name="Percentuale 35" xfId="438" xr:uid="{00000000-0005-0000-0000-0000B7010000}"/>
    <cellStyle name="Percentuale 36" xfId="439" xr:uid="{00000000-0005-0000-0000-0000B8010000}"/>
    <cellStyle name="Percentuale 37" xfId="440" xr:uid="{00000000-0005-0000-0000-0000B9010000}"/>
    <cellStyle name="Percentuale 38" xfId="441" xr:uid="{00000000-0005-0000-0000-0000BA010000}"/>
    <cellStyle name="Percentuale 39" xfId="442" xr:uid="{00000000-0005-0000-0000-0000BB010000}"/>
    <cellStyle name="Percentuale 4" xfId="443" xr:uid="{00000000-0005-0000-0000-0000BC010000}"/>
    <cellStyle name="Percentuale 40" xfId="444" xr:uid="{00000000-0005-0000-0000-0000BD010000}"/>
    <cellStyle name="Percentuale 41" xfId="445" xr:uid="{00000000-0005-0000-0000-0000BE010000}"/>
    <cellStyle name="Percentuale 42" xfId="446" xr:uid="{00000000-0005-0000-0000-0000BF010000}"/>
    <cellStyle name="Percentuale 43" xfId="447" xr:uid="{00000000-0005-0000-0000-0000C0010000}"/>
    <cellStyle name="Percentuale 44" xfId="448" xr:uid="{00000000-0005-0000-0000-0000C1010000}"/>
    <cellStyle name="Percentuale 45" xfId="449" xr:uid="{00000000-0005-0000-0000-0000C2010000}"/>
    <cellStyle name="Percentuale 46" xfId="450" xr:uid="{00000000-0005-0000-0000-0000C3010000}"/>
    <cellStyle name="Percentuale 47" xfId="451" xr:uid="{00000000-0005-0000-0000-0000C4010000}"/>
    <cellStyle name="Percentuale 48" xfId="452" xr:uid="{00000000-0005-0000-0000-0000C5010000}"/>
    <cellStyle name="Percentuale 49" xfId="453" xr:uid="{00000000-0005-0000-0000-0000C6010000}"/>
    <cellStyle name="Percentuale 5" xfId="454" xr:uid="{00000000-0005-0000-0000-0000C7010000}"/>
    <cellStyle name="Percentuale 50" xfId="455" xr:uid="{00000000-0005-0000-0000-0000C8010000}"/>
    <cellStyle name="Percentuale 51" xfId="456" xr:uid="{00000000-0005-0000-0000-0000C9010000}"/>
    <cellStyle name="Percentuale 52" xfId="457" xr:uid="{00000000-0005-0000-0000-0000CA010000}"/>
    <cellStyle name="Percentuale 53" xfId="458" xr:uid="{00000000-0005-0000-0000-0000CB010000}"/>
    <cellStyle name="Percentuale 54" xfId="459" xr:uid="{00000000-0005-0000-0000-0000CC010000}"/>
    <cellStyle name="Percentuale 55" xfId="460" xr:uid="{00000000-0005-0000-0000-0000CD010000}"/>
    <cellStyle name="Percentuale 56" xfId="461" xr:uid="{00000000-0005-0000-0000-0000CE010000}"/>
    <cellStyle name="Percentuale 57" xfId="462" xr:uid="{00000000-0005-0000-0000-0000CF010000}"/>
    <cellStyle name="Percentuale 58" xfId="463" xr:uid="{00000000-0005-0000-0000-0000D0010000}"/>
    <cellStyle name="Percentuale 59" xfId="464" xr:uid="{00000000-0005-0000-0000-0000D1010000}"/>
    <cellStyle name="Percentuale 6" xfId="465" xr:uid="{00000000-0005-0000-0000-0000D2010000}"/>
    <cellStyle name="Percentuale 60" xfId="466" xr:uid="{00000000-0005-0000-0000-0000D3010000}"/>
    <cellStyle name="Percentuale 61" xfId="467" xr:uid="{00000000-0005-0000-0000-0000D4010000}"/>
    <cellStyle name="Percentuale 62" xfId="468" xr:uid="{00000000-0005-0000-0000-0000D5010000}"/>
    <cellStyle name="Percentuale 63" xfId="469" xr:uid="{00000000-0005-0000-0000-0000D6010000}"/>
    <cellStyle name="Percentuale 64" xfId="470" xr:uid="{00000000-0005-0000-0000-0000D7010000}"/>
    <cellStyle name="Percentuale 65" xfId="471" xr:uid="{00000000-0005-0000-0000-0000D8010000}"/>
    <cellStyle name="Percentuale 66" xfId="472" xr:uid="{00000000-0005-0000-0000-0000D9010000}"/>
    <cellStyle name="Percentuale 67" xfId="473" xr:uid="{00000000-0005-0000-0000-0000DA010000}"/>
    <cellStyle name="Percentuale 68" xfId="474" xr:uid="{00000000-0005-0000-0000-0000DB010000}"/>
    <cellStyle name="Percentuale 69" xfId="475" xr:uid="{00000000-0005-0000-0000-0000DC010000}"/>
    <cellStyle name="Percentuale 7" xfId="476" xr:uid="{00000000-0005-0000-0000-0000DD010000}"/>
    <cellStyle name="Percentuale 8" xfId="477" xr:uid="{00000000-0005-0000-0000-0000DE010000}"/>
    <cellStyle name="Percentuale 9" xfId="478" xr:uid="{00000000-0005-0000-0000-0000DF010000}"/>
    <cellStyle name="Pilkku_Layo9704" xfId="479" xr:uid="{00000000-0005-0000-0000-0000E0010000}"/>
    <cellStyle name="Pyör. luku_Layo9704" xfId="480" xr:uid="{00000000-0005-0000-0000-0000E1010000}"/>
    <cellStyle name="Pyör. valuutta_Layo9704" xfId="481" xr:uid="{00000000-0005-0000-0000-0000E2010000}"/>
    <cellStyle name="Style 21" xfId="482" xr:uid="{00000000-0005-0000-0000-0000E3010000}"/>
    <cellStyle name="Style 21 2" xfId="483" xr:uid="{00000000-0005-0000-0000-0000E4010000}"/>
    <cellStyle name="Style 22" xfId="484" xr:uid="{00000000-0005-0000-0000-0000E5010000}"/>
    <cellStyle name="Style 23" xfId="485" xr:uid="{00000000-0005-0000-0000-0000E6010000}"/>
    <cellStyle name="Style 24" xfId="486" xr:uid="{00000000-0005-0000-0000-0000E7010000}"/>
    <cellStyle name="Style 25" xfId="487" xr:uid="{00000000-0005-0000-0000-0000E8010000}"/>
    <cellStyle name="Style 25 2" xfId="488" xr:uid="{00000000-0005-0000-0000-0000E9010000}"/>
    <cellStyle name="Style 26" xfId="489" xr:uid="{00000000-0005-0000-0000-0000EA010000}"/>
    <cellStyle name="Testo avviso" xfId="490" xr:uid="{00000000-0005-0000-0000-0000EB010000}"/>
    <cellStyle name="Testo descrittivo" xfId="491" xr:uid="{00000000-0005-0000-0000-0000EC010000}"/>
    <cellStyle name="Title 2" xfId="492" xr:uid="{00000000-0005-0000-0000-0000ED010000}"/>
    <cellStyle name="Titolo" xfId="493" xr:uid="{00000000-0005-0000-0000-0000EE010000}"/>
    <cellStyle name="Titolo 1" xfId="494" xr:uid="{00000000-0005-0000-0000-0000EF010000}"/>
    <cellStyle name="Titolo 2" xfId="495" xr:uid="{00000000-0005-0000-0000-0000F0010000}"/>
    <cellStyle name="Titolo 3" xfId="496" xr:uid="{00000000-0005-0000-0000-0000F1010000}"/>
    <cellStyle name="Titolo 4" xfId="497" xr:uid="{00000000-0005-0000-0000-0000F2010000}"/>
    <cellStyle name="Total 2" xfId="498" xr:uid="{00000000-0005-0000-0000-0000F3010000}"/>
    <cellStyle name="Totale" xfId="499" xr:uid="{00000000-0005-0000-0000-0000F4010000}"/>
    <cellStyle name="Valore non valido" xfId="500" xr:uid="{00000000-0005-0000-0000-0000F5010000}"/>
    <cellStyle name="Valore valido" xfId="501" xr:uid="{00000000-0005-0000-0000-0000F6010000}"/>
    <cellStyle name="Valuutta_Layo9704" xfId="502" xr:uid="{00000000-0005-0000-0000-0000F7010000}"/>
    <cellStyle name="Warning Text 2" xfId="503" xr:uid="{00000000-0005-0000-0000-0000F8010000}"/>
  </cellStyles>
  <dxfs count="12"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colors>
    <mruColors>
      <color rgb="FFFFFF66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BuildingProfile_12!$X$81:$Z$81</c:f>
              <c:strCache>
                <c:ptCount val="3"/>
                <c:pt idx="0">
                  <c:v>SE1</c:v>
                </c:pt>
                <c:pt idx="1">
                  <c:v>Single-family</c:v>
                </c:pt>
                <c:pt idx="2">
                  <c:v>All divisions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xVal>
            <c:numRef>
              <c:f>BuildingProfile_12!$AA$68:$AJ$68</c:f>
              <c:numCache>
                <c:formatCode>General</c:formatCode>
                <c:ptCount val="10"/>
                <c:pt idx="0">
                  <c:v>2010</c:v>
                </c:pt>
                <c:pt idx="1">
                  <c:v>2012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xVal>
          <c:yVal>
            <c:numRef>
              <c:f>BuildingProfile_12!$AA$81:$AJ$81</c:f>
              <c:numCache>
                <c:formatCode>0.00</c:formatCode>
                <c:ptCount val="10"/>
                <c:pt idx="0">
                  <c:v>9.2100000000000009</c:v>
                </c:pt>
                <c:pt idx="1">
                  <c:v>10.33485813569769</c:v>
                </c:pt>
                <c:pt idx="2">
                  <c:v>9.6639276152035585</c:v>
                </c:pt>
                <c:pt idx="3">
                  <c:v>10.196764893728405</c:v>
                </c:pt>
                <c:pt idx="4">
                  <c:v>10.675290377654525</c:v>
                </c:pt>
                <c:pt idx="5">
                  <c:v>11.097136822209551</c:v>
                </c:pt>
                <c:pt idx="6">
                  <c:v>11.473008759059898</c:v>
                </c:pt>
                <c:pt idx="7">
                  <c:v>11.850548044693454</c:v>
                </c:pt>
                <c:pt idx="8">
                  <c:v>12.248528299170705</c:v>
                </c:pt>
                <c:pt idx="9">
                  <c:v>12.492407263403614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44B-4EF9-8CE9-99DCF06FD185}"/>
            </c:ext>
          </c:extLst>
        </c:ser>
        <c:ser>
          <c:idx val="1"/>
          <c:order val="1"/>
          <c:tx>
            <c:strRef>
              <c:f>BuildingProfile_12!$X$82:$Z$82</c:f>
              <c:strCache>
                <c:ptCount val="3"/>
                <c:pt idx="0">
                  <c:v>SE1</c:v>
                </c:pt>
                <c:pt idx="1">
                  <c:v>Multi-family</c:v>
                </c:pt>
                <c:pt idx="2">
                  <c:v>All divisions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xVal>
            <c:numRef>
              <c:f>BuildingProfile_12!$AA$68:$AJ$68</c:f>
              <c:numCache>
                <c:formatCode>General</c:formatCode>
                <c:ptCount val="10"/>
                <c:pt idx="0">
                  <c:v>2010</c:v>
                </c:pt>
                <c:pt idx="1">
                  <c:v>2012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xVal>
          <c:yVal>
            <c:numRef>
              <c:f>BuildingProfile_12!$AA$82:$AJ$82</c:f>
              <c:numCache>
                <c:formatCode>0.00</c:formatCode>
                <c:ptCount val="10"/>
                <c:pt idx="0">
                  <c:v>56.56</c:v>
                </c:pt>
                <c:pt idx="1">
                  <c:v>58.028605886114306</c:v>
                </c:pt>
                <c:pt idx="2">
                  <c:v>59.173099884468911</c:v>
                </c:pt>
                <c:pt idx="3">
                  <c:v>62.521079744823851</c:v>
                </c:pt>
                <c:pt idx="4">
                  <c:v>65.54372552839061</c:v>
                </c:pt>
                <c:pt idx="5">
                  <c:v>68.219683714153661</c:v>
                </c:pt>
                <c:pt idx="6">
                  <c:v>70.607022759445357</c:v>
                </c:pt>
                <c:pt idx="7">
                  <c:v>72.985674862145203</c:v>
                </c:pt>
                <c:pt idx="8">
                  <c:v>75.49062263508435</c:v>
                </c:pt>
                <c:pt idx="9">
                  <c:v>77.254472181208683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44B-4EF9-8CE9-99DCF06FD185}"/>
            </c:ext>
          </c:extLst>
        </c:ser>
        <c:ser>
          <c:idx val="2"/>
          <c:order val="2"/>
          <c:tx>
            <c:strRef>
              <c:f>BuildingProfile_12!$X$83:$Z$83</c:f>
              <c:strCache>
                <c:ptCount val="3"/>
                <c:pt idx="0">
                  <c:v>SE2</c:v>
                </c:pt>
                <c:pt idx="1">
                  <c:v>Single-family</c:v>
                </c:pt>
                <c:pt idx="2">
                  <c:v>All divisions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xVal>
            <c:numRef>
              <c:f>BuildingProfile_12!$AA$68:$AJ$68</c:f>
              <c:numCache>
                <c:formatCode>General</c:formatCode>
                <c:ptCount val="10"/>
                <c:pt idx="0">
                  <c:v>2010</c:v>
                </c:pt>
                <c:pt idx="1">
                  <c:v>2012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xVal>
          <c:yVal>
            <c:numRef>
              <c:f>BuildingProfile_12!$AA$83:$AJ$83</c:f>
              <c:numCache>
                <c:formatCode>0.00</c:formatCode>
                <c:ptCount val="10"/>
                <c:pt idx="0">
                  <c:v>33.659999999999997</c:v>
                </c:pt>
                <c:pt idx="1">
                  <c:v>33.900854740329414</c:v>
                </c:pt>
                <c:pt idx="2">
                  <c:v>35.174958206228069</c:v>
                </c:pt>
                <c:pt idx="3">
                  <c:v>37.094471774403793</c:v>
                </c:pt>
                <c:pt idx="4">
                  <c:v>38.81409585447863</c:v>
                </c:pt>
                <c:pt idx="5">
                  <c:v>40.323692984924875</c:v>
                </c:pt>
                <c:pt idx="6">
                  <c:v>41.656035945296836</c:v>
                </c:pt>
                <c:pt idx="7">
                  <c:v>42.990417513019942</c:v>
                </c:pt>
                <c:pt idx="8">
                  <c:v>44.397149819122831</c:v>
                </c:pt>
                <c:pt idx="9">
                  <c:v>45.33019217180771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44B-4EF9-8CE9-99DCF06FD185}"/>
            </c:ext>
          </c:extLst>
        </c:ser>
        <c:ser>
          <c:idx val="3"/>
          <c:order val="3"/>
          <c:tx>
            <c:strRef>
              <c:f>BuildingProfile_12!$X$84:$Z$84</c:f>
              <c:strCache>
                <c:ptCount val="3"/>
                <c:pt idx="0">
                  <c:v>SE2</c:v>
                </c:pt>
                <c:pt idx="1">
                  <c:v>Multi-family</c:v>
                </c:pt>
                <c:pt idx="2">
                  <c:v>All divisions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xVal>
            <c:numRef>
              <c:f>BuildingProfile_12!$AA$68:$AJ$68</c:f>
              <c:numCache>
                <c:formatCode>General</c:formatCode>
                <c:ptCount val="10"/>
                <c:pt idx="0">
                  <c:v>2010</c:v>
                </c:pt>
                <c:pt idx="1">
                  <c:v>2012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xVal>
          <c:yVal>
            <c:numRef>
              <c:f>BuildingProfile_12!$AA$84:$AJ$84</c:f>
              <c:numCache>
                <c:formatCode>0.00</c:formatCode>
                <c:ptCount val="10"/>
                <c:pt idx="0">
                  <c:v>13.610000000000001</c:v>
                </c:pt>
                <c:pt idx="1">
                  <c:v>13.713989896131093</c:v>
                </c:pt>
                <c:pt idx="2">
                  <c:v>14.25431728315769</c:v>
                </c:pt>
                <c:pt idx="3">
                  <c:v>15.147461368450278</c:v>
                </c:pt>
                <c:pt idx="4">
                  <c:v>15.970106545685168</c:v>
                </c:pt>
                <c:pt idx="5">
                  <c:v>16.71340398657961</c:v>
                </c:pt>
                <c:pt idx="6">
                  <c:v>17.392030543200214</c:v>
                </c:pt>
                <c:pt idx="7">
                  <c:v>18.058189528963403</c:v>
                </c:pt>
                <c:pt idx="8">
                  <c:v>18.75778606350687</c:v>
                </c:pt>
                <c:pt idx="9">
                  <c:v>19.344102227459025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44B-4EF9-8CE9-99DCF06FD185}"/>
            </c:ext>
          </c:extLst>
        </c:ser>
        <c:ser>
          <c:idx val="4"/>
          <c:order val="4"/>
          <c:tx>
            <c:strRef>
              <c:f>BuildingProfile_12!$X$85:$Z$85</c:f>
              <c:strCache>
                <c:ptCount val="3"/>
                <c:pt idx="0">
                  <c:v>SE</c:v>
                </c:pt>
                <c:pt idx="1">
                  <c:v>Single-family</c:v>
                </c:pt>
                <c:pt idx="2">
                  <c:v>All divisions</c:v>
                </c:pt>
              </c:strCache>
            </c:strRef>
          </c:tx>
          <c:spPr>
            <a:ln w="50800"/>
          </c:spPr>
          <c:marker>
            <c:symbol val="none"/>
          </c:marker>
          <c:xVal>
            <c:numRef>
              <c:f>BuildingProfile_12!$AA$68:$AJ$68</c:f>
              <c:numCache>
                <c:formatCode>General</c:formatCode>
                <c:ptCount val="10"/>
                <c:pt idx="0">
                  <c:v>2010</c:v>
                </c:pt>
                <c:pt idx="1">
                  <c:v>2012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xVal>
          <c:yVal>
            <c:numRef>
              <c:f>BuildingProfile_12!$AA$85:$AJ$85</c:f>
              <c:numCache>
                <c:formatCode>0.00</c:formatCode>
                <c:ptCount val="10"/>
                <c:pt idx="0">
                  <c:v>42.87</c:v>
                </c:pt>
                <c:pt idx="1">
                  <c:v>44.235712876027108</c:v>
                </c:pt>
                <c:pt idx="2">
                  <c:v>44.838885821431631</c:v>
                </c:pt>
                <c:pt idx="3">
                  <c:v>47.2912366681322</c:v>
                </c:pt>
                <c:pt idx="4">
                  <c:v>49.489386232133157</c:v>
                </c:pt>
                <c:pt idx="5">
                  <c:v>51.420829807134425</c:v>
                </c:pt>
                <c:pt idx="6">
                  <c:v>53.12904470435673</c:v>
                </c:pt>
                <c:pt idx="7">
                  <c:v>54.840965557713396</c:v>
                </c:pt>
                <c:pt idx="8">
                  <c:v>56.645678118293532</c:v>
                </c:pt>
                <c:pt idx="9">
                  <c:v>57.822599435211323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44B-4EF9-8CE9-99DCF06FD185}"/>
            </c:ext>
          </c:extLst>
        </c:ser>
        <c:ser>
          <c:idx val="5"/>
          <c:order val="5"/>
          <c:tx>
            <c:strRef>
              <c:f>BuildingProfile_12!$X$86:$Z$86</c:f>
              <c:strCache>
                <c:ptCount val="3"/>
                <c:pt idx="0">
                  <c:v>SE</c:v>
                </c:pt>
                <c:pt idx="1">
                  <c:v>Multi-family</c:v>
                </c:pt>
                <c:pt idx="2">
                  <c:v>All divisions</c:v>
                </c:pt>
              </c:strCache>
            </c:strRef>
          </c:tx>
          <c:spPr>
            <a:ln w="44450"/>
          </c:spPr>
          <c:marker>
            <c:symbol val="none"/>
          </c:marker>
          <c:xVal>
            <c:numRef>
              <c:f>BuildingProfile_12!$AA$68:$AJ$68</c:f>
              <c:numCache>
                <c:formatCode>General</c:formatCode>
                <c:ptCount val="10"/>
                <c:pt idx="0">
                  <c:v>2010</c:v>
                </c:pt>
                <c:pt idx="1">
                  <c:v>2012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xVal>
          <c:yVal>
            <c:numRef>
              <c:f>BuildingProfile_12!$AA$86:$AJ$86</c:f>
              <c:numCache>
                <c:formatCode>0.00</c:formatCode>
                <c:ptCount val="10"/>
                <c:pt idx="0">
                  <c:v>70.17</c:v>
                </c:pt>
                <c:pt idx="1">
                  <c:v>71.742595782245402</c:v>
                </c:pt>
                <c:pt idx="2">
                  <c:v>73.427417167626601</c:v>
                </c:pt>
                <c:pt idx="3">
                  <c:v>77.668541113274131</c:v>
                </c:pt>
                <c:pt idx="4">
                  <c:v>81.513832074075779</c:v>
                </c:pt>
                <c:pt idx="5">
                  <c:v>84.933087700733267</c:v>
                </c:pt>
                <c:pt idx="6">
                  <c:v>87.999053302645564</c:v>
                </c:pt>
                <c:pt idx="7">
                  <c:v>91.043864391108599</c:v>
                </c:pt>
                <c:pt idx="8">
                  <c:v>94.24840869859122</c:v>
                </c:pt>
                <c:pt idx="9">
                  <c:v>96.598574408667702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44B-4EF9-8CE9-99DCF06FD1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420480"/>
        <c:axId val="212430848"/>
      </c:scatterChart>
      <c:valAx>
        <c:axId val="212420480"/>
        <c:scaling>
          <c:orientation val="minMax"/>
          <c:max val="2050"/>
          <c:min val="2010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da-DK" sz="1200"/>
                  <a:t>Time (years)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da-DK"/>
          </a:p>
        </c:txPr>
        <c:crossAx val="212430848"/>
        <c:crosses val="autoZero"/>
        <c:crossBetween val="midCat"/>
      </c:valAx>
      <c:valAx>
        <c:axId val="2124308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da-DK" sz="1200"/>
                  <a:t>Projection of housing demand (Mm2)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da-DK"/>
          </a:p>
        </c:txPr>
        <c:crossAx val="212420480"/>
        <c:crosses val="autoZero"/>
        <c:crossBetween val="midCat"/>
      </c:valAx>
    </c:plotArea>
    <c:legend>
      <c:legendPos val="r"/>
      <c:legendEntry>
        <c:idx val="4"/>
        <c:txPr>
          <a:bodyPr/>
          <a:lstStyle/>
          <a:p>
            <a:pPr>
              <a:defRPr sz="1200" b="1"/>
            </a:pPr>
            <a:endParaRPr lang="da-DK"/>
          </a:p>
        </c:txPr>
      </c:legendEntry>
      <c:legendEntry>
        <c:idx val="5"/>
        <c:txPr>
          <a:bodyPr/>
          <a:lstStyle/>
          <a:p>
            <a:pPr>
              <a:defRPr sz="1200" b="1"/>
            </a:pPr>
            <a:endParaRPr lang="da-DK"/>
          </a:p>
        </c:txPr>
      </c:legendEntry>
      <c:overlay val="0"/>
      <c:txPr>
        <a:bodyPr/>
        <a:lstStyle/>
        <a:p>
          <a:pPr>
            <a:defRPr sz="1200"/>
          </a:pPr>
          <a:endParaRPr lang="da-DK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BuildingProfile_12!$X$57:$Z$57</c:f>
              <c:strCache>
                <c:ptCount val="3"/>
                <c:pt idx="0">
                  <c:v>SE1</c:v>
                </c:pt>
                <c:pt idx="1">
                  <c:v>Single-family</c:v>
                </c:pt>
                <c:pt idx="2">
                  <c:v>All divisions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xVal>
            <c:numRef>
              <c:f>BuildingProfile_12!$AA$68:$AJ$68</c:f>
              <c:numCache>
                <c:formatCode>General</c:formatCode>
                <c:ptCount val="10"/>
                <c:pt idx="0">
                  <c:v>2010</c:v>
                </c:pt>
                <c:pt idx="1">
                  <c:v>2012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xVal>
          <c:yVal>
            <c:numRef>
              <c:f>BuildingProfile_12!$AA$57:$AJ$57</c:f>
              <c:numCache>
                <c:formatCode>0.00</c:formatCode>
                <c:ptCount val="10"/>
                <c:pt idx="0">
                  <c:v>19.501683692018435</c:v>
                </c:pt>
                <c:pt idx="1">
                  <c:v>19.411975947035153</c:v>
                </c:pt>
                <c:pt idx="2">
                  <c:v>19.277414329560223</c:v>
                </c:pt>
                <c:pt idx="3">
                  <c:v>19.033643283409994</c:v>
                </c:pt>
                <c:pt idx="4">
                  <c:v>18.789872237259765</c:v>
                </c:pt>
                <c:pt idx="5">
                  <c:v>18.546101191109532</c:v>
                </c:pt>
                <c:pt idx="6">
                  <c:v>18.302330144959303</c:v>
                </c:pt>
                <c:pt idx="7">
                  <c:v>18.05855909880907</c:v>
                </c:pt>
                <c:pt idx="8">
                  <c:v>17.814788052658841</c:v>
                </c:pt>
                <c:pt idx="9">
                  <c:v>17.571017006508612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975-43E1-8A63-10A5353F8C43}"/>
            </c:ext>
          </c:extLst>
        </c:ser>
        <c:ser>
          <c:idx val="1"/>
          <c:order val="1"/>
          <c:tx>
            <c:strRef>
              <c:f>BuildingProfile_12!$X$58:$Z$58</c:f>
              <c:strCache>
                <c:ptCount val="3"/>
                <c:pt idx="0">
                  <c:v>SE1</c:v>
                </c:pt>
                <c:pt idx="1">
                  <c:v>Multi-family</c:v>
                </c:pt>
                <c:pt idx="2">
                  <c:v>All divisions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xVal>
            <c:numRef>
              <c:f>BuildingProfile_12!$AA$68:$AJ$68</c:f>
              <c:numCache>
                <c:formatCode>General</c:formatCode>
                <c:ptCount val="10"/>
                <c:pt idx="0">
                  <c:v>2010</c:v>
                </c:pt>
                <c:pt idx="1">
                  <c:v>2012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xVal>
          <c:yVal>
            <c:numRef>
              <c:f>BuildingProfile_12!$AA$58:$AJ$58</c:f>
              <c:numCache>
                <c:formatCode>0.00</c:formatCode>
                <c:ptCount val="10"/>
                <c:pt idx="0">
                  <c:v>7.6690000000000014</c:v>
                </c:pt>
                <c:pt idx="1">
                  <c:v>7.6337226000000005</c:v>
                </c:pt>
                <c:pt idx="2">
                  <c:v>7.5808065000000004</c:v>
                </c:pt>
                <c:pt idx="3">
                  <c:v>7.4849440000000005</c:v>
                </c:pt>
                <c:pt idx="4">
                  <c:v>7.3890814999999996</c:v>
                </c:pt>
                <c:pt idx="5">
                  <c:v>7.2932190000000006</c:v>
                </c:pt>
                <c:pt idx="6">
                  <c:v>7.1973564999999997</c:v>
                </c:pt>
                <c:pt idx="7">
                  <c:v>7.1014939999999998</c:v>
                </c:pt>
                <c:pt idx="8">
                  <c:v>7.0056314999999989</c:v>
                </c:pt>
                <c:pt idx="9">
                  <c:v>6.9097689999999989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975-43E1-8A63-10A5353F8C43}"/>
            </c:ext>
          </c:extLst>
        </c:ser>
        <c:ser>
          <c:idx val="2"/>
          <c:order val="2"/>
          <c:tx>
            <c:strRef>
              <c:f>BuildingProfile_12!$X$59:$Z$59</c:f>
              <c:strCache>
                <c:ptCount val="3"/>
                <c:pt idx="0">
                  <c:v>SE2</c:v>
                </c:pt>
                <c:pt idx="1">
                  <c:v>Single-family</c:v>
                </c:pt>
                <c:pt idx="2">
                  <c:v>All divisions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xVal>
            <c:numRef>
              <c:f>BuildingProfile_12!$AA$68:$AJ$68</c:f>
              <c:numCache>
                <c:formatCode>General</c:formatCode>
                <c:ptCount val="10"/>
                <c:pt idx="0">
                  <c:v>2010</c:v>
                </c:pt>
                <c:pt idx="1">
                  <c:v>2012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xVal>
          <c:yVal>
            <c:numRef>
              <c:f>BuildingProfile_12!$AA$59:$AJ$59</c:f>
              <c:numCache>
                <c:formatCode>0.00</c:formatCode>
                <c:ptCount val="10"/>
                <c:pt idx="0">
                  <c:v>30.371216429480558</c:v>
                </c:pt>
                <c:pt idx="1">
                  <c:v>30.23150883390495</c:v>
                </c:pt>
                <c:pt idx="2">
                  <c:v>30.021947440541531</c:v>
                </c:pt>
                <c:pt idx="3">
                  <c:v>29.642307235173025</c:v>
                </c:pt>
                <c:pt idx="4">
                  <c:v>29.262667029804518</c:v>
                </c:pt>
                <c:pt idx="5">
                  <c:v>28.883026824436012</c:v>
                </c:pt>
                <c:pt idx="6">
                  <c:v>28.503386619067506</c:v>
                </c:pt>
                <c:pt idx="7">
                  <c:v>28.123746413698999</c:v>
                </c:pt>
                <c:pt idx="8">
                  <c:v>27.744106208330493</c:v>
                </c:pt>
                <c:pt idx="9">
                  <c:v>27.364466002961983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975-43E1-8A63-10A5353F8C43}"/>
            </c:ext>
          </c:extLst>
        </c:ser>
        <c:ser>
          <c:idx val="3"/>
          <c:order val="3"/>
          <c:tx>
            <c:strRef>
              <c:f>BuildingProfile_12!$X$60:$Z$60</c:f>
              <c:strCache>
                <c:ptCount val="3"/>
                <c:pt idx="0">
                  <c:v>SE2</c:v>
                </c:pt>
                <c:pt idx="1">
                  <c:v>Multi-family</c:v>
                </c:pt>
                <c:pt idx="2">
                  <c:v>All divisions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xVal>
            <c:numRef>
              <c:f>BuildingProfile_12!$AA$68:$AJ$68</c:f>
              <c:numCache>
                <c:formatCode>General</c:formatCode>
                <c:ptCount val="10"/>
                <c:pt idx="0">
                  <c:v>2010</c:v>
                </c:pt>
                <c:pt idx="1">
                  <c:v>2012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xVal>
          <c:yVal>
            <c:numRef>
              <c:f>BuildingProfile_12!$AA$60:$AJ$60</c:f>
              <c:numCache>
                <c:formatCode>0.00</c:formatCode>
                <c:ptCount val="10"/>
                <c:pt idx="0">
                  <c:v>18.324999999999999</c:v>
                </c:pt>
                <c:pt idx="1">
                  <c:v>18.156047999999998</c:v>
                </c:pt>
                <c:pt idx="2">
                  <c:v>17.902620000000002</c:v>
                </c:pt>
                <c:pt idx="3">
                  <c:v>17.673557500000001</c:v>
                </c:pt>
                <c:pt idx="4">
                  <c:v>17.444495</c:v>
                </c:pt>
                <c:pt idx="5">
                  <c:v>17.215432500000002</c:v>
                </c:pt>
                <c:pt idx="6">
                  <c:v>16.986370000000001</c:v>
                </c:pt>
                <c:pt idx="7">
                  <c:v>16.757307500000003</c:v>
                </c:pt>
                <c:pt idx="8">
                  <c:v>16.528245000000002</c:v>
                </c:pt>
                <c:pt idx="9">
                  <c:v>16.299182500000004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975-43E1-8A63-10A5353F8C43}"/>
            </c:ext>
          </c:extLst>
        </c:ser>
        <c:ser>
          <c:idx val="4"/>
          <c:order val="4"/>
          <c:tx>
            <c:strRef>
              <c:f>BuildingProfile_12!$X$61:$Z$61</c:f>
              <c:strCache>
                <c:ptCount val="3"/>
                <c:pt idx="0">
                  <c:v>SE</c:v>
                </c:pt>
                <c:pt idx="1">
                  <c:v>Single-family</c:v>
                </c:pt>
                <c:pt idx="2">
                  <c:v>All divisions</c:v>
                </c:pt>
              </c:strCache>
            </c:strRef>
          </c:tx>
          <c:spPr>
            <a:ln w="50800"/>
          </c:spPr>
          <c:marker>
            <c:symbol val="none"/>
          </c:marker>
          <c:xVal>
            <c:numRef>
              <c:f>BuildingProfile_12!$AA$68:$AJ$68</c:f>
              <c:numCache>
                <c:formatCode>General</c:formatCode>
                <c:ptCount val="10"/>
                <c:pt idx="0">
                  <c:v>2010</c:v>
                </c:pt>
                <c:pt idx="1">
                  <c:v>2012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xVal>
          <c:yVal>
            <c:numRef>
              <c:f>BuildingProfile_12!$AA$61:$AJ$61</c:f>
              <c:numCache>
                <c:formatCode>0.00</c:formatCode>
                <c:ptCount val="10"/>
                <c:pt idx="0">
                  <c:v>49.872900121498994</c:v>
                </c:pt>
                <c:pt idx="1">
                  <c:v>49.643484780940099</c:v>
                </c:pt>
                <c:pt idx="2">
                  <c:v>49.299361770101754</c:v>
                </c:pt>
                <c:pt idx="3">
                  <c:v>48.675950518583022</c:v>
                </c:pt>
                <c:pt idx="4">
                  <c:v>48.052539267064283</c:v>
                </c:pt>
                <c:pt idx="5">
                  <c:v>47.429128015545544</c:v>
                </c:pt>
                <c:pt idx="6">
                  <c:v>46.805716764026812</c:v>
                </c:pt>
                <c:pt idx="7">
                  <c:v>46.182305512508066</c:v>
                </c:pt>
                <c:pt idx="8">
                  <c:v>45.558894260989334</c:v>
                </c:pt>
                <c:pt idx="9">
                  <c:v>44.935483009470595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975-43E1-8A63-10A5353F8C43}"/>
            </c:ext>
          </c:extLst>
        </c:ser>
        <c:ser>
          <c:idx val="5"/>
          <c:order val="5"/>
          <c:tx>
            <c:strRef>
              <c:f>BuildingProfile_12!$X$62:$Z$62</c:f>
              <c:strCache>
                <c:ptCount val="3"/>
                <c:pt idx="0">
                  <c:v>SE</c:v>
                </c:pt>
                <c:pt idx="1">
                  <c:v>Multi-family</c:v>
                </c:pt>
                <c:pt idx="2">
                  <c:v>All divisions</c:v>
                </c:pt>
              </c:strCache>
            </c:strRef>
          </c:tx>
          <c:spPr>
            <a:ln w="44450"/>
          </c:spPr>
          <c:marker>
            <c:symbol val="none"/>
          </c:marker>
          <c:xVal>
            <c:numRef>
              <c:f>BuildingProfile_12!$AA$68:$AJ$68</c:f>
              <c:numCache>
                <c:formatCode>General</c:formatCode>
                <c:ptCount val="10"/>
                <c:pt idx="0">
                  <c:v>2010</c:v>
                </c:pt>
                <c:pt idx="1">
                  <c:v>2012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xVal>
          <c:yVal>
            <c:numRef>
              <c:f>BuildingProfile_12!$AA$62:$AJ$62</c:f>
              <c:numCache>
                <c:formatCode>0.00</c:formatCode>
                <c:ptCount val="10"/>
                <c:pt idx="0">
                  <c:v>25.994</c:v>
                </c:pt>
                <c:pt idx="1">
                  <c:v>25.789770599999997</c:v>
                </c:pt>
                <c:pt idx="2">
                  <c:v>25.483426500000004</c:v>
                </c:pt>
                <c:pt idx="3">
                  <c:v>25.1585015</c:v>
                </c:pt>
                <c:pt idx="4">
                  <c:v>24.833576499999999</c:v>
                </c:pt>
                <c:pt idx="5">
                  <c:v>24.508651500000003</c:v>
                </c:pt>
                <c:pt idx="6">
                  <c:v>24.183726499999999</c:v>
                </c:pt>
                <c:pt idx="7">
                  <c:v>23.858801500000002</c:v>
                </c:pt>
                <c:pt idx="8">
                  <c:v>23.533876500000002</c:v>
                </c:pt>
                <c:pt idx="9">
                  <c:v>23.208951500000005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975-43E1-8A63-10A5353F8C43}"/>
            </c:ext>
          </c:extLst>
        </c:ser>
        <c:ser>
          <c:idx val="6"/>
          <c:order val="6"/>
          <c:tx>
            <c:strRef>
              <c:f>BuildingProfile_12!$X$63:$Z$63</c:f>
              <c:strCache>
                <c:ptCount val="3"/>
                <c:pt idx="0">
                  <c:v>SE</c:v>
                </c:pt>
                <c:pt idx="1">
                  <c:v>All building types</c:v>
                </c:pt>
                <c:pt idx="2">
                  <c:v>All divisions</c:v>
                </c:pt>
              </c:strCache>
            </c:strRef>
          </c:tx>
          <c:spPr>
            <a:ln w="41275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BuildingProfile_12!$AA$44:$AJ$44</c:f>
              <c:numCache>
                <c:formatCode>General</c:formatCode>
                <c:ptCount val="10"/>
                <c:pt idx="0">
                  <c:v>2010</c:v>
                </c:pt>
                <c:pt idx="1">
                  <c:v>2012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xVal>
          <c:yVal>
            <c:numRef>
              <c:f>BuildingProfile_12!$AA$63:$AJ$63</c:f>
              <c:numCache>
                <c:formatCode>0.00</c:formatCode>
                <c:ptCount val="10"/>
                <c:pt idx="0">
                  <c:v>75.866900121498986</c:v>
                </c:pt>
                <c:pt idx="1">
                  <c:v>75.433255380940096</c:v>
                </c:pt>
                <c:pt idx="2">
                  <c:v>74.782788270101761</c:v>
                </c:pt>
                <c:pt idx="3">
                  <c:v>73.834452018583022</c:v>
                </c:pt>
                <c:pt idx="4">
                  <c:v>72.886115767064283</c:v>
                </c:pt>
                <c:pt idx="5">
                  <c:v>71.937779515545543</c:v>
                </c:pt>
                <c:pt idx="6">
                  <c:v>70.989443264026818</c:v>
                </c:pt>
                <c:pt idx="7">
                  <c:v>70.041107012508064</c:v>
                </c:pt>
                <c:pt idx="8">
                  <c:v>69.092770760989339</c:v>
                </c:pt>
                <c:pt idx="9">
                  <c:v>68.144434509470599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975-43E1-8A63-10A5353F8C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198336"/>
        <c:axId val="213200256"/>
      </c:scatterChart>
      <c:valAx>
        <c:axId val="213198336"/>
        <c:scaling>
          <c:orientation val="minMax"/>
          <c:max val="2050"/>
          <c:min val="2010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da-DK" sz="1200"/>
                  <a:t>Time (years)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da-DK"/>
          </a:p>
        </c:txPr>
        <c:crossAx val="213200256"/>
        <c:crosses val="autoZero"/>
        <c:crossBetween val="midCat"/>
      </c:valAx>
      <c:valAx>
        <c:axId val="2132002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da-DK" sz="1200"/>
                  <a:t>Existing stock (Mm2)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da-DK"/>
          </a:p>
        </c:txPr>
        <c:crossAx val="213198336"/>
        <c:crosses val="autoZero"/>
        <c:crossBetween val="midCat"/>
      </c:valAx>
    </c:plotArea>
    <c:legend>
      <c:legendPos val="r"/>
      <c:legendEntry>
        <c:idx val="4"/>
        <c:txPr>
          <a:bodyPr/>
          <a:lstStyle/>
          <a:p>
            <a:pPr>
              <a:defRPr sz="1200" b="1"/>
            </a:pPr>
            <a:endParaRPr lang="da-DK"/>
          </a:p>
        </c:txPr>
      </c:legendEntry>
      <c:legendEntry>
        <c:idx val="5"/>
        <c:txPr>
          <a:bodyPr/>
          <a:lstStyle/>
          <a:p>
            <a:pPr>
              <a:defRPr sz="1200" b="1"/>
            </a:pPr>
            <a:endParaRPr lang="da-DK"/>
          </a:p>
        </c:txPr>
      </c:legendEntry>
      <c:overlay val="0"/>
      <c:txPr>
        <a:bodyPr/>
        <a:lstStyle/>
        <a:p>
          <a:pPr>
            <a:defRPr sz="1200"/>
          </a:pPr>
          <a:endParaRPr lang="da-DK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v>Single-family existing (Mm2)</c:v>
          </c:tx>
          <c:cat>
            <c:numRef>
              <c:f>BuildingProfile_12!$AA$44:$AJ$44</c:f>
              <c:numCache>
                <c:formatCode>General</c:formatCode>
                <c:ptCount val="10"/>
                <c:pt idx="0">
                  <c:v>2010</c:v>
                </c:pt>
                <c:pt idx="1">
                  <c:v>2012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BuildingProfile_12!$AA$61:$AJ$61</c:f>
              <c:numCache>
                <c:formatCode>0.00</c:formatCode>
                <c:ptCount val="10"/>
                <c:pt idx="0">
                  <c:v>49.872900121498994</c:v>
                </c:pt>
                <c:pt idx="1">
                  <c:v>49.643484780940099</c:v>
                </c:pt>
                <c:pt idx="2">
                  <c:v>49.299361770101754</c:v>
                </c:pt>
                <c:pt idx="3">
                  <c:v>48.675950518583022</c:v>
                </c:pt>
                <c:pt idx="4">
                  <c:v>48.052539267064283</c:v>
                </c:pt>
                <c:pt idx="5">
                  <c:v>47.429128015545544</c:v>
                </c:pt>
                <c:pt idx="6">
                  <c:v>46.805716764026812</c:v>
                </c:pt>
                <c:pt idx="7">
                  <c:v>46.182305512508066</c:v>
                </c:pt>
                <c:pt idx="8">
                  <c:v>45.558894260989334</c:v>
                </c:pt>
                <c:pt idx="9">
                  <c:v>44.935483009470595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4A-410B-9E72-C2C8C42F6E15}"/>
            </c:ext>
          </c:extLst>
        </c:ser>
        <c:ser>
          <c:idx val="2"/>
          <c:order val="1"/>
          <c:tx>
            <c:v>Single-family new (Mm2)</c:v>
          </c:tx>
          <c:cat>
            <c:numRef>
              <c:f>BuildingProfile_12!$AA$91:$AJ$91</c:f>
              <c:numCache>
                <c:formatCode>General</c:formatCode>
                <c:ptCount val="10"/>
                <c:pt idx="0">
                  <c:v>2010</c:v>
                </c:pt>
                <c:pt idx="1">
                  <c:v>2012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BuildingProfile_12!$AA$108:$AJ$108</c:f>
              <c:numCache>
                <c:formatCode>0.00</c:formatCode>
                <c:ptCount val="10"/>
                <c:pt idx="0">
                  <c:v>-7.0029001214989925</c:v>
                </c:pt>
                <c:pt idx="1">
                  <c:v>-5.4077719049129982</c:v>
                </c:pt>
                <c:pt idx="2">
                  <c:v>-4.460475948670128</c:v>
                </c:pt>
                <c:pt idx="3">
                  <c:v>-1.3847138504508205</c:v>
                </c:pt>
                <c:pt idx="4">
                  <c:v>1.4368469650688738</c:v>
                </c:pt>
                <c:pt idx="5">
                  <c:v>3.9917017915888806</c:v>
                </c:pt>
                <c:pt idx="6">
                  <c:v>6.3233279403299276</c:v>
                </c:pt>
                <c:pt idx="7">
                  <c:v>8.6586600452053286</c:v>
                </c:pt>
                <c:pt idx="8">
                  <c:v>11.0867838573042</c:v>
                </c:pt>
                <c:pt idx="9">
                  <c:v>12.88711642574073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4A-410B-9E72-C2C8C42F6E15}"/>
            </c:ext>
          </c:extLst>
        </c:ser>
        <c:ser>
          <c:idx val="1"/>
          <c:order val="2"/>
          <c:tx>
            <c:v>Multi-family existing (Mm2)</c:v>
          </c:tx>
          <c:cat>
            <c:numRef>
              <c:f>BuildingProfile_12!$AA$44:$AJ$44</c:f>
              <c:numCache>
                <c:formatCode>General</c:formatCode>
                <c:ptCount val="10"/>
                <c:pt idx="0">
                  <c:v>2010</c:v>
                </c:pt>
                <c:pt idx="1">
                  <c:v>2012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BuildingProfile_12!$AA$62:$AJ$62</c:f>
              <c:numCache>
                <c:formatCode>0.00</c:formatCode>
                <c:ptCount val="10"/>
                <c:pt idx="0">
                  <c:v>25.994</c:v>
                </c:pt>
                <c:pt idx="1">
                  <c:v>25.789770599999997</c:v>
                </c:pt>
                <c:pt idx="2">
                  <c:v>25.483426500000004</c:v>
                </c:pt>
                <c:pt idx="3">
                  <c:v>25.1585015</c:v>
                </c:pt>
                <c:pt idx="4">
                  <c:v>24.833576499999999</c:v>
                </c:pt>
                <c:pt idx="5">
                  <c:v>24.508651500000003</c:v>
                </c:pt>
                <c:pt idx="6">
                  <c:v>24.183726499999999</c:v>
                </c:pt>
                <c:pt idx="7">
                  <c:v>23.858801500000002</c:v>
                </c:pt>
                <c:pt idx="8">
                  <c:v>23.533876500000002</c:v>
                </c:pt>
                <c:pt idx="9">
                  <c:v>23.208951500000005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44A-410B-9E72-C2C8C42F6E15}"/>
            </c:ext>
          </c:extLst>
        </c:ser>
        <c:ser>
          <c:idx val="3"/>
          <c:order val="3"/>
          <c:tx>
            <c:v>Multi-family new (Mm2)</c:v>
          </c:tx>
          <c:cat>
            <c:numRef>
              <c:f>BuildingProfile_12!$AA$91:$AJ$91</c:f>
              <c:numCache>
                <c:formatCode>General</c:formatCode>
                <c:ptCount val="10"/>
                <c:pt idx="0">
                  <c:v>2010</c:v>
                </c:pt>
                <c:pt idx="1">
                  <c:v>2012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BuildingProfile_12!$AA$109:$AJ$109</c:f>
              <c:numCache>
                <c:formatCode>0.00</c:formatCode>
                <c:ptCount val="10"/>
                <c:pt idx="0">
                  <c:v>-0.49400000000000244</c:v>
                </c:pt>
                <c:pt idx="1">
                  <c:v>0.94204213439798323</c:v>
                </c:pt>
                <c:pt idx="2">
                  <c:v>1.2066338108355072</c:v>
                </c:pt>
                <c:pt idx="3">
                  <c:v>3.1357564753313572</c:v>
                </c:pt>
                <c:pt idx="4">
                  <c:v>4.9266710781413128</c:v>
                </c:pt>
                <c:pt idx="5">
                  <c:v>6.5656394526411628</c:v>
                </c:pt>
                <c:pt idx="6">
                  <c:v>8.079389503947116</c:v>
                </c:pt>
                <c:pt idx="7">
                  <c:v>9.5777294891006743</c:v>
                </c:pt>
                <c:pt idx="8">
                  <c:v>11.13626052517181</c:v>
                </c:pt>
                <c:pt idx="9">
                  <c:v>12.434958130523043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44A-410B-9E72-C2C8C42F6E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252736"/>
        <c:axId val="213259008"/>
      </c:areaChart>
      <c:catAx>
        <c:axId val="213252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da-DK" sz="1200"/>
                  <a:t>Time (years)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da-DK"/>
          </a:p>
        </c:txPr>
        <c:crossAx val="213259008"/>
        <c:crosses val="autoZero"/>
        <c:auto val="1"/>
        <c:lblAlgn val="ctr"/>
        <c:lblOffset val="100"/>
        <c:noMultiLvlLbl val="0"/>
      </c:catAx>
      <c:valAx>
        <c:axId val="2132590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da-DK" sz="1200"/>
                  <a:t>Existing buildings</a:t>
                </a:r>
                <a:r>
                  <a:rPr lang="da-DK" sz="1200" baseline="0"/>
                  <a:t> and new construction</a:t>
                </a:r>
                <a:r>
                  <a:rPr lang="da-DK" sz="1200"/>
                  <a:t> (Mm2)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da-DK"/>
          </a:p>
        </c:txPr>
        <c:crossAx val="213252736"/>
        <c:crosses val="autoZero"/>
        <c:crossBetween val="midCat"/>
      </c:valAx>
    </c:plotArea>
    <c:legend>
      <c:legendPos val="r"/>
      <c:overlay val="0"/>
      <c:txPr>
        <a:bodyPr/>
        <a:lstStyle/>
        <a:p>
          <a:pPr>
            <a:defRPr sz="1200"/>
          </a:pPr>
          <a:endParaRPr lang="da-DK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BuildingProfile_34!$X$81:$Z$81</c:f>
              <c:strCache>
                <c:ptCount val="3"/>
                <c:pt idx="0">
                  <c:v>SE3</c:v>
                </c:pt>
                <c:pt idx="1">
                  <c:v>Single-family</c:v>
                </c:pt>
                <c:pt idx="2">
                  <c:v>All divisions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xVal>
            <c:numRef>
              <c:f>BuildingProfile_34!$AA$68:$AJ$68</c:f>
              <c:numCache>
                <c:formatCode>General</c:formatCode>
                <c:ptCount val="10"/>
                <c:pt idx="0">
                  <c:v>2010</c:v>
                </c:pt>
                <c:pt idx="1">
                  <c:v>2012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xVal>
          <c:yVal>
            <c:numRef>
              <c:f>BuildingProfile_34!$AA$81:$AJ$81</c:f>
              <c:numCache>
                <c:formatCode>0.00</c:formatCode>
                <c:ptCount val="10"/>
                <c:pt idx="0">
                  <c:v>181.39999999999998</c:v>
                </c:pt>
                <c:pt idx="1">
                  <c:v>181.91736155973473</c:v>
                </c:pt>
                <c:pt idx="2">
                  <c:v>187.8521487226713</c:v>
                </c:pt>
                <c:pt idx="3">
                  <c:v>197.3514530253359</c:v>
                </c:pt>
                <c:pt idx="4">
                  <c:v>205.71048625350423</c:v>
                </c:pt>
                <c:pt idx="5">
                  <c:v>212.8804956540454</c:v>
                </c:pt>
                <c:pt idx="6">
                  <c:v>218.96249677643027</c:v>
                </c:pt>
                <c:pt idx="7">
                  <c:v>225.07305568096075</c:v>
                </c:pt>
                <c:pt idx="8">
                  <c:v>231.52853405318223</c:v>
                </c:pt>
                <c:pt idx="9">
                  <c:v>236.04096355303938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754-4B9C-8BD8-3E84499BD79A}"/>
            </c:ext>
          </c:extLst>
        </c:ser>
        <c:ser>
          <c:idx val="1"/>
          <c:order val="1"/>
          <c:tx>
            <c:strRef>
              <c:f>BuildingProfile_34!$X$82:$Z$82</c:f>
              <c:strCache>
                <c:ptCount val="3"/>
                <c:pt idx="0">
                  <c:v>SE3</c:v>
                </c:pt>
                <c:pt idx="1">
                  <c:v>Multi-family</c:v>
                </c:pt>
                <c:pt idx="2">
                  <c:v>All divisions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xVal>
            <c:numRef>
              <c:f>BuildingProfile_34!$AA$68:$AJ$68</c:f>
              <c:numCache>
                <c:formatCode>General</c:formatCode>
                <c:ptCount val="10"/>
                <c:pt idx="0">
                  <c:v>2010</c:v>
                </c:pt>
                <c:pt idx="1">
                  <c:v>2012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xVal>
          <c:yVal>
            <c:numRef>
              <c:f>BuildingProfile_34!$AA$82:$AJ$82</c:f>
              <c:numCache>
                <c:formatCode>0.00</c:formatCode>
                <c:ptCount val="10"/>
                <c:pt idx="0">
                  <c:v>278.26</c:v>
                </c:pt>
                <c:pt idx="1">
                  <c:v>279.0284349944863</c:v>
                </c:pt>
                <c:pt idx="2">
                  <c:v>288.14405353738334</c:v>
                </c:pt>
                <c:pt idx="3">
                  <c:v>302.95502853394669</c:v>
                </c:pt>
                <c:pt idx="4">
                  <c:v>316.03861074795299</c:v>
                </c:pt>
                <c:pt idx="5">
                  <c:v>327.30879510961205</c:v>
                </c:pt>
                <c:pt idx="6">
                  <c:v>336.92000533009917</c:v>
                </c:pt>
                <c:pt idx="7">
                  <c:v>346.54368226931206</c:v>
                </c:pt>
                <c:pt idx="8">
                  <c:v>356.70423201248968</c:v>
                </c:pt>
                <c:pt idx="9">
                  <c:v>364.10637139540074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754-4B9C-8BD8-3E84499BD79A}"/>
            </c:ext>
          </c:extLst>
        </c:ser>
        <c:ser>
          <c:idx val="2"/>
          <c:order val="2"/>
          <c:tx>
            <c:strRef>
              <c:f>BuildingProfile_34!$X$83:$Z$83</c:f>
              <c:strCache>
                <c:ptCount val="3"/>
                <c:pt idx="0">
                  <c:v>SE4</c:v>
                </c:pt>
                <c:pt idx="1">
                  <c:v>Single-family</c:v>
                </c:pt>
                <c:pt idx="2">
                  <c:v>All divisions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xVal>
            <c:numRef>
              <c:f>BuildingProfile_34!$AA$68:$AJ$68</c:f>
              <c:numCache>
                <c:formatCode>General</c:formatCode>
                <c:ptCount val="10"/>
                <c:pt idx="0">
                  <c:v>2010</c:v>
                </c:pt>
                <c:pt idx="1">
                  <c:v>2012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xVal>
          <c:yVal>
            <c:numRef>
              <c:f>BuildingProfile_34!$AA$83:$AJ$83</c:f>
              <c:numCache>
                <c:formatCode>0.00</c:formatCode>
                <c:ptCount val="10"/>
                <c:pt idx="0">
                  <c:v>64.81</c:v>
                </c:pt>
                <c:pt idx="1">
                  <c:v>64.955753275336619</c:v>
                </c:pt>
                <c:pt idx="2">
                  <c:v>67.030063842597627</c:v>
                </c:pt>
                <c:pt idx="3">
                  <c:v>70.385402124738022</c:v>
                </c:pt>
                <c:pt idx="4">
                  <c:v>73.330529304560883</c:v>
                </c:pt>
                <c:pt idx="5">
                  <c:v>75.84815970529435</c:v>
                </c:pt>
                <c:pt idx="6">
                  <c:v>77.970625376397606</c:v>
                </c:pt>
                <c:pt idx="7">
                  <c:v>80.103721261669079</c:v>
                </c:pt>
                <c:pt idx="8">
                  <c:v>82.357927008908149</c:v>
                </c:pt>
                <c:pt idx="9">
                  <c:v>83.951330118354804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754-4B9C-8BD8-3E84499BD79A}"/>
            </c:ext>
          </c:extLst>
        </c:ser>
        <c:ser>
          <c:idx val="3"/>
          <c:order val="3"/>
          <c:tx>
            <c:strRef>
              <c:f>BuildingProfile_34!$X$84:$Z$84</c:f>
              <c:strCache>
                <c:ptCount val="3"/>
                <c:pt idx="0">
                  <c:v>SE4</c:v>
                </c:pt>
                <c:pt idx="1">
                  <c:v>Multi-family</c:v>
                </c:pt>
                <c:pt idx="2">
                  <c:v>All divisions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xVal>
            <c:numRef>
              <c:f>BuildingProfile_34!$AA$68:$AJ$68</c:f>
              <c:numCache>
                <c:formatCode>General</c:formatCode>
                <c:ptCount val="10"/>
                <c:pt idx="0">
                  <c:v>2010</c:v>
                </c:pt>
                <c:pt idx="1">
                  <c:v>2012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xVal>
          <c:yVal>
            <c:numRef>
              <c:f>BuildingProfile_34!$AA$84:$AJ$84</c:f>
              <c:numCache>
                <c:formatCode>0.00</c:formatCode>
                <c:ptCount val="10"/>
                <c:pt idx="0">
                  <c:v>28.360000000000003</c:v>
                </c:pt>
                <c:pt idx="1">
                  <c:v>28.515914028189776</c:v>
                </c:pt>
                <c:pt idx="2">
                  <c:v>29.57660200016781</c:v>
                </c:pt>
                <c:pt idx="3">
                  <c:v>31.418317091239302</c:v>
                </c:pt>
                <c:pt idx="4">
                  <c:v>33.112359569741059</c:v>
                </c:pt>
                <c:pt idx="5">
                  <c:v>34.63876216999482</c:v>
                </c:pt>
                <c:pt idx="6">
                  <c:v>36.022554191418223</c:v>
                </c:pt>
                <c:pt idx="7">
                  <c:v>37.376180683202399</c:v>
                </c:pt>
                <c:pt idx="8">
                  <c:v>38.797587292676766</c:v>
                </c:pt>
                <c:pt idx="9">
                  <c:v>40.065662556426808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754-4B9C-8BD8-3E84499BD79A}"/>
            </c:ext>
          </c:extLst>
        </c:ser>
        <c:ser>
          <c:idx val="4"/>
          <c:order val="4"/>
          <c:tx>
            <c:strRef>
              <c:f>BuildingProfile_34!$X$85:$Z$85</c:f>
              <c:strCache>
                <c:ptCount val="3"/>
                <c:pt idx="0">
                  <c:v>SE</c:v>
                </c:pt>
                <c:pt idx="1">
                  <c:v>Single-family</c:v>
                </c:pt>
                <c:pt idx="2">
                  <c:v>All divisions</c:v>
                </c:pt>
              </c:strCache>
            </c:strRef>
          </c:tx>
          <c:spPr>
            <a:ln w="50800"/>
          </c:spPr>
          <c:marker>
            <c:symbol val="none"/>
          </c:marker>
          <c:xVal>
            <c:numRef>
              <c:f>BuildingProfile_34!$AA$68:$AJ$68</c:f>
              <c:numCache>
                <c:formatCode>General</c:formatCode>
                <c:ptCount val="10"/>
                <c:pt idx="0">
                  <c:v>2010</c:v>
                </c:pt>
                <c:pt idx="1">
                  <c:v>2012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xVal>
          <c:yVal>
            <c:numRef>
              <c:f>BuildingProfile_34!$AA$85:$AJ$85</c:f>
              <c:numCache>
                <c:formatCode>0.00</c:formatCode>
                <c:ptCount val="10"/>
                <c:pt idx="0">
                  <c:v>246.20999999999998</c:v>
                </c:pt>
                <c:pt idx="1">
                  <c:v>246.87311483507136</c:v>
                </c:pt>
                <c:pt idx="2">
                  <c:v>254.88221256526893</c:v>
                </c:pt>
                <c:pt idx="3">
                  <c:v>267.73685515007389</c:v>
                </c:pt>
                <c:pt idx="4">
                  <c:v>279.04101555806511</c:v>
                </c:pt>
                <c:pt idx="5">
                  <c:v>288.72865535933977</c:v>
                </c:pt>
                <c:pt idx="6">
                  <c:v>296.93312215282788</c:v>
                </c:pt>
                <c:pt idx="7">
                  <c:v>305.17677694262983</c:v>
                </c:pt>
                <c:pt idx="8">
                  <c:v>313.88646106209035</c:v>
                </c:pt>
                <c:pt idx="9">
                  <c:v>319.99229367139418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754-4B9C-8BD8-3E84499BD79A}"/>
            </c:ext>
          </c:extLst>
        </c:ser>
        <c:ser>
          <c:idx val="5"/>
          <c:order val="5"/>
          <c:tx>
            <c:strRef>
              <c:f>BuildingProfile_34!$X$86:$Z$86</c:f>
              <c:strCache>
                <c:ptCount val="3"/>
                <c:pt idx="0">
                  <c:v>SE</c:v>
                </c:pt>
                <c:pt idx="1">
                  <c:v>Multi-family</c:v>
                </c:pt>
                <c:pt idx="2">
                  <c:v>All divisions</c:v>
                </c:pt>
              </c:strCache>
            </c:strRef>
          </c:tx>
          <c:spPr>
            <a:ln w="44450"/>
          </c:spPr>
          <c:marker>
            <c:symbol val="none"/>
          </c:marker>
          <c:xVal>
            <c:numRef>
              <c:f>BuildingProfile_34!$AA$68:$AJ$68</c:f>
              <c:numCache>
                <c:formatCode>General</c:formatCode>
                <c:ptCount val="10"/>
                <c:pt idx="0">
                  <c:v>2010</c:v>
                </c:pt>
                <c:pt idx="1">
                  <c:v>2012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xVal>
          <c:yVal>
            <c:numRef>
              <c:f>BuildingProfile_34!$AA$86:$AJ$86</c:f>
              <c:numCache>
                <c:formatCode>0.00</c:formatCode>
                <c:ptCount val="10"/>
                <c:pt idx="0">
                  <c:v>306.62</c:v>
                </c:pt>
                <c:pt idx="1">
                  <c:v>307.5443490226761</c:v>
                </c:pt>
                <c:pt idx="2">
                  <c:v>317.72065553755112</c:v>
                </c:pt>
                <c:pt idx="3">
                  <c:v>334.373345625186</c:v>
                </c:pt>
                <c:pt idx="4">
                  <c:v>349.15097031769403</c:v>
                </c:pt>
                <c:pt idx="5">
                  <c:v>361.94755727960688</c:v>
                </c:pt>
                <c:pt idx="6">
                  <c:v>372.94255952151741</c:v>
                </c:pt>
                <c:pt idx="7">
                  <c:v>383.91986295251445</c:v>
                </c:pt>
                <c:pt idx="8">
                  <c:v>395.50181930516646</c:v>
                </c:pt>
                <c:pt idx="9">
                  <c:v>404.17203395182753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754-4B9C-8BD8-3E84499BD7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058496"/>
        <c:axId val="212060416"/>
      </c:scatterChart>
      <c:valAx>
        <c:axId val="212058496"/>
        <c:scaling>
          <c:orientation val="minMax"/>
          <c:max val="2050"/>
          <c:min val="2010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da-DK" sz="1200"/>
                  <a:t>Time (years)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da-DK"/>
          </a:p>
        </c:txPr>
        <c:crossAx val="212060416"/>
        <c:crosses val="autoZero"/>
        <c:crossBetween val="midCat"/>
      </c:valAx>
      <c:valAx>
        <c:axId val="2120604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da-DK" sz="1200"/>
                  <a:t>Projection of housing demand (Mm2)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da-DK"/>
          </a:p>
        </c:txPr>
        <c:crossAx val="212058496"/>
        <c:crosses val="autoZero"/>
        <c:crossBetween val="midCat"/>
      </c:valAx>
    </c:plotArea>
    <c:legend>
      <c:legendPos val="r"/>
      <c:legendEntry>
        <c:idx val="4"/>
        <c:txPr>
          <a:bodyPr/>
          <a:lstStyle/>
          <a:p>
            <a:pPr>
              <a:defRPr sz="1200" b="1"/>
            </a:pPr>
            <a:endParaRPr lang="da-DK"/>
          </a:p>
        </c:txPr>
      </c:legendEntry>
      <c:legendEntry>
        <c:idx val="5"/>
        <c:txPr>
          <a:bodyPr/>
          <a:lstStyle/>
          <a:p>
            <a:pPr>
              <a:defRPr sz="1200" b="1"/>
            </a:pPr>
            <a:endParaRPr lang="da-DK"/>
          </a:p>
        </c:txPr>
      </c:legendEntry>
      <c:overlay val="0"/>
      <c:txPr>
        <a:bodyPr/>
        <a:lstStyle/>
        <a:p>
          <a:pPr>
            <a:defRPr sz="1200"/>
          </a:pPr>
          <a:endParaRPr lang="da-DK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BuildingProfile_34!$X$57:$Z$57</c:f>
              <c:strCache>
                <c:ptCount val="3"/>
                <c:pt idx="0">
                  <c:v>SE3</c:v>
                </c:pt>
                <c:pt idx="1">
                  <c:v>Single-family</c:v>
                </c:pt>
                <c:pt idx="2">
                  <c:v>All divisions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xVal>
            <c:numRef>
              <c:f>BuildingProfile_34!$AA$68:$AJ$68</c:f>
              <c:numCache>
                <c:formatCode>General</c:formatCode>
                <c:ptCount val="10"/>
                <c:pt idx="0">
                  <c:v>2010</c:v>
                </c:pt>
                <c:pt idx="1">
                  <c:v>2012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xVal>
          <c:yVal>
            <c:numRef>
              <c:f>BuildingProfile_34!$AA$57:$AJ$57</c:f>
              <c:numCache>
                <c:formatCode>0.00</c:formatCode>
                <c:ptCount val="10"/>
                <c:pt idx="0">
                  <c:v>171.81523783544009</c:v>
                </c:pt>
                <c:pt idx="1">
                  <c:v>171.02488774139704</c:v>
                </c:pt>
                <c:pt idx="2">
                  <c:v>169.83936260033252</c:v>
                </c:pt>
                <c:pt idx="3">
                  <c:v>167.69167212738952</c:v>
                </c:pt>
                <c:pt idx="4">
                  <c:v>165.54398165444653</c:v>
                </c:pt>
                <c:pt idx="5">
                  <c:v>163.39629118150356</c:v>
                </c:pt>
                <c:pt idx="6">
                  <c:v>161.24860070856056</c:v>
                </c:pt>
                <c:pt idx="7">
                  <c:v>159.10091023561756</c:v>
                </c:pt>
                <c:pt idx="8">
                  <c:v>156.95321976267456</c:v>
                </c:pt>
                <c:pt idx="9">
                  <c:v>154.80552928973157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31C-48DE-9FAB-678FFB544BDE}"/>
            </c:ext>
          </c:extLst>
        </c:ser>
        <c:ser>
          <c:idx val="1"/>
          <c:order val="1"/>
          <c:tx>
            <c:strRef>
              <c:f>BuildingProfile_34!$X$58:$Z$58</c:f>
              <c:strCache>
                <c:ptCount val="3"/>
                <c:pt idx="0">
                  <c:v>SE3</c:v>
                </c:pt>
                <c:pt idx="1">
                  <c:v>Multi-family</c:v>
                </c:pt>
                <c:pt idx="2">
                  <c:v>All divisions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xVal>
            <c:numRef>
              <c:f>BuildingProfile_34!$AA$68:$AJ$68</c:f>
              <c:numCache>
                <c:formatCode>General</c:formatCode>
                <c:ptCount val="10"/>
                <c:pt idx="0">
                  <c:v>2010</c:v>
                </c:pt>
                <c:pt idx="1">
                  <c:v>2012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xVal>
          <c:yVal>
            <c:numRef>
              <c:f>BuildingProfile_34!$AA$58:$AJ$58</c:f>
              <c:numCache>
                <c:formatCode>0.00</c:formatCode>
                <c:ptCount val="10"/>
                <c:pt idx="0">
                  <c:v>107.349</c:v>
                </c:pt>
                <c:pt idx="1">
                  <c:v>106.8551946</c:v>
                </c:pt>
                <c:pt idx="2">
                  <c:v>106.11448650000001</c:v>
                </c:pt>
                <c:pt idx="3">
                  <c:v>104.77262400000001</c:v>
                </c:pt>
                <c:pt idx="4">
                  <c:v>103.43076150000002</c:v>
                </c:pt>
                <c:pt idx="5">
                  <c:v>102.08889900000001</c:v>
                </c:pt>
                <c:pt idx="6">
                  <c:v>100.74703650000001</c:v>
                </c:pt>
                <c:pt idx="7">
                  <c:v>99.405174000000002</c:v>
                </c:pt>
                <c:pt idx="8">
                  <c:v>98.063311500000012</c:v>
                </c:pt>
                <c:pt idx="9">
                  <c:v>96.721449000000007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31C-48DE-9FAB-678FFB544BDE}"/>
            </c:ext>
          </c:extLst>
        </c:ser>
        <c:ser>
          <c:idx val="2"/>
          <c:order val="2"/>
          <c:tx>
            <c:strRef>
              <c:f>BuildingProfile_34!$X$59:$Z$59</c:f>
              <c:strCache>
                <c:ptCount val="3"/>
                <c:pt idx="0">
                  <c:v>SE4</c:v>
                </c:pt>
                <c:pt idx="1">
                  <c:v>Single-family</c:v>
                </c:pt>
                <c:pt idx="2">
                  <c:v>All divisions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xVal>
            <c:numRef>
              <c:f>BuildingProfile_34!$AA$68:$AJ$68</c:f>
              <c:numCache>
                <c:formatCode>General</c:formatCode>
                <c:ptCount val="10"/>
                <c:pt idx="0">
                  <c:v>2010</c:v>
                </c:pt>
                <c:pt idx="1">
                  <c:v>2012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xVal>
          <c:yVal>
            <c:numRef>
              <c:f>BuildingProfile_34!$AA$59:$AJ$59</c:f>
              <c:numCache>
                <c:formatCode>0.00</c:formatCode>
                <c:ptCount val="10"/>
                <c:pt idx="0">
                  <c:v>57.256401919425961</c:v>
                </c:pt>
                <c:pt idx="1">
                  <c:v>56.9930224705966</c:v>
                </c:pt>
                <c:pt idx="2">
                  <c:v>56.597953297352561</c:v>
                </c:pt>
                <c:pt idx="3">
                  <c:v>55.882248273359735</c:v>
                </c:pt>
                <c:pt idx="4">
                  <c:v>55.166543249366917</c:v>
                </c:pt>
                <c:pt idx="5">
                  <c:v>54.450838225374092</c:v>
                </c:pt>
                <c:pt idx="6">
                  <c:v>53.735133201381267</c:v>
                </c:pt>
                <c:pt idx="7">
                  <c:v>53.019428177388448</c:v>
                </c:pt>
                <c:pt idx="8">
                  <c:v>52.303723153395623</c:v>
                </c:pt>
                <c:pt idx="9">
                  <c:v>51.588018129402798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31C-48DE-9FAB-678FFB544BDE}"/>
            </c:ext>
          </c:extLst>
        </c:ser>
        <c:ser>
          <c:idx val="3"/>
          <c:order val="3"/>
          <c:tx>
            <c:strRef>
              <c:f>BuildingProfile_34!$X$60:$Z$60</c:f>
              <c:strCache>
                <c:ptCount val="3"/>
                <c:pt idx="0">
                  <c:v>SE4</c:v>
                </c:pt>
                <c:pt idx="1">
                  <c:v>Multi-family</c:v>
                </c:pt>
                <c:pt idx="2">
                  <c:v>All divisions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xVal>
            <c:numRef>
              <c:f>BuildingProfile_34!$AA$68:$AJ$68</c:f>
              <c:numCache>
                <c:formatCode>General</c:formatCode>
                <c:ptCount val="10"/>
                <c:pt idx="0">
                  <c:v>2010</c:v>
                </c:pt>
                <c:pt idx="1">
                  <c:v>2012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xVal>
          <c:yVal>
            <c:numRef>
              <c:f>BuildingProfile_34!$AA$60:$AJ$60</c:f>
              <c:numCache>
                <c:formatCode>0.00</c:formatCode>
                <c:ptCount val="10"/>
                <c:pt idx="0">
                  <c:v>47.830000000000013</c:v>
                </c:pt>
                <c:pt idx="1">
                  <c:v>47.324670000000005</c:v>
                </c:pt>
                <c:pt idx="2">
                  <c:v>46.566675000000004</c:v>
                </c:pt>
                <c:pt idx="3">
                  <c:v>45.968800000000002</c:v>
                </c:pt>
                <c:pt idx="4">
                  <c:v>45.370925</c:v>
                </c:pt>
                <c:pt idx="5">
                  <c:v>44.773050000000005</c:v>
                </c:pt>
                <c:pt idx="6">
                  <c:v>44.175175000000003</c:v>
                </c:pt>
                <c:pt idx="7">
                  <c:v>43.577300000000001</c:v>
                </c:pt>
                <c:pt idx="8">
                  <c:v>42.979425000000006</c:v>
                </c:pt>
                <c:pt idx="9">
                  <c:v>42.381550000000004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31C-48DE-9FAB-678FFB544BDE}"/>
            </c:ext>
          </c:extLst>
        </c:ser>
        <c:ser>
          <c:idx val="4"/>
          <c:order val="4"/>
          <c:tx>
            <c:strRef>
              <c:f>BuildingProfile_34!$X$61:$Z$61</c:f>
              <c:strCache>
                <c:ptCount val="3"/>
                <c:pt idx="0">
                  <c:v>SE</c:v>
                </c:pt>
                <c:pt idx="1">
                  <c:v>Single-family</c:v>
                </c:pt>
                <c:pt idx="2">
                  <c:v>All divisions</c:v>
                </c:pt>
              </c:strCache>
            </c:strRef>
          </c:tx>
          <c:spPr>
            <a:ln w="50800"/>
          </c:spPr>
          <c:marker>
            <c:symbol val="none"/>
          </c:marker>
          <c:xVal>
            <c:numRef>
              <c:f>BuildingProfile_34!$AA$68:$AJ$68</c:f>
              <c:numCache>
                <c:formatCode>General</c:formatCode>
                <c:ptCount val="10"/>
                <c:pt idx="0">
                  <c:v>2010</c:v>
                </c:pt>
                <c:pt idx="1">
                  <c:v>2012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xVal>
          <c:yVal>
            <c:numRef>
              <c:f>BuildingProfile_34!$AA$61:$AJ$61</c:f>
              <c:numCache>
                <c:formatCode>0.00</c:formatCode>
                <c:ptCount val="10"/>
                <c:pt idx="0">
                  <c:v>229.07163975486606</c:v>
                </c:pt>
                <c:pt idx="1">
                  <c:v>228.01791021199364</c:v>
                </c:pt>
                <c:pt idx="2">
                  <c:v>226.4373158976851</c:v>
                </c:pt>
                <c:pt idx="3">
                  <c:v>223.57392040074927</c:v>
                </c:pt>
                <c:pt idx="4">
                  <c:v>220.71052490381345</c:v>
                </c:pt>
                <c:pt idx="5">
                  <c:v>217.84712940687766</c:v>
                </c:pt>
                <c:pt idx="6">
                  <c:v>214.98373390994183</c:v>
                </c:pt>
                <c:pt idx="7">
                  <c:v>212.12033841300601</c:v>
                </c:pt>
                <c:pt idx="8">
                  <c:v>209.25694291607019</c:v>
                </c:pt>
                <c:pt idx="9">
                  <c:v>206.39354741913436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31C-48DE-9FAB-678FFB544BDE}"/>
            </c:ext>
          </c:extLst>
        </c:ser>
        <c:ser>
          <c:idx val="5"/>
          <c:order val="5"/>
          <c:tx>
            <c:strRef>
              <c:f>BuildingProfile_34!$X$62:$Z$62</c:f>
              <c:strCache>
                <c:ptCount val="3"/>
                <c:pt idx="0">
                  <c:v>SE</c:v>
                </c:pt>
                <c:pt idx="1">
                  <c:v>Multi-family</c:v>
                </c:pt>
                <c:pt idx="2">
                  <c:v>All divisions</c:v>
                </c:pt>
              </c:strCache>
            </c:strRef>
          </c:tx>
          <c:spPr>
            <a:ln w="44450"/>
          </c:spPr>
          <c:marker>
            <c:symbol val="none"/>
          </c:marker>
          <c:xVal>
            <c:numRef>
              <c:f>BuildingProfile_34!$AA$68:$AJ$68</c:f>
              <c:numCache>
                <c:formatCode>General</c:formatCode>
                <c:ptCount val="10"/>
                <c:pt idx="0">
                  <c:v>2010</c:v>
                </c:pt>
                <c:pt idx="1">
                  <c:v>2012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xVal>
          <c:yVal>
            <c:numRef>
              <c:f>BuildingProfile_34!$AA$62:$AJ$62</c:f>
              <c:numCache>
                <c:formatCode>0.00</c:formatCode>
                <c:ptCount val="10"/>
                <c:pt idx="0">
                  <c:v>155.17900000000003</c:v>
                </c:pt>
                <c:pt idx="1">
                  <c:v>154.1798646</c:v>
                </c:pt>
                <c:pt idx="2">
                  <c:v>152.68116150000003</c:v>
                </c:pt>
                <c:pt idx="3">
                  <c:v>150.74142399999999</c:v>
                </c:pt>
                <c:pt idx="4">
                  <c:v>148.80168650000002</c:v>
                </c:pt>
                <c:pt idx="5">
                  <c:v>146.86194900000001</c:v>
                </c:pt>
                <c:pt idx="6">
                  <c:v>144.9222115</c:v>
                </c:pt>
                <c:pt idx="7">
                  <c:v>142.982474</c:v>
                </c:pt>
                <c:pt idx="8">
                  <c:v>141.04273650000002</c:v>
                </c:pt>
                <c:pt idx="9">
                  <c:v>139.10299900000001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31C-48DE-9FAB-678FFB544BDE}"/>
            </c:ext>
          </c:extLst>
        </c:ser>
        <c:ser>
          <c:idx val="6"/>
          <c:order val="6"/>
          <c:tx>
            <c:strRef>
              <c:f>BuildingProfile_34!$X$63:$Z$63</c:f>
              <c:strCache>
                <c:ptCount val="3"/>
                <c:pt idx="0">
                  <c:v>SE</c:v>
                </c:pt>
                <c:pt idx="1">
                  <c:v>All building types</c:v>
                </c:pt>
                <c:pt idx="2">
                  <c:v>All divisions</c:v>
                </c:pt>
              </c:strCache>
            </c:strRef>
          </c:tx>
          <c:spPr>
            <a:ln w="41275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BuildingProfile_34!$AA$44:$AJ$44</c:f>
              <c:numCache>
                <c:formatCode>General</c:formatCode>
                <c:ptCount val="10"/>
                <c:pt idx="0">
                  <c:v>2010</c:v>
                </c:pt>
                <c:pt idx="1">
                  <c:v>2012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xVal>
          <c:yVal>
            <c:numRef>
              <c:f>BuildingProfile_34!$AA$63:$AJ$63</c:f>
              <c:numCache>
                <c:formatCode>0.00</c:formatCode>
                <c:ptCount val="10"/>
                <c:pt idx="0">
                  <c:v>384.25063975486609</c:v>
                </c:pt>
                <c:pt idx="1">
                  <c:v>382.19777481199367</c:v>
                </c:pt>
                <c:pt idx="2">
                  <c:v>379.11847739768513</c:v>
                </c:pt>
                <c:pt idx="3">
                  <c:v>374.31534440074927</c:v>
                </c:pt>
                <c:pt idx="4">
                  <c:v>369.51221140381347</c:v>
                </c:pt>
                <c:pt idx="5">
                  <c:v>364.70907840687767</c:v>
                </c:pt>
                <c:pt idx="6">
                  <c:v>359.90594540994186</c:v>
                </c:pt>
                <c:pt idx="7">
                  <c:v>355.10281241300601</c:v>
                </c:pt>
                <c:pt idx="8">
                  <c:v>350.29967941607021</c:v>
                </c:pt>
                <c:pt idx="9">
                  <c:v>345.49654641913435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31C-48DE-9FAB-678FFB544B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858944"/>
        <c:axId val="213865216"/>
      </c:scatterChart>
      <c:valAx>
        <c:axId val="213858944"/>
        <c:scaling>
          <c:orientation val="minMax"/>
          <c:max val="2050"/>
          <c:min val="2010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da-DK" sz="1200"/>
                  <a:t>Time (years)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da-DK"/>
          </a:p>
        </c:txPr>
        <c:crossAx val="213865216"/>
        <c:crosses val="autoZero"/>
        <c:crossBetween val="midCat"/>
      </c:valAx>
      <c:valAx>
        <c:axId val="2138652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da-DK" sz="1200"/>
                  <a:t>Existing stock (Mm2)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da-DK"/>
          </a:p>
        </c:txPr>
        <c:crossAx val="213858944"/>
        <c:crosses val="autoZero"/>
        <c:crossBetween val="midCat"/>
      </c:valAx>
    </c:plotArea>
    <c:legend>
      <c:legendPos val="r"/>
      <c:legendEntry>
        <c:idx val="4"/>
        <c:txPr>
          <a:bodyPr/>
          <a:lstStyle/>
          <a:p>
            <a:pPr>
              <a:defRPr sz="1200" b="1"/>
            </a:pPr>
            <a:endParaRPr lang="da-DK"/>
          </a:p>
        </c:txPr>
      </c:legendEntry>
      <c:legendEntry>
        <c:idx val="5"/>
        <c:txPr>
          <a:bodyPr/>
          <a:lstStyle/>
          <a:p>
            <a:pPr>
              <a:defRPr sz="1200" b="1"/>
            </a:pPr>
            <a:endParaRPr lang="da-DK"/>
          </a:p>
        </c:txPr>
      </c:legendEntry>
      <c:overlay val="0"/>
      <c:txPr>
        <a:bodyPr/>
        <a:lstStyle/>
        <a:p>
          <a:pPr>
            <a:defRPr sz="1200"/>
          </a:pPr>
          <a:endParaRPr lang="da-DK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v>Single-family existing (Mm2)</c:v>
          </c:tx>
          <c:cat>
            <c:numRef>
              <c:f>BuildingProfile_34!$AA$44:$AJ$44</c:f>
              <c:numCache>
                <c:formatCode>General</c:formatCode>
                <c:ptCount val="10"/>
                <c:pt idx="0">
                  <c:v>2010</c:v>
                </c:pt>
                <c:pt idx="1">
                  <c:v>2012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BuildingProfile_34!$AA$61:$AJ$61</c:f>
              <c:numCache>
                <c:formatCode>0.00</c:formatCode>
                <c:ptCount val="10"/>
                <c:pt idx="0">
                  <c:v>229.07163975486606</c:v>
                </c:pt>
                <c:pt idx="1">
                  <c:v>228.01791021199364</c:v>
                </c:pt>
                <c:pt idx="2">
                  <c:v>226.4373158976851</c:v>
                </c:pt>
                <c:pt idx="3">
                  <c:v>223.57392040074927</c:v>
                </c:pt>
                <c:pt idx="4">
                  <c:v>220.71052490381345</c:v>
                </c:pt>
                <c:pt idx="5">
                  <c:v>217.84712940687766</c:v>
                </c:pt>
                <c:pt idx="6">
                  <c:v>214.98373390994183</c:v>
                </c:pt>
                <c:pt idx="7">
                  <c:v>212.12033841300601</c:v>
                </c:pt>
                <c:pt idx="8">
                  <c:v>209.25694291607019</c:v>
                </c:pt>
                <c:pt idx="9">
                  <c:v>206.39354741913436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A5-40E4-AE11-6901C376408E}"/>
            </c:ext>
          </c:extLst>
        </c:ser>
        <c:ser>
          <c:idx val="2"/>
          <c:order val="1"/>
          <c:tx>
            <c:v>Single-family new (Mm2)</c:v>
          </c:tx>
          <c:cat>
            <c:numRef>
              <c:f>BuildingProfile_34!$AA$91:$AJ$91</c:f>
              <c:numCache>
                <c:formatCode>General</c:formatCode>
                <c:ptCount val="10"/>
                <c:pt idx="0">
                  <c:v>2010</c:v>
                </c:pt>
                <c:pt idx="1">
                  <c:v>2012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BuildingProfile_34!$AA$108:$AJ$108</c:f>
              <c:numCache>
                <c:formatCode>0.00</c:formatCode>
                <c:ptCount val="10"/>
                <c:pt idx="0">
                  <c:v>17.138360245133967</c:v>
                </c:pt>
                <c:pt idx="1">
                  <c:v>18.855204623077711</c:v>
                </c:pt>
                <c:pt idx="2">
                  <c:v>28.444896667583876</c:v>
                </c:pt>
                <c:pt idx="3">
                  <c:v>44.16293474932467</c:v>
                </c:pt>
                <c:pt idx="4">
                  <c:v>58.330490654251641</c:v>
                </c:pt>
                <c:pt idx="5">
                  <c:v>70.881525952462141</c:v>
                </c:pt>
                <c:pt idx="6">
                  <c:v>81.949388242886059</c:v>
                </c:pt>
                <c:pt idx="7">
                  <c:v>93.056438529623833</c:v>
                </c:pt>
                <c:pt idx="8">
                  <c:v>104.62951814602023</c:v>
                </c:pt>
                <c:pt idx="9">
                  <c:v>113.59874625225982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A5-40E4-AE11-6901C376408E}"/>
            </c:ext>
          </c:extLst>
        </c:ser>
        <c:ser>
          <c:idx val="1"/>
          <c:order val="2"/>
          <c:tx>
            <c:v>Multi-family existing (Mm2)</c:v>
          </c:tx>
          <c:cat>
            <c:numRef>
              <c:f>BuildingProfile_34!$AA$44:$AJ$44</c:f>
              <c:numCache>
                <c:formatCode>General</c:formatCode>
                <c:ptCount val="10"/>
                <c:pt idx="0">
                  <c:v>2010</c:v>
                </c:pt>
                <c:pt idx="1">
                  <c:v>2012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BuildingProfile_34!$AA$62:$AJ$62</c:f>
              <c:numCache>
                <c:formatCode>0.00</c:formatCode>
                <c:ptCount val="10"/>
                <c:pt idx="0">
                  <c:v>155.17900000000003</c:v>
                </c:pt>
                <c:pt idx="1">
                  <c:v>154.1798646</c:v>
                </c:pt>
                <c:pt idx="2">
                  <c:v>152.68116150000003</c:v>
                </c:pt>
                <c:pt idx="3">
                  <c:v>150.74142399999999</c:v>
                </c:pt>
                <c:pt idx="4">
                  <c:v>148.80168650000002</c:v>
                </c:pt>
                <c:pt idx="5">
                  <c:v>146.86194900000001</c:v>
                </c:pt>
                <c:pt idx="6">
                  <c:v>144.9222115</c:v>
                </c:pt>
                <c:pt idx="7">
                  <c:v>142.982474</c:v>
                </c:pt>
                <c:pt idx="8">
                  <c:v>141.04273650000002</c:v>
                </c:pt>
                <c:pt idx="9">
                  <c:v>139.10299900000001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A5-40E4-AE11-6901C376408E}"/>
            </c:ext>
          </c:extLst>
        </c:ser>
        <c:ser>
          <c:idx val="3"/>
          <c:order val="3"/>
          <c:tx>
            <c:v>Multi-family new (Mm2)</c:v>
          </c:tx>
          <c:cat>
            <c:numRef>
              <c:f>BuildingProfile_34!$AA$91:$AJ$91</c:f>
              <c:numCache>
                <c:formatCode>General</c:formatCode>
                <c:ptCount val="10"/>
                <c:pt idx="0">
                  <c:v>2010</c:v>
                </c:pt>
                <c:pt idx="1">
                  <c:v>2012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BuildingProfile_34!$AA$109:$AJ$109</c:f>
              <c:numCache>
                <c:formatCode>0.00</c:formatCode>
                <c:ptCount val="10"/>
                <c:pt idx="0">
                  <c:v>152.43099999999998</c:v>
                </c:pt>
                <c:pt idx="1">
                  <c:v>154.19990911292251</c:v>
                </c:pt>
                <c:pt idx="2">
                  <c:v>165.92169682752146</c:v>
                </c:pt>
                <c:pt idx="3">
                  <c:v>185.68125027938095</c:v>
                </c:pt>
                <c:pt idx="4">
                  <c:v>203.66138796732824</c:v>
                </c:pt>
                <c:pt idx="5">
                  <c:v>219.70205141835993</c:v>
                </c:pt>
                <c:pt idx="6">
                  <c:v>233.97720095809979</c:v>
                </c:pt>
                <c:pt idx="7">
                  <c:v>248.08453544613738</c:v>
                </c:pt>
                <c:pt idx="8">
                  <c:v>262.83383848021236</c:v>
                </c:pt>
                <c:pt idx="9">
                  <c:v>275.7598596327598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AA5-40E4-AE11-6901C37640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905408"/>
        <c:axId val="213907328"/>
      </c:areaChart>
      <c:catAx>
        <c:axId val="213905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da-DK" sz="1200"/>
                  <a:t>Time (years)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da-DK"/>
          </a:p>
        </c:txPr>
        <c:crossAx val="213907328"/>
        <c:crosses val="autoZero"/>
        <c:auto val="1"/>
        <c:lblAlgn val="ctr"/>
        <c:lblOffset val="100"/>
        <c:noMultiLvlLbl val="0"/>
      </c:catAx>
      <c:valAx>
        <c:axId val="2139073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da-DK" sz="1200"/>
                  <a:t>Existing buildings</a:t>
                </a:r>
                <a:r>
                  <a:rPr lang="da-DK" sz="1200" baseline="0"/>
                  <a:t> and new construction</a:t>
                </a:r>
                <a:r>
                  <a:rPr lang="da-DK" sz="1200"/>
                  <a:t> (Mm2)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da-DK"/>
          </a:p>
        </c:txPr>
        <c:crossAx val="213905408"/>
        <c:crosses val="autoZero"/>
        <c:crossBetween val="midCat"/>
      </c:valAx>
    </c:plotArea>
    <c:legend>
      <c:legendPos val="r"/>
      <c:overlay val="0"/>
      <c:txPr>
        <a:bodyPr/>
        <a:lstStyle/>
        <a:p>
          <a:pPr>
            <a:defRPr sz="1200"/>
          </a:pPr>
          <a:endParaRPr lang="da-DK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37</xdr:col>
      <xdr:colOff>13607</xdr:colOff>
      <xdr:row>64</xdr:row>
      <xdr:rowOff>27214</xdr:rowOff>
    </xdr:from>
    <xdr:to>
      <xdr:col>50</xdr:col>
      <xdr:colOff>598714</xdr:colOff>
      <xdr:row>89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36</xdr:col>
      <xdr:colOff>612319</xdr:colOff>
      <xdr:row>1</xdr:row>
      <xdr:rowOff>1</xdr:rowOff>
    </xdr:from>
    <xdr:to>
      <xdr:col>53</xdr:col>
      <xdr:colOff>0</xdr:colOff>
      <xdr:row>22</xdr:row>
      <xdr:rowOff>149678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36</xdr:col>
      <xdr:colOff>612320</xdr:colOff>
      <xdr:row>22</xdr:row>
      <xdr:rowOff>163285</xdr:rowOff>
    </xdr:from>
    <xdr:to>
      <xdr:col>53</xdr:col>
      <xdr:colOff>13607</xdr:colOff>
      <xdr:row>46</xdr:row>
      <xdr:rowOff>122465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</xdr:row>
      <xdr:rowOff>11903</xdr:rowOff>
    </xdr:from>
    <xdr:to>
      <xdr:col>3</xdr:col>
      <xdr:colOff>0</xdr:colOff>
      <xdr:row>24</xdr:row>
      <xdr:rowOff>154781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SpPr txBox="1"/>
          </xdr:nvSpPr>
          <xdr:spPr>
            <a:xfrm>
              <a:off x="0" y="763017"/>
              <a:ext cx="1915886" cy="3887564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da-DK" sz="1100">
                  <a:latin typeface="Times New Roman" panose="02020603050405020304" pitchFamily="18" charset="0"/>
                  <a:cs typeface="Times New Roman" panose="02020603050405020304" pitchFamily="18" charset="0"/>
                </a:rPr>
                <a:t>Area of buildings from Base Year</a:t>
              </a:r>
              <a:r>
                <a:rPr lang="da-DK" sz="1100" baseline="0">
                  <a:latin typeface="Times New Roman" panose="02020603050405020304" pitchFamily="18" charset="0"/>
                  <a:cs typeface="Times New Roman" panose="02020603050405020304" pitchFamily="18" charset="0"/>
                </a:rPr>
                <a:t> is decreasing due to demolition.</a:t>
              </a:r>
            </a:p>
            <a:p>
              <a:endParaRPr lang="da-DK" sz="1100" baseline="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  <a:p>
              <a:pPr eaLnBrk="1" fontAlgn="auto" latinLnBrk="0" hangingPunct="1"/>
              <a14:m>
                <m:oMath xmlns:m="http://schemas.openxmlformats.org/officeDocument/2006/math">
                  <m:sSub>
                    <m:sSubPr>
                      <m:ctrlPr>
                        <a:rPr lang="da-DK" sz="11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GB" sz="1100" b="0" i="1">
                          <a:solidFill>
                            <a:schemeClr val="dk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𝑆𝑇𝑂𝐶𝐾</m:t>
                      </m:r>
                    </m:e>
                    <m:sub>
                      <m:r>
                        <a:rPr lang="en-GB" sz="1100" b="0" i="1">
                          <a:solidFill>
                            <a:schemeClr val="dk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𝑡</m:t>
                      </m:r>
                    </m:sub>
                  </m:sSub>
                  <m:r>
                    <a:rPr lang="da-DK" sz="1100" i="1">
                      <a:solidFill>
                        <a:schemeClr val="dk1"/>
                      </a:solidFill>
                      <a:effectLst/>
                      <a:latin typeface="Cambria Math"/>
                      <a:ea typeface="+mn-ea"/>
                      <a:cs typeface="+mn-cs"/>
                    </a:rPr>
                    <m:t>=</m:t>
                  </m:r>
                </m:oMath>
              </a14:m>
              <a:r>
                <a:rPr lang="da-DK" sz="1100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 </a:t>
              </a:r>
              <a14:m>
                <m:oMath xmlns:m="http://schemas.openxmlformats.org/officeDocument/2006/math">
                  <m:r>
                    <a:rPr lang="en-GB" sz="1100" i="1">
                      <a:solidFill>
                        <a:schemeClr val="dk1"/>
                      </a:solidFill>
                      <a:effectLst/>
                      <a:latin typeface="Cambria Math"/>
                      <a:ea typeface="+mn-ea"/>
                      <a:cs typeface="+mn-cs"/>
                    </a:rPr>
                    <m:t>𝐵</m:t>
                  </m:r>
                  <m:r>
                    <a:rPr lang="en-GB" sz="1100" b="0" i="1">
                      <a:solidFill>
                        <a:schemeClr val="dk1"/>
                      </a:solidFill>
                      <a:effectLst/>
                      <a:latin typeface="Cambria Math"/>
                      <a:ea typeface="+mn-ea"/>
                      <a:cs typeface="+mn-cs"/>
                    </a:rPr>
                    <m:t>𝑎𝑠𝑒</m:t>
                  </m:r>
                  <m:r>
                    <a:rPr lang="en-GB" sz="1100" b="0" i="1">
                      <a:solidFill>
                        <a:schemeClr val="dk1"/>
                      </a:solidFill>
                      <a:effectLst/>
                      <a:latin typeface="Cambria Math"/>
                      <a:ea typeface="+mn-ea"/>
                      <a:cs typeface="+mn-cs"/>
                    </a:rPr>
                    <m:t>−</m:t>
                  </m:r>
                  <m:sSub>
                    <m:sSubPr>
                      <m:ctrlPr>
                        <a:rPr lang="da-DK" sz="11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GB" sz="1100" b="0" i="1">
                          <a:solidFill>
                            <a:schemeClr val="dk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𝐷𝑒𝑚𝑜𝑙</m:t>
                      </m:r>
                    </m:e>
                    <m:sub>
                      <m:r>
                        <a:rPr lang="en-GB" sz="1100" b="0" i="1">
                          <a:solidFill>
                            <a:schemeClr val="dk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𝑡</m:t>
                      </m:r>
                    </m:sub>
                  </m:sSub>
                </m:oMath>
              </a14:m>
              <a:endParaRPr lang="da-DK">
                <a:effectLst/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  <a:p>
              <a:pPr eaLnBrk="1" fontAlgn="auto" latinLnBrk="0" hangingPunct="1"/>
              <a:endParaRPr lang="da-DK">
                <a:effectLst/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  <a:p>
              <a:pPr eaLnBrk="1" fontAlgn="auto" latinLnBrk="0" hangingPunct="1"/>
              <a14:m>
                <m:oMath xmlns:m="http://schemas.openxmlformats.org/officeDocument/2006/math">
                  <m:sSub>
                    <m:sSubPr>
                      <m:ctrlPr>
                        <a:rPr lang="da-DK" sz="11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GB" sz="1100" b="0" i="1">
                          <a:solidFill>
                            <a:schemeClr val="dk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𝑆𝑇𝑂𝐶𝐾</m:t>
                      </m:r>
                    </m:e>
                    <m:sub>
                      <m:r>
                        <a:rPr lang="en-GB" sz="1100" b="0" i="1">
                          <a:solidFill>
                            <a:schemeClr val="dk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𝑡</m:t>
                      </m:r>
                    </m:sub>
                  </m:sSub>
                </m:oMath>
              </a14:m>
              <a:r>
                <a:rPr lang="da-DK" sz="1100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 - area of buildings from Base</a:t>
              </a:r>
              <a:r>
                <a:rPr lang="da-DK" sz="1100" baseline="0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 Year</a:t>
              </a:r>
              <a:r>
                <a:rPr lang="da-DK" sz="1100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 in year t. </a:t>
              </a:r>
              <a:endParaRPr lang="da-DK">
                <a:effectLst/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  <a:p>
              <a:pPr eaLnBrk="1" fontAlgn="auto" latinLnBrk="0" hangingPunct="1"/>
              <a14:m>
                <m:oMath xmlns:m="http://schemas.openxmlformats.org/officeDocument/2006/math">
                  <m:r>
                    <a:rPr lang="en-GB" sz="1100" i="1">
                      <a:solidFill>
                        <a:schemeClr val="dk1"/>
                      </a:solidFill>
                      <a:effectLst/>
                      <a:latin typeface="Cambria Math"/>
                      <a:ea typeface="+mn-ea"/>
                      <a:cs typeface="+mn-cs"/>
                    </a:rPr>
                    <m:t>𝐵</m:t>
                  </m:r>
                  <m:r>
                    <a:rPr lang="en-GB" sz="1100" b="0" i="1">
                      <a:solidFill>
                        <a:schemeClr val="dk1"/>
                      </a:solidFill>
                      <a:effectLst/>
                      <a:latin typeface="Cambria Math"/>
                      <a:ea typeface="+mn-ea"/>
                      <a:cs typeface="+mn-cs"/>
                    </a:rPr>
                    <m:t>𝑎𝑠𝑒</m:t>
                  </m:r>
                </m:oMath>
              </a14:m>
              <a:r>
                <a:rPr lang="da-DK" sz="1100" baseline="0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 - area in Base Year.</a:t>
              </a:r>
              <a:endParaRPr lang="da-DK">
                <a:effectLst/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  <a:p>
              <a14:m>
                <m:oMath xmlns:m="http://schemas.openxmlformats.org/officeDocument/2006/math">
                  <m:sSub>
                    <m:sSubPr>
                      <m:ctrlPr>
                        <a:rPr lang="da-DK" sz="11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GB" sz="1100" b="0" i="1">
                          <a:solidFill>
                            <a:schemeClr val="dk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𝐷𝑒𝑚𝑜𝑙</m:t>
                      </m:r>
                    </m:e>
                    <m:sub>
                      <m:r>
                        <a:rPr lang="en-GB" sz="1100" b="0" i="1">
                          <a:solidFill>
                            <a:schemeClr val="dk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𝑡</m:t>
                      </m:r>
                    </m:sub>
                  </m:sSub>
                </m:oMath>
              </a14:m>
              <a:r>
                <a:rPr lang="da-DK" sz="1100" baseline="0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 - </a:t>
              </a:r>
              <a:r>
                <a:rPr lang="da-DK" sz="1100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area demolished between Base year and year t.</a:t>
              </a:r>
            </a:p>
            <a:p>
              <a:r>
                <a:rPr lang="da-DK" sz="1100" baseline="0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Demolition rates are in table X7:AF30.</a:t>
              </a:r>
            </a:p>
            <a:p>
              <a:endParaRPr lang="da-DK" sz="1100" baseline="0">
                <a:solidFill>
                  <a:schemeClr val="dk1"/>
                </a:solidFill>
                <a:effectLst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endParaRPr>
            </a:p>
            <a:p>
              <a:r>
                <a:rPr lang="da-DK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rPr>
                <a:t>Buidlings are divided on Central</a:t>
              </a:r>
              <a:r>
                <a:rPr lang="da-DK" baseline="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rPr>
                <a:t>, Decentral and Individual (fourth letter coumn H), Single-family and Multi-family (fifthe letter) and construction year (before and after 1972)</a:t>
              </a:r>
              <a:endParaRPr lang="da-DK">
                <a:effectLst/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  <a:p>
              <a:endParaRPr lang="da-DK" sz="1100"/>
            </a:p>
            <a:p>
              <a:endParaRPr lang="da-DK" sz="1100"/>
            </a:p>
            <a:p>
              <a:endParaRPr lang="da-DK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SpPr txBox="1"/>
          </xdr:nvSpPr>
          <xdr:spPr>
            <a:xfrm>
              <a:off x="0" y="763017"/>
              <a:ext cx="1915886" cy="3887564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da-DK" sz="1100">
                  <a:latin typeface="Times New Roman" panose="02020603050405020304" pitchFamily="18" charset="0"/>
                  <a:cs typeface="Times New Roman" panose="02020603050405020304" pitchFamily="18" charset="0"/>
                </a:rPr>
                <a:t>Area of buildings from Base Year</a:t>
              </a:r>
              <a:r>
                <a:rPr lang="da-DK" sz="1100" baseline="0">
                  <a:latin typeface="Times New Roman" panose="02020603050405020304" pitchFamily="18" charset="0"/>
                  <a:cs typeface="Times New Roman" panose="02020603050405020304" pitchFamily="18" charset="0"/>
                </a:rPr>
                <a:t> is decreasing due to demolition.</a:t>
              </a:r>
            </a:p>
            <a:p>
              <a:endParaRPr lang="da-DK" sz="1100" baseline="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  <a:p>
              <a:pPr eaLnBrk="1" fontAlgn="auto" latinLnBrk="0" hangingPunct="1"/>
              <a:r>
                <a:rPr lang="da-DK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GB" sz="1100" b="0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𝑆𝑇𝑂𝐶𝐾</a:t>
              </a:r>
              <a:r>
                <a:rPr lang="da-DK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</a:t>
              </a:r>
              <a:r>
                <a:rPr lang="en-GB" sz="1100" b="0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𝑡</a:t>
              </a:r>
              <a:r>
                <a:rPr lang="da-DK" sz="1100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=</a:t>
              </a:r>
              <a:r>
                <a:rPr lang="da-DK" sz="1100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 </a:t>
              </a:r>
              <a:r>
                <a:rPr lang="en-GB" sz="1100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𝐵</a:t>
              </a:r>
              <a:r>
                <a:rPr lang="en-GB" sz="1100" b="0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𝑎𝑠𝑒−</a:t>
              </a:r>
              <a:r>
                <a:rPr lang="da-DK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GB" sz="1100" b="0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𝐷𝑒𝑚𝑜𝑙</a:t>
              </a:r>
              <a:r>
                <a:rPr lang="da-DK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</a:t>
              </a:r>
              <a:r>
                <a:rPr lang="en-GB" sz="1100" b="0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𝑡</a:t>
              </a:r>
              <a:endParaRPr lang="da-DK">
                <a:effectLst/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  <a:p>
              <a:pPr eaLnBrk="1" fontAlgn="auto" latinLnBrk="0" hangingPunct="1"/>
              <a:endParaRPr lang="da-DK">
                <a:effectLst/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  <a:p>
              <a:pPr eaLnBrk="1" fontAlgn="auto" latinLnBrk="0" hangingPunct="1"/>
              <a:r>
                <a:rPr lang="da-DK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GB" sz="1100" b="0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𝑆𝑇𝑂𝐶𝐾</a:t>
              </a:r>
              <a:r>
                <a:rPr lang="da-DK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</a:t>
              </a:r>
              <a:r>
                <a:rPr lang="en-GB" sz="1100" b="0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𝑡</a:t>
              </a:r>
              <a:r>
                <a:rPr lang="da-DK" sz="1100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 - area of buildings from Base</a:t>
              </a:r>
              <a:r>
                <a:rPr lang="da-DK" sz="1100" baseline="0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 Year</a:t>
              </a:r>
              <a:r>
                <a:rPr lang="da-DK" sz="1100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 in year t. </a:t>
              </a:r>
              <a:endParaRPr lang="da-DK">
                <a:effectLst/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  <a:p>
              <a:pPr eaLnBrk="1" fontAlgn="auto" latinLnBrk="0" hangingPunct="1"/>
              <a:r>
                <a:rPr lang="en-GB" sz="1100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𝐵</a:t>
              </a:r>
              <a:r>
                <a:rPr lang="en-GB" sz="1100" b="0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𝑎𝑠𝑒</a:t>
              </a:r>
              <a:r>
                <a:rPr lang="da-DK" sz="1100" baseline="0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 - area in Base Year.</a:t>
              </a:r>
              <a:endParaRPr lang="da-DK">
                <a:effectLst/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  <a:p>
              <a:r>
                <a:rPr lang="da-DK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GB" sz="1100" b="0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𝐷𝑒𝑚𝑜𝑙</a:t>
              </a:r>
              <a:r>
                <a:rPr lang="da-DK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</a:t>
              </a:r>
              <a:r>
                <a:rPr lang="en-GB" sz="1100" b="0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𝑡</a:t>
              </a:r>
              <a:r>
                <a:rPr lang="da-DK" sz="1100" baseline="0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 - </a:t>
              </a:r>
              <a:r>
                <a:rPr lang="da-DK" sz="1100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area demolished between Base year and year t.</a:t>
              </a:r>
            </a:p>
            <a:p>
              <a:r>
                <a:rPr lang="da-DK" sz="1100" baseline="0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Demolition rates are in table X7:AF30.</a:t>
              </a:r>
            </a:p>
            <a:p>
              <a:endParaRPr lang="da-DK" sz="1100" baseline="0">
                <a:solidFill>
                  <a:schemeClr val="dk1"/>
                </a:solidFill>
                <a:effectLst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endParaRPr>
            </a:p>
            <a:p>
              <a:r>
                <a:rPr lang="da-DK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rPr>
                <a:t>Buidlings are divided on Central</a:t>
              </a:r>
              <a:r>
                <a:rPr lang="da-DK" baseline="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rPr>
                <a:t>, Decentral and Individual (fourth letter coumn H), Single-family and Multi-family (fifthe letter) and construction year (before and after 1972)</a:t>
              </a:r>
              <a:endParaRPr lang="da-DK">
                <a:effectLst/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  <a:p>
              <a:endParaRPr lang="da-DK" sz="1100"/>
            </a:p>
            <a:p>
              <a:endParaRPr lang="da-DK" sz="1100"/>
            </a:p>
            <a:p>
              <a:endParaRPr lang="da-DK" sz="1100"/>
            </a:p>
          </xdr:txBody>
        </xdr:sp>
      </mc:Fallback>
    </mc:AlternateContent>
    <xdr:clientData/>
  </xdr:twoCellAnchor>
  <xdr:twoCellAnchor>
    <xdr:from>
      <xdr:col>10</xdr:col>
      <xdr:colOff>23813</xdr:colOff>
      <xdr:row>4</xdr:row>
      <xdr:rowOff>9522</xdr:rowOff>
    </xdr:from>
    <xdr:to>
      <xdr:col>12</xdr:col>
      <xdr:colOff>723900</xdr:colOff>
      <xdr:row>21</xdr:row>
      <xdr:rowOff>166689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00000000-0008-0000-0000-000008000000}"/>
                </a:ext>
              </a:extLst>
            </xdr:cNvPr>
            <xdr:cNvSpPr txBox="1"/>
          </xdr:nvSpPr>
          <xdr:spPr>
            <a:xfrm>
              <a:off x="8362270" y="760636"/>
              <a:ext cx="2376487" cy="3346682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da-DK" sz="1100">
                  <a:latin typeface="Times New Roman" panose="02020603050405020304" pitchFamily="18" charset="0"/>
                  <a:cs typeface="Times New Roman" panose="02020603050405020304" pitchFamily="18" charset="0"/>
                </a:rPr>
                <a:t>Area of new buildings </a:t>
              </a:r>
              <a:r>
                <a:rPr lang="da-DK" sz="1100" baseline="0">
                  <a:latin typeface="Times New Roman" panose="02020603050405020304" pitchFamily="18" charset="0"/>
                  <a:cs typeface="Times New Roman" panose="02020603050405020304" pitchFamily="18" charset="0"/>
                </a:rPr>
                <a:t>is increasing due to construction. Theay are calculated as a difference between housing demand and existing buildings from Base Year:</a:t>
              </a:r>
            </a:p>
            <a:p>
              <a:endParaRPr lang="da-DK" sz="1100" baseline="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  <a:p>
              <a14:m>
                <m:oMath xmlns:m="http://schemas.openxmlformats.org/officeDocument/2006/math">
                  <m:sSub>
                    <m:sSubPr>
                      <m:ctrlPr>
                        <a:rPr lang="da-DK" sz="11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GB" sz="1100" b="0" i="1">
                          <a:solidFill>
                            <a:schemeClr val="dk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𝑁𝑒𝑤</m:t>
                      </m:r>
                    </m:e>
                    <m:sub>
                      <m:r>
                        <a:rPr lang="en-GB" sz="1100" b="0" i="1">
                          <a:solidFill>
                            <a:schemeClr val="dk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𝑡</m:t>
                      </m:r>
                    </m:sub>
                  </m:sSub>
                  <m:r>
                    <a:rPr lang="da-DK" sz="1100" i="1">
                      <a:solidFill>
                        <a:schemeClr val="dk1"/>
                      </a:solidFill>
                      <a:effectLst/>
                      <a:latin typeface="Cambria Math"/>
                      <a:ea typeface="+mn-ea"/>
                      <a:cs typeface="+mn-cs"/>
                    </a:rPr>
                    <m:t>=</m:t>
                  </m:r>
                  <m:sSub>
                    <m:sSubPr>
                      <m:ctrlPr>
                        <a:rPr lang="da-DK" sz="11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GB" sz="1100" b="0" i="1">
                          <a:solidFill>
                            <a:schemeClr val="dk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𝐷𝑒𝑚𝑎𝑛𝑑</m:t>
                      </m:r>
                    </m:e>
                    <m:sub>
                      <m:r>
                        <a:rPr lang="en-GB" sz="1100" b="0" i="1">
                          <a:solidFill>
                            <a:schemeClr val="dk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𝑡</m:t>
                      </m:r>
                    </m:sub>
                  </m:sSub>
                </m:oMath>
              </a14:m>
              <a:r>
                <a:rPr lang="da-DK" sz="1100" baseline="0">
                  <a:latin typeface="Times New Roman" panose="02020603050405020304" pitchFamily="18" charset="0"/>
                  <a:cs typeface="Times New Roman" panose="02020603050405020304" pitchFamily="18" charset="0"/>
                </a:rPr>
                <a:t> - </a:t>
              </a:r>
              <a14:m>
                <m:oMath xmlns:m="http://schemas.openxmlformats.org/officeDocument/2006/math">
                  <m:sSub>
                    <m:sSubPr>
                      <m:ctrlPr>
                        <a:rPr lang="da-DK" sz="11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GB" sz="1100" b="0" i="1">
                          <a:solidFill>
                            <a:schemeClr val="dk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𝑆𝑇𝑂𝐶𝐾</m:t>
                      </m:r>
                    </m:e>
                    <m:sub>
                      <m:r>
                        <a:rPr lang="en-GB" sz="1100" b="0" i="1">
                          <a:solidFill>
                            <a:schemeClr val="dk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𝑡</m:t>
                      </m:r>
                    </m:sub>
                  </m:sSub>
                </m:oMath>
              </a14:m>
              <a:r>
                <a:rPr lang="da-DK" sz="1100" baseline="0">
                  <a:latin typeface="Times New Roman" panose="02020603050405020304" pitchFamily="18" charset="0"/>
                  <a:cs typeface="Times New Roman" panose="02020603050405020304" pitchFamily="18" charset="0"/>
                </a:rPr>
                <a:t> </a:t>
              </a:r>
            </a:p>
            <a:p>
              <a:endParaRPr lang="da-DK" sz="1100" baseline="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  <a:p>
              <a14:m>
                <m:oMath xmlns:m="http://schemas.openxmlformats.org/officeDocument/2006/math">
                  <m:sSub>
                    <m:sSubPr>
                      <m:ctrlPr>
                        <a:rPr lang="da-DK" sz="11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GB" sz="1100" b="0" i="1">
                          <a:solidFill>
                            <a:schemeClr val="dk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𝑁𝑒𝑤</m:t>
                      </m:r>
                    </m:e>
                    <m:sub>
                      <m:r>
                        <a:rPr lang="en-GB" sz="1100" b="0" i="1">
                          <a:solidFill>
                            <a:schemeClr val="dk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𝑡</m:t>
                      </m:r>
                    </m:sub>
                  </m:sSub>
                </m:oMath>
              </a14:m>
              <a:r>
                <a:rPr lang="da-DK" sz="1100" baseline="0">
                  <a:latin typeface="Times New Roman" panose="02020603050405020304" pitchFamily="18" charset="0"/>
                  <a:cs typeface="Times New Roman" panose="02020603050405020304" pitchFamily="18" charset="0"/>
                </a:rPr>
                <a:t> - area of buildings built after Base year</a:t>
              </a: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sSub>
                    <m:sSubPr>
                      <m:ctrlPr>
                        <a:rPr lang="da-DK" sz="11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GB" sz="1100" b="0" i="1">
                          <a:solidFill>
                            <a:schemeClr val="dk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𝑆𝑇𝑂𝐶𝐾</m:t>
                      </m:r>
                    </m:e>
                    <m:sub>
                      <m:r>
                        <a:rPr lang="en-GB" sz="1100" b="0" i="1">
                          <a:solidFill>
                            <a:schemeClr val="dk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𝑡</m:t>
                      </m:r>
                    </m:sub>
                  </m:sSub>
                </m:oMath>
              </a14:m>
              <a:r>
                <a:rPr lang="da-DK" sz="1100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 - area of buildings from Base</a:t>
              </a:r>
              <a:r>
                <a:rPr lang="da-DK" sz="1100" baseline="0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 Year</a:t>
              </a:r>
              <a:r>
                <a:rPr lang="da-DK" sz="1100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 in year t. </a:t>
              </a:r>
              <a:endParaRPr lang="da-DK">
                <a:effectLst/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sSub>
                    <m:sSubPr>
                      <m:ctrlPr>
                        <a:rPr lang="da-DK" sz="11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GB" sz="1100" b="0" i="1">
                          <a:solidFill>
                            <a:schemeClr val="dk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𝐷𝑒𝑚𝑎𝑛𝑑</m:t>
                      </m:r>
                    </m:e>
                    <m:sub>
                      <m:r>
                        <a:rPr lang="en-GB" sz="1100" b="0" i="1">
                          <a:solidFill>
                            <a:schemeClr val="dk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𝑡</m:t>
                      </m:r>
                    </m:sub>
                  </m:sSub>
                </m:oMath>
              </a14:m>
              <a:r>
                <a:rPr lang="da-DK" sz="1100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 - Hosusing</a:t>
              </a:r>
              <a:r>
                <a:rPr lang="da-DK" sz="1100" baseline="0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 demand </a:t>
              </a:r>
              <a:r>
                <a:rPr lang="da-DK" sz="1100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in year t. This is projected by DREAM</a:t>
              </a:r>
              <a:r>
                <a:rPr lang="da-DK" sz="1100" baseline="0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 group.</a:t>
              </a:r>
              <a:endParaRPr lang="da-DK">
                <a:effectLst/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  <a:p>
              <a:endParaRPr lang="da-DK" sz="1100" baseline="0">
                <a:solidFill>
                  <a:schemeClr val="dk1"/>
                </a:solidFill>
                <a:effectLst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endParaRPr>
            </a:p>
            <a:p>
              <a:r>
                <a:rPr lang="da-DK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rPr>
                <a:t>Buidlings are divided on Central</a:t>
              </a:r>
              <a:r>
                <a:rPr lang="da-DK" baseline="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rPr>
                <a:t>, Decentral and Individual (fourth letter column Q), Single-family and Multi-family (fifth letter; D and M) and construction period (NEW)</a:t>
              </a:r>
              <a:endParaRPr lang="da-DK">
                <a:effectLst/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  <a:p>
              <a:endParaRPr lang="da-DK" sz="110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  <a:p>
              <a:endParaRPr lang="da-DK" sz="110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00000000-0008-0000-0000-000008000000}"/>
                </a:ext>
              </a:extLst>
            </xdr:cNvPr>
            <xdr:cNvSpPr txBox="1"/>
          </xdr:nvSpPr>
          <xdr:spPr>
            <a:xfrm>
              <a:off x="8362270" y="760636"/>
              <a:ext cx="2376487" cy="3346682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da-DK" sz="1100">
                  <a:latin typeface="Times New Roman" panose="02020603050405020304" pitchFamily="18" charset="0"/>
                  <a:cs typeface="Times New Roman" panose="02020603050405020304" pitchFamily="18" charset="0"/>
                </a:rPr>
                <a:t>Area of new buildings </a:t>
              </a:r>
              <a:r>
                <a:rPr lang="da-DK" sz="1100" baseline="0">
                  <a:latin typeface="Times New Roman" panose="02020603050405020304" pitchFamily="18" charset="0"/>
                  <a:cs typeface="Times New Roman" panose="02020603050405020304" pitchFamily="18" charset="0"/>
                </a:rPr>
                <a:t>is increasing due to construction. Theay are calculated as a difference between housing demand and existing buildings from Base Year:</a:t>
              </a:r>
            </a:p>
            <a:p>
              <a:endParaRPr lang="da-DK" sz="1100" baseline="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  <a:p>
              <a:r>
                <a:rPr lang="da-DK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GB" sz="1100" b="0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𝑁𝑒𝑤</a:t>
              </a:r>
              <a:r>
                <a:rPr lang="da-DK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</a:t>
              </a:r>
              <a:r>
                <a:rPr lang="en-GB" sz="1100" b="0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𝑡</a:t>
              </a:r>
              <a:r>
                <a:rPr lang="da-DK" sz="1100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=</a:t>
              </a:r>
              <a:r>
                <a:rPr lang="da-DK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GB" sz="1100" b="0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𝐷𝑒𝑚𝑎𝑛𝑑</a:t>
              </a:r>
              <a:r>
                <a:rPr lang="da-DK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</a:t>
              </a:r>
              <a:r>
                <a:rPr lang="en-GB" sz="1100" b="0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𝑡</a:t>
              </a:r>
              <a:r>
                <a:rPr lang="da-DK" sz="1100" baseline="0">
                  <a:latin typeface="Times New Roman" panose="02020603050405020304" pitchFamily="18" charset="0"/>
                  <a:cs typeface="Times New Roman" panose="02020603050405020304" pitchFamily="18" charset="0"/>
                </a:rPr>
                <a:t> - </a:t>
              </a:r>
              <a:r>
                <a:rPr lang="da-DK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GB" sz="1100" b="0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𝑆𝑇𝑂𝐶𝐾</a:t>
              </a:r>
              <a:r>
                <a:rPr lang="da-DK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</a:t>
              </a:r>
              <a:r>
                <a:rPr lang="en-GB" sz="1100" b="0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𝑡</a:t>
              </a:r>
              <a:r>
                <a:rPr lang="da-DK" sz="1100" baseline="0">
                  <a:latin typeface="Times New Roman" panose="02020603050405020304" pitchFamily="18" charset="0"/>
                  <a:cs typeface="Times New Roman" panose="02020603050405020304" pitchFamily="18" charset="0"/>
                </a:rPr>
                <a:t> </a:t>
              </a:r>
            </a:p>
            <a:p>
              <a:endParaRPr lang="da-DK" sz="1100" baseline="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  <a:p>
              <a:r>
                <a:rPr lang="da-DK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GB" sz="1100" b="0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𝑁𝑒𝑤</a:t>
              </a:r>
              <a:r>
                <a:rPr lang="da-DK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</a:t>
              </a:r>
              <a:r>
                <a:rPr lang="en-GB" sz="1100" b="0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𝑡</a:t>
              </a:r>
              <a:r>
                <a:rPr lang="da-DK" sz="1100" baseline="0">
                  <a:latin typeface="Times New Roman" panose="02020603050405020304" pitchFamily="18" charset="0"/>
                  <a:cs typeface="Times New Roman" panose="02020603050405020304" pitchFamily="18" charset="0"/>
                </a:rPr>
                <a:t> - area of buildings built after Base year</a:t>
              </a: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da-DK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GB" sz="1100" b="0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𝑆𝑇𝑂𝐶𝐾</a:t>
              </a:r>
              <a:r>
                <a:rPr lang="da-DK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</a:t>
              </a:r>
              <a:r>
                <a:rPr lang="en-GB" sz="1100" b="0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𝑡</a:t>
              </a:r>
              <a:r>
                <a:rPr lang="da-DK" sz="1100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 - area of buildings from Base</a:t>
              </a:r>
              <a:r>
                <a:rPr lang="da-DK" sz="1100" baseline="0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 Year</a:t>
              </a:r>
              <a:r>
                <a:rPr lang="da-DK" sz="1100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 in year t. </a:t>
              </a:r>
              <a:endParaRPr lang="da-DK">
                <a:effectLst/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da-DK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GB" sz="1100" b="0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𝐷𝑒𝑚𝑎𝑛𝑑</a:t>
              </a:r>
              <a:r>
                <a:rPr lang="da-DK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</a:t>
              </a:r>
              <a:r>
                <a:rPr lang="en-GB" sz="1100" b="0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𝑡</a:t>
              </a:r>
              <a:r>
                <a:rPr lang="da-DK" sz="1100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 - Hosusing</a:t>
              </a:r>
              <a:r>
                <a:rPr lang="da-DK" sz="1100" baseline="0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 demand </a:t>
              </a:r>
              <a:r>
                <a:rPr lang="da-DK" sz="1100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in year t. This is projected by DREAM</a:t>
              </a:r>
              <a:r>
                <a:rPr lang="da-DK" sz="1100" baseline="0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 group.</a:t>
              </a:r>
              <a:endParaRPr lang="da-DK">
                <a:effectLst/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  <a:p>
              <a:endParaRPr lang="da-DK" sz="1100" baseline="0">
                <a:solidFill>
                  <a:schemeClr val="dk1"/>
                </a:solidFill>
                <a:effectLst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endParaRPr>
            </a:p>
            <a:p>
              <a:r>
                <a:rPr lang="da-DK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rPr>
                <a:t>Buidlings are divided on Central</a:t>
              </a:r>
              <a:r>
                <a:rPr lang="da-DK" baseline="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rPr>
                <a:t>, Decentral and Individual (fourth letter column Q), Single-family and Multi-family (fifth letter; D and M) and construction period (NEW)</a:t>
              </a:r>
              <a:endParaRPr lang="da-DK">
                <a:effectLst/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  <a:p>
              <a:endParaRPr lang="da-DK" sz="110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  <a:p>
              <a:endParaRPr lang="da-DK" sz="110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</mc:Fallback>
    </mc:AlternateContent>
    <xdr:clientData/>
  </xdr:twoCellAnchor>
  <xdr:twoCellAnchor>
    <xdr:from>
      <xdr:col>24</xdr:col>
      <xdr:colOff>23813</xdr:colOff>
      <xdr:row>0</xdr:row>
      <xdr:rowOff>0</xdr:rowOff>
    </xdr:from>
    <xdr:to>
      <xdr:col>36</xdr:col>
      <xdr:colOff>11906</xdr:colOff>
      <xdr:row>5</xdr:row>
      <xdr:rowOff>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13370719" y="0"/>
          <a:ext cx="11620500" cy="96440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/>
            <a:t>Annual demolition</a:t>
          </a:r>
          <a:r>
            <a:rPr lang="da-DK" sz="1100" baseline="0"/>
            <a:t> rates relative to the area existing in 2010. Divided on East and West, Single-family and Multi-family, Central, Decentral and Individual and Before and After 1972. The annual demolition rate of 0.25 % is assumed from the Renovation Strategy , page  16 (http://www.ens.dk/sites/ens.dk/files/byggeri/Strategi-for-energirenovering-af-bygninger/strategi-for-energirenovering-af-bygninger-web-050514.pdf). SBi report "LEVETIDER AF BYGNINGSDELE VED VURDERING AF BÆREDYGTIGHED OG TOTALØKONOMI" estimates  demolition rate to be 0.3 %.</a:t>
          </a:r>
        </a:p>
        <a:p>
          <a:r>
            <a:rPr lang="da-DK" sz="1100"/>
            <a:t>By changing the yellow</a:t>
          </a:r>
          <a:r>
            <a:rPr lang="da-DK" sz="1100" baseline="0"/>
            <a:t> fields , the average demolition rates are changing. If they are outside of stated limits, the fields become red.</a:t>
          </a:r>
          <a:endParaRPr lang="da-DK" sz="1100"/>
        </a:p>
      </xdr:txBody>
    </xdr:sp>
    <xdr:clientData/>
  </xdr:twoCellAnchor>
  <xdr:twoCellAnchor>
    <xdr:from>
      <xdr:col>36</xdr:col>
      <xdr:colOff>47625</xdr:colOff>
      <xdr:row>91</xdr:row>
      <xdr:rowOff>166688</xdr:rowOff>
    </xdr:from>
    <xdr:to>
      <xdr:col>42</xdr:col>
      <xdr:colOff>47626</xdr:colOff>
      <xdr:row>94</xdr:row>
      <xdr:rowOff>35720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25026938" y="17907001"/>
          <a:ext cx="3643313" cy="464344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/>
            <a:t>This table is not used</a:t>
          </a:r>
          <a:r>
            <a:rPr lang="da-DK" sz="1100" baseline="0"/>
            <a:t> in TIMES. It is  used  to plot illustrative graphs.</a:t>
          </a:r>
          <a:endParaRPr lang="da-DK" sz="1100"/>
        </a:p>
      </xdr:txBody>
    </xdr:sp>
    <xdr:clientData/>
  </xdr:twoCellAnchor>
  <xdr:twoCellAnchor>
    <xdr:from>
      <xdr:col>37</xdr:col>
      <xdr:colOff>0</xdr:colOff>
      <xdr:row>48</xdr:row>
      <xdr:rowOff>11907</xdr:rowOff>
    </xdr:from>
    <xdr:to>
      <xdr:col>43</xdr:col>
      <xdr:colOff>0</xdr:colOff>
      <xdr:row>50</xdr:row>
      <xdr:rowOff>71437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/>
      </xdr:nvSpPr>
      <xdr:spPr>
        <a:xfrm>
          <a:off x="25586531" y="9417845"/>
          <a:ext cx="3643313" cy="452436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/>
            <a:t>This table is not used</a:t>
          </a:r>
          <a:r>
            <a:rPr lang="da-DK" sz="1100" baseline="0"/>
            <a:t> in TIMES. It is  used  to plot illustrative graphs.</a:t>
          </a:r>
          <a:endParaRPr lang="da-DK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37</xdr:col>
      <xdr:colOff>13607</xdr:colOff>
      <xdr:row>64</xdr:row>
      <xdr:rowOff>27214</xdr:rowOff>
    </xdr:from>
    <xdr:to>
      <xdr:col>50</xdr:col>
      <xdr:colOff>598714</xdr:colOff>
      <xdr:row>89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36</xdr:col>
      <xdr:colOff>612319</xdr:colOff>
      <xdr:row>1</xdr:row>
      <xdr:rowOff>1</xdr:rowOff>
    </xdr:from>
    <xdr:to>
      <xdr:col>53</xdr:col>
      <xdr:colOff>0</xdr:colOff>
      <xdr:row>22</xdr:row>
      <xdr:rowOff>149678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36</xdr:col>
      <xdr:colOff>612320</xdr:colOff>
      <xdr:row>22</xdr:row>
      <xdr:rowOff>163285</xdr:rowOff>
    </xdr:from>
    <xdr:to>
      <xdr:col>53</xdr:col>
      <xdr:colOff>13607</xdr:colOff>
      <xdr:row>46</xdr:row>
      <xdr:rowOff>122465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</xdr:row>
      <xdr:rowOff>11903</xdr:rowOff>
    </xdr:from>
    <xdr:to>
      <xdr:col>3</xdr:col>
      <xdr:colOff>0</xdr:colOff>
      <xdr:row>24</xdr:row>
      <xdr:rowOff>154781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00000000-0008-0000-0100-000005000000}"/>
                </a:ext>
              </a:extLst>
            </xdr:cNvPr>
            <xdr:cNvSpPr txBox="1"/>
          </xdr:nvSpPr>
          <xdr:spPr>
            <a:xfrm>
              <a:off x="0" y="783428"/>
              <a:ext cx="1876425" cy="3990978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da-DK" sz="1100">
                  <a:latin typeface="Times New Roman" panose="02020603050405020304" pitchFamily="18" charset="0"/>
                  <a:cs typeface="Times New Roman" panose="02020603050405020304" pitchFamily="18" charset="0"/>
                </a:rPr>
                <a:t>Area of buildings from Base Year</a:t>
              </a:r>
              <a:r>
                <a:rPr lang="da-DK" sz="1100" baseline="0">
                  <a:latin typeface="Times New Roman" panose="02020603050405020304" pitchFamily="18" charset="0"/>
                  <a:cs typeface="Times New Roman" panose="02020603050405020304" pitchFamily="18" charset="0"/>
                </a:rPr>
                <a:t> is decreasing due to demolition.</a:t>
              </a:r>
            </a:p>
            <a:p>
              <a:endParaRPr lang="da-DK" sz="1100" baseline="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  <a:p>
              <a:pPr eaLnBrk="1" fontAlgn="auto" latinLnBrk="0" hangingPunct="1"/>
              <a14:m>
                <m:oMath xmlns:m="http://schemas.openxmlformats.org/officeDocument/2006/math">
                  <m:sSub>
                    <m:sSubPr>
                      <m:ctrlPr>
                        <a:rPr lang="da-DK" sz="11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GB" sz="1100" b="0" i="1">
                          <a:solidFill>
                            <a:schemeClr val="dk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𝑆𝑇𝑂𝐶𝐾</m:t>
                      </m:r>
                    </m:e>
                    <m:sub>
                      <m:r>
                        <a:rPr lang="en-GB" sz="1100" b="0" i="1">
                          <a:solidFill>
                            <a:schemeClr val="dk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𝑡</m:t>
                      </m:r>
                    </m:sub>
                  </m:sSub>
                  <m:r>
                    <a:rPr lang="da-DK" sz="1100" i="1">
                      <a:solidFill>
                        <a:schemeClr val="dk1"/>
                      </a:solidFill>
                      <a:effectLst/>
                      <a:latin typeface="Cambria Math"/>
                      <a:ea typeface="+mn-ea"/>
                      <a:cs typeface="+mn-cs"/>
                    </a:rPr>
                    <m:t>=</m:t>
                  </m:r>
                </m:oMath>
              </a14:m>
              <a:r>
                <a:rPr lang="da-DK" sz="1100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 </a:t>
              </a:r>
              <a14:m>
                <m:oMath xmlns:m="http://schemas.openxmlformats.org/officeDocument/2006/math">
                  <m:r>
                    <a:rPr lang="en-GB" sz="1100" i="1">
                      <a:solidFill>
                        <a:schemeClr val="dk1"/>
                      </a:solidFill>
                      <a:effectLst/>
                      <a:latin typeface="Cambria Math"/>
                      <a:ea typeface="+mn-ea"/>
                      <a:cs typeface="+mn-cs"/>
                    </a:rPr>
                    <m:t>𝐵</m:t>
                  </m:r>
                  <m:r>
                    <a:rPr lang="en-GB" sz="1100" b="0" i="1">
                      <a:solidFill>
                        <a:schemeClr val="dk1"/>
                      </a:solidFill>
                      <a:effectLst/>
                      <a:latin typeface="Cambria Math"/>
                      <a:ea typeface="+mn-ea"/>
                      <a:cs typeface="+mn-cs"/>
                    </a:rPr>
                    <m:t>𝑎𝑠𝑒</m:t>
                  </m:r>
                  <m:r>
                    <a:rPr lang="en-GB" sz="1100" b="0" i="1">
                      <a:solidFill>
                        <a:schemeClr val="dk1"/>
                      </a:solidFill>
                      <a:effectLst/>
                      <a:latin typeface="Cambria Math"/>
                      <a:ea typeface="+mn-ea"/>
                      <a:cs typeface="+mn-cs"/>
                    </a:rPr>
                    <m:t>−</m:t>
                  </m:r>
                  <m:sSub>
                    <m:sSubPr>
                      <m:ctrlPr>
                        <a:rPr lang="da-DK" sz="11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GB" sz="1100" b="0" i="1">
                          <a:solidFill>
                            <a:schemeClr val="dk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𝐷𝑒𝑚𝑜𝑙</m:t>
                      </m:r>
                    </m:e>
                    <m:sub>
                      <m:r>
                        <a:rPr lang="en-GB" sz="1100" b="0" i="1">
                          <a:solidFill>
                            <a:schemeClr val="dk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𝑡</m:t>
                      </m:r>
                    </m:sub>
                  </m:sSub>
                </m:oMath>
              </a14:m>
              <a:endParaRPr lang="da-DK">
                <a:effectLst/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  <a:p>
              <a:pPr eaLnBrk="1" fontAlgn="auto" latinLnBrk="0" hangingPunct="1"/>
              <a:endParaRPr lang="da-DK">
                <a:effectLst/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  <a:p>
              <a:pPr eaLnBrk="1" fontAlgn="auto" latinLnBrk="0" hangingPunct="1"/>
              <a14:m>
                <m:oMath xmlns:m="http://schemas.openxmlformats.org/officeDocument/2006/math">
                  <m:sSub>
                    <m:sSubPr>
                      <m:ctrlPr>
                        <a:rPr lang="da-DK" sz="11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GB" sz="1100" b="0" i="1">
                          <a:solidFill>
                            <a:schemeClr val="dk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𝑆𝑇𝑂𝐶𝐾</m:t>
                      </m:r>
                    </m:e>
                    <m:sub>
                      <m:r>
                        <a:rPr lang="en-GB" sz="1100" b="0" i="1">
                          <a:solidFill>
                            <a:schemeClr val="dk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𝑡</m:t>
                      </m:r>
                    </m:sub>
                  </m:sSub>
                </m:oMath>
              </a14:m>
              <a:r>
                <a:rPr lang="da-DK" sz="1100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 - area of buildings from Base</a:t>
              </a:r>
              <a:r>
                <a:rPr lang="da-DK" sz="1100" baseline="0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 Year</a:t>
              </a:r>
              <a:r>
                <a:rPr lang="da-DK" sz="1100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 in year t. </a:t>
              </a:r>
              <a:endParaRPr lang="da-DK">
                <a:effectLst/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  <a:p>
              <a:pPr eaLnBrk="1" fontAlgn="auto" latinLnBrk="0" hangingPunct="1"/>
              <a14:m>
                <m:oMath xmlns:m="http://schemas.openxmlformats.org/officeDocument/2006/math">
                  <m:r>
                    <a:rPr lang="en-GB" sz="1100" i="1">
                      <a:solidFill>
                        <a:schemeClr val="dk1"/>
                      </a:solidFill>
                      <a:effectLst/>
                      <a:latin typeface="Cambria Math"/>
                      <a:ea typeface="+mn-ea"/>
                      <a:cs typeface="+mn-cs"/>
                    </a:rPr>
                    <m:t>𝐵</m:t>
                  </m:r>
                  <m:r>
                    <a:rPr lang="en-GB" sz="1100" b="0" i="1">
                      <a:solidFill>
                        <a:schemeClr val="dk1"/>
                      </a:solidFill>
                      <a:effectLst/>
                      <a:latin typeface="Cambria Math"/>
                      <a:ea typeface="+mn-ea"/>
                      <a:cs typeface="+mn-cs"/>
                    </a:rPr>
                    <m:t>𝑎𝑠𝑒</m:t>
                  </m:r>
                </m:oMath>
              </a14:m>
              <a:r>
                <a:rPr lang="da-DK" sz="1100" baseline="0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 - area in Base Year.</a:t>
              </a:r>
              <a:endParaRPr lang="da-DK">
                <a:effectLst/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  <a:p>
              <a14:m>
                <m:oMath xmlns:m="http://schemas.openxmlformats.org/officeDocument/2006/math">
                  <m:sSub>
                    <m:sSubPr>
                      <m:ctrlPr>
                        <a:rPr lang="da-DK" sz="11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GB" sz="1100" b="0" i="1">
                          <a:solidFill>
                            <a:schemeClr val="dk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𝐷𝑒𝑚𝑜𝑙</m:t>
                      </m:r>
                    </m:e>
                    <m:sub>
                      <m:r>
                        <a:rPr lang="en-GB" sz="1100" b="0" i="1">
                          <a:solidFill>
                            <a:schemeClr val="dk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𝑡</m:t>
                      </m:r>
                    </m:sub>
                  </m:sSub>
                </m:oMath>
              </a14:m>
              <a:r>
                <a:rPr lang="da-DK" sz="1100" baseline="0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 - </a:t>
              </a:r>
              <a:r>
                <a:rPr lang="da-DK" sz="1100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area demolished between Base year and year t.</a:t>
              </a:r>
            </a:p>
            <a:p>
              <a:r>
                <a:rPr lang="da-DK" sz="1100" baseline="0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Demolition rates are in table X7:AF30.</a:t>
              </a:r>
            </a:p>
            <a:p>
              <a:endParaRPr lang="da-DK" sz="1100" baseline="0">
                <a:solidFill>
                  <a:schemeClr val="dk1"/>
                </a:solidFill>
                <a:effectLst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endParaRPr>
            </a:p>
            <a:p>
              <a:r>
                <a:rPr lang="da-DK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rPr>
                <a:t>Buidlings are divided on Central</a:t>
              </a:r>
              <a:r>
                <a:rPr lang="da-DK" baseline="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rPr>
                <a:t>, Decentral and Individual (fourth letter coumn H), Single-family and Multi-family (fifthe letter) and construction year (before and after 1972)</a:t>
              </a:r>
              <a:endParaRPr lang="da-DK">
                <a:effectLst/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  <a:p>
              <a:endParaRPr lang="da-DK" sz="1100"/>
            </a:p>
            <a:p>
              <a:endParaRPr lang="da-DK" sz="1100"/>
            </a:p>
            <a:p>
              <a:endParaRPr lang="da-DK" sz="1100"/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0" y="783428"/>
              <a:ext cx="1876425" cy="3990978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da-DK" sz="1100">
                  <a:latin typeface="Times New Roman" panose="02020603050405020304" pitchFamily="18" charset="0"/>
                  <a:cs typeface="Times New Roman" panose="02020603050405020304" pitchFamily="18" charset="0"/>
                </a:rPr>
                <a:t>Area of buildings from Base Year</a:t>
              </a:r>
              <a:r>
                <a:rPr lang="da-DK" sz="1100" baseline="0">
                  <a:latin typeface="Times New Roman" panose="02020603050405020304" pitchFamily="18" charset="0"/>
                  <a:cs typeface="Times New Roman" panose="02020603050405020304" pitchFamily="18" charset="0"/>
                </a:rPr>
                <a:t> is decreasing due to demolition.</a:t>
              </a:r>
            </a:p>
            <a:p>
              <a:endParaRPr lang="da-DK" sz="1100" baseline="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  <a:p>
              <a:pPr eaLnBrk="1" fontAlgn="auto" latinLnBrk="0" hangingPunct="1"/>
              <a:r>
                <a:rPr lang="da-DK" sz="1100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〖</a:t>
              </a:r>
              <a:r>
                <a:rPr lang="en-GB" sz="1100" b="0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𝑆𝑇𝑂𝐶𝐾</a:t>
              </a:r>
              <a:r>
                <a:rPr lang="da-DK" sz="1100" b="0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〗_</a:t>
              </a:r>
              <a:r>
                <a:rPr lang="en-GB" sz="1100" b="0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𝑡</a:t>
              </a:r>
              <a:r>
                <a:rPr lang="da-DK" sz="1100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=</a:t>
              </a:r>
              <a:r>
                <a:rPr lang="da-DK" sz="1100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 </a:t>
              </a:r>
              <a:r>
                <a:rPr lang="en-GB" sz="1100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𝐵</a:t>
              </a:r>
              <a:r>
                <a:rPr lang="en-GB" sz="1100" b="0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𝑎𝑠𝑒−</a:t>
              </a:r>
              <a:r>
                <a:rPr lang="da-DK" sz="1100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〖</a:t>
              </a:r>
              <a:r>
                <a:rPr lang="en-GB" sz="1100" b="0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𝐷𝑒𝑚𝑜𝑙</a:t>
              </a:r>
              <a:r>
                <a:rPr lang="da-DK" sz="1100" b="0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〗_</a:t>
              </a:r>
              <a:r>
                <a:rPr lang="en-GB" sz="1100" b="0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𝑡</a:t>
              </a:r>
              <a:endParaRPr lang="da-DK">
                <a:effectLst/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  <a:p>
              <a:pPr eaLnBrk="1" fontAlgn="auto" latinLnBrk="0" hangingPunct="1"/>
              <a:endParaRPr lang="da-DK">
                <a:effectLst/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  <a:p>
              <a:pPr eaLnBrk="1" fontAlgn="auto" latinLnBrk="0" hangingPunct="1"/>
              <a:r>
                <a:rPr lang="da-DK" sz="1100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〖</a:t>
              </a:r>
              <a:r>
                <a:rPr lang="en-GB" sz="1100" b="0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𝑆𝑇𝑂𝐶𝐾</a:t>
              </a:r>
              <a:r>
                <a:rPr lang="da-DK" sz="1100" b="0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〗_</a:t>
              </a:r>
              <a:r>
                <a:rPr lang="en-GB" sz="1100" b="0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𝑡</a:t>
              </a:r>
              <a:r>
                <a:rPr lang="da-DK" sz="1100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 - area of buildings from Base</a:t>
              </a:r>
              <a:r>
                <a:rPr lang="da-DK" sz="1100" baseline="0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 Year</a:t>
              </a:r>
              <a:r>
                <a:rPr lang="da-DK" sz="1100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 in year t. </a:t>
              </a:r>
              <a:endParaRPr lang="da-DK">
                <a:effectLst/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  <a:p>
              <a:pPr eaLnBrk="1" fontAlgn="auto" latinLnBrk="0" hangingPunct="1"/>
              <a:r>
                <a:rPr lang="en-GB" sz="1100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𝐵</a:t>
              </a:r>
              <a:r>
                <a:rPr lang="en-GB" sz="1100" b="0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𝑎𝑠𝑒</a:t>
              </a:r>
              <a:r>
                <a:rPr lang="da-DK" sz="1100" baseline="0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 - area in Base Year.</a:t>
              </a:r>
              <a:endParaRPr lang="da-DK">
                <a:effectLst/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  <a:p>
              <a:r>
                <a:rPr lang="da-DK" sz="1100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〖</a:t>
              </a:r>
              <a:r>
                <a:rPr lang="en-GB" sz="1100" b="0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𝐷𝑒𝑚𝑜𝑙</a:t>
              </a:r>
              <a:r>
                <a:rPr lang="da-DK" sz="1100" b="0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〗_</a:t>
              </a:r>
              <a:r>
                <a:rPr lang="en-GB" sz="1100" b="0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𝑡</a:t>
              </a:r>
              <a:r>
                <a:rPr lang="da-DK" sz="1100" baseline="0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 - </a:t>
              </a:r>
              <a:r>
                <a:rPr lang="da-DK" sz="1100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area demolished between Base year and year t.</a:t>
              </a:r>
            </a:p>
            <a:p>
              <a:r>
                <a:rPr lang="da-DK" sz="1100" baseline="0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Demolition rates are in table X7:AF30.</a:t>
              </a:r>
            </a:p>
            <a:p>
              <a:endParaRPr lang="da-DK" sz="1100" baseline="0">
                <a:solidFill>
                  <a:schemeClr val="dk1"/>
                </a:solidFill>
                <a:effectLst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endParaRPr>
            </a:p>
            <a:p>
              <a:r>
                <a:rPr lang="da-DK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rPr>
                <a:t>Buidlings are divided on Central</a:t>
              </a:r>
              <a:r>
                <a:rPr lang="da-DK" baseline="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rPr>
                <a:t>, Decentral and Individual (fourth letter coumn H), Single-family and Multi-family (fifthe letter) and construction year (before and after 1972)</a:t>
              </a:r>
              <a:endParaRPr lang="da-DK">
                <a:effectLst/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  <a:p>
              <a:endParaRPr lang="da-DK" sz="1100"/>
            </a:p>
            <a:p>
              <a:endParaRPr lang="da-DK" sz="1100"/>
            </a:p>
            <a:p>
              <a:endParaRPr lang="da-DK" sz="1100"/>
            </a:p>
          </xdr:txBody>
        </xdr:sp>
      </mc:Fallback>
    </mc:AlternateContent>
    <xdr:clientData/>
  </xdr:twoCellAnchor>
  <xdr:twoCellAnchor>
    <xdr:from>
      <xdr:col>10</xdr:col>
      <xdr:colOff>23813</xdr:colOff>
      <xdr:row>4</xdr:row>
      <xdr:rowOff>9522</xdr:rowOff>
    </xdr:from>
    <xdr:to>
      <xdr:col>12</xdr:col>
      <xdr:colOff>723900</xdr:colOff>
      <xdr:row>21</xdr:row>
      <xdr:rowOff>166689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00000000-0008-0000-0100-000006000000}"/>
                </a:ext>
              </a:extLst>
            </xdr:cNvPr>
            <xdr:cNvSpPr txBox="1"/>
          </xdr:nvSpPr>
          <xdr:spPr>
            <a:xfrm>
              <a:off x="8158163" y="781047"/>
              <a:ext cx="2347912" cy="3433767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da-DK" sz="1100">
                  <a:latin typeface="Times New Roman" panose="02020603050405020304" pitchFamily="18" charset="0"/>
                  <a:cs typeface="Times New Roman" panose="02020603050405020304" pitchFamily="18" charset="0"/>
                </a:rPr>
                <a:t>Area of new buildings </a:t>
              </a:r>
              <a:r>
                <a:rPr lang="da-DK" sz="1100" baseline="0">
                  <a:latin typeface="Times New Roman" panose="02020603050405020304" pitchFamily="18" charset="0"/>
                  <a:cs typeface="Times New Roman" panose="02020603050405020304" pitchFamily="18" charset="0"/>
                </a:rPr>
                <a:t>is increasing due to construction. Theay are calculated as a difference between housing demand and existing buildings from Base Year:</a:t>
              </a:r>
            </a:p>
            <a:p>
              <a:endParaRPr lang="da-DK" sz="1100" baseline="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  <a:p>
              <a14:m>
                <m:oMath xmlns:m="http://schemas.openxmlformats.org/officeDocument/2006/math">
                  <m:sSub>
                    <m:sSubPr>
                      <m:ctrlPr>
                        <a:rPr lang="da-DK" sz="11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GB" sz="1100" b="0" i="1">
                          <a:solidFill>
                            <a:schemeClr val="dk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𝑁𝑒𝑤</m:t>
                      </m:r>
                    </m:e>
                    <m:sub>
                      <m:r>
                        <a:rPr lang="en-GB" sz="1100" b="0" i="1">
                          <a:solidFill>
                            <a:schemeClr val="dk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𝑡</m:t>
                      </m:r>
                    </m:sub>
                  </m:sSub>
                  <m:r>
                    <a:rPr lang="da-DK" sz="1100" i="1">
                      <a:solidFill>
                        <a:schemeClr val="dk1"/>
                      </a:solidFill>
                      <a:effectLst/>
                      <a:latin typeface="Cambria Math"/>
                      <a:ea typeface="+mn-ea"/>
                      <a:cs typeface="+mn-cs"/>
                    </a:rPr>
                    <m:t>=</m:t>
                  </m:r>
                  <m:sSub>
                    <m:sSubPr>
                      <m:ctrlPr>
                        <a:rPr lang="da-DK" sz="11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GB" sz="1100" b="0" i="1">
                          <a:solidFill>
                            <a:schemeClr val="dk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𝐷𝑒𝑚𝑎𝑛𝑑</m:t>
                      </m:r>
                    </m:e>
                    <m:sub>
                      <m:r>
                        <a:rPr lang="en-GB" sz="1100" b="0" i="1">
                          <a:solidFill>
                            <a:schemeClr val="dk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𝑡</m:t>
                      </m:r>
                    </m:sub>
                  </m:sSub>
                </m:oMath>
              </a14:m>
              <a:r>
                <a:rPr lang="da-DK" sz="1100" baseline="0">
                  <a:latin typeface="Times New Roman" panose="02020603050405020304" pitchFamily="18" charset="0"/>
                  <a:cs typeface="Times New Roman" panose="02020603050405020304" pitchFamily="18" charset="0"/>
                </a:rPr>
                <a:t> - </a:t>
              </a:r>
              <a14:m>
                <m:oMath xmlns:m="http://schemas.openxmlformats.org/officeDocument/2006/math">
                  <m:sSub>
                    <m:sSubPr>
                      <m:ctrlPr>
                        <a:rPr lang="da-DK" sz="11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GB" sz="1100" b="0" i="1">
                          <a:solidFill>
                            <a:schemeClr val="dk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𝑆𝑇𝑂𝐶𝐾</m:t>
                      </m:r>
                    </m:e>
                    <m:sub>
                      <m:r>
                        <a:rPr lang="en-GB" sz="1100" b="0" i="1">
                          <a:solidFill>
                            <a:schemeClr val="dk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𝑡</m:t>
                      </m:r>
                    </m:sub>
                  </m:sSub>
                </m:oMath>
              </a14:m>
              <a:r>
                <a:rPr lang="da-DK" sz="1100" baseline="0">
                  <a:latin typeface="Times New Roman" panose="02020603050405020304" pitchFamily="18" charset="0"/>
                  <a:cs typeface="Times New Roman" panose="02020603050405020304" pitchFamily="18" charset="0"/>
                </a:rPr>
                <a:t> </a:t>
              </a:r>
            </a:p>
            <a:p>
              <a:endParaRPr lang="da-DK" sz="1100" baseline="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  <a:p>
              <a14:m>
                <m:oMath xmlns:m="http://schemas.openxmlformats.org/officeDocument/2006/math">
                  <m:sSub>
                    <m:sSubPr>
                      <m:ctrlPr>
                        <a:rPr lang="da-DK" sz="11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GB" sz="1100" b="0" i="1">
                          <a:solidFill>
                            <a:schemeClr val="dk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𝑁𝑒𝑤</m:t>
                      </m:r>
                    </m:e>
                    <m:sub>
                      <m:r>
                        <a:rPr lang="en-GB" sz="1100" b="0" i="1">
                          <a:solidFill>
                            <a:schemeClr val="dk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𝑡</m:t>
                      </m:r>
                    </m:sub>
                  </m:sSub>
                </m:oMath>
              </a14:m>
              <a:r>
                <a:rPr lang="da-DK" sz="1100" baseline="0">
                  <a:latin typeface="Times New Roman" panose="02020603050405020304" pitchFamily="18" charset="0"/>
                  <a:cs typeface="Times New Roman" panose="02020603050405020304" pitchFamily="18" charset="0"/>
                </a:rPr>
                <a:t> - area of buildings built after Base year</a:t>
              </a: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sSub>
                    <m:sSubPr>
                      <m:ctrlPr>
                        <a:rPr lang="da-DK" sz="11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GB" sz="1100" b="0" i="1">
                          <a:solidFill>
                            <a:schemeClr val="dk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𝑆𝑇𝑂𝐶𝐾</m:t>
                      </m:r>
                    </m:e>
                    <m:sub>
                      <m:r>
                        <a:rPr lang="en-GB" sz="1100" b="0" i="1">
                          <a:solidFill>
                            <a:schemeClr val="dk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𝑡</m:t>
                      </m:r>
                    </m:sub>
                  </m:sSub>
                </m:oMath>
              </a14:m>
              <a:r>
                <a:rPr lang="da-DK" sz="1100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 - area of buildings from Base</a:t>
              </a:r>
              <a:r>
                <a:rPr lang="da-DK" sz="1100" baseline="0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 Year</a:t>
              </a:r>
              <a:r>
                <a:rPr lang="da-DK" sz="1100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 in year t. </a:t>
              </a:r>
              <a:endParaRPr lang="da-DK">
                <a:effectLst/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sSub>
                    <m:sSubPr>
                      <m:ctrlPr>
                        <a:rPr lang="da-DK" sz="11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GB" sz="1100" b="0" i="1">
                          <a:solidFill>
                            <a:schemeClr val="dk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𝐷𝑒𝑚𝑎𝑛𝑑</m:t>
                      </m:r>
                    </m:e>
                    <m:sub>
                      <m:r>
                        <a:rPr lang="en-GB" sz="1100" b="0" i="1">
                          <a:solidFill>
                            <a:schemeClr val="dk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𝑡</m:t>
                      </m:r>
                    </m:sub>
                  </m:sSub>
                </m:oMath>
              </a14:m>
              <a:r>
                <a:rPr lang="da-DK" sz="1100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 - Hosusing</a:t>
              </a:r>
              <a:r>
                <a:rPr lang="da-DK" sz="1100" baseline="0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 demand </a:t>
              </a:r>
              <a:r>
                <a:rPr lang="da-DK" sz="1100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in year t. This is projected by DREAM</a:t>
              </a:r>
              <a:r>
                <a:rPr lang="da-DK" sz="1100" baseline="0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 group.</a:t>
              </a:r>
              <a:endParaRPr lang="da-DK">
                <a:effectLst/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  <a:p>
              <a:endParaRPr lang="da-DK" sz="1100" baseline="0">
                <a:solidFill>
                  <a:schemeClr val="dk1"/>
                </a:solidFill>
                <a:effectLst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endParaRPr>
            </a:p>
            <a:p>
              <a:r>
                <a:rPr lang="da-DK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rPr>
                <a:t>Buidlings are divided on Central</a:t>
              </a:r>
              <a:r>
                <a:rPr lang="da-DK" baseline="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rPr>
                <a:t>, Decentral and Individual (fourth letter column Q), Single-family and Multi-family (fifth letter; D and M) and construction period (NEW)</a:t>
              </a:r>
              <a:endParaRPr lang="da-DK">
                <a:effectLst/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  <a:p>
              <a:endParaRPr lang="da-DK" sz="110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  <a:p>
              <a:endParaRPr lang="da-DK" sz="110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</mc:Choice>
      <mc:Fallback xmlns="">
        <xdr:sp macro="" textlink="">
          <xdr:nvSpPr>
            <xdr:cNvPr id="6" name="TextBox 5"/>
            <xdr:cNvSpPr txBox="1"/>
          </xdr:nvSpPr>
          <xdr:spPr>
            <a:xfrm>
              <a:off x="8158163" y="781047"/>
              <a:ext cx="2347912" cy="3433767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da-DK" sz="1100">
                  <a:latin typeface="Times New Roman" panose="02020603050405020304" pitchFamily="18" charset="0"/>
                  <a:cs typeface="Times New Roman" panose="02020603050405020304" pitchFamily="18" charset="0"/>
                </a:rPr>
                <a:t>Area of new buildings </a:t>
              </a:r>
              <a:r>
                <a:rPr lang="da-DK" sz="1100" baseline="0">
                  <a:latin typeface="Times New Roman" panose="02020603050405020304" pitchFamily="18" charset="0"/>
                  <a:cs typeface="Times New Roman" panose="02020603050405020304" pitchFamily="18" charset="0"/>
                </a:rPr>
                <a:t>is increasing due to construction. Theay are calculated as a difference between housing demand and existing buildings from Base Year:</a:t>
              </a:r>
            </a:p>
            <a:p>
              <a:endParaRPr lang="da-DK" sz="1100" baseline="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  <a:p>
              <a:r>
                <a:rPr lang="da-DK" sz="1100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〖</a:t>
              </a:r>
              <a:r>
                <a:rPr lang="en-GB" sz="1100" b="0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𝑁𝑒𝑤</a:t>
              </a:r>
              <a:r>
                <a:rPr lang="da-DK" sz="1100" b="0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〗_</a:t>
              </a:r>
              <a:r>
                <a:rPr lang="en-GB" sz="1100" b="0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𝑡</a:t>
              </a:r>
              <a:r>
                <a:rPr lang="da-DK" sz="1100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=〖</a:t>
              </a:r>
              <a:r>
                <a:rPr lang="en-GB" sz="1100" b="0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𝐷𝑒𝑚𝑎𝑛𝑑</a:t>
              </a:r>
              <a:r>
                <a:rPr lang="da-DK" sz="1100" b="0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〗_</a:t>
              </a:r>
              <a:r>
                <a:rPr lang="en-GB" sz="1100" b="0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𝑡</a:t>
              </a:r>
              <a:r>
                <a:rPr lang="da-DK" sz="1100" baseline="0">
                  <a:latin typeface="Times New Roman" panose="02020603050405020304" pitchFamily="18" charset="0"/>
                  <a:cs typeface="Times New Roman" panose="02020603050405020304" pitchFamily="18" charset="0"/>
                </a:rPr>
                <a:t> - </a:t>
              </a:r>
              <a:r>
                <a:rPr lang="da-DK" sz="1100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〖</a:t>
              </a:r>
              <a:r>
                <a:rPr lang="en-GB" sz="1100" b="0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𝑆𝑇𝑂𝐶𝐾</a:t>
              </a:r>
              <a:r>
                <a:rPr lang="da-DK" sz="1100" b="0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〗_</a:t>
              </a:r>
              <a:r>
                <a:rPr lang="en-GB" sz="1100" b="0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𝑡</a:t>
              </a:r>
              <a:r>
                <a:rPr lang="da-DK" sz="1100" baseline="0">
                  <a:latin typeface="Times New Roman" panose="02020603050405020304" pitchFamily="18" charset="0"/>
                  <a:cs typeface="Times New Roman" panose="02020603050405020304" pitchFamily="18" charset="0"/>
                </a:rPr>
                <a:t> </a:t>
              </a:r>
            </a:p>
            <a:p>
              <a:endParaRPr lang="da-DK" sz="1100" baseline="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  <a:p>
              <a:r>
                <a:rPr lang="da-DK" sz="1100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〖</a:t>
              </a:r>
              <a:r>
                <a:rPr lang="en-GB" sz="1100" b="0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𝑁𝑒𝑤</a:t>
              </a:r>
              <a:r>
                <a:rPr lang="da-DK" sz="1100" b="0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〗_</a:t>
              </a:r>
              <a:r>
                <a:rPr lang="en-GB" sz="1100" b="0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𝑡</a:t>
              </a:r>
              <a:r>
                <a:rPr lang="da-DK" sz="1100" baseline="0">
                  <a:latin typeface="Times New Roman" panose="02020603050405020304" pitchFamily="18" charset="0"/>
                  <a:cs typeface="Times New Roman" panose="02020603050405020304" pitchFamily="18" charset="0"/>
                </a:rPr>
                <a:t> - area of buildings built after Base year</a:t>
              </a: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da-DK" sz="1100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〖</a:t>
              </a:r>
              <a:r>
                <a:rPr lang="en-GB" sz="1100" b="0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𝑆𝑇𝑂𝐶𝐾</a:t>
              </a:r>
              <a:r>
                <a:rPr lang="da-DK" sz="1100" b="0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〗_</a:t>
              </a:r>
              <a:r>
                <a:rPr lang="en-GB" sz="1100" b="0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𝑡</a:t>
              </a:r>
              <a:r>
                <a:rPr lang="da-DK" sz="1100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 - area of buildings from Base</a:t>
              </a:r>
              <a:r>
                <a:rPr lang="da-DK" sz="1100" baseline="0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 Year</a:t>
              </a:r>
              <a:r>
                <a:rPr lang="da-DK" sz="1100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 in year t. </a:t>
              </a:r>
              <a:endParaRPr lang="da-DK">
                <a:effectLst/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da-DK" sz="1100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〖</a:t>
              </a:r>
              <a:r>
                <a:rPr lang="en-GB" sz="1100" b="0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𝐷𝑒𝑚𝑎𝑛𝑑</a:t>
              </a:r>
              <a:r>
                <a:rPr lang="da-DK" sz="1100" b="0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〗_</a:t>
              </a:r>
              <a:r>
                <a:rPr lang="en-GB" sz="1100" b="0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𝑡</a:t>
              </a:r>
              <a:r>
                <a:rPr lang="da-DK" sz="1100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 - Hosusing</a:t>
              </a:r>
              <a:r>
                <a:rPr lang="da-DK" sz="1100" baseline="0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 demand </a:t>
              </a:r>
              <a:r>
                <a:rPr lang="da-DK" sz="1100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in year t. This is projected by DREAM</a:t>
              </a:r>
              <a:r>
                <a:rPr lang="da-DK" sz="1100" baseline="0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 group.</a:t>
              </a:r>
              <a:endParaRPr lang="da-DK">
                <a:effectLst/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  <a:p>
              <a:endParaRPr lang="da-DK" sz="1100" baseline="0">
                <a:solidFill>
                  <a:schemeClr val="dk1"/>
                </a:solidFill>
                <a:effectLst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endParaRPr>
            </a:p>
            <a:p>
              <a:r>
                <a:rPr lang="da-DK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rPr>
                <a:t>Buidlings are divided on Central</a:t>
              </a:r>
              <a:r>
                <a:rPr lang="da-DK" baseline="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rPr>
                <a:t>, Decentral and Individual (fourth letter column Q), Single-family and Multi-family (fifth letter; D and M) and construction period (NEW)</a:t>
              </a:r>
              <a:endParaRPr lang="da-DK">
                <a:effectLst/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  <a:p>
              <a:endParaRPr lang="da-DK" sz="110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  <a:p>
              <a:endParaRPr lang="da-DK" sz="110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</mc:Fallback>
    </mc:AlternateContent>
    <xdr:clientData/>
  </xdr:twoCellAnchor>
  <xdr:twoCellAnchor>
    <xdr:from>
      <xdr:col>24</xdr:col>
      <xdr:colOff>23813</xdr:colOff>
      <xdr:row>0</xdr:row>
      <xdr:rowOff>0</xdr:rowOff>
    </xdr:from>
    <xdr:to>
      <xdr:col>36</xdr:col>
      <xdr:colOff>11906</xdr:colOff>
      <xdr:row>5</xdr:row>
      <xdr:rowOff>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/>
      </xdr:nvSpPr>
      <xdr:spPr>
        <a:xfrm>
          <a:off x="18426113" y="0"/>
          <a:ext cx="11608593" cy="9620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/>
            <a:t>Annual demolition</a:t>
          </a:r>
          <a:r>
            <a:rPr lang="da-DK" sz="1100" baseline="0"/>
            <a:t> rates relative to the area existing in 2010. Divided on East and West, Single-family and Multi-family, Central, Decentral and Individual and Before and After 1972. The annual demolition rate of 0.25 % is assumed from the Renovation Strategy , page  16 (http://www.ens.dk/sites/ens.dk/files/byggeri/Strategi-for-energirenovering-af-bygninger/strategi-for-energirenovering-af-bygninger-web-050514.pdf). SBi report "LEVETIDER AF BYGNINGSDELE VED VURDERING AF BÆREDYGTIGHED OG TOTALØKONOMI" estimates  demolition rate to be 0.3 %.</a:t>
          </a:r>
        </a:p>
        <a:p>
          <a:r>
            <a:rPr lang="da-DK" sz="1100"/>
            <a:t>By changing the yellow</a:t>
          </a:r>
          <a:r>
            <a:rPr lang="da-DK" sz="1100" baseline="0"/>
            <a:t> fields , the average demolition rates are changing. If they are outside of stated limits, the fields become red.</a:t>
          </a:r>
          <a:endParaRPr lang="da-DK" sz="1100"/>
        </a:p>
      </xdr:txBody>
    </xdr:sp>
    <xdr:clientData/>
  </xdr:twoCellAnchor>
  <xdr:twoCellAnchor>
    <xdr:from>
      <xdr:col>36</xdr:col>
      <xdr:colOff>47625</xdr:colOff>
      <xdr:row>91</xdr:row>
      <xdr:rowOff>166688</xdr:rowOff>
    </xdr:from>
    <xdr:to>
      <xdr:col>42</xdr:col>
      <xdr:colOff>47626</xdr:colOff>
      <xdr:row>94</xdr:row>
      <xdr:rowOff>35720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 txBox="1"/>
      </xdr:nvSpPr>
      <xdr:spPr>
        <a:xfrm>
          <a:off x="30070425" y="17826038"/>
          <a:ext cx="3657601" cy="459582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/>
            <a:t>This table is not used</a:t>
          </a:r>
          <a:r>
            <a:rPr lang="da-DK" sz="1100" baseline="0"/>
            <a:t> in TIMES. It is  used  to plot illustrative graphs.</a:t>
          </a:r>
          <a:endParaRPr lang="da-DK" sz="1100"/>
        </a:p>
      </xdr:txBody>
    </xdr:sp>
    <xdr:clientData/>
  </xdr:twoCellAnchor>
  <xdr:twoCellAnchor>
    <xdr:from>
      <xdr:col>37</xdr:col>
      <xdr:colOff>0</xdr:colOff>
      <xdr:row>48</xdr:row>
      <xdr:rowOff>11907</xdr:rowOff>
    </xdr:from>
    <xdr:to>
      <xdr:col>43</xdr:col>
      <xdr:colOff>0</xdr:colOff>
      <xdr:row>50</xdr:row>
      <xdr:rowOff>71437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 txBox="1"/>
      </xdr:nvSpPr>
      <xdr:spPr>
        <a:xfrm>
          <a:off x="30632400" y="9365457"/>
          <a:ext cx="3657600" cy="450055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/>
            <a:t>This table is not used</a:t>
          </a:r>
          <a:r>
            <a:rPr lang="da-DK" sz="1100" baseline="0"/>
            <a:t> in TIMES. It is  used  to plot illustrative graphs.</a:t>
          </a:r>
          <a:endParaRPr lang="da-DK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409573</xdr:colOff>
      <xdr:row>0</xdr:row>
      <xdr:rowOff>171448</xdr:rowOff>
    </xdr:from>
    <xdr:to>
      <xdr:col>20</xdr:col>
      <xdr:colOff>38100</xdr:colOff>
      <xdr:row>14</xdr:row>
      <xdr:rowOff>106680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7663813" y="171448"/>
          <a:ext cx="4505327" cy="264033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/>
            <a:t>Areas from 2010 in Mm2.</a:t>
          </a:r>
        </a:p>
        <a:p>
          <a:endParaRPr lang="da-DK" sz="1100"/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Floor area and number of dwellings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SE1:4 are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opied from the excel book: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"SWE RES_Buiding area per building type vintage DH type electricity area.xlsx"</a:t>
          </a:r>
          <a:endParaRPr lang="en-US">
            <a:effectLst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Sheet: 'Building by vintage and munci.!'AI3:BC17</a:t>
          </a:r>
          <a:endParaRPr lang="en-US">
            <a:effectLst/>
          </a:endParaRPr>
        </a:p>
        <a:p>
          <a:endParaRPr lang="da-DK" sz="1100" baseline="0"/>
        </a:p>
        <a:p>
          <a:r>
            <a:rPr lang="da-DK" sz="1100" baseline="0"/>
            <a:t>The data about heated areas in 2010 are from number of dwellings ( SCB) multiplied with average A temp of 145 m2/Single family and 69 m2 Atemp per /MFD apartment derived from total statstistcs. The division into dec,cen,ind is made by using the % of dwellings present in defined postal codes area based on 1) if dh is avilble or not 2) the size of the DH network. cen &gt;100 GWh dec&lt;100 GWh</a:t>
          </a:r>
        </a:p>
        <a:p>
          <a:endParaRPr lang="da-DK" sz="1100" baseline="0"/>
        </a:p>
        <a:p>
          <a:endParaRPr lang="da-DK" sz="1100" baseline="0"/>
        </a:p>
        <a:p>
          <a:endParaRPr lang="da-DK" sz="1100" baseline="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523873</xdr:colOff>
      <xdr:row>0</xdr:row>
      <xdr:rowOff>34288</xdr:rowOff>
    </xdr:from>
    <xdr:to>
      <xdr:col>17</xdr:col>
      <xdr:colOff>83820</xdr:colOff>
      <xdr:row>13</xdr:row>
      <xdr:rowOff>121920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 txBox="1"/>
      </xdr:nvSpPr>
      <xdr:spPr>
        <a:xfrm>
          <a:off x="5347333" y="34288"/>
          <a:ext cx="5236847" cy="260985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/>
            <a:t>Areas from 2010 in Mm2.</a:t>
          </a:r>
        </a:p>
        <a:p>
          <a:endParaRPr lang="da-DK" sz="1100"/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Floor area and number of dwellings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SE1:4 are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opied from the excel book: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"SWE RES_Buiding area per building type vintage DH type electricity area.xlsx"</a:t>
          </a:r>
          <a:endParaRPr lang="en-US">
            <a:effectLst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Sheet: 'Building by vintage and munci.!'AI3:BC17</a:t>
          </a:r>
          <a:endParaRPr lang="en-US">
            <a:effectLst/>
          </a:endParaRPr>
        </a:p>
        <a:p>
          <a:endParaRPr lang="da-DK" sz="1100" baseline="0"/>
        </a:p>
        <a:p>
          <a:r>
            <a:rPr lang="da-DK" sz="1100" baseline="0"/>
            <a:t>The data about heated areas in 2010 are from number of dwellings ( SCB) multiplied with average A temp of 145 m2/Single family and 69 m2 Atemp per /MFD apartment derived from total statstistcs. The division into dec,cen,ind is made by using the % of dwellings present in defined postal codes area based on 1) if dh is avilble or not 2) the size of the DH network. cen &gt;100 GWh dec&lt;100 GWh</a:t>
          </a:r>
        </a:p>
        <a:p>
          <a:endParaRPr lang="da-DK" sz="1100" baseline="0"/>
        </a:p>
        <a:p>
          <a:endParaRPr lang="da-DK" sz="1100" baseline="0"/>
        </a:p>
        <a:p>
          <a:endParaRPr lang="da-DK" sz="1100" baseline="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104775</xdr:colOff>
      <xdr:row>8</xdr:row>
      <xdr:rowOff>3809</xdr:rowOff>
    </xdr:from>
    <xdr:to>
      <xdr:col>15</xdr:col>
      <xdr:colOff>586740</xdr:colOff>
      <xdr:row>12</xdr:row>
      <xdr:rowOff>45720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 txBox="1"/>
      </xdr:nvSpPr>
      <xdr:spPr>
        <a:xfrm>
          <a:off x="8212455" y="1604009"/>
          <a:ext cx="3529965" cy="788671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200"/>
            <a:t>Copied from Scen_DEM_FR_APP-TRA_HOU.xlsx.</a:t>
          </a:r>
          <a:r>
            <a:rPr lang="da-DK" sz="1200" baseline="0"/>
            <a:t> </a:t>
          </a:r>
        </a:p>
        <a:p>
          <a:endParaRPr lang="da-DK" sz="1200" baseline="0"/>
        </a:p>
        <a:p>
          <a:r>
            <a:rPr lang="da-D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Housing demand in Mm2</a:t>
          </a:r>
          <a:endParaRPr lang="da-DK" sz="1200" baseline="0"/>
        </a:p>
        <a:p>
          <a:endParaRPr lang="da-DK" sz="12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104775</xdr:colOff>
      <xdr:row>8</xdr:row>
      <xdr:rowOff>3809</xdr:rowOff>
    </xdr:from>
    <xdr:to>
      <xdr:col>15</xdr:col>
      <xdr:colOff>586740</xdr:colOff>
      <xdr:row>12</xdr:row>
      <xdr:rowOff>45720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 txBox="1"/>
      </xdr:nvSpPr>
      <xdr:spPr>
        <a:xfrm>
          <a:off x="8204835" y="1550669"/>
          <a:ext cx="3529965" cy="781051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200"/>
            <a:t>Copied from Scen_DEM_FR_APP-TRA_HOU.xlsx.</a:t>
          </a:r>
          <a:r>
            <a:rPr lang="da-DK" sz="1200" baseline="0"/>
            <a:t> </a:t>
          </a:r>
        </a:p>
        <a:p>
          <a:endParaRPr lang="da-DK" sz="1200" baseline="0"/>
        </a:p>
        <a:p>
          <a:r>
            <a:rPr lang="da-D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Housing demand in Mm2</a:t>
          </a:r>
          <a:endParaRPr lang="da-DK" sz="1200" baseline="0"/>
        </a:p>
        <a:p>
          <a:endParaRPr lang="da-DK" sz="12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BD964"/>
  <sheetViews>
    <sheetView tabSelected="1" topLeftCell="A914" zoomScale="70" zoomScaleNormal="70" workbookViewId="0">
      <selection activeCell="F965" sqref="F965"/>
    </sheetView>
  </sheetViews>
  <sheetFormatPr defaultRowHeight="14.4" x14ac:dyDescent="0.3"/>
  <cols>
    <col min="2" max="2" width="10.109375" bestFit="1" customWidth="1"/>
    <col min="3" max="3" width="8.88671875" bestFit="1" customWidth="1"/>
    <col min="4" max="4" width="8.6640625" bestFit="1" customWidth="1"/>
    <col min="5" max="5" width="6" bestFit="1" customWidth="1"/>
    <col min="6" max="7" width="10.6640625" customWidth="1"/>
    <col min="8" max="8" width="15.5546875" customWidth="1"/>
    <col min="9" max="9" width="15.5546875" style="14" customWidth="1"/>
    <col min="10" max="10" width="26.5546875" style="14" bestFit="1" customWidth="1"/>
    <col min="11" max="11" width="15.5546875" style="14" customWidth="1"/>
    <col min="13" max="13" width="10.88671875" customWidth="1"/>
    <col min="15" max="15" width="11" bestFit="1" customWidth="1"/>
    <col min="19" max="19" width="15.44140625" bestFit="1" customWidth="1"/>
    <col min="20" max="20" width="7.33203125" style="14" customWidth="1"/>
    <col min="21" max="21" width="22.6640625" style="14" bestFit="1" customWidth="1"/>
    <col min="24" max="24" width="7.109375" bestFit="1" customWidth="1"/>
    <col min="25" max="25" width="22.88671875" style="14" bestFit="1" customWidth="1"/>
    <col min="26" max="26" width="12" style="14" bestFit="1" customWidth="1"/>
    <col min="27" max="27" width="32.44140625" style="14" bestFit="1" customWidth="1"/>
    <col min="28" max="28" width="11" bestFit="1" customWidth="1"/>
    <col min="29" max="29" width="11.44140625" bestFit="1" customWidth="1"/>
    <col min="30" max="30" width="11.6640625" bestFit="1" customWidth="1"/>
    <col min="31" max="36" width="12.109375" bestFit="1" customWidth="1"/>
    <col min="54" max="54" width="10.5546875" bestFit="1" customWidth="1"/>
    <col min="55" max="55" width="10.109375" bestFit="1" customWidth="1"/>
  </cols>
  <sheetData>
    <row r="1" spans="2:36" s="14" customFormat="1" x14ac:dyDescent="0.3"/>
    <row r="2" spans="2:36" x14ac:dyDescent="0.3">
      <c r="F2" s="14"/>
      <c r="G2" s="14"/>
      <c r="M2" s="14"/>
      <c r="N2" s="14"/>
      <c r="O2" s="14"/>
      <c r="Q2" s="14"/>
      <c r="R2" s="14"/>
      <c r="S2" s="14"/>
    </row>
    <row r="3" spans="2:36" x14ac:dyDescent="0.3">
      <c r="B3" s="1" t="s">
        <v>4</v>
      </c>
      <c r="H3" s="2"/>
      <c r="I3" s="2"/>
      <c r="J3" s="2"/>
      <c r="K3" s="2"/>
      <c r="M3" s="1"/>
      <c r="N3" s="14"/>
      <c r="O3" s="14"/>
      <c r="P3" s="14"/>
      <c r="Q3" s="14"/>
      <c r="R3" s="14"/>
      <c r="S3" s="2"/>
      <c r="T3" s="2"/>
      <c r="U3" s="2"/>
    </row>
    <row r="4" spans="2:36" ht="15" thickBot="1" x14ac:dyDescent="0.35">
      <c r="B4" s="3" t="s">
        <v>5</v>
      </c>
      <c r="C4" s="3" t="s">
        <v>3</v>
      </c>
      <c r="D4" s="3" t="s">
        <v>2</v>
      </c>
      <c r="E4" s="3" t="s">
        <v>0</v>
      </c>
      <c r="F4" s="4" t="s">
        <v>55</v>
      </c>
      <c r="G4" s="4" t="s">
        <v>56</v>
      </c>
      <c r="H4" s="5" t="s">
        <v>1</v>
      </c>
      <c r="I4" s="17" t="s">
        <v>52</v>
      </c>
      <c r="J4" s="17" t="s">
        <v>53</v>
      </c>
      <c r="K4" s="17"/>
      <c r="M4" s="3" t="s">
        <v>5</v>
      </c>
      <c r="N4" s="3" t="s">
        <v>3</v>
      </c>
      <c r="O4" s="3" t="s">
        <v>2</v>
      </c>
      <c r="P4" s="3" t="s">
        <v>0</v>
      </c>
      <c r="Q4" s="4" t="s">
        <v>55</v>
      </c>
      <c r="R4" s="4" t="s">
        <v>56</v>
      </c>
      <c r="S4" s="5" t="s">
        <v>1</v>
      </c>
      <c r="T4" s="17" t="s">
        <v>52</v>
      </c>
      <c r="U4" s="17" t="s">
        <v>53</v>
      </c>
    </row>
    <row r="5" spans="2:36" x14ac:dyDescent="0.3">
      <c r="D5" s="7" t="s">
        <v>7</v>
      </c>
      <c r="E5" s="9">
        <v>2011</v>
      </c>
      <c r="F5" s="10">
        <f>'Area 2010_12'!$E$6-'Area 2010_12'!$E$6*$AB$8</f>
        <v>0.77393387250024592</v>
      </c>
      <c r="G5" s="10">
        <f>'Area 2010_12'!$F$6-'Area 2010_12'!$F$6*$AB$20</f>
        <v>0.81553915105827313</v>
      </c>
      <c r="H5" s="14" t="s">
        <v>82</v>
      </c>
      <c r="I5" s="111" t="s">
        <v>50</v>
      </c>
      <c r="J5" s="112" t="s">
        <v>51</v>
      </c>
      <c r="M5" s="11"/>
      <c r="N5" s="11" t="s">
        <v>14</v>
      </c>
      <c r="O5" s="7" t="s">
        <v>15</v>
      </c>
      <c r="P5" s="16">
        <v>2012</v>
      </c>
      <c r="Q5" s="143">
        <v>0.62749699020651795</v>
      </c>
      <c r="R5" s="143">
        <v>1.2405810432195501</v>
      </c>
      <c r="S5" s="15" t="s">
        <v>8</v>
      </c>
      <c r="T5" s="111" t="s">
        <v>50</v>
      </c>
      <c r="U5" s="112" t="s">
        <v>54</v>
      </c>
    </row>
    <row r="6" spans="2:36" x14ac:dyDescent="0.3">
      <c r="B6" s="11"/>
      <c r="C6" s="11"/>
      <c r="D6" s="7" t="s">
        <v>7</v>
      </c>
      <c r="E6" s="12">
        <v>2012</v>
      </c>
      <c r="F6" s="10">
        <f>F5-'Area 2010_12'!$E$6*$AB$8</f>
        <v>0.77214972104514867</v>
      </c>
      <c r="G6" s="10">
        <f>G5-'Area 2010_12'!$F$6*$AB$20</f>
        <v>0.81365908686319044</v>
      </c>
      <c r="H6" s="14" t="s">
        <v>82</v>
      </c>
      <c r="I6" s="111" t="s">
        <v>50</v>
      </c>
      <c r="J6" s="112" t="s">
        <v>51</v>
      </c>
      <c r="M6" s="11"/>
      <c r="N6" s="15" t="s">
        <v>14</v>
      </c>
      <c r="O6" s="7" t="s">
        <v>15</v>
      </c>
      <c r="P6" s="16">
        <v>2013</v>
      </c>
      <c r="Q6" s="143">
        <v>0.83666265360869063</v>
      </c>
      <c r="R6" s="143">
        <v>1.6540960576260635</v>
      </c>
      <c r="S6" s="15" t="s">
        <v>8</v>
      </c>
      <c r="T6" s="111" t="s">
        <v>50</v>
      </c>
      <c r="U6" s="112" t="s">
        <v>54</v>
      </c>
      <c r="AB6" s="197" t="s">
        <v>36</v>
      </c>
      <c r="AC6" s="197"/>
      <c r="AD6" s="197"/>
      <c r="AE6" s="197"/>
      <c r="AF6" s="197"/>
      <c r="AG6" s="197"/>
      <c r="AH6" s="197"/>
      <c r="AI6" s="197"/>
      <c r="AJ6" s="197"/>
    </row>
    <row r="7" spans="2:36" ht="15" thickBot="1" x14ac:dyDescent="0.35">
      <c r="B7" s="11"/>
      <c r="C7" s="11"/>
      <c r="D7" s="7" t="s">
        <v>7</v>
      </c>
      <c r="E7" s="12">
        <v>2013</v>
      </c>
      <c r="F7" s="10">
        <f>F6-'Area 2010_12'!$E$6*$AC$8</f>
        <v>0.77036556959005142</v>
      </c>
      <c r="G7" s="10">
        <f>G6-'Area 2010_12'!$F$6*$AC$20</f>
        <v>0.81177902266810775</v>
      </c>
      <c r="H7" s="14" t="s">
        <v>82</v>
      </c>
      <c r="I7" s="111" t="s">
        <v>50</v>
      </c>
      <c r="J7" s="112" t="s">
        <v>51</v>
      </c>
      <c r="M7" s="11"/>
      <c r="N7" s="15" t="s">
        <v>14</v>
      </c>
      <c r="O7" s="7" t="s">
        <v>15</v>
      </c>
      <c r="P7" s="16">
        <v>2014</v>
      </c>
      <c r="Q7" s="143">
        <v>1.0458283170108631</v>
      </c>
      <c r="R7" s="143">
        <v>2.06762008103258</v>
      </c>
      <c r="S7" s="15" t="s">
        <v>8</v>
      </c>
      <c r="T7" s="111" t="s">
        <v>50</v>
      </c>
      <c r="U7" s="112" t="s">
        <v>54</v>
      </c>
      <c r="AB7" s="94" t="s">
        <v>21</v>
      </c>
      <c r="AC7" s="95" t="s">
        <v>44</v>
      </c>
      <c r="AD7" s="95" t="s">
        <v>37</v>
      </c>
      <c r="AE7" s="95" t="s">
        <v>38</v>
      </c>
      <c r="AF7" s="95" t="s">
        <v>39</v>
      </c>
      <c r="AG7" s="95" t="s">
        <v>40</v>
      </c>
      <c r="AH7" s="95" t="s">
        <v>41</v>
      </c>
      <c r="AI7" s="95" t="s">
        <v>42</v>
      </c>
      <c r="AJ7" s="95" t="s">
        <v>43</v>
      </c>
    </row>
    <row r="8" spans="2:36" ht="15" thickTop="1" x14ac:dyDescent="0.3">
      <c r="B8" s="11"/>
      <c r="C8" s="11"/>
      <c r="D8" s="7" t="s">
        <v>7</v>
      </c>
      <c r="E8" s="12">
        <v>2014</v>
      </c>
      <c r="F8" s="10">
        <f>F7-'Area 2010_12'!$E$6*$AC$8</f>
        <v>0.76858141813495418</v>
      </c>
      <c r="G8" s="10">
        <f>G7-'Area 2010_12'!$F$6*$AC$20</f>
        <v>0.80989895847302507</v>
      </c>
      <c r="H8" s="14" t="s">
        <v>82</v>
      </c>
      <c r="I8" s="111" t="s">
        <v>50</v>
      </c>
      <c r="J8" s="112" t="s">
        <v>51</v>
      </c>
      <c r="M8" s="11"/>
      <c r="N8" s="15" t="s">
        <v>14</v>
      </c>
      <c r="O8" s="7" t="s">
        <v>15</v>
      </c>
      <c r="P8" s="16">
        <v>2015</v>
      </c>
      <c r="Q8" s="143">
        <v>1.2549939804130359</v>
      </c>
      <c r="R8" s="143">
        <v>2.4811440864390955</v>
      </c>
      <c r="S8" s="15" t="s">
        <v>8</v>
      </c>
      <c r="T8" s="111" t="s">
        <v>50</v>
      </c>
      <c r="U8" s="112" t="s">
        <v>54</v>
      </c>
      <c r="X8" s="203" t="s">
        <v>55</v>
      </c>
      <c r="Y8" s="198" t="s">
        <v>19</v>
      </c>
      <c r="Z8" s="202" t="s">
        <v>17</v>
      </c>
      <c r="AA8" s="22" t="s">
        <v>60</v>
      </c>
      <c r="AB8" s="81">
        <v>2.3E-3</v>
      </c>
      <c r="AC8" s="81">
        <v>2.3E-3</v>
      </c>
      <c r="AD8" s="81">
        <v>2.5000000000000001E-3</v>
      </c>
      <c r="AE8" s="81">
        <v>2.5000000000000001E-3</v>
      </c>
      <c r="AF8" s="81">
        <v>2.5000000000000001E-3</v>
      </c>
      <c r="AG8" s="81">
        <v>2.5000000000000001E-3</v>
      </c>
      <c r="AH8" s="81">
        <v>2.5000000000000001E-3</v>
      </c>
      <c r="AI8" s="81">
        <v>2.5000000000000001E-3</v>
      </c>
      <c r="AJ8" s="82">
        <v>2.5000000000000001E-3</v>
      </c>
    </row>
    <row r="9" spans="2:36" x14ac:dyDescent="0.3">
      <c r="B9" s="11"/>
      <c r="C9" s="11"/>
      <c r="D9" s="7" t="s">
        <v>7</v>
      </c>
      <c r="E9" s="12">
        <v>2015</v>
      </c>
      <c r="F9" s="10">
        <f>F8-'Area 2010_12'!$E$6*$AC$8</f>
        <v>0.76679726667985693</v>
      </c>
      <c r="G9" s="10">
        <f>G8-'Area 2010_12'!$F$6*$AC$20</f>
        <v>0.80801889427794238</v>
      </c>
      <c r="H9" s="14" t="s">
        <v>82</v>
      </c>
      <c r="I9" s="111" t="s">
        <v>50</v>
      </c>
      <c r="J9" s="112" t="s">
        <v>51</v>
      </c>
      <c r="M9" s="11"/>
      <c r="N9" s="15" t="s">
        <v>14</v>
      </c>
      <c r="O9" s="7" t="s">
        <v>15</v>
      </c>
      <c r="P9" s="16">
        <v>2016</v>
      </c>
      <c r="Q9" s="143">
        <v>1.4641596438152082</v>
      </c>
      <c r="R9" s="143">
        <v>2.8946681008456117</v>
      </c>
      <c r="S9" s="15" t="s">
        <v>8</v>
      </c>
      <c r="T9" s="111" t="s">
        <v>50</v>
      </c>
      <c r="U9" s="112" t="s">
        <v>54</v>
      </c>
      <c r="X9" s="204"/>
      <c r="Y9" s="199"/>
      <c r="Z9" s="201"/>
      <c r="AA9" s="23" t="s">
        <v>61</v>
      </c>
      <c r="AB9" s="83">
        <v>2.3E-3</v>
      </c>
      <c r="AC9" s="83">
        <v>2.3E-3</v>
      </c>
      <c r="AD9" s="83">
        <v>2.5000000000000001E-3</v>
      </c>
      <c r="AE9" s="83">
        <v>2.5000000000000001E-3</v>
      </c>
      <c r="AF9" s="83">
        <v>2.5000000000000001E-3</v>
      </c>
      <c r="AG9" s="83">
        <v>2.5000000000000001E-3</v>
      </c>
      <c r="AH9" s="83">
        <v>2.5000000000000001E-3</v>
      </c>
      <c r="AI9" s="83">
        <v>2.5000000000000001E-3</v>
      </c>
      <c r="AJ9" s="84">
        <v>2.5000000000000001E-3</v>
      </c>
    </row>
    <row r="10" spans="2:36" x14ac:dyDescent="0.3">
      <c r="B10" s="11"/>
      <c r="C10" s="11"/>
      <c r="D10" s="7" t="s">
        <v>7</v>
      </c>
      <c r="E10" s="12">
        <v>2016</v>
      </c>
      <c r="F10" s="10">
        <f>F9-'Area 2010_12'!$E$6*$AD$8</f>
        <v>0.7648579716199686</v>
      </c>
      <c r="G10" s="10">
        <f>G9-'Area 2010_12'!$F$6*$AD$20</f>
        <v>0.80597534623980904</v>
      </c>
      <c r="H10" s="14" t="s">
        <v>82</v>
      </c>
      <c r="I10" s="111" t="s">
        <v>50</v>
      </c>
      <c r="J10" s="112" t="s">
        <v>51</v>
      </c>
      <c r="M10" s="11"/>
      <c r="N10" s="15" t="s">
        <v>14</v>
      </c>
      <c r="O10" s="7" t="s">
        <v>15</v>
      </c>
      <c r="P10" s="16">
        <v>2017</v>
      </c>
      <c r="Q10" s="143">
        <v>1.67332530811738</v>
      </c>
      <c r="R10" s="143">
        <v>3.3081921152521279</v>
      </c>
      <c r="S10" s="15" t="s">
        <v>8</v>
      </c>
      <c r="T10" s="111" t="s">
        <v>50</v>
      </c>
      <c r="U10" s="112" t="s">
        <v>54</v>
      </c>
      <c r="X10" s="204"/>
      <c r="Y10" s="199"/>
      <c r="Z10" s="201" t="s">
        <v>16</v>
      </c>
      <c r="AA10" s="23" t="s">
        <v>60</v>
      </c>
      <c r="AB10" s="83">
        <v>2.3E-3</v>
      </c>
      <c r="AC10" s="83">
        <v>2.3E-3</v>
      </c>
      <c r="AD10" s="83">
        <v>2.5000000000000001E-3</v>
      </c>
      <c r="AE10" s="83">
        <v>2.5000000000000001E-3</v>
      </c>
      <c r="AF10" s="83">
        <v>2.5000000000000001E-3</v>
      </c>
      <c r="AG10" s="83">
        <v>2.5000000000000001E-3</v>
      </c>
      <c r="AH10" s="83">
        <v>2.5000000000000001E-3</v>
      </c>
      <c r="AI10" s="83">
        <v>2.5000000000000001E-3</v>
      </c>
      <c r="AJ10" s="84">
        <v>2.5000000000000001E-3</v>
      </c>
    </row>
    <row r="11" spans="2:36" x14ac:dyDescent="0.3">
      <c r="B11" s="11"/>
      <c r="C11" s="11"/>
      <c r="D11" s="7" t="s">
        <v>7</v>
      </c>
      <c r="E11" s="12">
        <v>2017</v>
      </c>
      <c r="F11" s="10">
        <f>F10-'Area 2010_12'!$E$6*$AD$8</f>
        <v>0.76291867656008028</v>
      </c>
      <c r="G11" s="10">
        <f>G10-'Area 2010_12'!$F$6*$AD$20</f>
        <v>0.80393179820167571</v>
      </c>
      <c r="H11" s="14" t="s">
        <v>82</v>
      </c>
      <c r="I11" s="111" t="s">
        <v>50</v>
      </c>
      <c r="J11" s="112" t="s">
        <v>51</v>
      </c>
      <c r="M11" s="11"/>
      <c r="N11" s="15" t="s">
        <v>14</v>
      </c>
      <c r="O11" s="7" t="s">
        <v>15</v>
      </c>
      <c r="P11" s="16">
        <v>2018</v>
      </c>
      <c r="Q11" s="143">
        <v>1.8824909706195534</v>
      </c>
      <c r="R11" s="143">
        <v>3.8117161296586399</v>
      </c>
      <c r="S11" s="15" t="s">
        <v>8</v>
      </c>
      <c r="T11" s="111" t="s">
        <v>50</v>
      </c>
      <c r="U11" s="112" t="s">
        <v>54</v>
      </c>
      <c r="X11" s="204"/>
      <c r="Y11" s="199"/>
      <c r="Z11" s="201"/>
      <c r="AA11" s="23" t="s">
        <v>61</v>
      </c>
      <c r="AB11" s="83">
        <v>2.3E-3</v>
      </c>
      <c r="AC11" s="83">
        <v>2.3E-3</v>
      </c>
      <c r="AD11" s="83">
        <v>2.5000000000000001E-3</v>
      </c>
      <c r="AE11" s="83">
        <v>2.5000000000000001E-3</v>
      </c>
      <c r="AF11" s="83">
        <v>2.5000000000000001E-3</v>
      </c>
      <c r="AG11" s="83">
        <v>2.5000000000000001E-3</v>
      </c>
      <c r="AH11" s="83">
        <v>2.5000000000000001E-3</v>
      </c>
      <c r="AI11" s="83">
        <v>2.5000000000000001E-3</v>
      </c>
      <c r="AJ11" s="84">
        <v>2.5000000000000001E-3</v>
      </c>
    </row>
    <row r="12" spans="2:36" x14ac:dyDescent="0.3">
      <c r="B12" s="11"/>
      <c r="C12" s="11"/>
      <c r="D12" s="7" t="s">
        <v>7</v>
      </c>
      <c r="E12" s="12">
        <v>2018</v>
      </c>
      <c r="F12" s="10">
        <f>F11-'Area 2010_12'!$E$6*$AD$8</f>
        <v>0.76097938150019195</v>
      </c>
      <c r="G12" s="10">
        <f>G11-'Area 2010_12'!$F$6*$AD$20</f>
        <v>0.80188825016354237</v>
      </c>
      <c r="H12" s="14" t="s">
        <v>82</v>
      </c>
      <c r="I12" s="111" t="s">
        <v>50</v>
      </c>
      <c r="J12" s="112" t="s">
        <v>51</v>
      </c>
      <c r="M12" s="11"/>
      <c r="N12" s="15" t="s">
        <v>14</v>
      </c>
      <c r="O12" s="7" t="s">
        <v>15</v>
      </c>
      <c r="P12" s="16">
        <v>2019</v>
      </c>
      <c r="Q12" s="143">
        <v>2.0916566340217262</v>
      </c>
      <c r="R12" s="143">
        <v>4.1352401440651594</v>
      </c>
      <c r="S12" s="15" t="s">
        <v>8</v>
      </c>
      <c r="T12" s="111" t="s">
        <v>50</v>
      </c>
      <c r="U12" s="112" t="s">
        <v>54</v>
      </c>
      <c r="X12" s="204"/>
      <c r="Y12" s="199"/>
      <c r="Z12" s="201" t="s">
        <v>18</v>
      </c>
      <c r="AA12" s="23" t="s">
        <v>60</v>
      </c>
      <c r="AB12" s="83">
        <v>2.3E-3</v>
      </c>
      <c r="AC12" s="83">
        <v>2.3E-3</v>
      </c>
      <c r="AD12" s="83">
        <v>2.5000000000000001E-3</v>
      </c>
      <c r="AE12" s="83">
        <v>2.5000000000000001E-3</v>
      </c>
      <c r="AF12" s="83">
        <v>2.5000000000000001E-3</v>
      </c>
      <c r="AG12" s="83">
        <v>2.5000000000000001E-3</v>
      </c>
      <c r="AH12" s="83">
        <v>2.5000000000000001E-3</v>
      </c>
      <c r="AI12" s="83">
        <v>2.5000000000000001E-3</v>
      </c>
      <c r="AJ12" s="84">
        <v>2.5000000000000001E-3</v>
      </c>
    </row>
    <row r="13" spans="2:36" x14ac:dyDescent="0.3">
      <c r="B13" s="11"/>
      <c r="C13" s="11"/>
      <c r="D13" s="7" t="s">
        <v>7</v>
      </c>
      <c r="E13" s="12">
        <v>2019</v>
      </c>
      <c r="F13" s="10">
        <f>F12-'Area 2010_12'!$E$6*$AD$8</f>
        <v>0.75904008644030363</v>
      </c>
      <c r="G13" s="10">
        <f>G12-'Area 2010_12'!$F$6*$AD$20</f>
        <v>0.79984470212540903</v>
      </c>
      <c r="H13" s="14" t="s">
        <v>82</v>
      </c>
      <c r="I13" s="111" t="s">
        <v>50</v>
      </c>
      <c r="J13" s="112" t="s">
        <v>51</v>
      </c>
      <c r="M13" s="11"/>
      <c r="N13" s="15" t="s">
        <v>14</v>
      </c>
      <c r="O13" s="7" t="s">
        <v>15</v>
      </c>
      <c r="P13" s="16">
        <v>2020</v>
      </c>
      <c r="Q13" s="143">
        <v>2.3008222974238985</v>
      </c>
      <c r="R13" s="143">
        <v>4.5487641584716751</v>
      </c>
      <c r="S13" s="15" t="s">
        <v>8</v>
      </c>
      <c r="T13" s="111" t="s">
        <v>50</v>
      </c>
      <c r="U13" s="112" t="s">
        <v>54</v>
      </c>
      <c r="X13" s="204"/>
      <c r="Y13" s="199"/>
      <c r="Z13" s="201"/>
      <c r="AA13" s="23" t="s">
        <v>61</v>
      </c>
      <c r="AB13" s="83">
        <v>2.3E-3</v>
      </c>
      <c r="AC13" s="83">
        <v>2.3E-3</v>
      </c>
      <c r="AD13" s="83">
        <v>2.5000000000000001E-3</v>
      </c>
      <c r="AE13" s="83">
        <v>2.5000000000000001E-3</v>
      </c>
      <c r="AF13" s="83">
        <v>2.5000000000000001E-3</v>
      </c>
      <c r="AG13" s="83">
        <v>2.5000000000000001E-3</v>
      </c>
      <c r="AH13" s="83">
        <v>2.5000000000000001E-3</v>
      </c>
      <c r="AI13" s="83">
        <v>2.5000000000000001E-3</v>
      </c>
      <c r="AJ13" s="84">
        <v>2.5000000000000001E-3</v>
      </c>
    </row>
    <row r="14" spans="2:36" x14ac:dyDescent="0.3">
      <c r="B14" s="11"/>
      <c r="C14" s="11"/>
      <c r="D14" s="7" t="s">
        <v>7</v>
      </c>
      <c r="E14" s="12">
        <v>2020</v>
      </c>
      <c r="F14" s="10">
        <f>F13-'Area 2010_12'!$E$6*$AD$8</f>
        <v>0.75710079138041531</v>
      </c>
      <c r="G14" s="10">
        <f>G13-'Area 2010_12'!$F$6*$AD$20</f>
        <v>0.7978011540872757</v>
      </c>
      <c r="H14" s="14" t="s">
        <v>82</v>
      </c>
      <c r="I14" s="111" t="s">
        <v>50</v>
      </c>
      <c r="J14" s="112" t="s">
        <v>51</v>
      </c>
      <c r="M14" s="11"/>
      <c r="N14" s="15" t="s">
        <v>14</v>
      </c>
      <c r="O14" s="7" t="s">
        <v>15</v>
      </c>
      <c r="P14" s="16">
        <v>2021</v>
      </c>
      <c r="Q14" s="143">
        <v>2.5099879608260713</v>
      </c>
      <c r="R14" s="143">
        <v>4.9622881818781899</v>
      </c>
      <c r="S14" s="15" t="s">
        <v>8</v>
      </c>
      <c r="T14" s="111" t="s">
        <v>50</v>
      </c>
      <c r="U14" s="112" t="s">
        <v>54</v>
      </c>
      <c r="X14" s="204"/>
      <c r="Y14" s="199" t="s">
        <v>20</v>
      </c>
      <c r="Z14" s="201" t="s">
        <v>17</v>
      </c>
      <c r="AA14" s="23" t="s">
        <v>60</v>
      </c>
      <c r="AB14" s="83">
        <v>2.3E-3</v>
      </c>
      <c r="AC14" s="83">
        <v>2.3E-3</v>
      </c>
      <c r="AD14" s="83">
        <v>2.5000000000000001E-3</v>
      </c>
      <c r="AE14" s="83">
        <v>2.5000000000000001E-3</v>
      </c>
      <c r="AF14" s="83">
        <v>2.5000000000000001E-3</v>
      </c>
      <c r="AG14" s="83">
        <v>2.5000000000000001E-3</v>
      </c>
      <c r="AH14" s="83">
        <v>2.5000000000000001E-3</v>
      </c>
      <c r="AI14" s="83">
        <v>2.5000000000000001E-3</v>
      </c>
      <c r="AJ14" s="84">
        <v>2.5000000000000001E-3</v>
      </c>
    </row>
    <row r="15" spans="2:36" x14ac:dyDescent="0.3">
      <c r="B15" s="11"/>
      <c r="C15" s="11"/>
      <c r="D15" s="7" t="s">
        <v>7</v>
      </c>
      <c r="E15" s="12">
        <v>2021</v>
      </c>
      <c r="F15" s="10">
        <f>F14-'Area 2010_12'!$E$6*$AE$8</f>
        <v>0.75516149632052698</v>
      </c>
      <c r="G15" s="10">
        <f>G14-'Area 2010_12'!$F$6*$AE$20</f>
        <v>0.79575760604914236</v>
      </c>
      <c r="H15" s="14" t="s">
        <v>82</v>
      </c>
      <c r="I15" s="111" t="s">
        <v>50</v>
      </c>
      <c r="J15" s="112" t="s">
        <v>51</v>
      </c>
      <c r="M15" s="11"/>
      <c r="N15" s="15" t="s">
        <v>14</v>
      </c>
      <c r="O15" s="7" t="s">
        <v>15</v>
      </c>
      <c r="P15" s="16">
        <v>2022</v>
      </c>
      <c r="Q15" s="143">
        <v>2.7191536242282437</v>
      </c>
      <c r="R15" s="143">
        <v>5.3758121881847103</v>
      </c>
      <c r="S15" s="15" t="s">
        <v>8</v>
      </c>
      <c r="T15" s="111" t="s">
        <v>50</v>
      </c>
      <c r="U15" s="112" t="s">
        <v>54</v>
      </c>
      <c r="X15" s="204"/>
      <c r="Y15" s="199"/>
      <c r="Z15" s="201"/>
      <c r="AA15" s="23" t="s">
        <v>61</v>
      </c>
      <c r="AB15" s="83">
        <v>2.3E-3</v>
      </c>
      <c r="AC15" s="83">
        <v>2.3E-3</v>
      </c>
      <c r="AD15" s="83">
        <v>2.5000000000000001E-3</v>
      </c>
      <c r="AE15" s="83">
        <v>2.5000000000000001E-3</v>
      </c>
      <c r="AF15" s="83">
        <v>2.5000000000000001E-3</v>
      </c>
      <c r="AG15" s="83">
        <v>2.5000000000000001E-3</v>
      </c>
      <c r="AH15" s="83">
        <v>2.5000000000000001E-3</v>
      </c>
      <c r="AI15" s="83">
        <v>2.5000000000000001E-3</v>
      </c>
      <c r="AJ15" s="84">
        <v>2.5000000000000001E-3</v>
      </c>
    </row>
    <row r="16" spans="2:36" x14ac:dyDescent="0.3">
      <c r="B16" s="11"/>
      <c r="C16" s="11"/>
      <c r="D16" s="7" t="s">
        <v>7</v>
      </c>
      <c r="E16" s="12">
        <v>2022</v>
      </c>
      <c r="F16" s="10">
        <f>F15-'Area 2010_12'!$E$6*$AE$8</f>
        <v>0.75322220126063866</v>
      </c>
      <c r="G16" s="10">
        <f>G15-'Area 2010_12'!$F$6*$AE$20</f>
        <v>0.79371405801100903</v>
      </c>
      <c r="H16" s="14" t="s">
        <v>82</v>
      </c>
      <c r="I16" s="111" t="s">
        <v>50</v>
      </c>
      <c r="J16" s="112" t="s">
        <v>51</v>
      </c>
      <c r="M16" s="11"/>
      <c r="N16" s="15" t="s">
        <v>14</v>
      </c>
      <c r="O16" s="7" t="s">
        <v>15</v>
      </c>
      <c r="P16" s="16">
        <v>2023</v>
      </c>
      <c r="Q16" s="143">
        <v>2.9283192876304165</v>
      </c>
      <c r="R16" s="143">
        <v>5.7893362016912242</v>
      </c>
      <c r="S16" s="15" t="s">
        <v>8</v>
      </c>
      <c r="T16" s="111" t="s">
        <v>50</v>
      </c>
      <c r="U16" s="112" t="s">
        <v>54</v>
      </c>
      <c r="X16" s="204"/>
      <c r="Y16" s="199"/>
      <c r="Z16" s="201" t="s">
        <v>16</v>
      </c>
      <c r="AA16" s="23" t="s">
        <v>60</v>
      </c>
      <c r="AB16" s="83">
        <v>2.3E-3</v>
      </c>
      <c r="AC16" s="83">
        <v>2.3E-3</v>
      </c>
      <c r="AD16" s="83">
        <v>2.5000000000000001E-3</v>
      </c>
      <c r="AE16" s="83">
        <v>2.5000000000000001E-3</v>
      </c>
      <c r="AF16" s="83">
        <v>2.5000000000000001E-3</v>
      </c>
      <c r="AG16" s="83">
        <v>2.5000000000000001E-3</v>
      </c>
      <c r="AH16" s="83">
        <v>2.5000000000000001E-3</v>
      </c>
      <c r="AI16" s="83">
        <v>2.5000000000000001E-3</v>
      </c>
      <c r="AJ16" s="84">
        <v>2.5000000000000001E-3</v>
      </c>
    </row>
    <row r="17" spans="2:36" x14ac:dyDescent="0.3">
      <c r="B17" s="11"/>
      <c r="C17" s="11"/>
      <c r="D17" s="7" t="s">
        <v>7</v>
      </c>
      <c r="E17" s="12">
        <v>2023</v>
      </c>
      <c r="F17" s="10">
        <f>F16-'Area 2010_12'!$E$6*$AE$8</f>
        <v>0.75128290620075033</v>
      </c>
      <c r="G17" s="10">
        <f>G16-'Area 2010_12'!$F$6*$AE$20</f>
        <v>0.79167050997287569</v>
      </c>
      <c r="H17" s="14" t="s">
        <v>82</v>
      </c>
      <c r="I17" s="111" t="s">
        <v>50</v>
      </c>
      <c r="J17" s="112" t="s">
        <v>51</v>
      </c>
      <c r="M17" s="11"/>
      <c r="N17" s="15" t="s">
        <v>14</v>
      </c>
      <c r="O17" s="7" t="s">
        <v>15</v>
      </c>
      <c r="P17" s="16">
        <v>2024</v>
      </c>
      <c r="Q17" s="143">
        <v>3.1374849510325893</v>
      </c>
      <c r="R17" s="143">
        <v>6.20286021609774</v>
      </c>
      <c r="S17" s="15" t="s">
        <v>8</v>
      </c>
      <c r="T17" s="111" t="s">
        <v>50</v>
      </c>
      <c r="U17" s="112" t="s">
        <v>54</v>
      </c>
      <c r="X17" s="204"/>
      <c r="Y17" s="199"/>
      <c r="Z17" s="201"/>
      <c r="AA17" s="23" t="s">
        <v>61</v>
      </c>
      <c r="AB17" s="83">
        <v>2.3E-3</v>
      </c>
      <c r="AC17" s="83">
        <v>2.3E-3</v>
      </c>
      <c r="AD17" s="83">
        <v>2.5000000000000001E-3</v>
      </c>
      <c r="AE17" s="83">
        <v>2.5000000000000001E-3</v>
      </c>
      <c r="AF17" s="83">
        <v>2.5000000000000001E-3</v>
      </c>
      <c r="AG17" s="83">
        <v>2.5000000000000001E-3</v>
      </c>
      <c r="AH17" s="83">
        <v>2.5000000000000001E-3</v>
      </c>
      <c r="AI17" s="83">
        <v>2.5000000000000001E-3</v>
      </c>
      <c r="AJ17" s="84">
        <v>2.5000000000000001E-3</v>
      </c>
    </row>
    <row r="18" spans="2:36" x14ac:dyDescent="0.3">
      <c r="D18" s="6" t="s">
        <v>7</v>
      </c>
      <c r="E18" s="9">
        <v>2024</v>
      </c>
      <c r="F18" s="10">
        <f>F17-'Area 2010_12'!$E$6*$AE$8</f>
        <v>0.74934361114086201</v>
      </c>
      <c r="G18" s="10">
        <f>G17-'Area 2010_12'!$F$6*$AE$20</f>
        <v>0.78962696193474236</v>
      </c>
      <c r="H18" s="14" t="s">
        <v>82</v>
      </c>
      <c r="I18" s="111" t="s">
        <v>50</v>
      </c>
      <c r="J18" s="112" t="s">
        <v>51</v>
      </c>
      <c r="M18" s="11"/>
      <c r="N18" s="15" t="s">
        <v>14</v>
      </c>
      <c r="O18" s="7" t="s">
        <v>15</v>
      </c>
      <c r="P18" s="16">
        <v>2025</v>
      </c>
      <c r="Q18" s="143">
        <v>3.3466506144347621</v>
      </c>
      <c r="R18" s="143">
        <v>6.6163842305042566</v>
      </c>
      <c r="S18" s="15" t="s">
        <v>8</v>
      </c>
      <c r="T18" s="111" t="s">
        <v>50</v>
      </c>
      <c r="U18" s="112" t="s">
        <v>54</v>
      </c>
      <c r="X18" s="204"/>
      <c r="Y18" s="199"/>
      <c r="Z18" s="201" t="s">
        <v>18</v>
      </c>
      <c r="AA18" s="23" t="s">
        <v>60</v>
      </c>
      <c r="AB18" s="83">
        <v>2.3E-3</v>
      </c>
      <c r="AC18" s="83">
        <v>2.3E-3</v>
      </c>
      <c r="AD18" s="83">
        <v>2.5000000000000001E-3</v>
      </c>
      <c r="AE18" s="83">
        <v>2.5000000000000001E-3</v>
      </c>
      <c r="AF18" s="83">
        <v>2.5000000000000001E-3</v>
      </c>
      <c r="AG18" s="83">
        <v>2.5000000000000001E-3</v>
      </c>
      <c r="AH18" s="83">
        <v>2.5000000000000001E-3</v>
      </c>
      <c r="AI18" s="83">
        <v>2.5000000000000001E-3</v>
      </c>
      <c r="AJ18" s="84">
        <v>2.5000000000000001E-3</v>
      </c>
    </row>
    <row r="19" spans="2:36" ht="15" thickBot="1" x14ac:dyDescent="0.35">
      <c r="D19" s="6" t="s">
        <v>7</v>
      </c>
      <c r="E19" s="9">
        <v>2025</v>
      </c>
      <c r="F19" s="10">
        <f>F18-'Area 2010_12'!$E$6*$AE$8</f>
        <v>0.74740431608097369</v>
      </c>
      <c r="G19" s="10">
        <f>G18-'Area 2010_12'!$F$6*$AE$20</f>
        <v>0.78758341389660902</v>
      </c>
      <c r="H19" s="14" t="s">
        <v>82</v>
      </c>
      <c r="I19" s="111" t="s">
        <v>50</v>
      </c>
      <c r="J19" s="112" t="s">
        <v>51</v>
      </c>
      <c r="M19" s="11"/>
      <c r="N19" s="15" t="s">
        <v>14</v>
      </c>
      <c r="O19" s="7" t="s">
        <v>15</v>
      </c>
      <c r="P19" s="16">
        <v>2026</v>
      </c>
      <c r="Q19" s="143">
        <v>3.5558162778369344</v>
      </c>
      <c r="R19" s="143">
        <v>7.0299082449107733</v>
      </c>
      <c r="S19" s="15" t="s">
        <v>8</v>
      </c>
      <c r="T19" s="111" t="s">
        <v>50</v>
      </c>
      <c r="U19" s="112" t="s">
        <v>54</v>
      </c>
      <c r="X19" s="205"/>
      <c r="Y19" s="200"/>
      <c r="Z19" s="209"/>
      <c r="AA19" s="24" t="s">
        <v>61</v>
      </c>
      <c r="AB19" s="85">
        <v>2.3E-3</v>
      </c>
      <c r="AC19" s="85">
        <v>2.3E-3</v>
      </c>
      <c r="AD19" s="85">
        <v>2.5000000000000001E-3</v>
      </c>
      <c r="AE19" s="85">
        <v>2.5000000000000001E-3</v>
      </c>
      <c r="AF19" s="85">
        <v>2.5000000000000001E-3</v>
      </c>
      <c r="AG19" s="85">
        <v>2.5000000000000001E-3</v>
      </c>
      <c r="AH19" s="85">
        <v>2.5000000000000001E-3</v>
      </c>
      <c r="AI19" s="85">
        <v>2.5000000000000001E-3</v>
      </c>
      <c r="AJ19" s="86">
        <v>2.5000000000000001E-3</v>
      </c>
    </row>
    <row r="20" spans="2:36" ht="15" thickTop="1" x14ac:dyDescent="0.3">
      <c r="D20" s="6" t="s">
        <v>7</v>
      </c>
      <c r="E20" s="9">
        <v>2026</v>
      </c>
      <c r="F20" s="10">
        <f>F19-'Area 2010_12'!$E$6*$AF$8</f>
        <v>0.74546502102108536</v>
      </c>
      <c r="G20" s="10">
        <f>G19-'Area 2010_12'!$F$6*$AF$20</f>
        <v>0.78553986585847568</v>
      </c>
      <c r="H20" s="14" t="s">
        <v>82</v>
      </c>
      <c r="I20" s="111" t="s">
        <v>50</v>
      </c>
      <c r="J20" s="112" t="s">
        <v>51</v>
      </c>
      <c r="M20" s="11"/>
      <c r="N20" s="15" t="s">
        <v>14</v>
      </c>
      <c r="O20" s="7" t="s">
        <v>15</v>
      </c>
      <c r="P20" s="16">
        <v>2027</v>
      </c>
      <c r="Q20" s="143">
        <v>3.7649819412391068</v>
      </c>
      <c r="R20" s="143">
        <v>7.4434322593181896</v>
      </c>
      <c r="S20" s="15" t="s">
        <v>8</v>
      </c>
      <c r="T20" s="111" t="s">
        <v>50</v>
      </c>
      <c r="U20" s="112" t="s">
        <v>54</v>
      </c>
      <c r="X20" s="203" t="s">
        <v>56</v>
      </c>
      <c r="Y20" s="198" t="s">
        <v>19</v>
      </c>
      <c r="Z20" s="201" t="s">
        <v>17</v>
      </c>
      <c r="AA20" s="22" t="s">
        <v>60</v>
      </c>
      <c r="AB20" s="81">
        <v>2.3E-3</v>
      </c>
      <c r="AC20" s="81">
        <v>2.3E-3</v>
      </c>
      <c r="AD20" s="81">
        <v>2.5000000000000001E-3</v>
      </c>
      <c r="AE20" s="81">
        <v>2.5000000000000001E-3</v>
      </c>
      <c r="AF20" s="81">
        <v>2.5000000000000001E-3</v>
      </c>
      <c r="AG20" s="81">
        <v>2.5000000000000001E-3</v>
      </c>
      <c r="AH20" s="81">
        <v>2.5000000000000001E-3</v>
      </c>
      <c r="AI20" s="81">
        <v>2.5000000000000001E-3</v>
      </c>
      <c r="AJ20" s="82">
        <v>2.5000000000000001E-3</v>
      </c>
    </row>
    <row r="21" spans="2:36" x14ac:dyDescent="0.3">
      <c r="D21" s="6" t="s">
        <v>7</v>
      </c>
      <c r="E21" s="9">
        <v>2027</v>
      </c>
      <c r="F21" s="10">
        <f>F20-'Area 2010_12'!$E$6*$AF$8</f>
        <v>0.74352572596119704</v>
      </c>
      <c r="G21" s="10">
        <f>G20-'Area 2010_12'!$F$6*$AF$20</f>
        <v>0.78349631782034235</v>
      </c>
      <c r="H21" s="14" t="s">
        <v>82</v>
      </c>
      <c r="I21" s="111" t="s">
        <v>50</v>
      </c>
      <c r="J21" s="112" t="s">
        <v>51</v>
      </c>
      <c r="M21" s="11"/>
      <c r="N21" s="15" t="s">
        <v>14</v>
      </c>
      <c r="O21" s="7" t="s">
        <v>15</v>
      </c>
      <c r="P21" s="16">
        <v>2028</v>
      </c>
      <c r="Q21" s="143">
        <v>3.9741476046412796</v>
      </c>
      <c r="R21" s="143">
        <v>7.8569562738138004</v>
      </c>
      <c r="S21" s="15" t="s">
        <v>8</v>
      </c>
      <c r="T21" s="111" t="s">
        <v>50</v>
      </c>
      <c r="U21" s="112" t="s">
        <v>54</v>
      </c>
      <c r="X21" s="204"/>
      <c r="Y21" s="199"/>
      <c r="Z21" s="201"/>
      <c r="AA21" s="23" t="s">
        <v>61</v>
      </c>
      <c r="AB21" s="83">
        <v>2.3E-3</v>
      </c>
      <c r="AC21" s="83">
        <v>2.3E-3</v>
      </c>
      <c r="AD21" s="83">
        <v>2.5000000000000001E-3</v>
      </c>
      <c r="AE21" s="83">
        <v>2.5000000000000001E-3</v>
      </c>
      <c r="AF21" s="83">
        <v>2.5000000000000001E-3</v>
      </c>
      <c r="AG21" s="83">
        <v>2.5000000000000001E-3</v>
      </c>
      <c r="AH21" s="83">
        <v>2.5000000000000001E-3</v>
      </c>
      <c r="AI21" s="83">
        <v>2.5000000000000001E-3</v>
      </c>
      <c r="AJ21" s="84">
        <v>2.5000000000000001E-3</v>
      </c>
    </row>
    <row r="22" spans="2:36" x14ac:dyDescent="0.3">
      <c r="D22" s="6" t="s">
        <v>7</v>
      </c>
      <c r="E22" s="9">
        <v>2028</v>
      </c>
      <c r="F22" s="10">
        <f>F21-'Area 2010_12'!$E$6*$AF$8</f>
        <v>0.74158643090130871</v>
      </c>
      <c r="G22" s="10">
        <f>G21-'Area 2010_12'!$F$6*$AF$20</f>
        <v>0.78145276978220901</v>
      </c>
      <c r="H22" s="14" t="s">
        <v>82</v>
      </c>
      <c r="I22" s="111" t="s">
        <v>50</v>
      </c>
      <c r="J22" s="112" t="s">
        <v>51</v>
      </c>
      <c r="M22" s="11"/>
      <c r="N22" s="15" t="s">
        <v>14</v>
      </c>
      <c r="O22" s="7" t="s">
        <v>15</v>
      </c>
      <c r="P22" s="16">
        <v>2029</v>
      </c>
      <c r="Q22" s="143">
        <v>4.1833132680434524</v>
      </c>
      <c r="R22" s="143">
        <v>8.2704802881303205</v>
      </c>
      <c r="S22" s="15" t="s">
        <v>8</v>
      </c>
      <c r="T22" s="111" t="s">
        <v>50</v>
      </c>
      <c r="U22" s="112" t="s">
        <v>54</v>
      </c>
      <c r="X22" s="204"/>
      <c r="Y22" s="199"/>
      <c r="Z22" s="201" t="s">
        <v>16</v>
      </c>
      <c r="AA22" s="23" t="s">
        <v>60</v>
      </c>
      <c r="AB22" s="83">
        <v>2.3E-3</v>
      </c>
      <c r="AC22" s="83">
        <v>2.3E-3</v>
      </c>
      <c r="AD22" s="83">
        <v>2.5000000000000001E-3</v>
      </c>
      <c r="AE22" s="83">
        <v>2.5000000000000001E-3</v>
      </c>
      <c r="AF22" s="83">
        <v>2.5000000000000001E-3</v>
      </c>
      <c r="AG22" s="83">
        <v>2.5000000000000001E-3</v>
      </c>
      <c r="AH22" s="83">
        <v>2.5000000000000001E-3</v>
      </c>
      <c r="AI22" s="83">
        <v>2.5000000000000001E-3</v>
      </c>
      <c r="AJ22" s="84">
        <v>2.5000000000000001E-3</v>
      </c>
    </row>
    <row r="23" spans="2:36" x14ac:dyDescent="0.3">
      <c r="D23" s="6" t="s">
        <v>7</v>
      </c>
      <c r="E23" s="9">
        <v>2029</v>
      </c>
      <c r="F23" s="10">
        <f>F22-'Area 2010_12'!$E$6*$AF$8</f>
        <v>0.73964713584142039</v>
      </c>
      <c r="G23" s="10">
        <f>G22-'Area 2010_12'!$F$6*$AF$20</f>
        <v>0.77940922174407568</v>
      </c>
      <c r="H23" s="14" t="s">
        <v>82</v>
      </c>
      <c r="I23" s="111" t="s">
        <v>50</v>
      </c>
      <c r="J23" s="112" t="s">
        <v>51</v>
      </c>
      <c r="M23" s="11"/>
      <c r="N23" s="15" t="s">
        <v>14</v>
      </c>
      <c r="O23" s="7" t="s">
        <v>15</v>
      </c>
      <c r="P23" s="16">
        <v>2030</v>
      </c>
      <c r="Q23" s="143">
        <v>4.3924789314456252</v>
      </c>
      <c r="R23" s="143">
        <v>8.6840043025368381</v>
      </c>
      <c r="S23" s="15" t="s">
        <v>8</v>
      </c>
      <c r="T23" s="111" t="s">
        <v>50</v>
      </c>
      <c r="U23" s="112" t="s">
        <v>54</v>
      </c>
      <c r="X23" s="204"/>
      <c r="Y23" s="199"/>
      <c r="Z23" s="201"/>
      <c r="AA23" s="23" t="s">
        <v>61</v>
      </c>
      <c r="AB23" s="83">
        <v>2.3E-3</v>
      </c>
      <c r="AC23" s="83">
        <v>2.3E-3</v>
      </c>
      <c r="AD23" s="83">
        <v>2.5000000000000001E-3</v>
      </c>
      <c r="AE23" s="83">
        <v>2.5000000000000001E-3</v>
      </c>
      <c r="AF23" s="83">
        <v>2.5000000000000001E-3</v>
      </c>
      <c r="AG23" s="83">
        <v>2.5000000000000001E-3</v>
      </c>
      <c r="AH23" s="83">
        <v>2.5000000000000001E-3</v>
      </c>
      <c r="AI23" s="83">
        <v>2.5000000000000001E-3</v>
      </c>
      <c r="AJ23" s="84">
        <v>2.5000000000000001E-3</v>
      </c>
    </row>
    <row r="24" spans="2:36" x14ac:dyDescent="0.3">
      <c r="D24" s="6" t="s">
        <v>7</v>
      </c>
      <c r="E24" s="9">
        <v>2030</v>
      </c>
      <c r="F24" s="10">
        <f>F23-'Area 2010_12'!$E$6*$AF$8</f>
        <v>0.73770784078153206</v>
      </c>
      <c r="G24" s="10">
        <f>G23-'Area 2010_12'!$F$6*$AF$20</f>
        <v>0.77736567370594234</v>
      </c>
      <c r="H24" s="14" t="s">
        <v>82</v>
      </c>
      <c r="I24" s="111" t="s">
        <v>50</v>
      </c>
      <c r="J24" s="112" t="s">
        <v>51</v>
      </c>
      <c r="M24" s="11"/>
      <c r="N24" s="15" t="s">
        <v>14</v>
      </c>
      <c r="O24" s="7" t="s">
        <v>15</v>
      </c>
      <c r="P24" s="16">
        <v>2031</v>
      </c>
      <c r="Q24" s="143">
        <v>4.6016445948477971</v>
      </c>
      <c r="R24" s="143">
        <v>9.0975283169433538</v>
      </c>
      <c r="S24" s="15" t="s">
        <v>8</v>
      </c>
      <c r="T24" s="111" t="s">
        <v>50</v>
      </c>
      <c r="U24" s="112" t="s">
        <v>54</v>
      </c>
      <c r="X24" s="204"/>
      <c r="Y24" s="199"/>
      <c r="Z24" s="201" t="s">
        <v>18</v>
      </c>
      <c r="AA24" s="23" t="s">
        <v>60</v>
      </c>
      <c r="AB24" s="83">
        <v>2.3E-3</v>
      </c>
      <c r="AC24" s="83">
        <v>2.3E-3</v>
      </c>
      <c r="AD24" s="83">
        <v>2.5000000000000001E-3</v>
      </c>
      <c r="AE24" s="83">
        <v>2.5000000000000001E-3</v>
      </c>
      <c r="AF24" s="83">
        <v>2.5000000000000001E-3</v>
      </c>
      <c r="AG24" s="83">
        <v>2.5000000000000001E-3</v>
      </c>
      <c r="AH24" s="83">
        <v>2.5000000000000001E-3</v>
      </c>
      <c r="AI24" s="83">
        <v>2.5000000000000001E-3</v>
      </c>
      <c r="AJ24" s="84">
        <v>2.5000000000000001E-3</v>
      </c>
    </row>
    <row r="25" spans="2:36" x14ac:dyDescent="0.3">
      <c r="D25" s="6" t="s">
        <v>7</v>
      </c>
      <c r="E25" s="9">
        <v>2031</v>
      </c>
      <c r="F25" s="10">
        <f>F24-'Area 2010_12'!$E$6*$AG$8</f>
        <v>0.73576854572164374</v>
      </c>
      <c r="G25" s="10">
        <f>G24-'Area 2010_12'!$F$6*$AG$20</f>
        <v>0.775322125667809</v>
      </c>
      <c r="H25" s="14" t="s">
        <v>82</v>
      </c>
      <c r="I25" s="111" t="s">
        <v>50</v>
      </c>
      <c r="J25" s="112" t="s">
        <v>51</v>
      </c>
      <c r="M25" s="11"/>
      <c r="N25" s="15" t="s">
        <v>14</v>
      </c>
      <c r="O25" s="7" t="s">
        <v>15</v>
      </c>
      <c r="P25" s="16">
        <v>2032</v>
      </c>
      <c r="Q25" s="143">
        <v>4.8108102582499699</v>
      </c>
      <c r="R25" s="143">
        <v>9.5110523313498696</v>
      </c>
      <c r="S25" s="15" t="s">
        <v>8</v>
      </c>
      <c r="T25" s="111" t="s">
        <v>50</v>
      </c>
      <c r="U25" s="112" t="s">
        <v>54</v>
      </c>
      <c r="X25" s="204"/>
      <c r="Y25" s="199"/>
      <c r="Z25" s="201"/>
      <c r="AA25" s="23" t="s">
        <v>61</v>
      </c>
      <c r="AB25" s="83">
        <v>2.3E-3</v>
      </c>
      <c r="AC25" s="83">
        <v>2.3E-3</v>
      </c>
      <c r="AD25" s="83">
        <v>2.5000000000000001E-3</v>
      </c>
      <c r="AE25" s="83">
        <v>2.5000000000000001E-3</v>
      </c>
      <c r="AF25" s="83">
        <v>2.5000000000000001E-3</v>
      </c>
      <c r="AG25" s="83">
        <v>2.5000000000000001E-3</v>
      </c>
      <c r="AH25" s="83">
        <v>2.5000000000000001E-3</v>
      </c>
      <c r="AI25" s="83">
        <v>2.5000000000000001E-3</v>
      </c>
      <c r="AJ25" s="84">
        <v>2.5000000000000001E-3</v>
      </c>
    </row>
    <row r="26" spans="2:36" x14ac:dyDescent="0.3">
      <c r="D26" s="6" t="s">
        <v>7</v>
      </c>
      <c r="E26" s="9">
        <v>2032</v>
      </c>
      <c r="F26" s="10">
        <f>F25-'Area 2010_12'!$E$6*$AG$8</f>
        <v>0.73382925066175542</v>
      </c>
      <c r="G26" s="10">
        <f>G25-'Area 2010_12'!$F$6*$AG$20</f>
        <v>0.77327857762967567</v>
      </c>
      <c r="H26" s="14" t="s">
        <v>82</v>
      </c>
      <c r="I26" s="111" t="s">
        <v>50</v>
      </c>
      <c r="J26" s="112" t="s">
        <v>51</v>
      </c>
      <c r="M26" s="11"/>
      <c r="N26" s="15" t="s">
        <v>14</v>
      </c>
      <c r="O26" s="7" t="s">
        <v>15</v>
      </c>
      <c r="P26" s="16">
        <v>2033</v>
      </c>
      <c r="Q26" s="143">
        <v>5.0199759216521427</v>
      </c>
      <c r="R26" s="143">
        <v>9.9245763457563854</v>
      </c>
      <c r="S26" s="15" t="s">
        <v>8</v>
      </c>
      <c r="T26" s="111" t="s">
        <v>50</v>
      </c>
      <c r="U26" s="112" t="s">
        <v>54</v>
      </c>
      <c r="X26" s="204"/>
      <c r="Y26" s="199" t="s">
        <v>20</v>
      </c>
      <c r="Z26" s="201" t="s">
        <v>17</v>
      </c>
      <c r="AA26" s="23" t="s">
        <v>60</v>
      </c>
      <c r="AB26" s="83">
        <v>3.5000000000000001E-3</v>
      </c>
      <c r="AC26" s="83">
        <v>3.5000000000000001E-3</v>
      </c>
      <c r="AD26" s="83">
        <v>2.5000000000000001E-3</v>
      </c>
      <c r="AE26" s="83">
        <v>2.5000000000000001E-3</v>
      </c>
      <c r="AF26" s="83">
        <v>2.5000000000000001E-3</v>
      </c>
      <c r="AG26" s="83">
        <v>2.5000000000000001E-3</v>
      </c>
      <c r="AH26" s="83">
        <v>2.5000000000000001E-3</v>
      </c>
      <c r="AI26" s="83">
        <v>2.5000000000000001E-3</v>
      </c>
      <c r="AJ26" s="84">
        <v>2.5000000000000001E-3</v>
      </c>
    </row>
    <row r="27" spans="2:36" x14ac:dyDescent="0.3">
      <c r="D27" s="6" t="s">
        <v>7</v>
      </c>
      <c r="E27" s="9">
        <v>2033</v>
      </c>
      <c r="F27" s="10">
        <f>F26-'Area 2010_12'!$E$6*$AG$8</f>
        <v>0.73188995560186709</v>
      </c>
      <c r="G27" s="10">
        <f>G26-'Area 2010_12'!$F$6*$AG$20</f>
        <v>0.77123502959154233</v>
      </c>
      <c r="H27" s="14" t="s">
        <v>82</v>
      </c>
      <c r="I27" s="111" t="s">
        <v>50</v>
      </c>
      <c r="J27" s="112" t="s">
        <v>51</v>
      </c>
      <c r="M27" s="11"/>
      <c r="N27" s="15" t="s">
        <v>14</v>
      </c>
      <c r="O27" s="7" t="s">
        <v>15</v>
      </c>
      <c r="P27" s="16">
        <v>2034</v>
      </c>
      <c r="Q27" s="143">
        <v>5.2291415850543146</v>
      </c>
      <c r="R27" s="143">
        <v>10.338100360162901</v>
      </c>
      <c r="S27" s="15" t="s">
        <v>8</v>
      </c>
      <c r="T27" s="111" t="s">
        <v>50</v>
      </c>
      <c r="U27" s="112" t="s">
        <v>54</v>
      </c>
      <c r="X27" s="204"/>
      <c r="Y27" s="199"/>
      <c r="Z27" s="201"/>
      <c r="AA27" s="23" t="s">
        <v>61</v>
      </c>
      <c r="AB27" s="83">
        <v>3.5000000000000001E-3</v>
      </c>
      <c r="AC27" s="83">
        <v>3.5000000000000001E-3</v>
      </c>
      <c r="AD27" s="83">
        <v>2.5000000000000001E-3</v>
      </c>
      <c r="AE27" s="83">
        <v>2.5000000000000001E-3</v>
      </c>
      <c r="AF27" s="83">
        <v>2.5000000000000001E-3</v>
      </c>
      <c r="AG27" s="83">
        <v>2.5000000000000001E-3</v>
      </c>
      <c r="AH27" s="83">
        <v>2.5000000000000001E-3</v>
      </c>
      <c r="AI27" s="83">
        <v>2.5000000000000001E-3</v>
      </c>
      <c r="AJ27" s="84">
        <v>2.5000000000000001E-3</v>
      </c>
    </row>
    <row r="28" spans="2:36" x14ac:dyDescent="0.3">
      <c r="D28" s="6" t="s">
        <v>7</v>
      </c>
      <c r="E28" s="9">
        <v>2034</v>
      </c>
      <c r="F28" s="10">
        <f>F27-'Area 2010_12'!$E$6*$AG$8</f>
        <v>0.72995066054197877</v>
      </c>
      <c r="G28" s="10">
        <f>G27-'Area 2010_12'!$F$6*$AG$20</f>
        <v>0.769191481553409</v>
      </c>
      <c r="H28" s="14" t="s">
        <v>82</v>
      </c>
      <c r="I28" s="111" t="s">
        <v>50</v>
      </c>
      <c r="J28" s="112" t="s">
        <v>51</v>
      </c>
      <c r="M28" s="11"/>
      <c r="N28" s="15" t="s">
        <v>14</v>
      </c>
      <c r="O28" s="7" t="s">
        <v>15</v>
      </c>
      <c r="P28" s="16">
        <v>2035</v>
      </c>
      <c r="Q28" s="143">
        <v>5.4383081484564899</v>
      </c>
      <c r="R28" s="143">
        <v>10.751624374569417</v>
      </c>
      <c r="S28" s="15" t="s">
        <v>8</v>
      </c>
      <c r="T28" s="111" t="s">
        <v>50</v>
      </c>
      <c r="U28" s="112" t="s">
        <v>54</v>
      </c>
      <c r="X28" s="204"/>
      <c r="Y28" s="199"/>
      <c r="Z28" s="201" t="s">
        <v>16</v>
      </c>
      <c r="AA28" s="23" t="s">
        <v>60</v>
      </c>
      <c r="AB28" s="83">
        <v>3.5000000000000001E-3</v>
      </c>
      <c r="AC28" s="83">
        <v>3.5000000000000001E-3</v>
      </c>
      <c r="AD28" s="83">
        <v>2.5000000000000001E-3</v>
      </c>
      <c r="AE28" s="83">
        <v>2.5000000000000001E-3</v>
      </c>
      <c r="AF28" s="83">
        <v>2.5000000000000001E-3</v>
      </c>
      <c r="AG28" s="83">
        <v>2.5000000000000001E-3</v>
      </c>
      <c r="AH28" s="83">
        <v>2.5000000000000001E-3</v>
      </c>
      <c r="AI28" s="83">
        <v>2.5000000000000001E-3</v>
      </c>
      <c r="AJ28" s="84">
        <v>2.5000000000000001E-3</v>
      </c>
    </row>
    <row r="29" spans="2:36" x14ac:dyDescent="0.3">
      <c r="D29" s="6" t="s">
        <v>7</v>
      </c>
      <c r="E29" s="9">
        <v>2035</v>
      </c>
      <c r="F29" s="10">
        <f>F28-'Area 2010_12'!$E$6*$AG$8</f>
        <v>0.72801136548209044</v>
      </c>
      <c r="G29" s="10">
        <f>G28-'Area 2010_12'!$F$6*$AG$20</f>
        <v>0.76714793351527566</v>
      </c>
      <c r="H29" s="14" t="s">
        <v>82</v>
      </c>
      <c r="I29" s="111" t="s">
        <v>50</v>
      </c>
      <c r="J29" s="112" t="s">
        <v>51</v>
      </c>
      <c r="M29" s="11"/>
      <c r="N29" s="15" t="s">
        <v>14</v>
      </c>
      <c r="O29" s="7" t="s">
        <v>15</v>
      </c>
      <c r="P29" s="16">
        <v>2036</v>
      </c>
      <c r="Q29" s="143">
        <v>5.6474819118586597</v>
      </c>
      <c r="R29" s="143">
        <v>11.165148388975933</v>
      </c>
      <c r="S29" s="15" t="s">
        <v>8</v>
      </c>
      <c r="T29" s="111" t="s">
        <v>50</v>
      </c>
      <c r="U29" s="112" t="s">
        <v>54</v>
      </c>
      <c r="X29" s="204"/>
      <c r="Y29" s="199"/>
      <c r="Z29" s="201"/>
      <c r="AA29" s="23" t="s">
        <v>61</v>
      </c>
      <c r="AB29" s="83">
        <v>3.5000000000000001E-3</v>
      </c>
      <c r="AC29" s="83">
        <v>3.5000000000000001E-3</v>
      </c>
      <c r="AD29" s="83">
        <v>2.5000000000000001E-3</v>
      </c>
      <c r="AE29" s="83">
        <v>2.5000000000000001E-3</v>
      </c>
      <c r="AF29" s="83">
        <v>2.5000000000000001E-3</v>
      </c>
      <c r="AG29" s="83">
        <v>2.5000000000000001E-3</v>
      </c>
      <c r="AH29" s="83">
        <v>2.5000000000000001E-3</v>
      </c>
      <c r="AI29" s="83">
        <v>2.5000000000000001E-3</v>
      </c>
      <c r="AJ29" s="84">
        <v>2.5000000000000001E-3</v>
      </c>
    </row>
    <row r="30" spans="2:36" x14ac:dyDescent="0.3">
      <c r="D30" s="6" t="s">
        <v>7</v>
      </c>
      <c r="E30" s="9">
        <v>2036</v>
      </c>
      <c r="F30" s="10">
        <f>F29-'Area 2010_12'!$E$6*$AH$8</f>
        <v>0.72607207042220212</v>
      </c>
      <c r="G30" s="10">
        <f>G29-'Area 2010_12'!$F$6*$AH$20</f>
        <v>0.76510438547714232</v>
      </c>
      <c r="H30" s="14" t="s">
        <v>82</v>
      </c>
      <c r="I30" s="111" t="s">
        <v>50</v>
      </c>
      <c r="J30" s="112" t="s">
        <v>51</v>
      </c>
      <c r="M30" s="11"/>
      <c r="N30" s="15" t="s">
        <v>14</v>
      </c>
      <c r="O30" s="7" t="s">
        <v>15</v>
      </c>
      <c r="P30" s="16">
        <v>2037</v>
      </c>
      <c r="Q30" s="143">
        <v>5.856638575260833</v>
      </c>
      <c r="R30" s="143">
        <v>11.578681403382401</v>
      </c>
      <c r="S30" s="15" t="s">
        <v>8</v>
      </c>
      <c r="T30" s="111" t="s">
        <v>50</v>
      </c>
      <c r="U30" s="112" t="s">
        <v>54</v>
      </c>
      <c r="X30" s="204"/>
      <c r="Y30" s="199"/>
      <c r="Z30" s="201" t="s">
        <v>18</v>
      </c>
      <c r="AA30" s="23" t="s">
        <v>60</v>
      </c>
      <c r="AB30" s="83">
        <v>1.4E-2</v>
      </c>
      <c r="AC30" s="83">
        <v>1.4E-2</v>
      </c>
      <c r="AD30" s="83">
        <v>2.5000000000000001E-3</v>
      </c>
      <c r="AE30" s="83">
        <v>2.5000000000000001E-3</v>
      </c>
      <c r="AF30" s="83">
        <v>2.5000000000000001E-3</v>
      </c>
      <c r="AG30" s="83">
        <v>2.5000000000000001E-3</v>
      </c>
      <c r="AH30" s="83">
        <v>2.5000000000000001E-3</v>
      </c>
      <c r="AI30" s="83">
        <v>2.5000000000000001E-3</v>
      </c>
      <c r="AJ30" s="84">
        <v>2.5000000000000001E-3</v>
      </c>
    </row>
    <row r="31" spans="2:36" ht="15" thickBot="1" x14ac:dyDescent="0.35">
      <c r="D31" s="6" t="s">
        <v>7</v>
      </c>
      <c r="E31" s="9">
        <v>2037</v>
      </c>
      <c r="F31" s="10">
        <f>F30-'Area 2010_12'!$E$6*$AH$8</f>
        <v>0.7241327753623138</v>
      </c>
      <c r="G31" s="10">
        <f>G30-'Area 2010_12'!$F$6*$AH$20</f>
        <v>0.76306083743900899</v>
      </c>
      <c r="H31" s="14" t="s">
        <v>82</v>
      </c>
      <c r="I31" s="111" t="s">
        <v>50</v>
      </c>
      <c r="J31" s="112" t="s">
        <v>51</v>
      </c>
      <c r="M31" s="11"/>
      <c r="N31" s="15" t="s">
        <v>14</v>
      </c>
      <c r="O31" s="7" t="s">
        <v>15</v>
      </c>
      <c r="P31" s="16">
        <v>2038</v>
      </c>
      <c r="Q31" s="143">
        <v>6.0658042386630058</v>
      </c>
      <c r="R31" s="143">
        <v>11.992196417788964</v>
      </c>
      <c r="S31" s="15" t="s">
        <v>8</v>
      </c>
      <c r="T31" s="111" t="s">
        <v>50</v>
      </c>
      <c r="U31" s="112" t="s">
        <v>54</v>
      </c>
      <c r="X31" s="205"/>
      <c r="Y31" s="200"/>
      <c r="Z31" s="209"/>
      <c r="AA31" s="24" t="s">
        <v>61</v>
      </c>
      <c r="AB31" s="83">
        <v>1.4E-2</v>
      </c>
      <c r="AC31" s="83">
        <v>1.4E-2</v>
      </c>
      <c r="AD31" s="85">
        <v>2.5000000000000001E-3</v>
      </c>
      <c r="AE31" s="85">
        <v>2.5000000000000001E-3</v>
      </c>
      <c r="AF31" s="85">
        <v>2.5000000000000001E-3</v>
      </c>
      <c r="AG31" s="85">
        <v>2.5000000000000001E-3</v>
      </c>
      <c r="AH31" s="85">
        <v>2.5000000000000001E-3</v>
      </c>
      <c r="AI31" s="85">
        <v>2.5000000000000001E-3</v>
      </c>
      <c r="AJ31" s="86">
        <v>2.5000000000000001E-3</v>
      </c>
    </row>
    <row r="32" spans="2:36" ht="16.2" thickTop="1" x14ac:dyDescent="0.3">
      <c r="D32" s="6" t="s">
        <v>7</v>
      </c>
      <c r="E32" s="9">
        <v>2038</v>
      </c>
      <c r="F32" s="10">
        <f>F31-'Area 2010_12'!$E$6*$AH$8</f>
        <v>0.72219348030242547</v>
      </c>
      <c r="G32" s="10">
        <f>G31-'Area 2010_12'!$F$6*$AH$20</f>
        <v>0.76101728940087565</v>
      </c>
      <c r="H32" s="14" t="s">
        <v>82</v>
      </c>
      <c r="I32" s="111" t="s">
        <v>50</v>
      </c>
      <c r="J32" s="112" t="s">
        <v>51</v>
      </c>
      <c r="M32" s="11"/>
      <c r="N32" s="15" t="s">
        <v>14</v>
      </c>
      <c r="O32" s="7" t="s">
        <v>15</v>
      </c>
      <c r="P32" s="16">
        <v>2039</v>
      </c>
      <c r="Q32" s="143">
        <v>6.2749699020651786</v>
      </c>
      <c r="R32" s="143">
        <v>12.4058104321955</v>
      </c>
      <c r="S32" s="15" t="s">
        <v>8</v>
      </c>
      <c r="T32" s="111" t="s">
        <v>50</v>
      </c>
      <c r="U32" s="112" t="s">
        <v>54</v>
      </c>
      <c r="AA32" s="30" t="s">
        <v>24</v>
      </c>
      <c r="AB32" s="106">
        <f>SUM(SUMPRODUCT(AB8:AB19,'Area 2010_12'!$E$6:$E$17),SUMPRODUCT(BuildingProfile_12!AB20:AB31,'Area 2010_12'!$F$6:$F$17))/SUM('Area 2010_12'!$E$6:$F$17)</f>
        <v>2.8579310599512035E-3</v>
      </c>
      <c r="AC32" s="107">
        <f>SUM(SUMPRODUCT(AC8:AC19,'Area 2010_12'!$E$6:$E$17),SUMPRODUCT(BuildingProfile_12!AC20:AC31,'Area 2010_12'!$F$6:$F$17))/SUM('Area 2010_12'!$E$6:$F$17)</f>
        <v>2.8579310599512035E-3</v>
      </c>
      <c r="AD32" s="25">
        <f>SUM(SUMPRODUCT(AD8:AD19,'Area 2010_12'!$E$6:$E$17),SUMPRODUCT(BuildingProfile_12!AD20:AD31,'Area 2010_12'!$F$6:$F$17))/SUM('Area 2010_12'!$E$6:$F$17)</f>
        <v>2.5000000000000005E-3</v>
      </c>
      <c r="AE32" s="25">
        <f>SUM(SUMPRODUCT(AE8:AE19,'Area 2010_12'!$E$6:$E$17),SUMPRODUCT(BuildingProfile_12!AE20:AE31,'Area 2010_12'!$F$6:$F$17))/SUM('Area 2010_12'!$E$6:$F$17)</f>
        <v>2.5000000000000005E-3</v>
      </c>
      <c r="AF32" s="25">
        <f>SUM(SUMPRODUCT(AF8:AF19,'Area 2010_12'!$E$6:$E$17),SUMPRODUCT(BuildingProfile_12!AF20:AF31,'Area 2010_12'!$F$6:$F$17))/SUM('Area 2010_12'!$E$6:$F$17)</f>
        <v>2.5000000000000005E-3</v>
      </c>
      <c r="AG32" s="25">
        <f>SUM(SUMPRODUCT(AG8:AG19,'Area 2010_12'!$E$6:$E$17),SUMPRODUCT(BuildingProfile_12!AG20:AG31,'Area 2010_12'!$F$6:$F$17))/SUM('Area 2010_12'!$E$6:$F$17)</f>
        <v>2.5000000000000005E-3</v>
      </c>
      <c r="AH32" s="25">
        <f>SUM(SUMPRODUCT(AH8:AH19,'Area 2010_12'!$E$6:$E$17),SUMPRODUCT(BuildingProfile_12!AH20:AH31,'Area 2010_12'!$F$6:$F$17))/SUM('Area 2010_12'!$E$6:$F$17)</f>
        <v>2.5000000000000005E-3</v>
      </c>
      <c r="AI32" s="25">
        <f>SUM(SUMPRODUCT(AI8:AI19,'Area 2010_12'!$E$6:$E$17),SUMPRODUCT(BuildingProfile_12!AI20:AI31,'Area 2010_12'!$F$6:$F$17))/SUM('Area 2010_12'!$E$6:$F$17)</f>
        <v>2.5000000000000005E-3</v>
      </c>
      <c r="AJ32" s="26">
        <f>SUM(SUMPRODUCT(AJ8:AJ19,'Area 2010_12'!$E$6:$E$17),SUMPRODUCT(BuildingProfile_12!AJ20:AJ31,'Area 2010_12'!$F$6:$F$17))/SUM('Area 2010_12'!$E$6:$F$17)</f>
        <v>2.5000000000000005E-3</v>
      </c>
    </row>
    <row r="33" spans="4:55" ht="15.6" x14ac:dyDescent="0.3">
      <c r="D33" s="6" t="s">
        <v>7</v>
      </c>
      <c r="E33" s="9">
        <v>2039</v>
      </c>
      <c r="F33" s="10">
        <f>F32-'Area 2010_12'!$E$6*$AH$8</f>
        <v>0.72025418524253715</v>
      </c>
      <c r="G33" s="10">
        <f>G32-'Area 2010_12'!$F$6*$AH$20</f>
        <v>0.75897374136274232</v>
      </c>
      <c r="H33" s="14" t="s">
        <v>82</v>
      </c>
      <c r="I33" s="111" t="s">
        <v>50</v>
      </c>
      <c r="J33" s="112" t="s">
        <v>51</v>
      </c>
      <c r="M33" s="11"/>
      <c r="N33" s="15" t="s">
        <v>14</v>
      </c>
      <c r="O33" s="7" t="s">
        <v>15</v>
      </c>
      <c r="P33" s="16">
        <v>2040</v>
      </c>
      <c r="Q33" s="143">
        <v>6.4841355654673523</v>
      </c>
      <c r="R33" s="143">
        <v>12.819244446601996</v>
      </c>
      <c r="S33" s="15" t="s">
        <v>8</v>
      </c>
      <c r="T33" s="111" t="s">
        <v>50</v>
      </c>
      <c r="U33" s="112" t="s">
        <v>54</v>
      </c>
      <c r="AA33" s="30" t="s">
        <v>25</v>
      </c>
      <c r="AB33" s="206">
        <v>1E-3</v>
      </c>
      <c r="AC33" s="207"/>
      <c r="AD33" s="207"/>
      <c r="AE33" s="207"/>
      <c r="AF33" s="207"/>
      <c r="AG33" s="207"/>
      <c r="AH33" s="207"/>
      <c r="AI33" s="207"/>
      <c r="AJ33" s="208"/>
    </row>
    <row r="34" spans="4:55" ht="15.6" x14ac:dyDescent="0.3">
      <c r="D34" s="6" t="s">
        <v>7</v>
      </c>
      <c r="E34" s="9">
        <v>2040</v>
      </c>
      <c r="F34" s="10">
        <f>F33-'Area 2010_12'!$E$6*$AH$8</f>
        <v>0.71831489018264882</v>
      </c>
      <c r="G34" s="10">
        <f>G33-'Area 2010_12'!$F$6*$AH$20</f>
        <v>0.75693019332460898</v>
      </c>
      <c r="H34" s="14" t="s">
        <v>82</v>
      </c>
      <c r="I34" s="111" t="s">
        <v>50</v>
      </c>
      <c r="J34" s="112" t="s">
        <v>51</v>
      </c>
      <c r="M34" s="11"/>
      <c r="N34" s="15" t="s">
        <v>14</v>
      </c>
      <c r="O34" s="7" t="s">
        <v>15</v>
      </c>
      <c r="P34" s="16">
        <v>2041</v>
      </c>
      <c r="Q34" s="143">
        <v>6.6933012288695259</v>
      </c>
      <c r="R34" s="143">
        <v>13.232768461008511</v>
      </c>
      <c r="S34" s="15" t="s">
        <v>8</v>
      </c>
      <c r="T34" s="111" t="s">
        <v>50</v>
      </c>
      <c r="U34" s="112" t="s">
        <v>54</v>
      </c>
      <c r="AA34" s="31" t="s">
        <v>26</v>
      </c>
      <c r="AB34" s="206">
        <v>2.5000000000000001E-3</v>
      </c>
      <c r="AC34" s="207"/>
      <c r="AD34" s="207"/>
      <c r="AE34" s="207"/>
      <c r="AF34" s="207"/>
      <c r="AG34" s="207"/>
      <c r="AH34" s="207"/>
      <c r="AI34" s="207"/>
      <c r="AJ34" s="208"/>
    </row>
    <row r="35" spans="4:55" ht="16.2" thickBot="1" x14ac:dyDescent="0.35">
      <c r="D35" s="6" t="s">
        <v>7</v>
      </c>
      <c r="E35" s="9">
        <v>2041</v>
      </c>
      <c r="F35" s="10">
        <f>F34-'Area 2010_12'!$E$6*$AI$8</f>
        <v>0.7163755951227605</v>
      </c>
      <c r="G35" s="10">
        <f>G34-'Area 2010_12'!$F$6*$AI$20</f>
        <v>0.75488664528647564</v>
      </c>
      <c r="H35" s="14" t="s">
        <v>82</v>
      </c>
      <c r="I35" s="111" t="s">
        <v>50</v>
      </c>
      <c r="J35" s="112" t="s">
        <v>51</v>
      </c>
      <c r="N35" s="15" t="s">
        <v>14</v>
      </c>
      <c r="O35" s="7" t="s">
        <v>15</v>
      </c>
      <c r="P35" s="16">
        <v>2042</v>
      </c>
      <c r="Q35" s="143">
        <v>6.9024668922716987</v>
      </c>
      <c r="R35" s="143">
        <v>13.646292475415027</v>
      </c>
      <c r="S35" s="15" t="s">
        <v>8</v>
      </c>
      <c r="T35" s="111" t="s">
        <v>50</v>
      </c>
      <c r="U35" s="112" t="s">
        <v>54</v>
      </c>
      <c r="AA35" s="31" t="s">
        <v>27</v>
      </c>
      <c r="AB35" s="210">
        <v>5.0000000000000001E-3</v>
      </c>
      <c r="AC35" s="211"/>
      <c r="AD35" s="211"/>
      <c r="AE35" s="211"/>
      <c r="AF35" s="211"/>
      <c r="AG35" s="211"/>
      <c r="AH35" s="211"/>
      <c r="AI35" s="211"/>
      <c r="AJ35" s="212"/>
    </row>
    <row r="36" spans="4:55" ht="16.2" thickTop="1" x14ac:dyDescent="0.3">
      <c r="D36" s="6" t="s">
        <v>7</v>
      </c>
      <c r="E36" s="9">
        <v>2042</v>
      </c>
      <c r="F36" s="10">
        <f>F35-'Area 2010_12'!$E$6*$AI$8</f>
        <v>0.71443630006287218</v>
      </c>
      <c r="G36" s="10">
        <f>G35-'Area 2010_12'!$F$6*$AI$20</f>
        <v>0.75284309724834231</v>
      </c>
      <c r="H36" s="14" t="s">
        <v>82</v>
      </c>
      <c r="I36" s="111" t="s">
        <v>50</v>
      </c>
      <c r="J36" s="112" t="s">
        <v>51</v>
      </c>
      <c r="N36" s="15" t="s">
        <v>14</v>
      </c>
      <c r="O36" s="7" t="s">
        <v>15</v>
      </c>
      <c r="P36" s="16">
        <v>2043</v>
      </c>
      <c r="Q36" s="143">
        <v>7.1116325556738715</v>
      </c>
      <c r="R36" s="143">
        <v>14.059816489821543</v>
      </c>
      <c r="S36" s="15" t="s">
        <v>8</v>
      </c>
      <c r="T36" s="111" t="s">
        <v>50</v>
      </c>
      <c r="U36" s="112" t="s">
        <v>54</v>
      </c>
      <c r="AA36" s="32" t="s">
        <v>28</v>
      </c>
      <c r="AB36" s="27">
        <f>AB32*SUM('Area 2010_12'!$E$6:$F$17)*1000</f>
        <v>216.82237027944768</v>
      </c>
      <c r="AC36" s="28">
        <f>AC32*SUM('Area 2010_12'!$E$6:$F$17)*1000</f>
        <v>216.82237027944768</v>
      </c>
      <c r="AD36" s="28">
        <f>AD32*SUM('Area 2010_12'!$E$6:$F$17)*1000</f>
        <v>189.66725030374752</v>
      </c>
      <c r="AE36" s="28">
        <f>AE32*SUM('Area 2010_12'!$E$6:$F$17)*1000</f>
        <v>189.66725030374752</v>
      </c>
      <c r="AF36" s="28">
        <f>AF32*SUM('Area 2010_12'!$E$6:$F$17)*1000</f>
        <v>189.66725030374752</v>
      </c>
      <c r="AG36" s="28">
        <f>AG32*SUM('Area 2010_12'!$E$6:$F$17)*1000</f>
        <v>189.66725030374752</v>
      </c>
      <c r="AH36" s="28">
        <f>AH32*SUM('Area 2010_12'!$E$6:$F$17)*1000</f>
        <v>189.66725030374752</v>
      </c>
      <c r="AI36" s="28">
        <f>AI32*SUM('Area 2010_12'!$E$6:$F$17)*1000</f>
        <v>189.66725030374752</v>
      </c>
      <c r="AJ36" s="29">
        <f>AJ32*SUM('Area 2010_12'!$E$6:$F$17)*1000</f>
        <v>189.66725030374752</v>
      </c>
    </row>
    <row r="37" spans="4:55" ht="15.6" x14ac:dyDescent="0.3">
      <c r="D37" s="6" t="s">
        <v>7</v>
      </c>
      <c r="E37" s="9">
        <v>2043</v>
      </c>
      <c r="F37" s="10">
        <f>F36-'Area 2010_12'!$E$6*$AI$8</f>
        <v>0.71249700500298385</v>
      </c>
      <c r="G37" s="10">
        <f>G36-'Area 2010_12'!$F$6*$AI$20</f>
        <v>0.75079954921020897</v>
      </c>
      <c r="H37" s="14" t="s">
        <v>82</v>
      </c>
      <c r="I37" s="111" t="s">
        <v>50</v>
      </c>
      <c r="J37" s="112" t="s">
        <v>51</v>
      </c>
      <c r="N37" s="15" t="s">
        <v>14</v>
      </c>
      <c r="O37" s="7" t="s">
        <v>15</v>
      </c>
      <c r="P37" s="16">
        <v>2044</v>
      </c>
      <c r="Q37" s="143">
        <v>7.3207982190760452</v>
      </c>
      <c r="R37" s="143">
        <v>14.473340504228059</v>
      </c>
      <c r="S37" s="15" t="s">
        <v>8</v>
      </c>
      <c r="T37" s="111" t="s">
        <v>50</v>
      </c>
      <c r="U37" s="112" t="s">
        <v>54</v>
      </c>
      <c r="AA37" s="30" t="s">
        <v>29</v>
      </c>
      <c r="AB37" s="213">
        <f>AB33*SUM('Area 2010_12'!$E$6:$F$17)*1000</f>
        <v>75.866900121498986</v>
      </c>
      <c r="AC37" s="214"/>
      <c r="AD37" s="214"/>
      <c r="AE37" s="214"/>
      <c r="AF37" s="214"/>
      <c r="AG37" s="214"/>
      <c r="AH37" s="214"/>
      <c r="AI37" s="214"/>
      <c r="AJ37" s="215"/>
    </row>
    <row r="38" spans="4:55" ht="15.6" x14ac:dyDescent="0.3">
      <c r="D38" s="6" t="s">
        <v>7</v>
      </c>
      <c r="E38" s="9">
        <v>2044</v>
      </c>
      <c r="F38" s="10">
        <f>F37-'Area 2010_12'!$E$6*$AI$8</f>
        <v>0.71055770994309553</v>
      </c>
      <c r="G38" s="10">
        <f>G37-'Area 2010_12'!$F$6*$AI$20</f>
        <v>0.74875600117207564</v>
      </c>
      <c r="H38" s="14" t="s">
        <v>82</v>
      </c>
      <c r="I38" s="111" t="s">
        <v>50</v>
      </c>
      <c r="J38" s="112" t="s">
        <v>51</v>
      </c>
      <c r="N38" s="15" t="s">
        <v>14</v>
      </c>
      <c r="O38" s="7" t="s">
        <v>15</v>
      </c>
      <c r="P38" s="16">
        <v>2045</v>
      </c>
      <c r="Q38" s="143">
        <v>7.5299638824782189</v>
      </c>
      <c r="R38" s="143">
        <v>14.886864518634573</v>
      </c>
      <c r="S38" s="15" t="s">
        <v>8</v>
      </c>
      <c r="T38" s="111" t="s">
        <v>50</v>
      </c>
      <c r="U38" s="112" t="s">
        <v>54</v>
      </c>
      <c r="AA38" s="31" t="s">
        <v>30</v>
      </c>
      <c r="AB38" s="213">
        <f>AB34*SUM('Area 2010_12'!$E$6:$F$17)*1000</f>
        <v>189.66725030374749</v>
      </c>
      <c r="AC38" s="214"/>
      <c r="AD38" s="214"/>
      <c r="AE38" s="214"/>
      <c r="AF38" s="214"/>
      <c r="AG38" s="214"/>
      <c r="AH38" s="214"/>
      <c r="AI38" s="214"/>
      <c r="AJ38" s="215"/>
    </row>
    <row r="39" spans="4:55" ht="16.2" thickBot="1" x14ac:dyDescent="0.35">
      <c r="D39" s="6" t="s">
        <v>7</v>
      </c>
      <c r="E39" s="9">
        <v>2045</v>
      </c>
      <c r="F39" s="10">
        <f>F38-'Area 2010_12'!$E$6*$AI$8</f>
        <v>0.7086184148832072</v>
      </c>
      <c r="G39" s="10">
        <f>G38-'Area 2010_12'!$F$6*$AI$20</f>
        <v>0.7467124531339423</v>
      </c>
      <c r="H39" s="14" t="s">
        <v>82</v>
      </c>
      <c r="I39" s="111" t="s">
        <v>50</v>
      </c>
      <c r="J39" s="112" t="s">
        <v>51</v>
      </c>
      <c r="N39" s="15" t="s">
        <v>14</v>
      </c>
      <c r="O39" s="7" t="s">
        <v>15</v>
      </c>
      <c r="P39" s="16">
        <v>2046</v>
      </c>
      <c r="Q39" s="143">
        <v>7.7391295458803917</v>
      </c>
      <c r="R39" s="143">
        <v>15.300388533041088</v>
      </c>
      <c r="S39" s="15" t="s">
        <v>8</v>
      </c>
      <c r="T39" s="111" t="s">
        <v>50</v>
      </c>
      <c r="U39" s="112" t="s">
        <v>54</v>
      </c>
      <c r="AA39" s="33" t="s">
        <v>31</v>
      </c>
      <c r="AB39" s="216">
        <f>AB35*SUM('Area 2010_12'!$E$6:$F$17)*1000</f>
        <v>379.33450060749499</v>
      </c>
      <c r="AC39" s="217"/>
      <c r="AD39" s="217"/>
      <c r="AE39" s="217"/>
      <c r="AF39" s="217"/>
      <c r="AG39" s="217"/>
      <c r="AH39" s="217"/>
      <c r="AI39" s="217"/>
      <c r="AJ39" s="218"/>
    </row>
    <row r="40" spans="4:55" ht="15" thickTop="1" x14ac:dyDescent="0.3">
      <c r="D40" s="6" t="s">
        <v>7</v>
      </c>
      <c r="E40" s="9">
        <v>2046</v>
      </c>
      <c r="F40" s="10">
        <f>F39-'Area 2010_12'!$E$6*$AJ$8</f>
        <v>0.70667911982331888</v>
      </c>
      <c r="G40" s="10">
        <f>G39-'Area 2010_12'!$F$6*$AJ$20</f>
        <v>0.74466890509580896</v>
      </c>
      <c r="H40" s="14" t="s">
        <v>82</v>
      </c>
      <c r="I40" s="111" t="s">
        <v>50</v>
      </c>
      <c r="J40" s="112" t="s">
        <v>51</v>
      </c>
      <c r="N40" s="15" t="s">
        <v>14</v>
      </c>
      <c r="O40" s="7" t="s">
        <v>15</v>
      </c>
      <c r="P40" s="16">
        <v>2047</v>
      </c>
      <c r="Q40" s="143">
        <v>7.9482952092825645</v>
      </c>
      <c r="R40" s="143">
        <v>15.713912547447604</v>
      </c>
      <c r="S40" s="15" t="s">
        <v>8</v>
      </c>
      <c r="T40" s="111" t="s">
        <v>50</v>
      </c>
      <c r="U40" s="112" t="s">
        <v>54</v>
      </c>
    </row>
    <row r="41" spans="4:55" x14ac:dyDescent="0.3">
      <c r="D41" s="6" t="s">
        <v>7</v>
      </c>
      <c r="E41" s="9">
        <v>2047</v>
      </c>
      <c r="F41" s="10">
        <f>F40-'Area 2010_12'!$E$6*$AJ$8</f>
        <v>0.70473982476343056</v>
      </c>
      <c r="G41" s="10">
        <f>G40-'Area 2010_12'!$F$6*$AJ$20</f>
        <v>0.74262535705767563</v>
      </c>
      <c r="H41" s="14" t="s">
        <v>82</v>
      </c>
      <c r="I41" s="111" t="s">
        <v>50</v>
      </c>
      <c r="J41" s="112" t="s">
        <v>51</v>
      </c>
      <c r="N41" s="15" t="s">
        <v>14</v>
      </c>
      <c r="O41" s="7" t="s">
        <v>15</v>
      </c>
      <c r="P41" s="16">
        <v>2048</v>
      </c>
      <c r="Q41" s="143">
        <v>8.1574608816847398</v>
      </c>
      <c r="R41" s="143">
        <v>16.127436561854118</v>
      </c>
      <c r="S41" s="15" t="s">
        <v>8</v>
      </c>
      <c r="T41" s="111" t="s">
        <v>50</v>
      </c>
      <c r="U41" s="112" t="s">
        <v>54</v>
      </c>
    </row>
    <row r="42" spans="4:55" x14ac:dyDescent="0.3">
      <c r="D42" s="6" t="s">
        <v>7</v>
      </c>
      <c r="E42" s="9">
        <v>2048</v>
      </c>
      <c r="F42" s="10">
        <f>F41-'Area 2010_12'!$E$6*$AJ$8</f>
        <v>0.70280052970354223</v>
      </c>
      <c r="G42" s="10">
        <f>G41-'Area 2010_12'!$F$6*$AJ$20</f>
        <v>0.74058180901954229</v>
      </c>
      <c r="H42" s="14" t="s">
        <v>82</v>
      </c>
      <c r="I42" s="111" t="s">
        <v>50</v>
      </c>
      <c r="J42" s="112" t="s">
        <v>51</v>
      </c>
      <c r="N42" s="15" t="s">
        <v>14</v>
      </c>
      <c r="O42" s="7" t="s">
        <v>15</v>
      </c>
      <c r="P42" s="16">
        <v>2049</v>
      </c>
      <c r="Q42" s="143">
        <v>8.3666265360869119</v>
      </c>
      <c r="R42" s="143">
        <v>16.540960576260638</v>
      </c>
      <c r="S42" s="15" t="s">
        <v>8</v>
      </c>
      <c r="T42" s="111" t="s">
        <v>50</v>
      </c>
      <c r="U42" s="112" t="s">
        <v>54</v>
      </c>
    </row>
    <row r="43" spans="4:55" x14ac:dyDescent="0.3">
      <c r="D43" s="6" t="s">
        <v>7</v>
      </c>
      <c r="E43" s="9">
        <v>2049</v>
      </c>
      <c r="F43" s="10">
        <f>F42-'Area 2010_12'!$E$6*$AJ$8</f>
        <v>0.70086123464365391</v>
      </c>
      <c r="G43" s="10">
        <f>G42-'Area 2010_12'!$F$6*$AJ$20</f>
        <v>0.73853826098140896</v>
      </c>
      <c r="H43" s="14" t="s">
        <v>82</v>
      </c>
      <c r="I43" s="111" t="s">
        <v>50</v>
      </c>
      <c r="J43" s="112" t="s">
        <v>51</v>
      </c>
      <c r="N43" s="15" t="s">
        <v>14</v>
      </c>
      <c r="O43" s="7" t="s">
        <v>15</v>
      </c>
      <c r="P43" s="16">
        <v>2050</v>
      </c>
      <c r="Q43" s="143">
        <v>8.5757921994890847</v>
      </c>
      <c r="R43" s="143">
        <v>16.95448459066715</v>
      </c>
      <c r="S43" s="15" t="s">
        <v>8</v>
      </c>
      <c r="T43" s="111" t="s">
        <v>50</v>
      </c>
      <c r="U43" s="112" t="s">
        <v>54</v>
      </c>
      <c r="X43" s="14"/>
      <c r="AA43" s="192" t="s">
        <v>45</v>
      </c>
      <c r="AB43" s="192"/>
      <c r="AC43" s="192"/>
      <c r="AD43" s="192"/>
      <c r="AE43" s="192"/>
      <c r="AF43" s="192"/>
      <c r="AG43" s="192"/>
      <c r="AH43" s="192"/>
      <c r="AI43" s="192"/>
      <c r="AJ43" s="192"/>
    </row>
    <row r="44" spans="4:55" ht="15" thickBot="1" x14ac:dyDescent="0.35">
      <c r="D44" s="6" t="s">
        <v>7</v>
      </c>
      <c r="E44" s="9">
        <v>2050</v>
      </c>
      <c r="F44" s="10">
        <f>F43-'Area 2010_12'!$E$6*$AJ$8</f>
        <v>0.69892193958376558</v>
      </c>
      <c r="G44" s="10">
        <f>G43-'Area 2010_12'!$F$6*$AJ$20</f>
        <v>0.73649471294327562</v>
      </c>
      <c r="H44" s="14" t="s">
        <v>82</v>
      </c>
      <c r="I44" s="111" t="s">
        <v>50</v>
      </c>
      <c r="J44" s="112" t="s">
        <v>51</v>
      </c>
      <c r="M44" s="11"/>
      <c r="N44" s="15" t="s">
        <v>14</v>
      </c>
      <c r="O44" s="7" t="s">
        <v>15</v>
      </c>
      <c r="P44" s="16">
        <v>2012</v>
      </c>
      <c r="Q44" s="143">
        <v>0.48059558107657602</v>
      </c>
      <c r="R44" s="143">
        <v>0.88126624992965918</v>
      </c>
      <c r="S44" s="15" t="s">
        <v>9</v>
      </c>
      <c r="T44" s="111" t="s">
        <v>50</v>
      </c>
      <c r="U44" s="112" t="s">
        <v>54</v>
      </c>
      <c r="X44" s="14"/>
      <c r="AA44" s="47">
        <v>2010</v>
      </c>
      <c r="AB44" s="47">
        <v>2012</v>
      </c>
      <c r="AC44" s="47">
        <v>2015</v>
      </c>
      <c r="AD44" s="47">
        <v>2020</v>
      </c>
      <c r="AE44" s="47">
        <v>2025</v>
      </c>
      <c r="AF44" s="47">
        <v>2030</v>
      </c>
      <c r="AG44" s="47">
        <v>2035</v>
      </c>
      <c r="AH44" s="47">
        <v>2040</v>
      </c>
      <c r="AI44" s="47">
        <v>2045</v>
      </c>
      <c r="AJ44" s="47">
        <v>2050</v>
      </c>
    </row>
    <row r="45" spans="4:55" ht="15" thickTop="1" x14ac:dyDescent="0.3">
      <c r="D45" s="6" t="s">
        <v>7</v>
      </c>
      <c r="E45" s="9">
        <v>2011</v>
      </c>
      <c r="F45" s="10">
        <f>'Area 2010_12'!$E$7-'Area 2010_12'!$E$7*$AB$9</f>
        <v>0.58276101775945621</v>
      </c>
      <c r="G45" s="10">
        <f>'Area 2010_12'!$F$7-'Area 2010_12'!$F$7*$AB$21</f>
        <v>0.61408919105456394</v>
      </c>
      <c r="H45" s="14" t="s">
        <v>83</v>
      </c>
      <c r="I45" s="111" t="s">
        <v>50</v>
      </c>
      <c r="J45" s="112" t="s">
        <v>51</v>
      </c>
      <c r="M45" s="11"/>
      <c r="N45" s="15" t="s">
        <v>14</v>
      </c>
      <c r="O45" s="7" t="s">
        <v>15</v>
      </c>
      <c r="P45" s="16">
        <v>2013</v>
      </c>
      <c r="Q45" s="143">
        <v>0.64079409610210103</v>
      </c>
      <c r="R45" s="143">
        <v>1.17502166658188</v>
      </c>
      <c r="S45" s="15" t="s">
        <v>9</v>
      </c>
      <c r="T45" s="111" t="s">
        <v>50</v>
      </c>
      <c r="U45" s="112" t="s">
        <v>54</v>
      </c>
      <c r="X45" s="193" t="s">
        <v>55</v>
      </c>
      <c r="Y45" s="195" t="s">
        <v>19</v>
      </c>
      <c r="Z45" s="50" t="s">
        <v>17</v>
      </c>
      <c r="AA45" s="54">
        <f>SUM('Area 2010_12'!E6:E7)</f>
        <v>1.359822481968229</v>
      </c>
      <c r="AB45" s="55">
        <f>AA45-('Area 2010_12'!$E$6*BuildingProfile_12!AB$8*(AB$68-AA$68)+'Area 2010_12'!$E$7*(BuildingProfile_12!AB$9*(AB$68-AA$68)))</f>
        <v>1.3535672985511751</v>
      </c>
      <c r="AC45" s="56">
        <f>AB45-('Area 2010_12'!$E$6*BuildingProfile_12!AC$8*(AC$68-AB$68)+'Area 2010_12'!$E$7*(BuildingProfile_12!AC$9*(AC$68-AB$68)))</f>
        <v>1.3441845234255942</v>
      </c>
      <c r="AD45" s="56">
        <f>AC45-('Area 2010_12'!$E$6*BuildingProfile_12!AD$8*(AD$68-AC$68)+'Area 2010_12'!$E$7*(BuildingProfile_12!AD$9*(AD$68-AC$68)))</f>
        <v>1.3271867424009913</v>
      </c>
      <c r="AE45" s="56">
        <f>AD45-('Area 2010_12'!$E$6*BuildingProfile_12!AE$8*(AE$68-AD$68)+'Area 2010_12'!$E$7*(BuildingProfile_12!AE$9*(AE$68-AD$68)))</f>
        <v>1.3101889613763884</v>
      </c>
      <c r="AF45" s="56">
        <f>AE45-('Area 2010_12'!$E$6*BuildingProfile_12!AF$8*(AF$68-AE$68)+'Area 2010_12'!$E$7*(BuildingProfile_12!AF$9*(AF$68-AE$68)))</f>
        <v>1.2931911803517855</v>
      </c>
      <c r="AG45" s="56">
        <f>AF45-('Area 2010_12'!$E$6*BuildingProfile_12!AG$8*(AG$68-AF$68)+'Area 2010_12'!$E$7*(BuildingProfile_12!AG$9*(AG$68-AF$68)))</f>
        <v>1.2761933993271826</v>
      </c>
      <c r="AH45" s="56">
        <f>AG45-('Area 2010_12'!$E$6*BuildingProfile_12!AH$8*(AH$68-AG$68)+'Area 2010_12'!$E$7*(BuildingProfile_12!AH$9*(AH$68-AG$68)))</f>
        <v>1.2591956183025796</v>
      </c>
      <c r="AI45" s="56">
        <f>AH45-('Area 2010_12'!$E$6*BuildingProfile_12!AI$8*(AI$68-AH$68)+'Area 2010_12'!$E$7*(BuildingProfile_12!AI$9*(AI$68-AH$68)))</f>
        <v>1.2421978372779767</v>
      </c>
      <c r="AJ45" s="57">
        <f>AI45-('Area 2010_12'!$E$6*BuildingProfile_12!AJ$8*(AJ$68-AI$68)+'Area 2010_12'!$E$7*(BuildingProfile_12!AJ$9*(AJ$68-AI$68)))</f>
        <v>1.2252000562533738</v>
      </c>
      <c r="AK45" s="96">
        <f>(AA45-AJ45)/AA45</f>
        <v>9.9000000000000365E-2</v>
      </c>
    </row>
    <row r="46" spans="4:55" x14ac:dyDescent="0.3">
      <c r="D46" s="6" t="s">
        <v>7</v>
      </c>
      <c r="E46" s="9">
        <v>2012</v>
      </c>
      <c r="F46" s="10">
        <f>F45-'Area 2010_12'!$E$7*$AB$9</f>
        <v>0.58141757750602663</v>
      </c>
      <c r="G46" s="10">
        <f>G45-'Area 2010_12'!$F$7*$AB$21</f>
        <v>0.61267352989447021</v>
      </c>
      <c r="H46" s="14" t="s">
        <v>83</v>
      </c>
      <c r="I46" s="111" t="s">
        <v>50</v>
      </c>
      <c r="J46" s="112" t="s">
        <v>51</v>
      </c>
      <c r="M46" s="11"/>
      <c r="N46" s="15" t="s">
        <v>14</v>
      </c>
      <c r="O46" s="7" t="s">
        <v>15</v>
      </c>
      <c r="P46" s="16">
        <v>2014</v>
      </c>
      <c r="Q46" s="143">
        <v>0.80099262012762629</v>
      </c>
      <c r="R46" s="143">
        <v>1.4687770832160987</v>
      </c>
      <c r="S46" s="15" t="s">
        <v>9</v>
      </c>
      <c r="T46" s="111" t="s">
        <v>50</v>
      </c>
      <c r="U46" s="112" t="s">
        <v>54</v>
      </c>
      <c r="X46" s="183"/>
      <c r="Y46" s="186"/>
      <c r="Z46" s="53" t="s">
        <v>16</v>
      </c>
      <c r="AA46" s="58">
        <f>SUM('Area 2010_12'!E8:E9)</f>
        <v>2.7111988615639842</v>
      </c>
      <c r="AB46" s="59">
        <f>AA46-('Area 2010_12'!$E$8*BuildingProfile_12!AB$10*(AB$68-AA$68)+'Area 2010_12'!$E$9*(BuildingProfile_12!AB$11*(AB$68-AA$68)))</f>
        <v>2.6987273468007897</v>
      </c>
      <c r="AC46" s="60">
        <f>AB46-('Area 2010_12'!$E$8*BuildingProfile_12!AC$10*(AC$68-AB$68)+'Area 2010_12'!$E$9*(BuildingProfile_12!AC$11*(AC$68-AB$68)))</f>
        <v>2.6800200746559981</v>
      </c>
      <c r="AD46" s="60">
        <f>AC46-('Area 2010_12'!$E$8*BuildingProfile_12!AD$10*(AD$68-AC$68)+'Area 2010_12'!$E$9*(BuildingProfile_12!AD$11*(AD$68-AC$68)))</f>
        <v>2.6461300888864483</v>
      </c>
      <c r="AE46" s="60">
        <f>AD46-('Area 2010_12'!$E$8*BuildingProfile_12!AE$10*(AE$68-AD$68)+'Area 2010_12'!$E$9*(BuildingProfile_12!AE$11*(AE$68-AD$68)))</f>
        <v>2.6122401031168985</v>
      </c>
      <c r="AF46" s="60">
        <f>AE46-('Area 2010_12'!$E$8*BuildingProfile_12!AF$10*(AF$68-AE$68)+'Area 2010_12'!$E$9*(BuildingProfile_12!AF$11*(AF$68-AE$68)))</f>
        <v>2.5783501173473486</v>
      </c>
      <c r="AG46" s="60">
        <f>AF46-('Area 2010_12'!$E$8*BuildingProfile_12!AG$10*(AG$68-AF$68)+'Area 2010_12'!$E$9*(BuildingProfile_12!AG$11*(AG$68-AF$68)))</f>
        <v>2.5444601315777988</v>
      </c>
      <c r="AH46" s="60">
        <f>AG46-('Area 2010_12'!$E$8*BuildingProfile_12!AH$10*(AH$68-AG$68)+'Area 2010_12'!$E$9*(BuildingProfile_12!AH$11*(AH$68-AG$68)))</f>
        <v>2.510570145808249</v>
      </c>
      <c r="AI46" s="60">
        <f>AH46-('Area 2010_12'!$E$8*BuildingProfile_12!AI$10*(AI$68-AH$68)+'Area 2010_12'!$E$9*(BuildingProfile_12!AI$11*(AI$68-AH$68)))</f>
        <v>2.4766801600386992</v>
      </c>
      <c r="AJ46" s="61">
        <f>AI46-('Area 2010_12'!$E$8*BuildingProfile_12!AJ$10*(AJ$68-AI$68)+'Area 2010_12'!$E$9*(BuildingProfile_12!AJ$11*(AJ$68-AI$68)))</f>
        <v>2.4427901742691494</v>
      </c>
      <c r="AK46" s="96">
        <f t="shared" ref="AK46:AK56" si="0">(AA46-AJ46)/AA46</f>
        <v>9.9000000000000143E-2</v>
      </c>
    </row>
    <row r="47" spans="4:55" ht="15" thickBot="1" x14ac:dyDescent="0.35">
      <c r="D47" s="6" t="s">
        <v>7</v>
      </c>
      <c r="E47" s="9">
        <v>2013</v>
      </c>
      <c r="F47" s="10">
        <f>F46-'Area 2010_12'!$E$7*$AC$9</f>
        <v>0.58007413725259704</v>
      </c>
      <c r="G47" s="10">
        <f>G46-'Area 2010_12'!$F$7*$AC$21</f>
        <v>0.61125786873437649</v>
      </c>
      <c r="H47" s="14" t="s">
        <v>83</v>
      </c>
      <c r="I47" s="111" t="s">
        <v>50</v>
      </c>
      <c r="J47" s="112" t="s">
        <v>51</v>
      </c>
      <c r="M47" s="11"/>
      <c r="N47" s="15" t="s">
        <v>14</v>
      </c>
      <c r="O47" s="7" t="s">
        <v>15</v>
      </c>
      <c r="P47" s="16">
        <v>2015</v>
      </c>
      <c r="Q47" s="143">
        <v>0.96119114415315154</v>
      </c>
      <c r="R47" s="143">
        <v>1.7625324998593181</v>
      </c>
      <c r="S47" s="15" t="s">
        <v>9</v>
      </c>
      <c r="T47" s="111" t="s">
        <v>50</v>
      </c>
      <c r="U47" s="112" t="s">
        <v>54</v>
      </c>
      <c r="X47" s="183"/>
      <c r="Y47" s="187"/>
      <c r="Z47" s="48" t="s">
        <v>18</v>
      </c>
      <c r="AA47" s="62">
        <f>SUM('Area 2010_12'!E10:E11)</f>
        <v>15.430662348486223</v>
      </c>
      <c r="AB47" s="63">
        <f>AA47-('Area 2010_12'!$E$10*BuildingProfile_12!AB$12*(AB$68-AA$68)+'Area 2010_12'!$E$11*(BuildingProfile_12!AB$13*(AB$68-AA$68)))</f>
        <v>15.359681301683187</v>
      </c>
      <c r="AC47" s="64">
        <f>AB47-('Area 2010_12'!$E$10*BuildingProfile_12!AC$12*(AC$68-AB$68)+'Area 2010_12'!$E$11*(BuildingProfile_12!AC$13*(AC$68-AB$68)))</f>
        <v>15.253209731478632</v>
      </c>
      <c r="AD47" s="64">
        <f>AC47-('Area 2010_12'!$E$10*BuildingProfile_12!AD$12*(AD$68-AC$68)+'Area 2010_12'!$E$11*(BuildingProfile_12!AD$13*(AD$68-AC$68)))</f>
        <v>15.060326452122554</v>
      </c>
      <c r="AE47" s="64">
        <f>AD47-('Area 2010_12'!$E$10*BuildingProfile_12!AE$12*(AE$68-AD$68)+'Area 2010_12'!$E$11*(BuildingProfile_12!AE$13*(AE$68-AD$68)))</f>
        <v>14.867443172766476</v>
      </c>
      <c r="AF47" s="64">
        <f>AE47-('Area 2010_12'!$E$10*BuildingProfile_12!AF$12*(AF$68-AE$68)+'Area 2010_12'!$E$11*(BuildingProfile_12!AF$13*(AF$68-AE$68)))</f>
        <v>14.674559893410398</v>
      </c>
      <c r="AG47" s="64">
        <f>AF47-('Area 2010_12'!$E$10*BuildingProfile_12!AG$12*(AG$68-AF$68)+'Area 2010_12'!$E$11*(BuildingProfile_12!AG$13*(AG$68-AF$68)))</f>
        <v>14.48167661405432</v>
      </c>
      <c r="AH47" s="64">
        <f>AG47-('Area 2010_12'!$E$10*BuildingProfile_12!AH$12*(AH$68-AG$68)+'Area 2010_12'!$E$11*(BuildingProfile_12!AH$13*(AH$68-AG$68)))</f>
        <v>14.288793334698243</v>
      </c>
      <c r="AI47" s="64">
        <f>AH47-('Area 2010_12'!$E$10*BuildingProfile_12!AI$12*(AI$68-AH$68)+'Area 2010_12'!$E$11*(BuildingProfile_12!AI$13*(AI$68-AH$68)))</f>
        <v>14.095910055342165</v>
      </c>
      <c r="AJ47" s="65">
        <f>AI47-('Area 2010_12'!$E$10*BuildingProfile_12!AJ$12*(AJ$68-AI$68)+'Area 2010_12'!$E$11*(BuildingProfile_12!AJ$13*(AJ$68-AI$68)))</f>
        <v>13.903026775986087</v>
      </c>
      <c r="AK47" s="96">
        <f>(AA47-AJ47)/AA47</f>
        <v>9.9000000000000019E-2</v>
      </c>
    </row>
    <row r="48" spans="4:55" x14ac:dyDescent="0.3">
      <c r="D48" s="6" t="s">
        <v>7</v>
      </c>
      <c r="E48" s="9">
        <v>2014</v>
      </c>
      <c r="F48" s="10">
        <f>F47-'Area 2010_12'!$E$7*$AC$9</f>
        <v>0.57873069699916746</v>
      </c>
      <c r="G48" s="10">
        <f>G47-'Area 2010_12'!$F$7*$AC$21</f>
        <v>0.60984220757428276</v>
      </c>
      <c r="H48" s="14" t="s">
        <v>83</v>
      </c>
      <c r="I48" s="111" t="s">
        <v>50</v>
      </c>
      <c r="J48" s="112" t="s">
        <v>51</v>
      </c>
      <c r="M48" s="11"/>
      <c r="N48" s="15" t="s">
        <v>14</v>
      </c>
      <c r="O48" s="7" t="s">
        <v>15</v>
      </c>
      <c r="P48" s="16">
        <v>2016</v>
      </c>
      <c r="Q48" s="143">
        <v>1.1213896681786768</v>
      </c>
      <c r="R48" s="143">
        <v>2.0562879165025381</v>
      </c>
      <c r="S48" s="15" t="s">
        <v>9</v>
      </c>
      <c r="T48" s="111" t="s">
        <v>50</v>
      </c>
      <c r="U48" s="112" t="s">
        <v>54</v>
      </c>
      <c r="X48" s="183"/>
      <c r="Y48" s="185" t="s">
        <v>20</v>
      </c>
      <c r="Z48" s="51" t="s">
        <v>17</v>
      </c>
      <c r="AA48" s="66">
        <f>SUM('Area 2010_12'!E12:E13)</f>
        <v>2.0729585062240665</v>
      </c>
      <c r="AB48" s="67">
        <f>AA48-('Area 2010_12'!$E$12*BuildingProfile_12!AB$14*(AB$68-AA$68)+'Area 2010_12'!$E$13*(BuildingProfile_12!AB$15*(AB$68-AA$68)))</f>
        <v>2.0634228970954358</v>
      </c>
      <c r="AC48" s="68">
        <f>AB48-('Area 2010_12'!$E$12*BuildingProfile_12!AC$14*(AC$68-AB$68)+'Area 2010_12'!$E$13*(BuildingProfile_12!AC$15*(AC$68-AB$68)))</f>
        <v>2.0491194834024897</v>
      </c>
      <c r="AD48" s="68">
        <f>AC48-('Area 2010_12'!$E$12*BuildingProfile_12!AD$14*(AD$68-AC$68)+'Area 2010_12'!$E$13*(BuildingProfile_12!AD$15*(AD$68-AC$68)))</f>
        <v>2.0232075020746887</v>
      </c>
      <c r="AE48" s="68">
        <f>AD48-('Area 2010_12'!$E$12*BuildingProfile_12!AE$14*(AE$68-AD$68)+'Area 2010_12'!$E$13*(BuildingProfile_12!AE$15*(AE$68-AD$68)))</f>
        <v>1.9972955207468879</v>
      </c>
      <c r="AF48" s="68">
        <f>AE48-('Area 2010_12'!$E$12*BuildingProfile_12!AF$14*(AF$68-AE$68)+'Area 2010_12'!$E$13*(BuildingProfile_12!AF$15*(AF$68-AE$68)))</f>
        <v>1.9713835394190871</v>
      </c>
      <c r="AG48" s="68">
        <f>AF48-('Area 2010_12'!$E$12*BuildingProfile_12!AG$14*(AG$68-AF$68)+'Area 2010_12'!$E$13*(BuildingProfile_12!AG$15*(AG$68-AF$68)))</f>
        <v>1.9454715580912862</v>
      </c>
      <c r="AH48" s="68">
        <f>AG48-('Area 2010_12'!$E$12*BuildingProfile_12!AH$14*(AH$68-AG$68)+'Area 2010_12'!$E$13*(BuildingProfile_12!AH$15*(AH$68-AG$68)))</f>
        <v>1.9195595767634854</v>
      </c>
      <c r="AI48" s="68">
        <f>AH48-('Area 2010_12'!$E$12*BuildingProfile_12!AI$14*(AI$68-AH$68)+'Area 2010_12'!$E$13*(BuildingProfile_12!AI$15*(AI$68-AH$68)))</f>
        <v>1.8936475954356846</v>
      </c>
      <c r="AJ48" s="69">
        <f>AI48-('Area 2010_12'!$E$12*BuildingProfile_12!AJ$14*(AJ$68-AI$68)+'Area 2010_12'!$E$13*(BuildingProfile_12!AJ$15*(AJ$68-AI$68)))</f>
        <v>1.8677356141078838</v>
      </c>
      <c r="AK48" s="96">
        <f t="shared" si="0"/>
        <v>9.900000000000006E-2</v>
      </c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</row>
    <row r="49" spans="4:56" x14ac:dyDescent="0.3">
      <c r="D49" s="6" t="s">
        <v>7</v>
      </c>
      <c r="E49" s="9">
        <v>2015</v>
      </c>
      <c r="F49" s="10">
        <f>F48-'Area 2010_12'!$E$7*$AC$9</f>
        <v>0.57738725674573788</v>
      </c>
      <c r="G49" s="10">
        <f>G48-'Area 2010_12'!$F$7*$AC$21</f>
        <v>0.60842654641418903</v>
      </c>
      <c r="H49" s="14" t="s">
        <v>83</v>
      </c>
      <c r="I49" s="111" t="s">
        <v>50</v>
      </c>
      <c r="J49" s="112" t="s">
        <v>51</v>
      </c>
      <c r="M49" s="11"/>
      <c r="N49" s="15" t="s">
        <v>14</v>
      </c>
      <c r="O49" s="7" t="s">
        <v>15</v>
      </c>
      <c r="P49" s="16">
        <v>2017</v>
      </c>
      <c r="Q49" s="143">
        <v>1.2815881922042021</v>
      </c>
      <c r="R49" s="143">
        <v>2.3500433331457575</v>
      </c>
      <c r="S49" s="15" t="s">
        <v>9</v>
      </c>
      <c r="T49" s="111" t="s">
        <v>50</v>
      </c>
      <c r="U49" s="112" t="s">
        <v>54</v>
      </c>
      <c r="X49" s="183"/>
      <c r="Y49" s="186"/>
      <c r="Z49" s="53" t="s">
        <v>16</v>
      </c>
      <c r="AA49" s="58">
        <f>SUM('Area 2010_12'!E14:E15)</f>
        <v>4.1330414937759343</v>
      </c>
      <c r="AB49" s="59">
        <f>AA49-('Area 2010_12'!$E$14*BuildingProfile_12!AB$16*(AB$68-AA$68)+'Area 2010_12'!$E$15*(BuildingProfile_12!AB$17*(AB$68-AA$68)))</f>
        <v>4.1140295029045646</v>
      </c>
      <c r="AC49" s="60">
        <f>AB49-('Area 2010_12'!$E$14*BuildingProfile_12!AC$16*(AC$68-AB$68)+'Area 2010_12'!$E$15*(BuildingProfile_12!AC$17*(AC$68-AB$68)))</f>
        <v>4.0855115165975109</v>
      </c>
      <c r="AD49" s="60">
        <f>AC49-('Area 2010_12'!$E$14*BuildingProfile_12!AD$16*(AD$68-AC$68)+'Area 2010_12'!$E$15*(BuildingProfile_12!AD$17*(AD$68-AC$68)))</f>
        <v>4.0338484979253115</v>
      </c>
      <c r="AE49" s="60">
        <f>AD49-('Area 2010_12'!$E$14*BuildingProfile_12!AE$16*(AE$68-AD$68)+'Area 2010_12'!$E$15*(BuildingProfile_12!AE$17*(AE$68-AD$68)))</f>
        <v>3.9821854792531122</v>
      </c>
      <c r="AF49" s="60">
        <f>AE49-('Area 2010_12'!$E$14*BuildingProfile_12!AF$16*(AF$68-AE$68)+'Area 2010_12'!$E$15*(BuildingProfile_12!AF$17*(AF$68-AE$68)))</f>
        <v>3.9305224605809128</v>
      </c>
      <c r="AG49" s="60">
        <f>AF49-('Area 2010_12'!$E$14*BuildingProfile_12!AG$16*(AG$68-AF$68)+'Area 2010_12'!$E$15*(BuildingProfile_12!AG$17*(AG$68-AF$68)))</f>
        <v>3.8788594419087135</v>
      </c>
      <c r="AH49" s="60">
        <f>AG49-('Area 2010_12'!$E$14*BuildingProfile_12!AH$16*(AH$68-AG$68)+'Area 2010_12'!$E$15*(BuildingProfile_12!AH$17*(AH$68-AG$68)))</f>
        <v>3.8271964232365141</v>
      </c>
      <c r="AI49" s="60">
        <f>AH49-('Area 2010_12'!$E$14*BuildingProfile_12!AI$16*(AI$68-AH$68)+'Area 2010_12'!$E$15*(BuildingProfile_12!AI$17*(AI$68-AH$68)))</f>
        <v>3.7755334045643147</v>
      </c>
      <c r="AJ49" s="61">
        <f>AI49-('Area 2010_12'!$E$14*BuildingProfile_12!AJ$16*(AJ$68-AI$68)+'Area 2010_12'!$E$15*(BuildingProfile_12!AJ$17*(AJ$68-AI$68)))</f>
        <v>3.7238703858921154</v>
      </c>
      <c r="AK49" s="96">
        <f t="shared" si="0"/>
        <v>9.9000000000000352E-2</v>
      </c>
    </row>
    <row r="50" spans="4:56" ht="15" thickBot="1" x14ac:dyDescent="0.35">
      <c r="D50" s="6" t="s">
        <v>7</v>
      </c>
      <c r="E50" s="9">
        <v>2016</v>
      </c>
      <c r="F50" s="10">
        <f>F49-'Area 2010_12'!$E$7*$AD$9</f>
        <v>0.5759269956007057</v>
      </c>
      <c r="G50" s="10">
        <f>G49-'Area 2010_12'!$F$7*$AD$21</f>
        <v>0.60688778428365242</v>
      </c>
      <c r="H50" s="14" t="s">
        <v>83</v>
      </c>
      <c r="I50" s="111" t="s">
        <v>50</v>
      </c>
      <c r="J50" s="112" t="s">
        <v>51</v>
      </c>
      <c r="M50" s="11"/>
      <c r="N50" s="15" t="s">
        <v>14</v>
      </c>
      <c r="O50" s="7" t="s">
        <v>15</v>
      </c>
      <c r="P50" s="16">
        <v>2018</v>
      </c>
      <c r="Q50" s="143">
        <v>1.4417867162297273</v>
      </c>
      <c r="R50" s="143">
        <v>2.6437987497889774</v>
      </c>
      <c r="S50" s="15" t="s">
        <v>9</v>
      </c>
      <c r="T50" s="111" t="s">
        <v>50</v>
      </c>
      <c r="U50" s="112" t="s">
        <v>54</v>
      </c>
      <c r="X50" s="194"/>
      <c r="Y50" s="187"/>
      <c r="Z50" s="52" t="s">
        <v>18</v>
      </c>
      <c r="AA50" s="70">
        <f>SUM('Area 2010_12'!E16:E17)</f>
        <v>1.4630000000000001</v>
      </c>
      <c r="AB50" s="71">
        <f>AA50-('Area 2010_12'!$E$16*BuildingProfile_12!AB$18*(AB$68-AA$68)+'Area 2010_12'!$E$17*(BuildingProfile_12!AB$19*(AB$68-AA$68)))</f>
        <v>1.4562702000000001</v>
      </c>
      <c r="AC50" s="72">
        <f>AB50-('Area 2010_12'!$E$16*BuildingProfile_12!AC$18*(AC$68-AB$68)+'Area 2010_12'!$E$17*(BuildingProfile_12!AC$19*(AC$68-AB$68)))</f>
        <v>1.4461755000000001</v>
      </c>
      <c r="AD50" s="72">
        <f>AC50-('Area 2010_12'!$E$16*BuildingProfile_12!AD$18*(AD$68-AC$68)+'Area 2010_12'!$E$17*(BuildingProfile_12!AD$19*(AD$68-AC$68)))</f>
        <v>1.427888</v>
      </c>
      <c r="AE50" s="72">
        <f>AD50-('Area 2010_12'!$E$16*BuildingProfile_12!AE$18*(AE$68-AD$68)+'Area 2010_12'!$E$17*(BuildingProfile_12!AE$19*(AE$68-AD$68)))</f>
        <v>1.4096005</v>
      </c>
      <c r="AF50" s="72">
        <f>AE50-('Area 2010_12'!$E$16*BuildingProfile_12!AF$18*(AF$68-AE$68)+'Area 2010_12'!$E$17*(BuildingProfile_12!AF$19*(AF$68-AE$68)))</f>
        <v>1.391313</v>
      </c>
      <c r="AG50" s="72">
        <f>AF50-('Area 2010_12'!$E$16*BuildingProfile_12!AG$18*(AG$68-AF$68)+'Area 2010_12'!$E$17*(BuildingProfile_12!AG$19*(AG$68-AF$68)))</f>
        <v>1.3730255</v>
      </c>
      <c r="AH50" s="72">
        <f>AG50-('Area 2010_12'!$E$16*BuildingProfile_12!AH$18*(AH$68-AG$68)+'Area 2010_12'!$E$17*(BuildingProfile_12!AH$19*(AH$68-AG$68)))</f>
        <v>1.354738</v>
      </c>
      <c r="AI50" s="72">
        <f>AH50-('Area 2010_12'!$E$16*BuildingProfile_12!AI$18*(AI$68-AH$68)+'Area 2010_12'!$E$17*(BuildingProfile_12!AI$19*(AI$68-AH$68)))</f>
        <v>1.3364505</v>
      </c>
      <c r="AJ50" s="73">
        <f>AI50-('Area 2010_12'!$E$16*BuildingProfile_12!AJ$18*(AJ$68-AI$68)+'Area 2010_12'!$E$17*(BuildingProfile_12!AJ$19*(AJ$68-AI$68)))</f>
        <v>1.318163</v>
      </c>
      <c r="AK50" s="96">
        <f t="shared" si="0"/>
        <v>9.900000000000006E-2</v>
      </c>
    </row>
    <row r="51" spans="4:56" x14ac:dyDescent="0.3">
      <c r="D51" s="6" t="s">
        <v>7</v>
      </c>
      <c r="E51" s="9">
        <v>2017</v>
      </c>
      <c r="F51" s="10">
        <f>F50-'Area 2010_12'!$E$7*$AD$9</f>
        <v>0.57446673445567353</v>
      </c>
      <c r="G51" s="10">
        <f>G50-'Area 2010_12'!$F$7*$AD$21</f>
        <v>0.60534902215311581</v>
      </c>
      <c r="H51" s="14" t="s">
        <v>83</v>
      </c>
      <c r="I51" s="111" t="s">
        <v>50</v>
      </c>
      <c r="J51" s="112" t="s">
        <v>51</v>
      </c>
      <c r="M51" s="11"/>
      <c r="N51" s="15" t="s">
        <v>14</v>
      </c>
      <c r="O51" s="7" t="s">
        <v>15</v>
      </c>
      <c r="P51" s="16">
        <v>2019</v>
      </c>
      <c r="Q51" s="143">
        <v>1.6019852402552526</v>
      </c>
      <c r="R51" s="143">
        <v>2.9375541664321974</v>
      </c>
      <c r="S51" s="15" t="s">
        <v>9</v>
      </c>
      <c r="T51" s="111" t="s">
        <v>50</v>
      </c>
      <c r="U51" s="112" t="s">
        <v>54</v>
      </c>
      <c r="X51" s="182" t="s">
        <v>56</v>
      </c>
      <c r="Y51" s="185" t="s">
        <v>19</v>
      </c>
      <c r="Z51" s="51" t="s">
        <v>17</v>
      </c>
      <c r="AA51" s="66">
        <f>SUM('Area 2010_12'!F6:F7)</f>
        <v>1.4329240674680135</v>
      </c>
      <c r="AB51" s="67">
        <f>AA51-('Area 2010_12'!$F$6*BuildingProfile_12!AB$20*(AB$68-AA$68)+'Area 2010_12'!$F$7*(BuildingProfile_12!AB$21*(AB$68-AA$68)))</f>
        <v>1.4263326167576607</v>
      </c>
      <c r="AC51" s="68">
        <f>AB51-('Area 2010_12'!$F$6*BuildingProfile_12!AC$20*(AC$68-AB$68)+'Area 2010_12'!$F$7*(BuildingProfile_12!AC$21*(AC$68-AB$68)))</f>
        <v>1.4164454406921314</v>
      </c>
      <c r="AD51" s="68">
        <f>AC51-('Area 2010_12'!$F$6*BuildingProfile_12!AD$20*(AD$68-AC$68)+'Area 2010_12'!$F$7*(BuildingProfile_12!AD$21*(AD$68-AC$68)))</f>
        <v>1.3985338898487811</v>
      </c>
      <c r="AE51" s="68">
        <f>AD51-('Area 2010_12'!$F$6*BuildingProfile_12!AE$20*(AE$68-AD$68)+'Area 2010_12'!$F$7*(BuildingProfile_12!AE$21*(AE$68-AD$68)))</f>
        <v>1.3806223390054309</v>
      </c>
      <c r="AF51" s="68">
        <f>AE51-('Area 2010_12'!$F$6*BuildingProfile_12!AF$20*(AF$68-AE$68)+'Area 2010_12'!$F$7*(BuildingProfile_12!AF$21*(AF$68-AE$68)))</f>
        <v>1.3627107881620806</v>
      </c>
      <c r="AG51" s="68">
        <f>AF51-('Area 2010_12'!$F$6*BuildingProfile_12!AG$20*(AG$68-AF$68)+'Area 2010_12'!$F$7*(BuildingProfile_12!AG$21*(AG$68-AF$68)))</f>
        <v>1.3447992373187303</v>
      </c>
      <c r="AH51" s="68">
        <f>AG51-('Area 2010_12'!$F$6*BuildingProfile_12!AH$20*(AH$68-AG$68)+'Area 2010_12'!$F$7*(BuildingProfile_12!AH$21*(AH$68-AG$68)))</f>
        <v>1.32688768647538</v>
      </c>
      <c r="AI51" s="68">
        <f>AH51-('Area 2010_12'!$F$6*BuildingProfile_12!AI$20*(AI$68-AH$68)+'Area 2010_12'!$F$7*(BuildingProfile_12!AI$21*(AI$68-AH$68)))</f>
        <v>1.3089761356320297</v>
      </c>
      <c r="AJ51" s="69">
        <f>AI51-('Area 2010_12'!$F$6*BuildingProfile_12!AJ$20*(AJ$68-AI$68)+'Area 2010_12'!$F$7*(BuildingProfile_12!AJ$21*(AJ$68-AI$68)))</f>
        <v>1.2910645847886795</v>
      </c>
      <c r="AK51" s="96">
        <f t="shared" si="0"/>
        <v>9.9000000000000477E-2</v>
      </c>
    </row>
    <row r="52" spans="4:56" x14ac:dyDescent="0.3">
      <c r="D52" s="6" t="s">
        <v>7</v>
      </c>
      <c r="E52" s="9">
        <v>2018</v>
      </c>
      <c r="F52" s="10">
        <f>F51-'Area 2010_12'!$E$7*$AD$9</f>
        <v>0.57300647331064136</v>
      </c>
      <c r="G52" s="10">
        <f>G51-'Area 2010_12'!$F$7*$AD$21</f>
        <v>0.6038102600225792</v>
      </c>
      <c r="H52" s="14" t="s">
        <v>83</v>
      </c>
      <c r="I52" s="111" t="s">
        <v>50</v>
      </c>
      <c r="J52" s="112" t="s">
        <v>51</v>
      </c>
      <c r="M52" s="11"/>
      <c r="N52" s="15" t="s">
        <v>14</v>
      </c>
      <c r="O52" s="7" t="s">
        <v>15</v>
      </c>
      <c r="P52" s="16">
        <v>2020</v>
      </c>
      <c r="Q52" s="143">
        <v>1.7621837642807778</v>
      </c>
      <c r="R52" s="143">
        <v>3.2313095830754168</v>
      </c>
      <c r="S52" s="15" t="s">
        <v>9</v>
      </c>
      <c r="T52" s="111" t="s">
        <v>50</v>
      </c>
      <c r="U52" s="112" t="s">
        <v>54</v>
      </c>
      <c r="X52" s="183"/>
      <c r="Y52" s="186"/>
      <c r="Z52" s="53" t="s">
        <v>16</v>
      </c>
      <c r="AA52" s="58">
        <f>SUM('Area 2010_12'!F8:F9)</f>
        <v>2.8569479854486475</v>
      </c>
      <c r="AB52" s="59">
        <f>AA52-('Area 2010_12'!$F$8*BuildingProfile_12!AB$22*(AB$68-AA$68)+'Area 2010_12'!$F$9*(BuildingProfile_12!AB$23*(AB$68-AA$68)))</f>
        <v>2.8438060247155836</v>
      </c>
      <c r="AC52" s="60">
        <f>AB52-('Area 2010_12'!$F$8*BuildingProfile_12!AC$22*(AC$68-AB$68)+'Area 2010_12'!$F$9*(BuildingProfile_12!AC$23*(AC$68-AB$68)))</f>
        <v>2.8240930836159879</v>
      </c>
      <c r="AD52" s="60">
        <f>AC52-('Area 2010_12'!$F$8*BuildingProfile_12!AD$22*(AD$68-AC$68)+'Area 2010_12'!$F$9*(BuildingProfile_12!AD$23*(AD$68-AC$68)))</f>
        <v>2.7883812337978799</v>
      </c>
      <c r="AE52" s="60">
        <f>AD52-('Area 2010_12'!$F$8*BuildingProfile_12!AE$22*(AE$68-AD$68)+'Area 2010_12'!$F$9*(BuildingProfile_12!AE$23*(AE$68-AD$68)))</f>
        <v>2.752669383979772</v>
      </c>
      <c r="AF52" s="60">
        <f>AE52-('Area 2010_12'!$F$8*BuildingProfile_12!AF$22*(AF$68-AE$68)+'Area 2010_12'!$F$9*(BuildingProfile_12!AF$23*(AF$68-AE$68)))</f>
        <v>2.7169575341616641</v>
      </c>
      <c r="AG52" s="60">
        <f>AF52-('Area 2010_12'!$F$8*BuildingProfile_12!AG$22*(AG$68-AF$68)+'Area 2010_12'!$F$9*(BuildingProfile_12!AG$23*(AG$68-AF$68)))</f>
        <v>2.6812456843435561</v>
      </c>
      <c r="AH52" s="60">
        <f>AG52-('Area 2010_12'!$F$8*BuildingProfile_12!AH$22*(AH$68-AG$68)+'Area 2010_12'!$F$9*(BuildingProfile_12!AH$23*(AH$68-AG$68)))</f>
        <v>2.6455338345254482</v>
      </c>
      <c r="AI52" s="60">
        <f>AH52-('Area 2010_12'!$F$8*BuildingProfile_12!AI$22*(AI$68-AH$68)+'Area 2010_12'!$F$9*(BuildingProfile_12!AI$23*(AI$68-AH$68)))</f>
        <v>2.6098219847073403</v>
      </c>
      <c r="AJ52" s="61">
        <f>AI52-('Area 2010_12'!$F$8*BuildingProfile_12!AJ$22*(AJ$68-AI$68)+'Area 2010_12'!$F$9*(BuildingProfile_12!AJ$23*(AJ$68-AI$68)))</f>
        <v>2.5741101348892323</v>
      </c>
      <c r="AK52" s="96">
        <f t="shared" si="0"/>
        <v>9.8999999999999658E-2</v>
      </c>
    </row>
    <row r="53" spans="4:56" ht="15" thickBot="1" x14ac:dyDescent="0.35">
      <c r="D53" s="6" t="s">
        <v>7</v>
      </c>
      <c r="E53" s="9">
        <v>2019</v>
      </c>
      <c r="F53" s="10">
        <f>F52-'Area 2010_12'!$E$7*$AD$9</f>
        <v>0.57154621216560919</v>
      </c>
      <c r="G53" s="10">
        <f>G52-'Area 2010_12'!$F$7*$AD$21</f>
        <v>0.6022714978920426</v>
      </c>
      <c r="H53" s="14" t="s">
        <v>83</v>
      </c>
      <c r="I53" s="111" t="s">
        <v>50</v>
      </c>
      <c r="J53" s="112" t="s">
        <v>51</v>
      </c>
      <c r="M53" s="11"/>
      <c r="N53" s="15" t="s">
        <v>14</v>
      </c>
      <c r="O53" s="7" t="s">
        <v>15</v>
      </c>
      <c r="P53" s="16">
        <v>2021</v>
      </c>
      <c r="Q53" s="143">
        <v>1.9223822883063031</v>
      </c>
      <c r="R53" s="143">
        <v>3.5250649997186363</v>
      </c>
      <c r="S53" s="15" t="s">
        <v>9</v>
      </c>
      <c r="T53" s="111" t="s">
        <v>50</v>
      </c>
      <c r="U53" s="112" t="s">
        <v>54</v>
      </c>
      <c r="X53" s="183"/>
      <c r="Y53" s="187"/>
      <c r="Z53" s="52" t="s">
        <v>18</v>
      </c>
      <c r="AA53" s="70">
        <f>SUM('Area 2010_12'!F10:F11)</f>
        <v>26.081344376563898</v>
      </c>
      <c r="AB53" s="71">
        <f>AA53-('Area 2010_12'!$F$10*BuildingProfile_12!AB$24*(AB$68-AA$68)+'Area 2010_12'!$F$11*(BuildingProfile_12!AB$25*(AB$68-AA$68)))</f>
        <v>25.961370192431705</v>
      </c>
      <c r="AC53" s="72">
        <f>AB53-('Area 2010_12'!$F$10*BuildingProfile_12!AC$24*(AC$68-AB$68)+'Area 2010_12'!$F$11*(BuildingProfile_12!AC$25*(AC$68-AB$68)))</f>
        <v>25.781408916233413</v>
      </c>
      <c r="AD53" s="72">
        <f>AC53-('Area 2010_12'!$F$10*BuildingProfile_12!AD$24*(AD$68-AC$68)+'Area 2010_12'!$F$11*(BuildingProfile_12!AD$25*(AD$68-AC$68)))</f>
        <v>25.455392111526365</v>
      </c>
      <c r="AE53" s="72">
        <f>AD53-('Area 2010_12'!$F$10*BuildingProfile_12!AE$24*(AE$68-AD$68)+'Area 2010_12'!$F$11*(BuildingProfile_12!AE$25*(AE$68-AD$68)))</f>
        <v>25.129375306819316</v>
      </c>
      <c r="AF53" s="72">
        <f>AE53-('Area 2010_12'!$F$10*BuildingProfile_12!AF$24*(AF$68-AE$68)+'Area 2010_12'!$F$11*(BuildingProfile_12!AF$25*(AF$68-AE$68)))</f>
        <v>24.803358502112268</v>
      </c>
      <c r="AG53" s="72">
        <f>AF53-('Area 2010_12'!$F$10*BuildingProfile_12!AG$24*(AG$68-AF$68)+'Area 2010_12'!$F$11*(BuildingProfile_12!AG$25*(AG$68-AF$68)))</f>
        <v>24.477341697405219</v>
      </c>
      <c r="AH53" s="72">
        <f>AG53-('Area 2010_12'!$F$10*BuildingProfile_12!AH$24*(AH$68-AG$68)+'Area 2010_12'!$F$11*(BuildingProfile_12!AH$25*(AH$68-AG$68)))</f>
        <v>24.15132489269817</v>
      </c>
      <c r="AI53" s="72">
        <f>AH53-('Area 2010_12'!$F$10*BuildingProfile_12!AI$24*(AI$68-AH$68)+'Area 2010_12'!$F$11*(BuildingProfile_12!AI$25*(AI$68-AH$68)))</f>
        <v>23.825308087991122</v>
      </c>
      <c r="AJ53" s="73">
        <f>AI53-('Area 2010_12'!$F$10*BuildingProfile_12!AJ$24*(AJ$68-AI$68)+'Area 2010_12'!$F$11*(BuildingProfile_12!AJ$25*(AJ$68-AI$68)))</f>
        <v>23.499291283284073</v>
      </c>
      <c r="AK53" s="96">
        <f t="shared" si="0"/>
        <v>9.8999999999999963E-2</v>
      </c>
    </row>
    <row r="54" spans="4:56" x14ac:dyDescent="0.3">
      <c r="D54" s="6" t="s">
        <v>7</v>
      </c>
      <c r="E54" s="9">
        <v>2020</v>
      </c>
      <c r="F54" s="10">
        <f>F53-'Area 2010_12'!$E$7*$AD$9</f>
        <v>0.57008595102057702</v>
      </c>
      <c r="G54" s="10">
        <f>G53-'Area 2010_12'!$F$7*$AD$21</f>
        <v>0.60073273576150599</v>
      </c>
      <c r="H54" s="14" t="s">
        <v>83</v>
      </c>
      <c r="I54" s="111" t="s">
        <v>50</v>
      </c>
      <c r="J54" s="112" t="s">
        <v>51</v>
      </c>
      <c r="M54" s="11"/>
      <c r="N54" s="15" t="s">
        <v>14</v>
      </c>
      <c r="O54" s="7" t="s">
        <v>15</v>
      </c>
      <c r="P54" s="16">
        <v>2022</v>
      </c>
      <c r="Q54" s="143">
        <v>2.0825808123318281</v>
      </c>
      <c r="R54" s="143">
        <v>3.8188204163618562</v>
      </c>
      <c r="S54" s="15" t="s">
        <v>9</v>
      </c>
      <c r="T54" s="111" t="s">
        <v>50</v>
      </c>
      <c r="U54" s="112" t="s">
        <v>54</v>
      </c>
      <c r="X54" s="183"/>
      <c r="Y54" s="185" t="s">
        <v>20</v>
      </c>
      <c r="Z54" s="48" t="s">
        <v>17</v>
      </c>
      <c r="AA54" s="62">
        <f>SUM('Area 2010_12'!F12:F13)</f>
        <v>5.4740000000000002</v>
      </c>
      <c r="AB54" s="63">
        <f>AA54-('Area 2010_12'!$F$12*BuildingProfile_12!AB$26*(AB$68-AA$68)+'Area 2010_12'!$F$13*(BuildingProfile_12!AB$27*(AB$68-AA$68)))</f>
        <v>5.4356819999999999</v>
      </c>
      <c r="AC54" s="64">
        <f>AB54-('Area 2010_12'!$F$12*BuildingProfile_12!AC$26*(AC$68-AB$68)+'Area 2010_12'!$F$13*(BuildingProfile_12!AC$27*(AC$68-AB$68)))</f>
        <v>5.3782049999999995</v>
      </c>
      <c r="AD54" s="64">
        <f>AC54-('Area 2010_12'!$F$12*BuildingProfile_12!AD$26*(AD$68-AC$68)+'Area 2010_12'!$F$13*(BuildingProfile_12!AD$27*(AD$68-AC$68)))</f>
        <v>5.3097799999999991</v>
      </c>
      <c r="AE54" s="64">
        <f>AD54-('Area 2010_12'!$F$12*BuildingProfile_12!AE$26*(AE$68-AD$68)+'Area 2010_12'!$F$13*(BuildingProfile_12!AE$27*(AE$68-AD$68)))</f>
        <v>5.2413549999999987</v>
      </c>
      <c r="AF54" s="64">
        <f>AE54-('Area 2010_12'!$F$12*BuildingProfile_12!AF$26*(AF$68-AE$68)+'Area 2010_12'!$F$13*(BuildingProfile_12!AF$27*(AF$68-AE$68)))</f>
        <v>5.1729299999999983</v>
      </c>
      <c r="AG54" s="64">
        <f>AF54-('Area 2010_12'!$F$12*BuildingProfile_12!AG$26*(AG$68-AF$68)+'Area 2010_12'!$F$13*(BuildingProfile_12!AG$27*(AG$68-AF$68)))</f>
        <v>5.1045049999999978</v>
      </c>
      <c r="AH54" s="64">
        <f>AG54-('Area 2010_12'!$F$12*BuildingProfile_12!AH$26*(AH$68-AG$68)+'Area 2010_12'!$F$13*(BuildingProfile_12!AH$27*(AH$68-AG$68)))</f>
        <v>5.0360799999999974</v>
      </c>
      <c r="AI54" s="64">
        <f>AH54-('Area 2010_12'!$F$12*BuildingProfile_12!AI$26*(AI$68-AH$68)+'Area 2010_12'!$F$13*(BuildingProfile_12!AI$27*(AI$68-AH$68)))</f>
        <v>4.967654999999997</v>
      </c>
      <c r="AJ54" s="65">
        <f>AI54-('Area 2010_12'!$F$12*BuildingProfile_12!AJ$26*(AJ$68-AI$68)+'Area 2010_12'!$F$13*(BuildingProfile_12!AJ$27*(AJ$68-AI$68)))</f>
        <v>4.8992299999999966</v>
      </c>
      <c r="AK54" s="96">
        <f t="shared" si="0"/>
        <v>0.10500000000000065</v>
      </c>
    </row>
    <row r="55" spans="4:56" x14ac:dyDescent="0.3">
      <c r="D55" s="6" t="s">
        <v>7</v>
      </c>
      <c r="E55" s="9">
        <v>2021</v>
      </c>
      <c r="F55" s="10">
        <f>F54-'Area 2010_12'!$E$7*$AE$9</f>
        <v>0.56862568987554485</v>
      </c>
      <c r="G55" s="10">
        <f>G54-'Area 2010_12'!$F$7*$AE$21</f>
        <v>0.59919397363096938</v>
      </c>
      <c r="H55" s="14" t="s">
        <v>83</v>
      </c>
      <c r="I55" s="111" t="s">
        <v>50</v>
      </c>
      <c r="J55" s="112" t="s">
        <v>51</v>
      </c>
      <c r="M55" s="11"/>
      <c r="N55" s="15" t="s">
        <v>14</v>
      </c>
      <c r="O55" s="7" t="s">
        <v>15</v>
      </c>
      <c r="P55" s="16">
        <v>2023</v>
      </c>
      <c r="Q55" s="143">
        <v>2.2427793363573536</v>
      </c>
      <c r="R55" s="143">
        <v>4.1125758330050761</v>
      </c>
      <c r="S55" s="15" t="s">
        <v>9</v>
      </c>
      <c r="T55" s="111" t="s">
        <v>50</v>
      </c>
      <c r="U55" s="112" t="s">
        <v>54</v>
      </c>
      <c r="X55" s="183"/>
      <c r="Y55" s="186"/>
      <c r="Z55" s="53" t="s">
        <v>16</v>
      </c>
      <c r="AA55" s="58">
        <f>SUM('Area 2010_12'!F14:F15)</f>
        <v>10.914</v>
      </c>
      <c r="AB55" s="59">
        <f>AA55-('Area 2010_12'!$F$14*BuildingProfile_12!AB$28*(AB$68-AA$68)+'Area 2010_12'!$F$15*(BuildingProfile_12!AB$29*(AB$68-AA$68)))</f>
        <v>10.837602</v>
      </c>
      <c r="AC55" s="60">
        <f>AB55-('Area 2010_12'!$F$14*BuildingProfile_12!AC$28*(AC$68-AB$68)+'Area 2010_12'!$F$15*(BuildingProfile_12!AC$29*(AC$68-AB$68)))</f>
        <v>10.723005000000001</v>
      </c>
      <c r="AD55" s="60">
        <f>AC55-('Area 2010_12'!$F$14*BuildingProfile_12!AD$28*(AD$68-AC$68)+'Area 2010_12'!$F$15*(BuildingProfile_12!AD$29*(AD$68-AC$68)))</f>
        <v>10.586580000000001</v>
      </c>
      <c r="AE55" s="60">
        <f>AD55-('Area 2010_12'!$F$14*BuildingProfile_12!AE$28*(AE$68-AD$68)+'Area 2010_12'!$F$15*(BuildingProfile_12!AE$29*(AE$68-AD$68)))</f>
        <v>10.450155000000002</v>
      </c>
      <c r="AF55" s="60">
        <f>AE55-('Area 2010_12'!$F$14*BuildingProfile_12!AF$28*(AF$68-AE$68)+'Area 2010_12'!$F$15*(BuildingProfile_12!AF$29*(AF$68-AE$68)))</f>
        <v>10.313730000000003</v>
      </c>
      <c r="AG55" s="60">
        <f>AF55-('Area 2010_12'!$F$14*BuildingProfile_12!AG$28*(AG$68-AF$68)+'Area 2010_12'!$F$15*(BuildingProfile_12!AG$29*(AG$68-AF$68)))</f>
        <v>10.177305000000004</v>
      </c>
      <c r="AH55" s="60">
        <f>AG55-('Area 2010_12'!$F$14*BuildingProfile_12!AH$28*(AH$68-AG$68)+'Area 2010_12'!$F$15*(BuildingProfile_12!AH$29*(AH$68-AG$68)))</f>
        <v>10.040880000000005</v>
      </c>
      <c r="AI55" s="60">
        <f>AH55-('Area 2010_12'!$F$14*BuildingProfile_12!AI$28*(AI$68-AH$68)+'Area 2010_12'!$F$15*(BuildingProfile_12!AI$29*(AI$68-AH$68)))</f>
        <v>9.9044550000000058</v>
      </c>
      <c r="AJ55" s="61">
        <f>AI55-('Area 2010_12'!$F$14*BuildingProfile_12!AJ$28*(AJ$68-AI$68)+'Area 2010_12'!$F$15*(BuildingProfile_12!AJ$29*(AJ$68-AI$68)))</f>
        <v>9.7680300000000067</v>
      </c>
      <c r="AK55" s="96">
        <f t="shared" si="0"/>
        <v>0.10499999999999937</v>
      </c>
    </row>
    <row r="56" spans="4:56" ht="15" thickBot="1" x14ac:dyDescent="0.35">
      <c r="D56" s="6" t="s">
        <v>7</v>
      </c>
      <c r="E56" s="9">
        <v>2022</v>
      </c>
      <c r="F56" s="10">
        <f>F55-'Area 2010_12'!$E$7*$AE$9</f>
        <v>0.56716542873051268</v>
      </c>
      <c r="G56" s="10">
        <f>G55-'Area 2010_12'!$F$7*$AE$21</f>
        <v>0.59765521150043277</v>
      </c>
      <c r="H56" s="14" t="s">
        <v>83</v>
      </c>
      <c r="I56" s="111" t="s">
        <v>50</v>
      </c>
      <c r="J56" s="112" t="s">
        <v>51</v>
      </c>
      <c r="M56" s="11"/>
      <c r="N56" s="15" t="s">
        <v>14</v>
      </c>
      <c r="O56" s="7" t="s">
        <v>15</v>
      </c>
      <c r="P56" s="16">
        <v>2024</v>
      </c>
      <c r="Q56" s="143">
        <v>2.4029778603828786</v>
      </c>
      <c r="R56" s="143">
        <v>4.4063312496482956</v>
      </c>
      <c r="S56" s="15" t="s">
        <v>9</v>
      </c>
      <c r="T56" s="111" t="s">
        <v>50</v>
      </c>
      <c r="U56" s="112" t="s">
        <v>54</v>
      </c>
      <c r="X56" s="184"/>
      <c r="Y56" s="188"/>
      <c r="Z56" s="49" t="s">
        <v>18</v>
      </c>
      <c r="AA56" s="74">
        <f>SUM('Area 2010_12'!F16:F17)</f>
        <v>1.9369999999999998</v>
      </c>
      <c r="AB56" s="75">
        <f>AA56-('Area 2010_12'!$F$16*BuildingProfile_12!AB$30*(AB$68-AA$68)+'Area 2010_12'!$F$17*(BuildingProfile_12!AB$31*(AB$68-AA$68)))</f>
        <v>1.8827639999999999</v>
      </c>
      <c r="AC56" s="76">
        <f>AB56-('Area 2010_12'!$F$16*BuildingProfile_12!AC$30*(AC$68-AB$68)+'Area 2010_12'!$F$17*(BuildingProfile_12!AC$31*(AC$68-AB$68)))</f>
        <v>1.80141</v>
      </c>
      <c r="AD56" s="76">
        <f>AC56-('Area 2010_12'!$F$16*BuildingProfile_12!AD$30*(AD$68-AC$68)+'Area 2010_12'!$F$17*(BuildingProfile_12!AD$31*(AD$68-AC$68)))</f>
        <v>1.7771975</v>
      </c>
      <c r="AE56" s="76">
        <f>AD56-('Area 2010_12'!$F$16*BuildingProfile_12!AE$30*(AE$68-AD$68)+'Area 2010_12'!$F$17*(BuildingProfile_12!AE$31*(AE$68-AD$68)))</f>
        <v>1.752985</v>
      </c>
      <c r="AF56" s="76">
        <f>AE56-('Area 2010_12'!$F$16*BuildingProfile_12!AF$30*(AF$68-AE$68)+'Area 2010_12'!$F$17*(BuildingProfile_12!AF$31*(AF$68-AE$68)))</f>
        <v>1.7287725</v>
      </c>
      <c r="AG56" s="76">
        <f>AF56-('Area 2010_12'!$F$16*BuildingProfile_12!AG$30*(AG$68-AF$68)+'Area 2010_12'!$F$17*(BuildingProfile_12!AG$31*(AG$68-AF$68)))</f>
        <v>1.7045600000000001</v>
      </c>
      <c r="AH56" s="76">
        <f>AG56-('Area 2010_12'!$F$16*BuildingProfile_12!AH$30*(AH$68-AG$68)+'Area 2010_12'!$F$17*(BuildingProfile_12!AH$31*(AH$68-AG$68)))</f>
        <v>1.6803475000000001</v>
      </c>
      <c r="AI56" s="76">
        <f>AH56-('Area 2010_12'!$F$16*BuildingProfile_12!AI$30*(AI$68-AH$68)+'Area 2010_12'!$F$17*(BuildingProfile_12!AI$31*(AI$68-AH$68)))</f>
        <v>1.6561350000000001</v>
      </c>
      <c r="AJ56" s="77">
        <f>AI56-('Area 2010_12'!$F$16*BuildingProfile_12!AJ$30*(AJ$68-AI$68)+'Area 2010_12'!$F$17*(BuildingProfile_12!AJ$31*(AJ$68-AI$68)))</f>
        <v>1.6319225000000002</v>
      </c>
      <c r="AK56" s="96">
        <f t="shared" si="0"/>
        <v>0.15749999999999983</v>
      </c>
    </row>
    <row r="57" spans="4:56" ht="15" thickTop="1" x14ac:dyDescent="0.3">
      <c r="D57" s="6" t="s">
        <v>7</v>
      </c>
      <c r="E57" s="9">
        <v>2023</v>
      </c>
      <c r="F57" s="10">
        <f>F56-'Area 2010_12'!$E$7*$AE$9</f>
        <v>0.56570516758548051</v>
      </c>
      <c r="G57" s="10">
        <f>G56-'Area 2010_12'!$F$7*$AE$21</f>
        <v>0.59611644936989616</v>
      </c>
      <c r="H57" s="14" t="s">
        <v>83</v>
      </c>
      <c r="I57" s="111" t="s">
        <v>50</v>
      </c>
      <c r="J57" s="112" t="s">
        <v>51</v>
      </c>
      <c r="M57" s="11"/>
      <c r="N57" s="15" t="s">
        <v>14</v>
      </c>
      <c r="O57" s="7" t="s">
        <v>15</v>
      </c>
      <c r="P57" s="16">
        <v>2025</v>
      </c>
      <c r="Q57" s="143">
        <v>2.5631763844084041</v>
      </c>
      <c r="R57" s="143">
        <v>4.7000866662915151</v>
      </c>
      <c r="S57" s="15" t="s">
        <v>9</v>
      </c>
      <c r="T57" s="111" t="s">
        <v>50</v>
      </c>
      <c r="U57" s="112" t="s">
        <v>54</v>
      </c>
      <c r="X57" s="189" t="s">
        <v>55</v>
      </c>
      <c r="Y57" s="87" t="s">
        <v>19</v>
      </c>
      <c r="Z57" s="189" t="s">
        <v>47</v>
      </c>
      <c r="AA57" s="88">
        <f>SUM(AA45:AA47)</f>
        <v>19.501683692018435</v>
      </c>
      <c r="AB57" s="88">
        <f t="shared" ref="AB57:AJ57" si="1">SUM(AB45:AB47)</f>
        <v>19.411975947035153</v>
      </c>
      <c r="AC57" s="88">
        <f t="shared" si="1"/>
        <v>19.277414329560223</v>
      </c>
      <c r="AD57" s="88">
        <f t="shared" si="1"/>
        <v>19.033643283409994</v>
      </c>
      <c r="AE57" s="88">
        <f t="shared" si="1"/>
        <v>18.789872237259765</v>
      </c>
      <c r="AF57" s="88">
        <f t="shared" si="1"/>
        <v>18.546101191109532</v>
      </c>
      <c r="AG57" s="88">
        <f t="shared" si="1"/>
        <v>18.302330144959303</v>
      </c>
      <c r="AH57" s="88">
        <f t="shared" si="1"/>
        <v>18.05855909880907</v>
      </c>
      <c r="AI57" s="88">
        <f t="shared" si="1"/>
        <v>17.814788052658841</v>
      </c>
      <c r="AJ57" s="88">
        <f t="shared" si="1"/>
        <v>17.571017006508612</v>
      </c>
      <c r="BD57" s="14"/>
    </row>
    <row r="58" spans="4:56" x14ac:dyDescent="0.3">
      <c r="D58" s="6" t="s">
        <v>7</v>
      </c>
      <c r="E58" s="9">
        <v>2024</v>
      </c>
      <c r="F58" s="10">
        <f>F57-'Area 2010_12'!$E$7*$AE$9</f>
        <v>0.56424490644044833</v>
      </c>
      <c r="G58" s="10">
        <f>G57-'Area 2010_12'!$F$7*$AE$21</f>
        <v>0.59457768723935955</v>
      </c>
      <c r="H58" s="14" t="s">
        <v>83</v>
      </c>
      <c r="I58" s="111" t="s">
        <v>50</v>
      </c>
      <c r="J58" s="112" t="s">
        <v>51</v>
      </c>
      <c r="M58" s="11"/>
      <c r="N58" s="15" t="s">
        <v>14</v>
      </c>
      <c r="O58" s="7" t="s">
        <v>15</v>
      </c>
      <c r="P58" s="16">
        <v>2026</v>
      </c>
      <c r="Q58" s="143">
        <v>2.8133749084339299</v>
      </c>
      <c r="R58" s="143">
        <v>4.9938420829347354</v>
      </c>
      <c r="S58" s="15" t="s">
        <v>9</v>
      </c>
      <c r="T58" s="111" t="s">
        <v>50</v>
      </c>
      <c r="U58" s="112" t="s">
        <v>54</v>
      </c>
      <c r="X58" s="190"/>
      <c r="Y58" s="92" t="s">
        <v>20</v>
      </c>
      <c r="Z58" s="196"/>
      <c r="AA58" s="93">
        <f>SUM(AA48:AA50)</f>
        <v>7.6690000000000014</v>
      </c>
      <c r="AB58" s="93">
        <f t="shared" ref="AB58:AJ58" si="2">SUM(AB48:AB50)</f>
        <v>7.6337226000000005</v>
      </c>
      <c r="AC58" s="93">
        <f t="shared" si="2"/>
        <v>7.5808065000000004</v>
      </c>
      <c r="AD58" s="93">
        <f t="shared" si="2"/>
        <v>7.4849440000000005</v>
      </c>
      <c r="AE58" s="93">
        <f t="shared" si="2"/>
        <v>7.3890814999999996</v>
      </c>
      <c r="AF58" s="93">
        <f t="shared" si="2"/>
        <v>7.2932190000000006</v>
      </c>
      <c r="AG58" s="93">
        <f t="shared" si="2"/>
        <v>7.1973564999999997</v>
      </c>
      <c r="AH58" s="93">
        <f t="shared" si="2"/>
        <v>7.1014939999999998</v>
      </c>
      <c r="AI58" s="93">
        <f t="shared" si="2"/>
        <v>7.0056314999999989</v>
      </c>
      <c r="AJ58" s="93">
        <f t="shared" si="2"/>
        <v>6.9097689999999989</v>
      </c>
    </row>
    <row r="59" spans="4:56" x14ac:dyDescent="0.3">
      <c r="D59" s="6" t="s">
        <v>7</v>
      </c>
      <c r="E59" s="9">
        <v>2025</v>
      </c>
      <c r="F59" s="10">
        <f>F58-'Area 2010_12'!$E$7*$AE$9</f>
        <v>0.56278464529541616</v>
      </c>
      <c r="G59" s="10">
        <f>G58-'Area 2010_12'!$F$7*$AE$21</f>
        <v>0.59303892510882295</v>
      </c>
      <c r="H59" s="14" t="s">
        <v>83</v>
      </c>
      <c r="I59" s="111" t="s">
        <v>50</v>
      </c>
      <c r="J59" s="112" t="s">
        <v>51</v>
      </c>
      <c r="M59" s="11"/>
      <c r="N59" s="15" t="s">
        <v>14</v>
      </c>
      <c r="O59" s="7" t="s">
        <v>15</v>
      </c>
      <c r="P59" s="16">
        <v>2027</v>
      </c>
      <c r="Q59" s="143">
        <v>2.8835734324594551</v>
      </c>
      <c r="R59" s="143">
        <v>5.2875974995779549</v>
      </c>
      <c r="S59" s="15" t="s">
        <v>9</v>
      </c>
      <c r="T59" s="111" t="s">
        <v>50</v>
      </c>
      <c r="U59" s="112" t="s">
        <v>54</v>
      </c>
      <c r="X59" s="191" t="s">
        <v>56</v>
      </c>
      <c r="Y59" s="89" t="s">
        <v>19</v>
      </c>
      <c r="Z59" s="191" t="s">
        <v>47</v>
      </c>
      <c r="AA59" s="90">
        <f>SUM(AA51:AA53)</f>
        <v>30.371216429480558</v>
      </c>
      <c r="AB59" s="90">
        <f t="shared" ref="AB59:AJ59" si="3">SUM(AB51:AB53)</f>
        <v>30.23150883390495</v>
      </c>
      <c r="AC59" s="90">
        <f t="shared" si="3"/>
        <v>30.021947440541531</v>
      </c>
      <c r="AD59" s="90">
        <f t="shared" si="3"/>
        <v>29.642307235173025</v>
      </c>
      <c r="AE59" s="90">
        <f t="shared" si="3"/>
        <v>29.262667029804518</v>
      </c>
      <c r="AF59" s="90">
        <f t="shared" si="3"/>
        <v>28.883026824436012</v>
      </c>
      <c r="AG59" s="90">
        <f t="shared" si="3"/>
        <v>28.503386619067506</v>
      </c>
      <c r="AH59" s="90">
        <f t="shared" si="3"/>
        <v>28.123746413698999</v>
      </c>
      <c r="AI59" s="90">
        <f t="shared" si="3"/>
        <v>27.744106208330493</v>
      </c>
      <c r="AJ59" s="90">
        <f t="shared" si="3"/>
        <v>27.364466002961983</v>
      </c>
    </row>
    <row r="60" spans="4:56" x14ac:dyDescent="0.3">
      <c r="D60" s="6" t="s">
        <v>7</v>
      </c>
      <c r="E60" s="9">
        <v>2026</v>
      </c>
      <c r="F60" s="10">
        <f>F59-'Area 2010_12'!$E$7*$AF$9</f>
        <v>0.56132438415038399</v>
      </c>
      <c r="G60" s="10">
        <f>G59-'Area 2010_12'!$F$7*$AF$21</f>
        <v>0.59150016297828634</v>
      </c>
      <c r="H60" s="14" t="s">
        <v>83</v>
      </c>
      <c r="I60" s="111" t="s">
        <v>50</v>
      </c>
      <c r="J60" s="112" t="s">
        <v>51</v>
      </c>
      <c r="M60" s="11"/>
      <c r="N60" s="15" t="s">
        <v>14</v>
      </c>
      <c r="O60" s="7" t="s">
        <v>15</v>
      </c>
      <c r="P60" s="16">
        <v>2028</v>
      </c>
      <c r="Q60" s="143">
        <v>3.0437719564849806</v>
      </c>
      <c r="R60" s="143">
        <v>5.5813529162211744</v>
      </c>
      <c r="S60" s="15" t="s">
        <v>9</v>
      </c>
      <c r="T60" s="111" t="s">
        <v>50</v>
      </c>
      <c r="U60" s="112" t="s">
        <v>54</v>
      </c>
      <c r="X60" s="190"/>
      <c r="Y60" s="92" t="s">
        <v>20</v>
      </c>
      <c r="Z60" s="190"/>
      <c r="AA60" s="93">
        <f>SUM(AA54:AA56)</f>
        <v>18.324999999999999</v>
      </c>
      <c r="AB60" s="93">
        <f t="shared" ref="AB60:AJ60" si="4">SUM(AB54:AB56)</f>
        <v>18.156047999999998</v>
      </c>
      <c r="AC60" s="93">
        <f t="shared" si="4"/>
        <v>17.902620000000002</v>
      </c>
      <c r="AD60" s="93">
        <f t="shared" si="4"/>
        <v>17.673557500000001</v>
      </c>
      <c r="AE60" s="93">
        <f t="shared" si="4"/>
        <v>17.444495</v>
      </c>
      <c r="AF60" s="93">
        <f t="shared" si="4"/>
        <v>17.215432500000002</v>
      </c>
      <c r="AG60" s="93">
        <f t="shared" si="4"/>
        <v>16.986370000000001</v>
      </c>
      <c r="AH60" s="93">
        <f t="shared" si="4"/>
        <v>16.757307500000003</v>
      </c>
      <c r="AI60" s="93">
        <f t="shared" si="4"/>
        <v>16.528245000000002</v>
      </c>
      <c r="AJ60" s="93">
        <f t="shared" si="4"/>
        <v>16.299182500000004</v>
      </c>
    </row>
    <row r="61" spans="4:56" x14ac:dyDescent="0.3">
      <c r="D61" s="6" t="s">
        <v>7</v>
      </c>
      <c r="E61" s="9">
        <v>2027</v>
      </c>
      <c r="F61" s="10">
        <f>F60-'Area 2010_12'!$E$7*$AF$9</f>
        <v>0.55986412300535182</v>
      </c>
      <c r="G61" s="10">
        <f>G60-'Area 2010_12'!$F$7*$AF$21</f>
        <v>0.58996140084774973</v>
      </c>
      <c r="H61" s="14" t="s">
        <v>83</v>
      </c>
      <c r="I61" s="111" t="s">
        <v>50</v>
      </c>
      <c r="J61" s="112" t="s">
        <v>51</v>
      </c>
      <c r="M61" s="11"/>
      <c r="N61" s="15" t="s">
        <v>14</v>
      </c>
      <c r="O61" s="7" t="s">
        <v>15</v>
      </c>
      <c r="P61" s="16">
        <v>2029</v>
      </c>
      <c r="Q61" s="143">
        <v>3.203970480510506</v>
      </c>
      <c r="R61" s="143">
        <v>5.8751083328643947</v>
      </c>
      <c r="S61" s="15" t="s">
        <v>9</v>
      </c>
      <c r="T61" s="111" t="s">
        <v>50</v>
      </c>
      <c r="U61" s="112" t="s">
        <v>54</v>
      </c>
      <c r="X61" s="191" t="s">
        <v>59</v>
      </c>
      <c r="Y61" s="89" t="s">
        <v>19</v>
      </c>
      <c r="Z61" s="196" t="s">
        <v>47</v>
      </c>
      <c r="AA61" s="91">
        <f>SUM(AA57,AA59)</f>
        <v>49.872900121498994</v>
      </c>
      <c r="AB61" s="91">
        <f t="shared" ref="AB61:AJ61" si="5">SUM(AB57,AB59)</f>
        <v>49.643484780940099</v>
      </c>
      <c r="AC61" s="91">
        <f t="shared" si="5"/>
        <v>49.299361770101754</v>
      </c>
      <c r="AD61" s="91">
        <f t="shared" si="5"/>
        <v>48.675950518583022</v>
      </c>
      <c r="AE61" s="91">
        <f t="shared" si="5"/>
        <v>48.052539267064283</v>
      </c>
      <c r="AF61" s="91">
        <f t="shared" si="5"/>
        <v>47.429128015545544</v>
      </c>
      <c r="AG61" s="91">
        <f t="shared" si="5"/>
        <v>46.805716764026812</v>
      </c>
      <c r="AH61" s="91">
        <f t="shared" si="5"/>
        <v>46.182305512508066</v>
      </c>
      <c r="AI61" s="91">
        <f t="shared" si="5"/>
        <v>45.558894260989334</v>
      </c>
      <c r="AJ61" s="91">
        <f t="shared" si="5"/>
        <v>44.935483009470595</v>
      </c>
      <c r="AK61" s="11"/>
    </row>
    <row r="62" spans="4:56" x14ac:dyDescent="0.3">
      <c r="D62" s="6" t="s">
        <v>7</v>
      </c>
      <c r="E62" s="9">
        <v>2028</v>
      </c>
      <c r="F62" s="10">
        <f>F61-'Area 2010_12'!$E$7*$AF$9</f>
        <v>0.55840386186031965</v>
      </c>
      <c r="G62" s="10">
        <f>G61-'Area 2010_12'!$F$7*$AF$21</f>
        <v>0.58842263871721312</v>
      </c>
      <c r="H62" s="14" t="s">
        <v>83</v>
      </c>
      <c r="I62" s="111" t="s">
        <v>50</v>
      </c>
      <c r="J62" s="112" t="s">
        <v>51</v>
      </c>
      <c r="M62" s="11"/>
      <c r="N62" s="15" t="s">
        <v>14</v>
      </c>
      <c r="O62" s="7" t="s">
        <v>15</v>
      </c>
      <c r="P62" s="16">
        <v>2030</v>
      </c>
      <c r="Q62" s="143">
        <v>3.3641690045360315</v>
      </c>
      <c r="R62" s="143">
        <v>6.1688637495076151</v>
      </c>
      <c r="S62" s="15" t="s">
        <v>9</v>
      </c>
      <c r="T62" s="111" t="s">
        <v>50</v>
      </c>
      <c r="U62" s="112" t="s">
        <v>54</v>
      </c>
      <c r="X62" s="190"/>
      <c r="Y62" s="92" t="s">
        <v>20</v>
      </c>
      <c r="Z62" s="190"/>
      <c r="AA62" s="93">
        <f>SUM(AA58,AA60)</f>
        <v>25.994</v>
      </c>
      <c r="AB62" s="93">
        <f t="shared" ref="AB62:AJ62" si="6">SUM(AB58,AB60)</f>
        <v>25.789770599999997</v>
      </c>
      <c r="AC62" s="93">
        <f t="shared" si="6"/>
        <v>25.483426500000004</v>
      </c>
      <c r="AD62" s="93">
        <f t="shared" si="6"/>
        <v>25.1585015</v>
      </c>
      <c r="AE62" s="93">
        <f t="shared" si="6"/>
        <v>24.833576499999999</v>
      </c>
      <c r="AF62" s="93">
        <f t="shared" si="6"/>
        <v>24.508651500000003</v>
      </c>
      <c r="AG62" s="93">
        <f t="shared" si="6"/>
        <v>24.183726499999999</v>
      </c>
      <c r="AH62" s="93">
        <f t="shared" si="6"/>
        <v>23.858801500000002</v>
      </c>
      <c r="AI62" s="93">
        <f t="shared" si="6"/>
        <v>23.533876500000002</v>
      </c>
      <c r="AJ62" s="93">
        <f t="shared" si="6"/>
        <v>23.208951500000005</v>
      </c>
      <c r="AK62" s="11"/>
    </row>
    <row r="63" spans="4:56" x14ac:dyDescent="0.3">
      <c r="D63" s="6" t="s">
        <v>7</v>
      </c>
      <c r="E63" s="9">
        <v>2029</v>
      </c>
      <c r="F63" s="10">
        <f>F62-'Area 2010_12'!$E$7*$AF$9</f>
        <v>0.55694360071528748</v>
      </c>
      <c r="G63" s="10">
        <f>G62-'Area 2010_12'!$F$7*$AF$21</f>
        <v>0.58688387658667651</v>
      </c>
      <c r="H63" s="14" t="s">
        <v>83</v>
      </c>
      <c r="I63" s="111" t="s">
        <v>50</v>
      </c>
      <c r="J63" s="112" t="s">
        <v>51</v>
      </c>
      <c r="M63" s="11"/>
      <c r="N63" s="15" t="s">
        <v>14</v>
      </c>
      <c r="O63" s="7" t="s">
        <v>15</v>
      </c>
      <c r="P63" s="16">
        <v>2031</v>
      </c>
      <c r="Q63" s="143">
        <v>3.524367528561557</v>
      </c>
      <c r="R63" s="143">
        <v>6.4626191661508345</v>
      </c>
      <c r="S63" s="15" t="s">
        <v>9</v>
      </c>
      <c r="T63" s="111" t="s">
        <v>50</v>
      </c>
      <c r="U63" s="112" t="s">
        <v>54</v>
      </c>
      <c r="X63" s="79" t="s">
        <v>59</v>
      </c>
      <c r="Y63" s="108" t="s">
        <v>48</v>
      </c>
      <c r="Z63" s="109" t="s">
        <v>47</v>
      </c>
      <c r="AA63" s="110">
        <f t="shared" ref="AA63:AJ63" si="7">SUM(AA61:AA62)</f>
        <v>75.866900121498986</v>
      </c>
      <c r="AB63" s="110">
        <f t="shared" si="7"/>
        <v>75.433255380940096</v>
      </c>
      <c r="AC63" s="110">
        <f t="shared" si="7"/>
        <v>74.782788270101761</v>
      </c>
      <c r="AD63" s="110">
        <f t="shared" si="7"/>
        <v>73.834452018583022</v>
      </c>
      <c r="AE63" s="110">
        <f t="shared" si="7"/>
        <v>72.886115767064283</v>
      </c>
      <c r="AF63" s="110">
        <f t="shared" si="7"/>
        <v>71.937779515545543</v>
      </c>
      <c r="AG63" s="110">
        <f t="shared" si="7"/>
        <v>70.989443264026818</v>
      </c>
      <c r="AH63" s="110">
        <f t="shared" si="7"/>
        <v>70.041107012508064</v>
      </c>
      <c r="AI63" s="110">
        <f t="shared" si="7"/>
        <v>69.092770760989339</v>
      </c>
      <c r="AJ63" s="110">
        <f t="shared" si="7"/>
        <v>68.144434509470599</v>
      </c>
    </row>
    <row r="64" spans="4:56" x14ac:dyDescent="0.3">
      <c r="D64" s="6" t="s">
        <v>7</v>
      </c>
      <c r="E64" s="9">
        <v>2030</v>
      </c>
      <c r="F64" s="10">
        <f>F63-'Area 2010_12'!$E$7*$AF$9</f>
        <v>0.55548333957025531</v>
      </c>
      <c r="G64" s="10">
        <f>G63-'Area 2010_12'!$F$7*$AF$21</f>
        <v>0.5853451144561399</v>
      </c>
      <c r="H64" s="14" t="s">
        <v>83</v>
      </c>
      <c r="I64" s="111" t="s">
        <v>50</v>
      </c>
      <c r="J64" s="112" t="s">
        <v>51</v>
      </c>
      <c r="M64" s="11"/>
      <c r="N64" s="15" t="s">
        <v>14</v>
      </c>
      <c r="O64" s="7" t="s">
        <v>15</v>
      </c>
      <c r="P64" s="16">
        <v>2032</v>
      </c>
      <c r="Q64" s="143">
        <v>3.6845660525870825</v>
      </c>
      <c r="R64" s="143">
        <v>6.756374582794054</v>
      </c>
      <c r="S64" s="15" t="s">
        <v>9</v>
      </c>
      <c r="T64" s="111" t="s">
        <v>50</v>
      </c>
      <c r="U64" s="112" t="s">
        <v>54</v>
      </c>
      <c r="X64" s="18"/>
      <c r="Y64" s="78"/>
      <c r="Z64" s="48"/>
      <c r="AA64" s="18"/>
      <c r="AB64" s="15"/>
      <c r="AC64" s="15"/>
      <c r="AD64" s="15"/>
      <c r="AE64" s="15"/>
      <c r="AF64" s="15"/>
      <c r="AG64" s="15"/>
      <c r="AH64" s="15"/>
      <c r="AI64" s="15"/>
      <c r="AJ64" s="15"/>
    </row>
    <row r="65" spans="4:36" x14ac:dyDescent="0.3">
      <c r="D65" s="6" t="s">
        <v>7</v>
      </c>
      <c r="E65" s="9">
        <v>2031</v>
      </c>
      <c r="F65" s="10">
        <f>F64-'Area 2010_12'!$E$7*$AG$9</f>
        <v>0.55402307842522314</v>
      </c>
      <c r="G65" s="10">
        <f>G64-'Area 2010_12'!$F$7*$AG$21</f>
        <v>0.58380635232560329</v>
      </c>
      <c r="H65" s="14" t="s">
        <v>83</v>
      </c>
      <c r="I65" s="111" t="s">
        <v>50</v>
      </c>
      <c r="J65" s="112" t="s">
        <v>51</v>
      </c>
      <c r="M65" s="11"/>
      <c r="N65" s="15" t="s">
        <v>14</v>
      </c>
      <c r="O65" s="7" t="s">
        <v>15</v>
      </c>
      <c r="P65" s="16">
        <v>2033</v>
      </c>
      <c r="Q65" s="143">
        <v>3.844764576612608</v>
      </c>
      <c r="R65" s="143">
        <v>7.0501299994381696</v>
      </c>
      <c r="S65" s="15" t="s">
        <v>9</v>
      </c>
      <c r="T65" s="111" t="s">
        <v>50</v>
      </c>
      <c r="U65" s="112" t="s">
        <v>54</v>
      </c>
      <c r="X65" s="18"/>
      <c r="Y65" s="78"/>
      <c r="Z65" s="48"/>
      <c r="AA65" s="79"/>
      <c r="AC65" s="15"/>
      <c r="AD65" s="15"/>
      <c r="AE65" s="15"/>
      <c r="AF65" s="15"/>
      <c r="AG65" s="15"/>
      <c r="AH65" s="15"/>
      <c r="AI65" s="15"/>
      <c r="AJ65" s="15"/>
    </row>
    <row r="66" spans="4:36" x14ac:dyDescent="0.3">
      <c r="D66" s="6" t="s">
        <v>7</v>
      </c>
      <c r="E66" s="9">
        <v>2032</v>
      </c>
      <c r="F66" s="10">
        <f>F65-'Area 2010_12'!$E$7*$AG$9</f>
        <v>0.55256281728019097</v>
      </c>
      <c r="G66" s="10">
        <f>G65-'Area 2010_12'!$F$7*$AG$21</f>
        <v>0.58226759019506669</v>
      </c>
      <c r="H66" s="14" t="s">
        <v>83</v>
      </c>
      <c r="I66" s="111" t="s">
        <v>50</v>
      </c>
      <c r="J66" s="112" t="s">
        <v>51</v>
      </c>
      <c r="M66" s="11"/>
      <c r="N66" s="15" t="s">
        <v>14</v>
      </c>
      <c r="O66" s="7" t="s">
        <v>15</v>
      </c>
      <c r="P66" s="16">
        <v>2034</v>
      </c>
      <c r="Q66" s="143">
        <v>4.0049631006381334</v>
      </c>
      <c r="R66" s="143">
        <v>7.3438854160804947</v>
      </c>
      <c r="S66" s="15" t="s">
        <v>9</v>
      </c>
      <c r="T66" s="111" t="s">
        <v>50</v>
      </c>
      <c r="U66" s="112" t="s">
        <v>54</v>
      </c>
      <c r="X66" s="18"/>
      <c r="Y66" s="78"/>
      <c r="Z66" s="48"/>
      <c r="AA66" s="18"/>
      <c r="AB66" s="15"/>
      <c r="AC66" s="15"/>
      <c r="AD66" s="15"/>
      <c r="AE66" s="15"/>
      <c r="AF66" s="15"/>
      <c r="AG66" s="15"/>
      <c r="AH66" s="15"/>
      <c r="AI66" s="15"/>
      <c r="AJ66" s="15"/>
    </row>
    <row r="67" spans="4:36" x14ac:dyDescent="0.3">
      <c r="D67" s="6" t="s">
        <v>7</v>
      </c>
      <c r="E67" s="9">
        <v>2033</v>
      </c>
      <c r="F67" s="10">
        <f>F66-'Area 2010_12'!$E$7*$AG$9</f>
        <v>0.55110255613515879</v>
      </c>
      <c r="G67" s="10">
        <f>G66-'Area 2010_12'!$F$7*$AG$21</f>
        <v>0.58072882806453008</v>
      </c>
      <c r="H67" s="14" t="s">
        <v>83</v>
      </c>
      <c r="I67" s="111" t="s">
        <v>50</v>
      </c>
      <c r="J67" s="112" t="s">
        <v>51</v>
      </c>
      <c r="M67" s="11"/>
      <c r="N67" s="15" t="s">
        <v>14</v>
      </c>
      <c r="O67" s="7" t="s">
        <v>15</v>
      </c>
      <c r="P67" s="16">
        <v>2035</v>
      </c>
      <c r="Q67" s="143">
        <v>4.1651616246636589</v>
      </c>
      <c r="R67" s="143">
        <v>7.6376408328137098</v>
      </c>
      <c r="S67" s="15" t="s">
        <v>9</v>
      </c>
      <c r="T67" s="111" t="s">
        <v>50</v>
      </c>
      <c r="U67" s="112" t="s">
        <v>54</v>
      </c>
      <c r="AA67" s="192" t="s">
        <v>35</v>
      </c>
      <c r="AB67" s="192"/>
      <c r="AC67" s="192"/>
      <c r="AD67" s="192"/>
      <c r="AE67" s="192"/>
      <c r="AF67" s="192"/>
      <c r="AG67" s="192"/>
      <c r="AH67" s="192"/>
      <c r="AI67" s="192"/>
      <c r="AJ67" s="192"/>
    </row>
    <row r="68" spans="4:36" ht="15" thickBot="1" x14ac:dyDescent="0.35">
      <c r="D68" s="6" t="s">
        <v>7</v>
      </c>
      <c r="E68" s="9">
        <v>2034</v>
      </c>
      <c r="F68" s="10">
        <f>F67-'Area 2010_12'!$E$7*$AG$9</f>
        <v>0.54964229499012662</v>
      </c>
      <c r="G68" s="10">
        <f>G67-'Area 2010_12'!$F$7*$AG$21</f>
        <v>0.57919006593399347</v>
      </c>
      <c r="H68" s="14" t="s">
        <v>83</v>
      </c>
      <c r="I68" s="111" t="s">
        <v>50</v>
      </c>
      <c r="J68" s="112" t="s">
        <v>51</v>
      </c>
      <c r="M68" s="11"/>
      <c r="N68" s="15" t="s">
        <v>14</v>
      </c>
      <c r="O68" s="7" t="s">
        <v>15</v>
      </c>
      <c r="P68" s="16">
        <v>2036</v>
      </c>
      <c r="Q68" s="143">
        <v>4.3253601486891844</v>
      </c>
      <c r="R68" s="143">
        <v>7.9313962493669337</v>
      </c>
      <c r="S68" s="15" t="s">
        <v>9</v>
      </c>
      <c r="T68" s="111" t="s">
        <v>50</v>
      </c>
      <c r="U68" s="112" t="s">
        <v>54</v>
      </c>
      <c r="AA68" s="47">
        <v>2010</v>
      </c>
      <c r="AB68" s="47">
        <v>2012</v>
      </c>
      <c r="AC68" s="47">
        <v>2015</v>
      </c>
      <c r="AD68" s="47">
        <v>2020</v>
      </c>
      <c r="AE68" s="47">
        <v>2025</v>
      </c>
      <c r="AF68" s="47">
        <v>2030</v>
      </c>
      <c r="AG68" s="47">
        <v>2035</v>
      </c>
      <c r="AH68" s="47">
        <v>2040</v>
      </c>
      <c r="AI68" s="47">
        <v>2045</v>
      </c>
      <c r="AJ68" s="47">
        <v>2050</v>
      </c>
    </row>
    <row r="69" spans="4:36" ht="15" thickTop="1" x14ac:dyDescent="0.3">
      <c r="D69" s="6" t="s">
        <v>7</v>
      </c>
      <c r="E69" s="9">
        <v>2035</v>
      </c>
      <c r="F69" s="10">
        <f>F68-'Area 2010_12'!$E$7*$AG$9</f>
        <v>0.54818203384509445</v>
      </c>
      <c r="G69" s="10">
        <f>G68-'Area 2010_12'!$F$7*$AG$21</f>
        <v>0.57765130380345686</v>
      </c>
      <c r="H69" s="14" t="s">
        <v>83</v>
      </c>
      <c r="I69" s="111" t="s">
        <v>50</v>
      </c>
      <c r="J69" s="112" t="s">
        <v>51</v>
      </c>
      <c r="M69" s="11"/>
      <c r="N69" s="15" t="s">
        <v>14</v>
      </c>
      <c r="O69" s="7" t="s">
        <v>15</v>
      </c>
      <c r="P69" s="16">
        <v>2037</v>
      </c>
      <c r="Q69" s="143">
        <v>4.4855586817147097</v>
      </c>
      <c r="R69" s="143">
        <v>8.225151666010154</v>
      </c>
      <c r="S69" s="15" t="s">
        <v>9</v>
      </c>
      <c r="T69" s="111" t="s">
        <v>50</v>
      </c>
      <c r="U69" s="112" t="s">
        <v>54</v>
      </c>
      <c r="X69" s="193" t="s">
        <v>55</v>
      </c>
      <c r="Y69" s="195" t="s">
        <v>19</v>
      </c>
      <c r="Z69" s="50" t="s">
        <v>17</v>
      </c>
      <c r="AA69" s="54">
        <f>'DREAM projections_12'!D4</f>
        <v>3.01</v>
      </c>
      <c r="AB69" s="55">
        <f>'DREAM projections_12'!F4</f>
        <v>4.1564829202862938</v>
      </c>
      <c r="AC69" s="56">
        <f>'DREAM projections_12'!J4</f>
        <v>3.3198563518396189</v>
      </c>
      <c r="AD69" s="56">
        <f>'DREAM projections_12'!M4</f>
        <v>3.5085230352808821</v>
      </c>
      <c r="AE69" s="56">
        <f>'DREAM projections_12'!P4</f>
        <v>3.6794937201812576</v>
      </c>
      <c r="AF69" s="56">
        <f>'DREAM projections_12'!S4</f>
        <v>3.8344264851129846</v>
      </c>
      <c r="AG69" s="56">
        <f>'DREAM projections_12'!V4</f>
        <v>3.9839360216638502</v>
      </c>
      <c r="AH69" s="56">
        <f>'DREAM projections_12'!Y4</f>
        <v>4.1406766422011358</v>
      </c>
      <c r="AI69" s="56">
        <f>'DREAM projections_12'!AB4</f>
        <v>4.3061865998374991</v>
      </c>
      <c r="AJ69" s="57">
        <f>'DREAM projections_12'!AE4</f>
        <v>4.3061865998374991</v>
      </c>
    </row>
    <row r="70" spans="4:36" x14ac:dyDescent="0.3">
      <c r="D70" s="6" t="s">
        <v>7</v>
      </c>
      <c r="E70" s="9">
        <v>2036</v>
      </c>
      <c r="F70" s="10">
        <f>F69-'Area 2010_12'!$E$7*$AH$9</f>
        <v>0.54672177270006228</v>
      </c>
      <c r="G70" s="10">
        <f>G69-'Area 2010_12'!$F$7*$AH$21</f>
        <v>0.57611254167292025</v>
      </c>
      <c r="H70" s="14" t="s">
        <v>83</v>
      </c>
      <c r="I70" s="111" t="s">
        <v>50</v>
      </c>
      <c r="J70" s="112" t="s">
        <v>51</v>
      </c>
      <c r="M70" s="11"/>
      <c r="N70" s="15" t="s">
        <v>14</v>
      </c>
      <c r="O70" s="7" t="s">
        <v>15</v>
      </c>
      <c r="P70" s="16">
        <v>2038</v>
      </c>
      <c r="Q70" s="143">
        <v>4.6457571967402354</v>
      </c>
      <c r="R70" s="143">
        <v>8.5189070826533744</v>
      </c>
      <c r="S70" s="15" t="s">
        <v>9</v>
      </c>
      <c r="T70" s="111" t="s">
        <v>50</v>
      </c>
      <c r="U70" s="112" t="s">
        <v>54</v>
      </c>
      <c r="X70" s="183"/>
      <c r="Y70" s="186"/>
      <c r="Z70" s="53" t="s">
        <v>16</v>
      </c>
      <c r="AA70" s="58">
        <f>'DREAM projections_12'!C4</f>
        <v>4.1500000000000004</v>
      </c>
      <c r="AB70" s="59">
        <f>'DREAM projections_12'!G8</f>
        <v>4.1564829202862938</v>
      </c>
      <c r="AC70" s="60">
        <f>'DREAM projections_12'!I4</f>
        <v>4.2967162789491669</v>
      </c>
      <c r="AD70" s="60">
        <f>'DREAM projections_12'!L4</f>
        <v>4.5772105847622662</v>
      </c>
      <c r="AE70" s="60">
        <f>'DREAM projections_12'!O4</f>
        <v>4.8373324240583599</v>
      </c>
      <c r="AF70" s="60">
        <f>'DREAM projections_12'!R4</f>
        <v>5.0730561258313029</v>
      </c>
      <c r="AG70" s="60">
        <f>'DREAM projections_12'!U4</f>
        <v>5.2866677452554454</v>
      </c>
      <c r="AH70" s="60">
        <f>'DREAM projections_12'!X4</f>
        <v>5.4928021561146121</v>
      </c>
      <c r="AI70" s="60">
        <f>'DREAM projections_12'!AA4</f>
        <v>5.7089063339317994</v>
      </c>
      <c r="AJ70" s="61">
        <f>'DREAM projections_12'!AD4</f>
        <v>5.9371011260218021</v>
      </c>
    </row>
    <row r="71" spans="4:36" ht="15" thickBot="1" x14ac:dyDescent="0.35">
      <c r="D71" s="6" t="s">
        <v>7</v>
      </c>
      <c r="E71" s="9">
        <v>2037</v>
      </c>
      <c r="F71" s="10">
        <f>F70-'Area 2010_12'!$E$7*$AH$9</f>
        <v>0.54526151155503011</v>
      </c>
      <c r="G71" s="10">
        <f>G70-'Area 2010_12'!$F$7*$AH$21</f>
        <v>0.57457377954238364</v>
      </c>
      <c r="H71" s="14" t="s">
        <v>83</v>
      </c>
      <c r="I71" s="111" t="s">
        <v>50</v>
      </c>
      <c r="J71" s="112" t="s">
        <v>51</v>
      </c>
      <c r="M71" s="11"/>
      <c r="N71" s="15" t="s">
        <v>14</v>
      </c>
      <c r="O71" s="7" t="s">
        <v>15</v>
      </c>
      <c r="P71" s="16">
        <v>2039</v>
      </c>
      <c r="Q71" s="143">
        <v>4.8059558107657603</v>
      </c>
      <c r="R71" s="143">
        <v>8.812662499296593</v>
      </c>
      <c r="S71" s="15" t="s">
        <v>9</v>
      </c>
      <c r="T71" s="111" t="s">
        <v>50</v>
      </c>
      <c r="U71" s="112" t="s">
        <v>54</v>
      </c>
      <c r="X71" s="183"/>
      <c r="Y71" s="187"/>
      <c r="Z71" s="48" t="s">
        <v>18</v>
      </c>
      <c r="AA71" s="62">
        <f>'DREAM projections_12'!E4</f>
        <v>2.0499999999999998</v>
      </c>
      <c r="AB71" s="63">
        <f>'DREAM projections_12'!H4</f>
        <v>2.0218922951251015</v>
      </c>
      <c r="AC71" s="64">
        <f>'DREAM projections_12'!K4</f>
        <v>2.0473549844147714</v>
      </c>
      <c r="AD71" s="64">
        <f>'DREAM projections_12'!N4</f>
        <v>2.1110312736852559</v>
      </c>
      <c r="AE71" s="64">
        <f>'DREAM projections_12'!Q4</f>
        <v>2.1584642334149078</v>
      </c>
      <c r="AF71" s="64">
        <f>'DREAM projections_12'!T4</f>
        <v>2.1896542112652644</v>
      </c>
      <c r="AG71" s="64">
        <f>'DREAM projections_12'!W4</f>
        <v>2.2024049921406013</v>
      </c>
      <c r="AH71" s="64">
        <f>'DREAM projections_12'!Z4</f>
        <v>2.2170692463777071</v>
      </c>
      <c r="AI71" s="64">
        <f>'DREAM projections_12'!AC4</f>
        <v>2.2334353654014043</v>
      </c>
      <c r="AJ71" s="65">
        <f>'DREAM projections_12'!AF4</f>
        <v>2.2491195375443125</v>
      </c>
    </row>
    <row r="72" spans="4:36" x14ac:dyDescent="0.3">
      <c r="D72" s="6" t="s">
        <v>7</v>
      </c>
      <c r="E72" s="9">
        <v>2038</v>
      </c>
      <c r="F72" s="10">
        <f>F71-'Area 2010_12'!$E$7*$AH$9</f>
        <v>0.54380125040999794</v>
      </c>
      <c r="G72" s="10">
        <f>G71-'Area 2010_12'!$F$7*$AH$21</f>
        <v>0.57303501741184704</v>
      </c>
      <c r="H72" s="14" t="s">
        <v>83</v>
      </c>
      <c r="I72" s="111" t="s">
        <v>50</v>
      </c>
      <c r="J72" s="112" t="s">
        <v>51</v>
      </c>
      <c r="M72" s="11"/>
      <c r="N72" s="15" t="s">
        <v>14</v>
      </c>
      <c r="O72" s="7" t="s">
        <v>15</v>
      </c>
      <c r="P72" s="16">
        <v>2040</v>
      </c>
      <c r="Q72" s="143">
        <v>4.9661542447912863</v>
      </c>
      <c r="R72" s="143">
        <v>9.1064179159398133</v>
      </c>
      <c r="S72" s="15" t="s">
        <v>9</v>
      </c>
      <c r="T72" s="111" t="s">
        <v>50</v>
      </c>
      <c r="U72" s="112" t="s">
        <v>54</v>
      </c>
      <c r="X72" s="183"/>
      <c r="Y72" s="185" t="s">
        <v>20</v>
      </c>
      <c r="Z72" s="51" t="s">
        <v>17</v>
      </c>
      <c r="AA72" s="66">
        <f>'DREAM projections_12'!D5</f>
        <v>1.03</v>
      </c>
      <c r="AB72" s="67">
        <f>'DREAM projections_12'!G5</f>
        <v>1.0664139198355762</v>
      </c>
      <c r="AC72" s="68">
        <f>'DREAM projections_12'!J5</f>
        <v>1.1360305788687068</v>
      </c>
      <c r="AD72" s="68">
        <f>'DREAM projections_12'!M5</f>
        <v>1.2005909389831591</v>
      </c>
      <c r="AE72" s="68">
        <f>'DREAM projections_12'!P5</f>
        <v>1.2590958577364437</v>
      </c>
      <c r="AF72" s="68">
        <f>'DREAM projections_12'!S5</f>
        <v>1.3121127174971343</v>
      </c>
      <c r="AG72" s="68">
        <f>'DREAM projections_12'!V5</f>
        <v>1.3632737881441082</v>
      </c>
      <c r="AH72" s="68">
        <f>'DREAM projections_12'!Y5</f>
        <v>1.4169092828794583</v>
      </c>
      <c r="AI72" s="68">
        <f>'DREAM projections_12'!AB5</f>
        <v>1.4735455806752904</v>
      </c>
      <c r="AJ72" s="69">
        <f>'DREAM projections_12'!AE5</f>
        <v>1.4735455806752904</v>
      </c>
    </row>
    <row r="73" spans="4:36" x14ac:dyDescent="0.3">
      <c r="D73" s="6" t="s">
        <v>7</v>
      </c>
      <c r="E73" s="9">
        <v>2039</v>
      </c>
      <c r="F73" s="10">
        <f>F72-'Area 2010_12'!$E$7*$AH$9</f>
        <v>0.54234098926496577</v>
      </c>
      <c r="G73" s="10">
        <f>G72-'Area 2010_12'!$F$7*$AH$21</f>
        <v>0.57149625528131043</v>
      </c>
      <c r="H73" s="14" t="s">
        <v>83</v>
      </c>
      <c r="I73" s="111" t="s">
        <v>50</v>
      </c>
      <c r="J73" s="112" t="s">
        <v>51</v>
      </c>
      <c r="M73" s="11"/>
      <c r="N73" s="15" t="s">
        <v>14</v>
      </c>
      <c r="O73" s="7" t="s">
        <v>15</v>
      </c>
      <c r="P73" s="16">
        <v>2041</v>
      </c>
      <c r="Q73" s="143">
        <v>5.1263527688168118</v>
      </c>
      <c r="R73" s="143">
        <v>9.4001733325830337</v>
      </c>
      <c r="S73" s="15" t="s">
        <v>9</v>
      </c>
      <c r="T73" s="111" t="s">
        <v>50</v>
      </c>
      <c r="U73" s="112" t="s">
        <v>54</v>
      </c>
      <c r="X73" s="183"/>
      <c r="Y73" s="186"/>
      <c r="Z73" s="53" t="s">
        <v>16</v>
      </c>
      <c r="AA73" s="58">
        <f>'DREAM projections_12'!C5</f>
        <v>2.6</v>
      </c>
      <c r="AB73" s="59">
        <f>'DREAM projections_12'!F5</f>
        <v>2.6040615886130998</v>
      </c>
      <c r="AC73" s="60">
        <f>'DREAM projections_12'!I5</f>
        <v>2.6919186325946587</v>
      </c>
      <c r="AD73" s="60">
        <f>'DREAM projections_12'!L5</f>
        <v>2.8676500049112992</v>
      </c>
      <c r="AE73" s="60">
        <f>'DREAM projections_12'!O5</f>
        <v>3.0306179042293335</v>
      </c>
      <c r="AF73" s="60">
        <f>'DREAM projections_12'!R5</f>
        <v>3.1783002234123821</v>
      </c>
      <c r="AG73" s="60">
        <f>'DREAM projections_12'!U5</f>
        <v>3.3121291897985916</v>
      </c>
      <c r="AH73" s="60">
        <f>'DREAM projections_12'!X5</f>
        <v>3.4412736399754191</v>
      </c>
      <c r="AI73" s="60">
        <f>'DREAM projections_12'!AA5</f>
        <v>3.5766642092102834</v>
      </c>
      <c r="AJ73" s="61">
        <f>'DREAM projections_12'!AD5</f>
        <v>3.7196296211220923</v>
      </c>
    </row>
    <row r="74" spans="4:36" ht="15" thickBot="1" x14ac:dyDescent="0.35">
      <c r="D74" s="6" t="s">
        <v>7</v>
      </c>
      <c r="E74" s="9">
        <v>2040</v>
      </c>
      <c r="F74" s="10">
        <f>F73-'Area 2010_12'!$E$7*$AH$9</f>
        <v>0.5408807281199336</v>
      </c>
      <c r="G74" s="10">
        <f>G73-'Area 2010_12'!$F$7*$AH$21</f>
        <v>0.56995749315077382</v>
      </c>
      <c r="H74" s="14" t="s">
        <v>83</v>
      </c>
      <c r="I74" s="111" t="s">
        <v>50</v>
      </c>
      <c r="J74" s="112" t="s">
        <v>51</v>
      </c>
      <c r="M74" s="11"/>
      <c r="N74" s="15" t="s">
        <v>14</v>
      </c>
      <c r="O74" s="7" t="s">
        <v>15</v>
      </c>
      <c r="P74" s="16">
        <v>2042</v>
      </c>
      <c r="Q74" s="143">
        <v>5.2865512928423373</v>
      </c>
      <c r="R74" s="143">
        <v>9.6939287492262523</v>
      </c>
      <c r="S74" s="15" t="s">
        <v>9</v>
      </c>
      <c r="T74" s="111" t="s">
        <v>50</v>
      </c>
      <c r="U74" s="112" t="s">
        <v>54</v>
      </c>
      <c r="X74" s="194"/>
      <c r="Y74" s="187"/>
      <c r="Z74" s="52" t="s">
        <v>18</v>
      </c>
      <c r="AA74" s="70">
        <f>'DREAM projections_12'!E5</f>
        <v>0.08</v>
      </c>
      <c r="AB74" s="71">
        <f>'DREAM projections_12'!H5</f>
        <v>7.8903113956101528E-2</v>
      </c>
      <c r="AC74" s="72">
        <f>'DREAM projections_12'!K5</f>
        <v>7.9896779879600838E-2</v>
      </c>
      <c r="AD74" s="72">
        <f>'DREAM projections_12'!N5</f>
        <v>8.2381708241375848E-2</v>
      </c>
      <c r="AE74" s="72">
        <f>'DREAM projections_12'!Q5</f>
        <v>8.42327505722891E-2</v>
      </c>
      <c r="AF74" s="72">
        <f>'DREAM projections_12'!T5</f>
        <v>8.5449920439620089E-2</v>
      </c>
      <c r="AG74" s="72">
        <f>'DREAM projections_12'!W5</f>
        <v>8.5947511888413736E-2</v>
      </c>
      <c r="AH74" s="72">
        <f>'DREAM projections_12'!Z5</f>
        <v>8.6519775468398341E-2</v>
      </c>
      <c r="AI74" s="72">
        <f>'DREAM projections_12'!AC5</f>
        <v>8.7158453283957257E-2</v>
      </c>
      <c r="AJ74" s="73">
        <f>'DREAM projections_12'!AF5</f>
        <v>8.7770518538314649E-2</v>
      </c>
    </row>
    <row r="75" spans="4:36" x14ac:dyDescent="0.3">
      <c r="D75" s="6" t="s">
        <v>7</v>
      </c>
      <c r="E75" s="9">
        <v>2041</v>
      </c>
      <c r="F75" s="10">
        <f>F74-'Area 2010_12'!$E$7*$AH$9</f>
        <v>0.53942046697490142</v>
      </c>
      <c r="G75" s="10">
        <f>G74-'Area 2010_12'!$F$7*$AH$21</f>
        <v>0.56841873102023721</v>
      </c>
      <c r="H75" s="14" t="s">
        <v>83</v>
      </c>
      <c r="I75" s="111" t="s">
        <v>50</v>
      </c>
      <c r="J75" s="112" t="s">
        <v>51</v>
      </c>
      <c r="M75" s="11"/>
      <c r="N75" s="15" t="s">
        <v>14</v>
      </c>
      <c r="O75" s="7" t="s">
        <v>15</v>
      </c>
      <c r="P75" s="16">
        <v>2043</v>
      </c>
      <c r="Q75" s="143">
        <v>5.4467498168678627</v>
      </c>
      <c r="R75" s="143">
        <v>9.9876841658694726</v>
      </c>
      <c r="S75" s="15" t="s">
        <v>9</v>
      </c>
      <c r="T75" s="111" t="s">
        <v>50</v>
      </c>
      <c r="U75" s="112" t="s">
        <v>54</v>
      </c>
      <c r="X75" s="182" t="s">
        <v>56</v>
      </c>
      <c r="Y75" s="185" t="s">
        <v>19</v>
      </c>
      <c r="Z75" s="51" t="s">
        <v>17</v>
      </c>
      <c r="AA75" s="66">
        <f>'DREAM projections_12'!D6</f>
        <v>9.4</v>
      </c>
      <c r="AB75" s="67">
        <f>'DREAM projections_12'!G6</f>
        <v>9.7323212101499177</v>
      </c>
      <c r="AC75" s="68">
        <f>'DREAM projections_12'!J6</f>
        <v>10.367657710063925</v>
      </c>
      <c r="AD75" s="68">
        <f>'DREAM projections_12'!M6</f>
        <v>10.956849346059895</v>
      </c>
      <c r="AE75" s="68">
        <f>'DREAM projections_12'!P6</f>
        <v>11.490777730798611</v>
      </c>
      <c r="AF75" s="68">
        <f>'DREAM projections_12'!S6</f>
        <v>11.974620916964136</v>
      </c>
      <c r="AG75" s="68">
        <f>'DREAM projections_12'!V6</f>
        <v>12.441527775295743</v>
      </c>
      <c r="AH75" s="68">
        <f>'DREAM projections_12'!Y6</f>
        <v>12.931016756375637</v>
      </c>
      <c r="AI75" s="68">
        <f>'DREAM projections_12'!AB6</f>
        <v>13.447891707133715</v>
      </c>
      <c r="AJ75" s="69">
        <f>'DREAM projections_12'!AE6</f>
        <v>13.447891707133715</v>
      </c>
    </row>
    <row r="76" spans="4:36" x14ac:dyDescent="0.3">
      <c r="D76" s="6" t="s">
        <v>7</v>
      </c>
      <c r="E76" s="9">
        <v>2042</v>
      </c>
      <c r="F76" s="10">
        <f>F75-'Area 2010_12'!$E$7*$AH$9</f>
        <v>0.53796020582986925</v>
      </c>
      <c r="G76" s="10">
        <f>G75-'Area 2010_12'!$F$7*$AI$21</f>
        <v>0.5668799688897006</v>
      </c>
      <c r="H76" s="14" t="s">
        <v>83</v>
      </c>
      <c r="I76" s="111" t="s">
        <v>50</v>
      </c>
      <c r="J76" s="112" t="s">
        <v>51</v>
      </c>
      <c r="M76" s="11"/>
      <c r="N76" s="15" t="s">
        <v>14</v>
      </c>
      <c r="O76" s="7" t="s">
        <v>15</v>
      </c>
      <c r="P76" s="16">
        <v>2044</v>
      </c>
      <c r="Q76" s="143">
        <v>5.6069483408933882</v>
      </c>
      <c r="R76" s="143">
        <v>10.281439582512693</v>
      </c>
      <c r="S76" s="15" t="s">
        <v>9</v>
      </c>
      <c r="T76" s="111" t="s">
        <v>50</v>
      </c>
      <c r="U76" s="112" t="s">
        <v>54</v>
      </c>
      <c r="X76" s="183"/>
      <c r="Y76" s="186"/>
      <c r="Z76" s="53" t="s">
        <v>16</v>
      </c>
      <c r="AA76" s="58">
        <f>'DREAM projections_12'!C6</f>
        <v>15.79</v>
      </c>
      <c r="AB76" s="59">
        <f>'DREAM projections_12'!F6</f>
        <v>15.814666340077245</v>
      </c>
      <c r="AC76" s="60">
        <f>'DREAM projections_12'!I6</f>
        <v>16.348228926411405</v>
      </c>
      <c r="AD76" s="60">
        <f>'DREAM projections_12'!L6</f>
        <v>17.415459068288232</v>
      </c>
      <c r="AE76" s="60">
        <f>'DREAM projections_12'!O6</f>
        <v>18.40517565683891</v>
      </c>
      <c r="AF76" s="60">
        <f>'DREAM projections_12'!R6</f>
        <v>19.302061741415962</v>
      </c>
      <c r="AG76" s="60">
        <f>'DREAM projections_12'!U6</f>
        <v>20.114815348815288</v>
      </c>
      <c r="AH76" s="60">
        <f>'DREAM projections_12'!X6</f>
        <v>20.899119528927635</v>
      </c>
      <c r="AI76" s="60">
        <f>'DREAM projections_12'!AA6</f>
        <v>21.721356870550139</v>
      </c>
      <c r="AJ76" s="61">
        <f>'DREAM projections_12'!AD6</f>
        <v>22.589596814429932</v>
      </c>
    </row>
    <row r="77" spans="4:36" ht="15" thickBot="1" x14ac:dyDescent="0.35">
      <c r="D77" s="6" t="s">
        <v>7</v>
      </c>
      <c r="E77" s="9">
        <v>2043</v>
      </c>
      <c r="F77" s="10">
        <f>F76-'Area 2010_12'!$E$7*$AI$9</f>
        <v>0.53649994468483708</v>
      </c>
      <c r="G77" s="10">
        <f>G76-'Area 2010_12'!$F$7*$AI$21</f>
        <v>0.56534120675916399</v>
      </c>
      <c r="H77" s="14" t="s">
        <v>83</v>
      </c>
      <c r="I77" s="111" t="s">
        <v>50</v>
      </c>
      <c r="J77" s="112" t="s">
        <v>51</v>
      </c>
      <c r="M77" s="11"/>
      <c r="N77" s="15" t="s">
        <v>14</v>
      </c>
      <c r="O77" s="7" t="s">
        <v>15</v>
      </c>
      <c r="P77" s="16">
        <v>2045</v>
      </c>
      <c r="Q77" s="143">
        <v>5.7671468649189137</v>
      </c>
      <c r="R77" s="143">
        <v>10.575194999155912</v>
      </c>
      <c r="S77" s="15" t="s">
        <v>9</v>
      </c>
      <c r="T77" s="111" t="s">
        <v>50</v>
      </c>
      <c r="U77" s="112" t="s">
        <v>54</v>
      </c>
      <c r="X77" s="183"/>
      <c r="Y77" s="187"/>
      <c r="Z77" s="52" t="s">
        <v>18</v>
      </c>
      <c r="AA77" s="70">
        <f>'DREAM projections_12'!E6</f>
        <v>8.4700000000000006</v>
      </c>
      <c r="AB77" s="71">
        <f>'DREAM projections_12'!H6</f>
        <v>8.3538671901022497</v>
      </c>
      <c r="AC77" s="72">
        <f>'DREAM projections_12'!K6</f>
        <v>8.459071569752739</v>
      </c>
      <c r="AD77" s="72">
        <f>'DREAM projections_12'!N6</f>
        <v>8.7221633600556689</v>
      </c>
      <c r="AE77" s="72">
        <f>'DREAM projections_12'!Q6</f>
        <v>8.9181424668411093</v>
      </c>
      <c r="AF77" s="72">
        <f>'DREAM projections_12'!T6</f>
        <v>9.0470103265447772</v>
      </c>
      <c r="AG77" s="72">
        <f>'DREAM projections_12'!W6</f>
        <v>9.099692821185803</v>
      </c>
      <c r="AH77" s="72">
        <f>'DREAM projections_12'!Z6</f>
        <v>9.1602812277166734</v>
      </c>
      <c r="AI77" s="72">
        <f>'DREAM projections_12'!AC6</f>
        <v>9.2279012414389747</v>
      </c>
      <c r="AJ77" s="73">
        <f>'DREAM projections_12'!AF6</f>
        <v>9.2927036502440643</v>
      </c>
    </row>
    <row r="78" spans="4:36" x14ac:dyDescent="0.3">
      <c r="D78" s="6" t="s">
        <v>7</v>
      </c>
      <c r="E78" s="9">
        <v>2044</v>
      </c>
      <c r="F78" s="10">
        <f>F77-'Area 2010_12'!$E$7*$AI$9</f>
        <v>0.53503968353980491</v>
      </c>
      <c r="G78" s="10">
        <f>G77-'Area 2010_12'!$F$7*$AI$21</f>
        <v>0.56380244462862739</v>
      </c>
      <c r="H78" s="14" t="s">
        <v>83</v>
      </c>
      <c r="I78" s="111" t="s">
        <v>50</v>
      </c>
      <c r="J78" s="112" t="s">
        <v>51</v>
      </c>
      <c r="M78" s="11"/>
      <c r="N78" s="15" t="s">
        <v>14</v>
      </c>
      <c r="O78" s="7" t="s">
        <v>15</v>
      </c>
      <c r="P78" s="16">
        <v>2046</v>
      </c>
      <c r="Q78" s="143">
        <v>5.9273453889444392</v>
      </c>
      <c r="R78" s="143">
        <v>10.86895041579913</v>
      </c>
      <c r="S78" s="15" t="s">
        <v>9</v>
      </c>
      <c r="T78" s="111" t="s">
        <v>50</v>
      </c>
      <c r="U78" s="112" t="s">
        <v>54</v>
      </c>
      <c r="X78" s="183"/>
      <c r="Y78" s="185" t="s">
        <v>20</v>
      </c>
      <c r="Z78" s="48" t="s">
        <v>17</v>
      </c>
      <c r="AA78" s="62">
        <f>'DREAM projections_12'!D7</f>
        <v>10.61</v>
      </c>
      <c r="AB78" s="63">
        <f>'DREAM projections_12'!G7</f>
        <v>2.7126256989992323</v>
      </c>
      <c r="AC78" s="64">
        <f>'DREAM projections_12'!J7</f>
        <v>2.8897088511029239</v>
      </c>
      <c r="AD78" s="64">
        <f>'DREAM projections_12'!M7</f>
        <v>3.0539303496464818</v>
      </c>
      <c r="AE78" s="64">
        <f>'DREAM projections_12'!P7</f>
        <v>3.2027486866694002</v>
      </c>
      <c r="AF78" s="64">
        <f>'DREAM projections_12'!S7</f>
        <v>3.3376071066431958</v>
      </c>
      <c r="AG78" s="64">
        <f>'DREAM projections_12'!V7</f>
        <v>3.4677449756675371</v>
      </c>
      <c r="AH78" s="64">
        <f>'DREAM projections_12'!Y7</f>
        <v>3.6041770108195927</v>
      </c>
      <c r="AI78" s="64">
        <f>'DREAM projections_12'!AB7</f>
        <v>3.748242156669185</v>
      </c>
      <c r="AJ78" s="65">
        <f>'DREAM projections_12'!AE7</f>
        <v>3.748242156669185</v>
      </c>
    </row>
    <row r="79" spans="4:36" x14ac:dyDescent="0.3">
      <c r="D79" s="6" t="s">
        <v>7</v>
      </c>
      <c r="E79" s="9">
        <v>2045</v>
      </c>
      <c r="F79" s="10">
        <f>F78-'Area 2010_12'!$E$7*$AI$9</f>
        <v>0.53357942239477274</v>
      </c>
      <c r="G79" s="10">
        <f>G78-'Area 2010_12'!$F$7*$AI$21</f>
        <v>0.56226368249809078</v>
      </c>
      <c r="H79" s="14" t="s">
        <v>83</v>
      </c>
      <c r="I79" s="111" t="s">
        <v>50</v>
      </c>
      <c r="J79" s="112" t="s">
        <v>51</v>
      </c>
      <c r="M79" s="11"/>
      <c r="N79" s="15" t="s">
        <v>14</v>
      </c>
      <c r="O79" s="7" t="s">
        <v>15</v>
      </c>
      <c r="P79" s="16">
        <v>2047</v>
      </c>
      <c r="Q79" s="143">
        <v>6.0875439129699647</v>
      </c>
      <c r="R79" s="143">
        <v>11.16270583244235</v>
      </c>
      <c r="S79" s="15" t="s">
        <v>9</v>
      </c>
      <c r="T79" s="111" t="s">
        <v>50</v>
      </c>
      <c r="U79" s="112" t="s">
        <v>54</v>
      </c>
      <c r="X79" s="183"/>
      <c r="Y79" s="186"/>
      <c r="Z79" s="53" t="s">
        <v>16</v>
      </c>
      <c r="AA79" s="58">
        <f>'DREAM projections_12'!C7</f>
        <v>2.62</v>
      </c>
      <c r="AB79" s="59">
        <f>'DREAM projections_12'!F7</f>
        <v>10.626574405840378</v>
      </c>
      <c r="AC79" s="60">
        <f>'DREAM projections_12'!I7</f>
        <v>10.985098727626662</v>
      </c>
      <c r="AD79" s="60">
        <f>'DREAM projections_12'!L7</f>
        <v>11.70221790465726</v>
      </c>
      <c r="AE79" s="60">
        <f>'DREAM projections_12'!O7</f>
        <v>12.367252293797394</v>
      </c>
      <c r="AF79" s="60">
        <f>'DREAM projections_12'!R7</f>
        <v>12.969909757848219</v>
      </c>
      <c r="AG79" s="60">
        <f>'DREAM projections_12'!U7</f>
        <v>13.516034886062712</v>
      </c>
      <c r="AH79" s="60">
        <f>'DREAM projections_12'!X7</f>
        <v>14.04304358466892</v>
      </c>
      <c r="AI79" s="60">
        <f>'DREAM projections_12'!AA7</f>
        <v>14.595541253738887</v>
      </c>
      <c r="AJ79" s="61">
        <f>'DREAM projections_12'!AD7</f>
        <v>15.178950107732845</v>
      </c>
    </row>
    <row r="80" spans="4:36" ht="15" thickBot="1" x14ac:dyDescent="0.35">
      <c r="D80" s="6" t="s">
        <v>7</v>
      </c>
      <c r="E80" s="9">
        <v>2046</v>
      </c>
      <c r="F80" s="10">
        <f>F79-'Area 2010_12'!$E$7*$AJ$9</f>
        <v>0.53211916124974057</v>
      </c>
      <c r="G80" s="10">
        <f>G79-'Area 2010_12'!$F$7*$AI$21</f>
        <v>0.56072492036755417</v>
      </c>
      <c r="H80" s="14" t="s">
        <v>83</v>
      </c>
      <c r="I80" s="111" t="s">
        <v>50</v>
      </c>
      <c r="J80" s="112" t="s">
        <v>51</v>
      </c>
      <c r="M80" s="11"/>
      <c r="N80" s="15" t="s">
        <v>14</v>
      </c>
      <c r="O80" s="7" t="s">
        <v>15</v>
      </c>
      <c r="P80" s="16">
        <v>2048</v>
      </c>
      <c r="Q80" s="143">
        <v>6.2477424369954901</v>
      </c>
      <c r="R80" s="143">
        <v>11.456461249085571</v>
      </c>
      <c r="S80" s="15" t="s">
        <v>9</v>
      </c>
      <c r="T80" s="111" t="s">
        <v>50</v>
      </c>
      <c r="U80" s="112" t="s">
        <v>54</v>
      </c>
      <c r="X80" s="184"/>
      <c r="Y80" s="188"/>
      <c r="Z80" s="49" t="s">
        <v>18</v>
      </c>
      <c r="AA80" s="74">
        <f>'DREAM projections_12'!E7</f>
        <v>0.38</v>
      </c>
      <c r="AB80" s="75">
        <f>'DREAM projections_12'!H7</f>
        <v>0.37478979129148221</v>
      </c>
      <c r="AC80" s="76">
        <f>'DREAM projections_12'!K7</f>
        <v>0.37950970442810389</v>
      </c>
      <c r="AD80" s="76">
        <f>'DREAM projections_12'!N7</f>
        <v>0.39131311414653519</v>
      </c>
      <c r="AE80" s="76">
        <f>'DREAM projections_12'!Q7</f>
        <v>0.40010556521837315</v>
      </c>
      <c r="AF80" s="76">
        <f>'DREAM projections_12'!T7</f>
        <v>0.40588712208819533</v>
      </c>
      <c r="AG80" s="76">
        <f>'DREAM projections_12'!W7</f>
        <v>0.40825068146996513</v>
      </c>
      <c r="AH80" s="76">
        <f>'DREAM projections_12'!Z7</f>
        <v>0.41096893347489205</v>
      </c>
      <c r="AI80" s="76">
        <f>'DREAM projections_12'!AC7</f>
        <v>0.41400265309879691</v>
      </c>
      <c r="AJ80" s="77">
        <f>'DREAM projections_12'!AF7</f>
        <v>0.41690996305699457</v>
      </c>
    </row>
    <row r="81" spans="4:36" ht="15" thickTop="1" x14ac:dyDescent="0.3">
      <c r="D81" s="6" t="s">
        <v>7</v>
      </c>
      <c r="E81" s="9">
        <v>2047</v>
      </c>
      <c r="F81" s="10">
        <f>F80-'Area 2010_12'!$E$7*$AJ$9</f>
        <v>0.5306589001047084</v>
      </c>
      <c r="G81" s="10">
        <f>G80-'Area 2010_12'!$F$7*$AI$21</f>
        <v>0.55918615823701756</v>
      </c>
      <c r="H81" s="14" t="s">
        <v>83</v>
      </c>
      <c r="I81" s="111" t="s">
        <v>50</v>
      </c>
      <c r="J81" s="112" t="s">
        <v>51</v>
      </c>
      <c r="M81" s="11"/>
      <c r="N81" s="15" t="s">
        <v>14</v>
      </c>
      <c r="O81" s="7" t="s">
        <v>15</v>
      </c>
      <c r="P81" s="16">
        <v>2049</v>
      </c>
      <c r="Q81" s="143">
        <v>6.4079409610210156</v>
      </c>
      <c r="R81" s="143">
        <v>11.750216665818799</v>
      </c>
      <c r="S81" s="15" t="s">
        <v>9</v>
      </c>
      <c r="T81" s="111" t="s">
        <v>50</v>
      </c>
      <c r="U81" s="112" t="s">
        <v>54</v>
      </c>
      <c r="X81" s="189" t="s">
        <v>55</v>
      </c>
      <c r="Y81" s="87" t="s">
        <v>19</v>
      </c>
      <c r="Z81" s="189" t="s">
        <v>47</v>
      </c>
      <c r="AA81" s="88">
        <f>SUM(AA69:AA71)</f>
        <v>9.2100000000000009</v>
      </c>
      <c r="AB81" s="88">
        <f t="shared" ref="AB81:AJ81" si="8">SUM(AB69:AB71)</f>
        <v>10.33485813569769</v>
      </c>
      <c r="AC81" s="88">
        <f t="shared" si="8"/>
        <v>9.6639276152035585</v>
      </c>
      <c r="AD81" s="88">
        <f t="shared" si="8"/>
        <v>10.196764893728405</v>
      </c>
      <c r="AE81" s="88">
        <f t="shared" si="8"/>
        <v>10.675290377654525</v>
      </c>
      <c r="AF81" s="88">
        <f t="shared" si="8"/>
        <v>11.097136822209551</v>
      </c>
      <c r="AG81" s="88">
        <f t="shared" si="8"/>
        <v>11.473008759059898</v>
      </c>
      <c r="AH81" s="88">
        <f t="shared" si="8"/>
        <v>11.850548044693454</v>
      </c>
      <c r="AI81" s="88">
        <f t="shared" si="8"/>
        <v>12.248528299170705</v>
      </c>
      <c r="AJ81" s="88">
        <f t="shared" si="8"/>
        <v>12.492407263403614</v>
      </c>
    </row>
    <row r="82" spans="4:36" x14ac:dyDescent="0.3">
      <c r="D82" s="6" t="s">
        <v>7</v>
      </c>
      <c r="E82" s="9">
        <v>2048</v>
      </c>
      <c r="F82" s="10">
        <f>F81-'Area 2010_12'!$E$7*$AJ$9</f>
        <v>0.52919863895967623</v>
      </c>
      <c r="G82" s="10">
        <f>G81-'Area 2010_12'!$F$7*$AI$21</f>
        <v>0.55764739610648095</v>
      </c>
      <c r="H82" s="14" t="s">
        <v>83</v>
      </c>
      <c r="I82" s="111" t="s">
        <v>50</v>
      </c>
      <c r="J82" s="112" t="s">
        <v>51</v>
      </c>
      <c r="M82" s="11"/>
      <c r="N82" s="15" t="s">
        <v>14</v>
      </c>
      <c r="O82" s="7" t="s">
        <v>15</v>
      </c>
      <c r="P82" s="16">
        <v>2050</v>
      </c>
      <c r="Q82" s="143">
        <v>6.5681394850465411</v>
      </c>
      <c r="R82" s="143">
        <v>12.043981082381</v>
      </c>
      <c r="S82" s="15" t="s">
        <v>9</v>
      </c>
      <c r="T82" s="111" t="s">
        <v>50</v>
      </c>
      <c r="U82" s="112" t="s">
        <v>54</v>
      </c>
      <c r="X82" s="190"/>
      <c r="Y82" s="92" t="s">
        <v>20</v>
      </c>
      <c r="Z82" s="196"/>
      <c r="AA82" s="93">
        <f t="shared" ref="AA82:AJ82" si="9">SUM(AA74:AA81)</f>
        <v>56.56</v>
      </c>
      <c r="AB82" s="93">
        <f t="shared" si="9"/>
        <v>58.028605886114306</v>
      </c>
      <c r="AC82" s="93">
        <f t="shared" si="9"/>
        <v>59.173099884468911</v>
      </c>
      <c r="AD82" s="93">
        <f t="shared" si="9"/>
        <v>62.521079744823851</v>
      </c>
      <c r="AE82" s="93">
        <f t="shared" si="9"/>
        <v>65.54372552839061</v>
      </c>
      <c r="AF82" s="93">
        <f t="shared" si="9"/>
        <v>68.219683714153661</v>
      </c>
      <c r="AG82" s="93">
        <f t="shared" si="9"/>
        <v>70.607022759445357</v>
      </c>
      <c r="AH82" s="93">
        <f t="shared" si="9"/>
        <v>72.985674862145203</v>
      </c>
      <c r="AI82" s="93">
        <f t="shared" si="9"/>
        <v>75.49062263508435</v>
      </c>
      <c r="AJ82" s="93">
        <f t="shared" si="9"/>
        <v>77.254472181208683</v>
      </c>
    </row>
    <row r="83" spans="4:36" x14ac:dyDescent="0.3">
      <c r="D83" s="6" t="s">
        <v>7</v>
      </c>
      <c r="E83" s="9">
        <v>2049</v>
      </c>
      <c r="F83" s="10">
        <f>F82-'Area 2010_12'!$E$7*$AJ$9</f>
        <v>0.52773837781464406</v>
      </c>
      <c r="G83" s="10">
        <f>G82-'Area 2010_12'!$F$7*$AI$21</f>
        <v>0.55610863397594434</v>
      </c>
      <c r="H83" s="14" t="s">
        <v>83</v>
      </c>
      <c r="I83" s="111" t="s">
        <v>50</v>
      </c>
      <c r="J83" s="112" t="s">
        <v>51</v>
      </c>
      <c r="M83" s="11"/>
      <c r="N83" s="15" t="s">
        <v>14</v>
      </c>
      <c r="O83" s="7" t="s">
        <v>15</v>
      </c>
      <c r="P83" s="16">
        <v>2012</v>
      </c>
      <c r="Q83" s="143">
        <v>0.65057632589903558</v>
      </c>
      <c r="R83" s="143">
        <v>1.4496644030347625</v>
      </c>
      <c r="S83" s="15" t="s">
        <v>10</v>
      </c>
      <c r="T83" s="111" t="s">
        <v>50</v>
      </c>
      <c r="U83" s="112" t="s">
        <v>54</v>
      </c>
      <c r="X83" s="191" t="s">
        <v>56</v>
      </c>
      <c r="Y83" s="89" t="s">
        <v>19</v>
      </c>
      <c r="Z83" s="191" t="s">
        <v>47</v>
      </c>
      <c r="AA83" s="90">
        <f>SUM(AA75:AA77)</f>
        <v>33.659999999999997</v>
      </c>
      <c r="AB83" s="90">
        <f t="shared" ref="AB83:AJ83" si="10">SUM(AB75:AB77)</f>
        <v>33.900854740329414</v>
      </c>
      <c r="AC83" s="90">
        <f t="shared" si="10"/>
        <v>35.174958206228069</v>
      </c>
      <c r="AD83" s="90">
        <f t="shared" si="10"/>
        <v>37.094471774403793</v>
      </c>
      <c r="AE83" s="90">
        <f t="shared" si="10"/>
        <v>38.81409585447863</v>
      </c>
      <c r="AF83" s="90">
        <f t="shared" si="10"/>
        <v>40.323692984924875</v>
      </c>
      <c r="AG83" s="90">
        <f t="shared" si="10"/>
        <v>41.656035945296836</v>
      </c>
      <c r="AH83" s="90">
        <f t="shared" si="10"/>
        <v>42.990417513019942</v>
      </c>
      <c r="AI83" s="90">
        <f t="shared" si="10"/>
        <v>44.397149819122831</v>
      </c>
      <c r="AJ83" s="90">
        <f t="shared" si="10"/>
        <v>45.33019217180771</v>
      </c>
    </row>
    <row r="84" spans="4:36" x14ac:dyDescent="0.3">
      <c r="D84" s="6" t="s">
        <v>7</v>
      </c>
      <c r="E84" s="9">
        <v>2050</v>
      </c>
      <c r="F84" s="10">
        <f>F83-'Area 2010_12'!$E$7*$AJ$9</f>
        <v>0.52627811666961188</v>
      </c>
      <c r="G84" s="10">
        <f>G83-'Area 2010_12'!$F$7*$AI$21</f>
        <v>0.55456987184540774</v>
      </c>
      <c r="H84" s="14" t="s">
        <v>83</v>
      </c>
      <c r="I84" s="111" t="s">
        <v>50</v>
      </c>
      <c r="J84" s="112" t="s">
        <v>51</v>
      </c>
      <c r="M84" s="11"/>
      <c r="N84" s="15" t="s">
        <v>14</v>
      </c>
      <c r="O84" s="7" t="s">
        <v>15</v>
      </c>
      <c r="P84" s="16">
        <v>2013</v>
      </c>
      <c r="Q84" s="143">
        <v>0.86743510119871425</v>
      </c>
      <c r="R84" s="143">
        <v>1.9328858707130165</v>
      </c>
      <c r="S84" s="15" t="s">
        <v>10</v>
      </c>
      <c r="T84" s="111" t="s">
        <v>50</v>
      </c>
      <c r="U84" s="112" t="s">
        <v>54</v>
      </c>
      <c r="X84" s="190"/>
      <c r="Y84" s="92" t="s">
        <v>20</v>
      </c>
      <c r="Z84" s="190"/>
      <c r="AA84" s="93">
        <f>SUM(AA78:AA80)</f>
        <v>13.610000000000001</v>
      </c>
      <c r="AB84" s="93">
        <f>SUM(AB78:AB80)</f>
        <v>13.713989896131093</v>
      </c>
      <c r="AC84" s="93">
        <f t="shared" ref="AC84:AJ84" si="11">SUM(AC78:AC80)</f>
        <v>14.25431728315769</v>
      </c>
      <c r="AD84" s="93">
        <f t="shared" si="11"/>
        <v>15.147461368450278</v>
      </c>
      <c r="AE84" s="93">
        <f t="shared" si="11"/>
        <v>15.970106545685168</v>
      </c>
      <c r="AF84" s="93">
        <f t="shared" si="11"/>
        <v>16.71340398657961</v>
      </c>
      <c r="AG84" s="93">
        <f t="shared" si="11"/>
        <v>17.392030543200214</v>
      </c>
      <c r="AH84" s="93">
        <f t="shared" si="11"/>
        <v>18.058189528963403</v>
      </c>
      <c r="AI84" s="93">
        <f t="shared" si="11"/>
        <v>18.75778606350687</v>
      </c>
      <c r="AJ84" s="93">
        <f t="shared" si="11"/>
        <v>19.344102227459025</v>
      </c>
    </row>
    <row r="85" spans="4:36" s="11" customFormat="1" x14ac:dyDescent="0.3">
      <c r="D85" s="7" t="s">
        <v>7</v>
      </c>
      <c r="E85" s="12">
        <v>2011</v>
      </c>
      <c r="F85" s="13">
        <f>'Area 2010_12'!$E$8-'Area 2010_12'!$E$8*$AB$10</f>
        <v>1.5430607023141545</v>
      </c>
      <c r="G85" s="13">
        <f>'Area 2010_12'!$F$8-'Area 2010_12'!$F$8*$AB$22</f>
        <v>1.6260128415509665</v>
      </c>
      <c r="H85" s="15" t="s">
        <v>84</v>
      </c>
      <c r="I85" s="111" t="s">
        <v>50</v>
      </c>
      <c r="J85" s="112" t="s">
        <v>51</v>
      </c>
      <c r="K85" s="15"/>
      <c r="N85" s="15" t="s">
        <v>14</v>
      </c>
      <c r="O85" s="7" t="s">
        <v>15</v>
      </c>
      <c r="P85" s="16">
        <v>2014</v>
      </c>
      <c r="Q85" s="143">
        <v>1.0842938764983927</v>
      </c>
      <c r="R85" s="143">
        <v>2.4161073383912708</v>
      </c>
      <c r="S85" s="15" t="s">
        <v>10</v>
      </c>
      <c r="T85" s="111" t="s">
        <v>50</v>
      </c>
      <c r="U85" s="112" t="s">
        <v>54</v>
      </c>
      <c r="X85" s="191" t="s">
        <v>59</v>
      </c>
      <c r="Y85" s="89" t="s">
        <v>19</v>
      </c>
      <c r="Z85" s="196" t="s">
        <v>47</v>
      </c>
      <c r="AA85" s="91">
        <f>SUM(AA81,AA83)</f>
        <v>42.87</v>
      </c>
      <c r="AB85" s="91">
        <f t="shared" ref="AB85:AJ85" si="12">SUM(AB81,AB83)</f>
        <v>44.235712876027108</v>
      </c>
      <c r="AC85" s="91">
        <f t="shared" si="12"/>
        <v>44.838885821431631</v>
      </c>
      <c r="AD85" s="91">
        <f t="shared" si="12"/>
        <v>47.2912366681322</v>
      </c>
      <c r="AE85" s="91">
        <f t="shared" si="12"/>
        <v>49.489386232133157</v>
      </c>
      <c r="AF85" s="91">
        <f t="shared" si="12"/>
        <v>51.420829807134425</v>
      </c>
      <c r="AG85" s="91">
        <f t="shared" si="12"/>
        <v>53.12904470435673</v>
      </c>
      <c r="AH85" s="91">
        <f t="shared" si="12"/>
        <v>54.840965557713396</v>
      </c>
      <c r="AI85" s="91">
        <f t="shared" si="12"/>
        <v>56.645678118293532</v>
      </c>
      <c r="AJ85" s="91">
        <f t="shared" si="12"/>
        <v>57.822599435211323</v>
      </c>
    </row>
    <row r="86" spans="4:36" s="11" customFormat="1" x14ac:dyDescent="0.3">
      <c r="D86" s="7" t="s">
        <v>7</v>
      </c>
      <c r="E86" s="12">
        <v>2012</v>
      </c>
      <c r="F86" s="13">
        <f>F85-'Area 2010_12'!$E$8*$AB$10</f>
        <v>1.5395034810900163</v>
      </c>
      <c r="G86" s="13">
        <f>G85-'Area 2010_12'!$F$8*$AB$22</f>
        <v>1.6222643905781617</v>
      </c>
      <c r="H86" s="15" t="s">
        <v>84</v>
      </c>
      <c r="I86" s="111" t="s">
        <v>50</v>
      </c>
      <c r="J86" s="112" t="s">
        <v>51</v>
      </c>
      <c r="K86" s="15"/>
      <c r="N86" s="15" t="s">
        <v>14</v>
      </c>
      <c r="O86" s="7" t="s">
        <v>15</v>
      </c>
      <c r="P86" s="16">
        <v>2015</v>
      </c>
      <c r="Q86" s="143">
        <v>1.3011526517980714</v>
      </c>
      <c r="R86" s="143">
        <v>2.8993288060695246</v>
      </c>
      <c r="S86" s="15" t="s">
        <v>10</v>
      </c>
      <c r="T86" s="111" t="s">
        <v>50</v>
      </c>
      <c r="U86" s="112" t="s">
        <v>54</v>
      </c>
      <c r="X86" s="190"/>
      <c r="Y86" s="92" t="s">
        <v>20</v>
      </c>
      <c r="Z86" s="190"/>
      <c r="AA86" s="93">
        <f>SUM(AA82,AA84)</f>
        <v>70.17</v>
      </c>
      <c r="AB86" s="93">
        <f t="shared" ref="AB86:AJ86" si="13">SUM(AB82,AB84)</f>
        <v>71.742595782245402</v>
      </c>
      <c r="AC86" s="93">
        <f t="shared" si="13"/>
        <v>73.427417167626601</v>
      </c>
      <c r="AD86" s="93">
        <f t="shared" si="13"/>
        <v>77.668541113274131</v>
      </c>
      <c r="AE86" s="93">
        <f t="shared" si="13"/>
        <v>81.513832074075779</v>
      </c>
      <c r="AF86" s="93">
        <f t="shared" si="13"/>
        <v>84.933087700733267</v>
      </c>
      <c r="AG86" s="93">
        <f t="shared" si="13"/>
        <v>87.999053302645564</v>
      </c>
      <c r="AH86" s="93">
        <f t="shared" si="13"/>
        <v>91.043864391108599</v>
      </c>
      <c r="AI86" s="93">
        <f t="shared" si="13"/>
        <v>94.24840869859122</v>
      </c>
      <c r="AJ86" s="93">
        <f t="shared" si="13"/>
        <v>96.598574408667702</v>
      </c>
    </row>
    <row r="87" spans="4:36" s="11" customFormat="1" x14ac:dyDescent="0.3">
      <c r="D87" s="7" t="s">
        <v>7</v>
      </c>
      <c r="E87" s="12">
        <v>2013</v>
      </c>
      <c r="F87" s="13">
        <f>F86-'Area 2010_12'!$E$8*$AC$10</f>
        <v>1.5359462598658782</v>
      </c>
      <c r="G87" s="13">
        <f>G86-'Area 2010_12'!$F$8*$AC$22</f>
        <v>1.618515939605357</v>
      </c>
      <c r="H87" s="15" t="s">
        <v>84</v>
      </c>
      <c r="I87" s="111" t="s">
        <v>50</v>
      </c>
      <c r="J87" s="112" t="s">
        <v>51</v>
      </c>
      <c r="K87" s="15"/>
      <c r="N87" s="15" t="s">
        <v>14</v>
      </c>
      <c r="O87" s="7" t="s">
        <v>15</v>
      </c>
      <c r="P87" s="16">
        <v>2016</v>
      </c>
      <c r="Q87" s="143">
        <v>1.5180114270977498</v>
      </c>
      <c r="R87" s="143">
        <v>3.3825502737477793</v>
      </c>
      <c r="S87" s="15" t="s">
        <v>10</v>
      </c>
      <c r="T87" s="111" t="s">
        <v>50</v>
      </c>
      <c r="U87" s="112" t="s">
        <v>54</v>
      </c>
      <c r="X87" s="79" t="s">
        <v>59</v>
      </c>
      <c r="Y87" s="108" t="s">
        <v>48</v>
      </c>
      <c r="Z87" s="109" t="s">
        <v>47</v>
      </c>
      <c r="AA87" s="110">
        <f>SUM(AA85:AA86)</f>
        <v>113.03999999999999</v>
      </c>
      <c r="AB87" s="110">
        <f t="shared" ref="AB87:AJ87" si="14">SUM(AB85:AB86)</f>
        <v>115.97830865827251</v>
      </c>
      <c r="AC87" s="110">
        <f t="shared" si="14"/>
        <v>118.26630298905823</v>
      </c>
      <c r="AD87" s="110">
        <f t="shared" si="14"/>
        <v>124.95977778140633</v>
      </c>
      <c r="AE87" s="110">
        <f t="shared" si="14"/>
        <v>131.00321830620894</v>
      </c>
      <c r="AF87" s="110">
        <f t="shared" si="14"/>
        <v>136.35391750786769</v>
      </c>
      <c r="AG87" s="110">
        <f t="shared" si="14"/>
        <v>141.12809800700228</v>
      </c>
      <c r="AH87" s="110">
        <f t="shared" si="14"/>
        <v>145.88482994882199</v>
      </c>
      <c r="AI87" s="110">
        <f t="shared" si="14"/>
        <v>150.89408681688474</v>
      </c>
      <c r="AJ87" s="110">
        <f t="shared" si="14"/>
        <v>154.42117384387902</v>
      </c>
    </row>
    <row r="88" spans="4:36" s="11" customFormat="1" x14ac:dyDescent="0.3">
      <c r="D88" s="7" t="s">
        <v>7</v>
      </c>
      <c r="E88" s="12">
        <v>2014</v>
      </c>
      <c r="F88" s="13">
        <f>F87-'Area 2010_12'!$E$8*$AC$10</f>
        <v>1.53238903864174</v>
      </c>
      <c r="G88" s="13">
        <f>G87-'Area 2010_12'!$F$8*$AC$22</f>
        <v>1.6147674886325523</v>
      </c>
      <c r="H88" s="15" t="s">
        <v>84</v>
      </c>
      <c r="I88" s="111" t="s">
        <v>50</v>
      </c>
      <c r="J88" s="112" t="s">
        <v>51</v>
      </c>
      <c r="K88" s="15"/>
      <c r="N88" s="15" t="s">
        <v>14</v>
      </c>
      <c r="O88" s="7" t="s">
        <v>15</v>
      </c>
      <c r="P88" s="16">
        <v>2017</v>
      </c>
      <c r="Q88" s="143">
        <v>1.7348702023974285</v>
      </c>
      <c r="R88" s="143">
        <v>3.8657717414260331</v>
      </c>
      <c r="S88" s="15" t="s">
        <v>10</v>
      </c>
      <c r="T88" s="111" t="s">
        <v>50</v>
      </c>
      <c r="U88" s="112" t="s">
        <v>54</v>
      </c>
      <c r="Y88" s="15"/>
      <c r="Z88" s="15"/>
      <c r="AA88" s="15"/>
    </row>
    <row r="89" spans="4:36" s="11" customFormat="1" x14ac:dyDescent="0.3">
      <c r="D89" s="7" t="s">
        <v>7</v>
      </c>
      <c r="E89" s="12">
        <v>2015</v>
      </c>
      <c r="F89" s="13">
        <f>F88-'Area 2010_12'!$E$8*$AC$10</f>
        <v>1.5288318174176019</v>
      </c>
      <c r="G89" s="13">
        <f>G88-'Area 2010_12'!$F$8*$AC$22</f>
        <v>1.6110190376597475</v>
      </c>
      <c r="H89" s="15" t="s">
        <v>84</v>
      </c>
      <c r="I89" s="111" t="s">
        <v>50</v>
      </c>
      <c r="J89" s="112" t="s">
        <v>51</v>
      </c>
      <c r="K89" s="15"/>
      <c r="N89" s="15" t="s">
        <v>14</v>
      </c>
      <c r="O89" s="7" t="s">
        <v>15</v>
      </c>
      <c r="P89" s="16">
        <v>2018</v>
      </c>
      <c r="Q89" s="143">
        <v>1.95181897769711</v>
      </c>
      <c r="R89" s="143">
        <v>4.3489932091042878</v>
      </c>
      <c r="S89" s="15" t="s">
        <v>10</v>
      </c>
      <c r="T89" s="111" t="s">
        <v>50</v>
      </c>
      <c r="U89" s="112" t="s">
        <v>54</v>
      </c>
      <c r="Y89" s="15"/>
      <c r="Z89" s="15"/>
      <c r="AA89" s="15"/>
    </row>
    <row r="90" spans="4:36" s="11" customFormat="1" x14ac:dyDescent="0.3">
      <c r="D90" s="7" t="s">
        <v>7</v>
      </c>
      <c r="E90" s="12">
        <v>2016</v>
      </c>
      <c r="F90" s="13">
        <f>F89-'Area 2010_12'!$E$8*$AD$10</f>
        <v>1.5249652726087561</v>
      </c>
      <c r="G90" s="13">
        <f>G89-'Area 2010_12'!$F$8*$AD$22</f>
        <v>1.6069446344284382</v>
      </c>
      <c r="H90" s="15" t="s">
        <v>84</v>
      </c>
      <c r="I90" s="111" t="s">
        <v>50</v>
      </c>
      <c r="J90" s="112" t="s">
        <v>51</v>
      </c>
      <c r="K90" s="15"/>
      <c r="N90" s="15" t="s">
        <v>14</v>
      </c>
      <c r="O90" s="7" t="s">
        <v>15</v>
      </c>
      <c r="P90" s="16">
        <v>2019</v>
      </c>
      <c r="Q90" s="143">
        <v>2.1685877529967854</v>
      </c>
      <c r="R90" s="143">
        <v>4.8322146767825416</v>
      </c>
      <c r="S90" s="15" t="s">
        <v>10</v>
      </c>
      <c r="T90" s="111" t="s">
        <v>50</v>
      </c>
      <c r="U90" s="112" t="s">
        <v>54</v>
      </c>
      <c r="X90" s="14"/>
      <c r="Y90" s="14"/>
      <c r="Z90" s="14"/>
      <c r="AA90" s="192" t="s">
        <v>46</v>
      </c>
      <c r="AB90" s="192"/>
      <c r="AC90" s="192"/>
      <c r="AD90" s="192"/>
      <c r="AE90" s="192"/>
      <c r="AF90" s="192"/>
      <c r="AG90" s="192"/>
      <c r="AH90" s="192"/>
      <c r="AI90" s="192"/>
      <c r="AJ90" s="192"/>
    </row>
    <row r="91" spans="4:36" s="11" customFormat="1" ht="15" thickBot="1" x14ac:dyDescent="0.35">
      <c r="D91" s="7" t="s">
        <v>7</v>
      </c>
      <c r="E91" s="12">
        <v>2017</v>
      </c>
      <c r="F91" s="13">
        <f>F90-'Area 2010_12'!$E$8*$AD$10</f>
        <v>1.5210987277999104</v>
      </c>
      <c r="G91" s="13">
        <f>G90-'Area 2010_12'!$F$8*$AD$22</f>
        <v>1.6028702311971288</v>
      </c>
      <c r="H91" s="15" t="s">
        <v>84</v>
      </c>
      <c r="I91" s="111" t="s">
        <v>50</v>
      </c>
      <c r="J91" s="112" t="s">
        <v>51</v>
      </c>
      <c r="K91" s="15"/>
      <c r="N91" s="15" t="s">
        <v>14</v>
      </c>
      <c r="O91" s="7" t="s">
        <v>15</v>
      </c>
      <c r="P91" s="16">
        <v>2020</v>
      </c>
      <c r="Q91" s="143">
        <v>2.3854465282964643</v>
      </c>
      <c r="R91" s="143">
        <v>5.3154361444607954</v>
      </c>
      <c r="S91" s="15" t="s">
        <v>10</v>
      </c>
      <c r="T91" s="111" t="s">
        <v>50</v>
      </c>
      <c r="U91" s="112" t="s">
        <v>54</v>
      </c>
      <c r="X91" s="14"/>
      <c r="Y91" s="14"/>
      <c r="Z91" s="14"/>
      <c r="AA91" s="80">
        <v>2010</v>
      </c>
      <c r="AB91" s="80">
        <v>2012</v>
      </c>
      <c r="AC91" s="80">
        <v>2015</v>
      </c>
      <c r="AD91" s="80">
        <v>2020</v>
      </c>
      <c r="AE91" s="80">
        <v>2025</v>
      </c>
      <c r="AF91" s="80">
        <v>2030</v>
      </c>
      <c r="AG91" s="80">
        <v>2035</v>
      </c>
      <c r="AH91" s="80">
        <v>2040</v>
      </c>
      <c r="AI91" s="80">
        <v>2045</v>
      </c>
      <c r="AJ91" s="80">
        <v>2050</v>
      </c>
    </row>
    <row r="92" spans="4:36" s="11" customFormat="1" ht="15" thickTop="1" x14ac:dyDescent="0.3">
      <c r="D92" s="7" t="s">
        <v>7</v>
      </c>
      <c r="E92" s="12">
        <v>2018</v>
      </c>
      <c r="F92" s="13">
        <f>F91-'Area 2010_12'!$E$8*$AD$10</f>
        <v>1.5172321829910647</v>
      </c>
      <c r="G92" s="13">
        <f>G91-'Area 2010_12'!$F$8*$AD$22</f>
        <v>1.5987958279658194</v>
      </c>
      <c r="H92" s="15" t="s">
        <v>84</v>
      </c>
      <c r="I92" s="111" t="s">
        <v>50</v>
      </c>
      <c r="J92" s="112" t="s">
        <v>51</v>
      </c>
      <c r="K92" s="15"/>
      <c r="N92" s="15" t="s">
        <v>14</v>
      </c>
      <c r="O92" s="7" t="s">
        <v>15</v>
      </c>
      <c r="P92" s="16">
        <v>2021</v>
      </c>
      <c r="Q92" s="143">
        <v>2.6023053035961428</v>
      </c>
      <c r="R92" s="143">
        <v>5.7986576121390492</v>
      </c>
      <c r="S92" s="15" t="s">
        <v>10</v>
      </c>
      <c r="T92" s="111" t="s">
        <v>50</v>
      </c>
      <c r="U92" s="112" t="s">
        <v>54</v>
      </c>
      <c r="X92" s="193" t="s">
        <v>55</v>
      </c>
      <c r="Y92" s="195" t="s">
        <v>19</v>
      </c>
      <c r="Z92" s="50" t="s">
        <v>17</v>
      </c>
      <c r="AA92" s="54">
        <f t="shared" ref="AA92:AJ92" si="15">AA69-AA45</f>
        <v>1.6501775180317708</v>
      </c>
      <c r="AB92" s="55">
        <f t="shared" si="15"/>
        <v>2.802915621735119</v>
      </c>
      <c r="AC92" s="56">
        <f t="shared" si="15"/>
        <v>1.9756718284140247</v>
      </c>
      <c r="AD92" s="56">
        <f t="shared" si="15"/>
        <v>2.1813362928798909</v>
      </c>
      <c r="AE92" s="56">
        <f t="shared" si="15"/>
        <v>2.3693047588048692</v>
      </c>
      <c r="AF92" s="56">
        <f t="shared" si="15"/>
        <v>2.5412353047611989</v>
      </c>
      <c r="AG92" s="56">
        <f t="shared" si="15"/>
        <v>2.7077426223366676</v>
      </c>
      <c r="AH92" s="56">
        <f t="shared" si="15"/>
        <v>2.881481023898556</v>
      </c>
      <c r="AI92" s="56">
        <f t="shared" si="15"/>
        <v>3.0639887625595223</v>
      </c>
      <c r="AJ92" s="57">
        <f t="shared" si="15"/>
        <v>3.0809865435841255</v>
      </c>
    </row>
    <row r="93" spans="4:36" s="11" customFormat="1" x14ac:dyDescent="0.3">
      <c r="D93" s="7" t="s">
        <v>7</v>
      </c>
      <c r="E93" s="12">
        <v>2019</v>
      </c>
      <c r="F93" s="13">
        <f>F92-'Area 2010_12'!$E$8*$AD$10</f>
        <v>1.5133656381822189</v>
      </c>
      <c r="G93" s="13">
        <f>G92-'Area 2010_12'!$F$8*$AD$22</f>
        <v>1.5947214247345101</v>
      </c>
      <c r="H93" s="15" t="s">
        <v>84</v>
      </c>
      <c r="I93" s="111" t="s">
        <v>50</v>
      </c>
      <c r="J93" s="112" t="s">
        <v>51</v>
      </c>
      <c r="K93" s="15"/>
      <c r="N93" s="15" t="s">
        <v>14</v>
      </c>
      <c r="O93" s="7" t="s">
        <v>15</v>
      </c>
      <c r="P93" s="16">
        <v>2022</v>
      </c>
      <c r="Q93" s="143">
        <v>2.8191640788958212</v>
      </c>
      <c r="R93" s="143">
        <v>6.281879079817303</v>
      </c>
      <c r="S93" s="15" t="s">
        <v>10</v>
      </c>
      <c r="T93" s="111" t="s">
        <v>50</v>
      </c>
      <c r="U93" s="112" t="s">
        <v>54</v>
      </c>
      <c r="X93" s="183"/>
      <c r="Y93" s="186"/>
      <c r="Z93" s="53" t="s">
        <v>16</v>
      </c>
      <c r="AA93" s="58">
        <f t="shared" ref="AA93:AJ93" si="16">AA70-AA46</f>
        <v>1.4388011384360162</v>
      </c>
      <c r="AB93" s="59">
        <f t="shared" si="16"/>
        <v>1.4577555734855041</v>
      </c>
      <c r="AC93" s="60">
        <f t="shared" si="16"/>
        <v>1.6166962042931687</v>
      </c>
      <c r="AD93" s="60">
        <f t="shared" si="16"/>
        <v>1.9310804958758179</v>
      </c>
      <c r="AE93" s="60">
        <f t="shared" si="16"/>
        <v>2.2250923209414615</v>
      </c>
      <c r="AF93" s="60">
        <f t="shared" si="16"/>
        <v>2.4947060084839543</v>
      </c>
      <c r="AG93" s="60">
        <f t="shared" si="16"/>
        <v>2.7422076136776465</v>
      </c>
      <c r="AH93" s="60">
        <f t="shared" si="16"/>
        <v>2.9822320103063631</v>
      </c>
      <c r="AI93" s="60">
        <f t="shared" si="16"/>
        <v>3.2322261738931002</v>
      </c>
      <c r="AJ93" s="61">
        <f t="shared" si="16"/>
        <v>3.4943109517526527</v>
      </c>
    </row>
    <row r="94" spans="4:36" s="11" customFormat="1" ht="15" thickBot="1" x14ac:dyDescent="0.35">
      <c r="D94" s="7" t="s">
        <v>7</v>
      </c>
      <c r="E94" s="12">
        <v>2020</v>
      </c>
      <c r="F94" s="13">
        <f>F93-'Area 2010_12'!$E$8*$AD$10</f>
        <v>1.5094990933733732</v>
      </c>
      <c r="G94" s="13">
        <f>G93-'Area 2010_12'!$F$8*$AD$22</f>
        <v>1.5906470215032007</v>
      </c>
      <c r="H94" s="15" t="s">
        <v>84</v>
      </c>
      <c r="I94" s="111" t="s">
        <v>50</v>
      </c>
      <c r="J94" s="112" t="s">
        <v>51</v>
      </c>
      <c r="K94" s="15"/>
      <c r="N94" s="15" t="s">
        <v>14</v>
      </c>
      <c r="O94" s="7" t="s">
        <v>15</v>
      </c>
      <c r="P94" s="16">
        <v>2023</v>
      </c>
      <c r="Q94" s="143">
        <v>3.0360228541954997</v>
      </c>
      <c r="R94" s="143">
        <v>6.7651005474955568</v>
      </c>
      <c r="S94" s="15" t="s">
        <v>10</v>
      </c>
      <c r="T94" s="111" t="s">
        <v>50</v>
      </c>
      <c r="U94" s="112" t="s">
        <v>54</v>
      </c>
      <c r="X94" s="183"/>
      <c r="Y94" s="187"/>
      <c r="Z94" s="48" t="s">
        <v>18</v>
      </c>
      <c r="AA94" s="62">
        <f t="shared" ref="AA94:AJ94" si="17">AA71-AA47</f>
        <v>-13.380662348486222</v>
      </c>
      <c r="AB94" s="63">
        <f t="shared" si="17"/>
        <v>-13.337789006558086</v>
      </c>
      <c r="AC94" s="64">
        <f t="shared" si="17"/>
        <v>-13.20585474706386</v>
      </c>
      <c r="AD94" s="64">
        <f t="shared" si="17"/>
        <v>-12.949295178437298</v>
      </c>
      <c r="AE94" s="64">
        <f t="shared" si="17"/>
        <v>-12.708978939351569</v>
      </c>
      <c r="AF94" s="64">
        <f t="shared" si="17"/>
        <v>-12.484905682145135</v>
      </c>
      <c r="AG94" s="64">
        <f t="shared" si="17"/>
        <v>-12.279271621913718</v>
      </c>
      <c r="AH94" s="64">
        <f t="shared" si="17"/>
        <v>-12.071724088320536</v>
      </c>
      <c r="AI94" s="64">
        <f t="shared" si="17"/>
        <v>-11.862474689940761</v>
      </c>
      <c r="AJ94" s="65">
        <f t="shared" si="17"/>
        <v>-11.653907238441775</v>
      </c>
    </row>
    <row r="95" spans="4:36" s="11" customFormat="1" x14ac:dyDescent="0.3">
      <c r="D95" s="7" t="s">
        <v>7</v>
      </c>
      <c r="E95" s="12">
        <v>2021</v>
      </c>
      <c r="F95" s="13">
        <f>F94-'Area 2010_12'!$E$8*$AE$10</f>
        <v>1.5056325485645274</v>
      </c>
      <c r="G95" s="13">
        <f>G94-'Area 2010_12'!$F$8*$AE$22</f>
        <v>1.5865726182718913</v>
      </c>
      <c r="H95" s="15" t="s">
        <v>84</v>
      </c>
      <c r="I95" s="111" t="s">
        <v>50</v>
      </c>
      <c r="J95" s="112" t="s">
        <v>51</v>
      </c>
      <c r="K95" s="15"/>
      <c r="N95" s="15" t="s">
        <v>14</v>
      </c>
      <c r="O95" s="7" t="s">
        <v>15</v>
      </c>
      <c r="P95" s="16">
        <v>2024</v>
      </c>
      <c r="Q95" s="143">
        <v>3.2528816294951781</v>
      </c>
      <c r="R95" s="143">
        <v>7.2483220151738106</v>
      </c>
      <c r="S95" s="15" t="s">
        <v>10</v>
      </c>
      <c r="T95" s="111" t="s">
        <v>50</v>
      </c>
      <c r="U95" s="112" t="s">
        <v>54</v>
      </c>
      <c r="X95" s="183"/>
      <c r="Y95" s="185" t="s">
        <v>20</v>
      </c>
      <c r="Z95" s="51" t="s">
        <v>17</v>
      </c>
      <c r="AA95" s="66">
        <f t="shared" ref="AA95:AJ95" si="18">AA81-AA48</f>
        <v>7.1370414937759339</v>
      </c>
      <c r="AB95" s="67">
        <f t="shared" si="18"/>
        <v>8.2714352386022547</v>
      </c>
      <c r="AC95" s="68">
        <f t="shared" si="18"/>
        <v>7.6148081318010687</v>
      </c>
      <c r="AD95" s="68">
        <f t="shared" si="18"/>
        <v>8.1735573916537163</v>
      </c>
      <c r="AE95" s="68">
        <f t="shared" si="18"/>
        <v>8.6779948569076364</v>
      </c>
      <c r="AF95" s="68">
        <f t="shared" si="18"/>
        <v>9.1257532827904644</v>
      </c>
      <c r="AG95" s="68">
        <f t="shared" si="18"/>
        <v>9.5275372009686112</v>
      </c>
      <c r="AH95" s="68">
        <f t="shared" si="18"/>
        <v>9.9309884679299678</v>
      </c>
      <c r="AI95" s="68">
        <f t="shared" si="18"/>
        <v>10.35488070373502</v>
      </c>
      <c r="AJ95" s="69">
        <f t="shared" si="18"/>
        <v>10.624671649295729</v>
      </c>
    </row>
    <row r="96" spans="4:36" s="11" customFormat="1" x14ac:dyDescent="0.3">
      <c r="D96" s="7" t="s">
        <v>7</v>
      </c>
      <c r="E96" s="12">
        <v>2022</v>
      </c>
      <c r="F96" s="13">
        <f>F95-'Area 2010_12'!$E$8*$AE$10</f>
        <v>1.5017660037556817</v>
      </c>
      <c r="G96" s="13">
        <f>G95-'Area 2010_12'!$F$8*$AE$22</f>
        <v>1.582498215040582</v>
      </c>
      <c r="H96" s="15" t="s">
        <v>84</v>
      </c>
      <c r="I96" s="111" t="s">
        <v>50</v>
      </c>
      <c r="J96" s="112" t="s">
        <v>51</v>
      </c>
      <c r="K96" s="15"/>
      <c r="N96" s="15" t="s">
        <v>14</v>
      </c>
      <c r="O96" s="7" t="s">
        <v>15</v>
      </c>
      <c r="P96" s="16">
        <v>2025</v>
      </c>
      <c r="Q96" s="143">
        <v>3.469740404794857</v>
      </c>
      <c r="R96" s="143">
        <v>7.7315434828520644</v>
      </c>
      <c r="S96" s="15" t="s">
        <v>10</v>
      </c>
      <c r="T96" s="111" t="s">
        <v>50</v>
      </c>
      <c r="U96" s="112" t="s">
        <v>54</v>
      </c>
      <c r="X96" s="183"/>
      <c r="Y96" s="186"/>
      <c r="Z96" s="53" t="s">
        <v>16</v>
      </c>
      <c r="AA96" s="58">
        <f t="shared" ref="AA96:AJ96" si="19">AA73-AA49</f>
        <v>-1.5330414937759342</v>
      </c>
      <c r="AB96" s="59">
        <f t="shared" si="19"/>
        <v>-1.5099679142914648</v>
      </c>
      <c r="AC96" s="60">
        <f t="shared" si="19"/>
        <v>-1.3935928840028522</v>
      </c>
      <c r="AD96" s="60">
        <f t="shared" si="19"/>
        <v>-1.1661984930140123</v>
      </c>
      <c r="AE96" s="60">
        <f t="shared" si="19"/>
        <v>-0.95156757502377864</v>
      </c>
      <c r="AF96" s="60">
        <f t="shared" si="19"/>
        <v>-0.75222223716853076</v>
      </c>
      <c r="AG96" s="60">
        <f t="shared" si="19"/>
        <v>-0.56673025211012185</v>
      </c>
      <c r="AH96" s="60">
        <f t="shared" si="19"/>
        <v>-0.38592278326109497</v>
      </c>
      <c r="AI96" s="60">
        <f t="shared" si="19"/>
        <v>-0.19886919535403136</v>
      </c>
      <c r="AJ96" s="61">
        <f t="shared" si="19"/>
        <v>-4.2407647700231088E-3</v>
      </c>
    </row>
    <row r="97" spans="4:36" s="11" customFormat="1" ht="15" thickBot="1" x14ac:dyDescent="0.35">
      <c r="D97" s="7" t="s">
        <v>7</v>
      </c>
      <c r="E97" s="12">
        <v>2023</v>
      </c>
      <c r="F97" s="13">
        <f>F96-'Area 2010_12'!$E$8*$AE$10</f>
        <v>1.497899458946836</v>
      </c>
      <c r="G97" s="13">
        <f>G96-'Area 2010_12'!$F$8*$AE$22</f>
        <v>1.5784238118092726</v>
      </c>
      <c r="H97" s="15" t="s">
        <v>84</v>
      </c>
      <c r="I97" s="111" t="s">
        <v>50</v>
      </c>
      <c r="J97" s="112" t="s">
        <v>51</v>
      </c>
      <c r="K97" s="15"/>
      <c r="N97" s="15" t="s">
        <v>14</v>
      </c>
      <c r="O97" s="7" t="s">
        <v>15</v>
      </c>
      <c r="P97" s="16">
        <v>2026</v>
      </c>
      <c r="Q97" s="143">
        <v>3.6865991800945355</v>
      </c>
      <c r="R97" s="143">
        <v>8.2147649505303182</v>
      </c>
      <c r="S97" s="15" t="s">
        <v>10</v>
      </c>
      <c r="T97" s="111" t="s">
        <v>50</v>
      </c>
      <c r="U97" s="112" t="s">
        <v>54</v>
      </c>
      <c r="X97" s="194"/>
      <c r="Y97" s="187"/>
      <c r="Z97" s="52" t="s">
        <v>18</v>
      </c>
      <c r="AA97" s="70">
        <f t="shared" ref="AA97:AJ97" si="20">AA74-AA50</f>
        <v>-1.383</v>
      </c>
      <c r="AB97" s="71">
        <f t="shared" si="20"/>
        <v>-1.3773670860438985</v>
      </c>
      <c r="AC97" s="72">
        <f t="shared" si="20"/>
        <v>-1.3662787201203992</v>
      </c>
      <c r="AD97" s="72">
        <f t="shared" si="20"/>
        <v>-1.3455062917586242</v>
      </c>
      <c r="AE97" s="72">
        <f t="shared" si="20"/>
        <v>-1.325367749427711</v>
      </c>
      <c r="AF97" s="72">
        <f t="shared" si="20"/>
        <v>-1.3058630795603798</v>
      </c>
      <c r="AG97" s="72">
        <f t="shared" si="20"/>
        <v>-1.2870779881115864</v>
      </c>
      <c r="AH97" s="72">
        <f t="shared" si="20"/>
        <v>-1.2682182245316016</v>
      </c>
      <c r="AI97" s="72">
        <f t="shared" si="20"/>
        <v>-1.2492920467160427</v>
      </c>
      <c r="AJ97" s="73">
        <f t="shared" si="20"/>
        <v>-1.2303924814616853</v>
      </c>
    </row>
    <row r="98" spans="4:36" s="11" customFormat="1" x14ac:dyDescent="0.3">
      <c r="D98" s="7" t="s">
        <v>7</v>
      </c>
      <c r="E98" s="12">
        <v>2024</v>
      </c>
      <c r="F98" s="13">
        <f>F97-'Area 2010_12'!$E$8*$AE$10</f>
        <v>1.4940329141379902</v>
      </c>
      <c r="G98" s="13">
        <f>G97-'Area 2010_12'!$F$8*$AE$22</f>
        <v>1.5743494085779632</v>
      </c>
      <c r="H98" s="15" t="s">
        <v>84</v>
      </c>
      <c r="I98" s="111" t="s">
        <v>50</v>
      </c>
      <c r="J98" s="112" t="s">
        <v>51</v>
      </c>
      <c r="K98" s="15"/>
      <c r="N98" s="15" t="s">
        <v>14</v>
      </c>
      <c r="O98" s="7" t="s">
        <v>15</v>
      </c>
      <c r="P98" s="16">
        <v>2027</v>
      </c>
      <c r="Q98" s="143">
        <v>3.9034579553942139</v>
      </c>
      <c r="R98" s="143">
        <v>8.697986418208572</v>
      </c>
      <c r="S98" s="15" t="s">
        <v>10</v>
      </c>
      <c r="T98" s="111" t="s">
        <v>50</v>
      </c>
      <c r="U98" s="112" t="s">
        <v>54</v>
      </c>
      <c r="X98" s="182" t="s">
        <v>56</v>
      </c>
      <c r="Y98" s="185" t="s">
        <v>19</v>
      </c>
      <c r="Z98" s="51" t="s">
        <v>17</v>
      </c>
      <c r="AA98" s="66">
        <f t="shared" ref="AA98:AJ98" si="21">AA75-AA51</f>
        <v>7.9670759325319871</v>
      </c>
      <c r="AB98" s="67">
        <f t="shared" si="21"/>
        <v>8.3059885933922573</v>
      </c>
      <c r="AC98" s="68">
        <f t="shared" si="21"/>
        <v>8.9512122693717942</v>
      </c>
      <c r="AD98" s="68">
        <f t="shared" si="21"/>
        <v>9.5583154562111137</v>
      </c>
      <c r="AE98" s="68">
        <f t="shared" si="21"/>
        <v>10.11015539179318</v>
      </c>
      <c r="AF98" s="68">
        <f t="shared" si="21"/>
        <v>10.611910128802055</v>
      </c>
      <c r="AG98" s="68">
        <f t="shared" si="21"/>
        <v>11.096728537977013</v>
      </c>
      <c r="AH98" s="68">
        <f t="shared" si="21"/>
        <v>11.604129069900257</v>
      </c>
      <c r="AI98" s="68">
        <f t="shared" si="21"/>
        <v>12.138915571501686</v>
      </c>
      <c r="AJ98" s="69">
        <f t="shared" si="21"/>
        <v>12.156827122345035</v>
      </c>
    </row>
    <row r="99" spans="4:36" s="11" customFormat="1" x14ac:dyDescent="0.3">
      <c r="D99" s="7" t="s">
        <v>7</v>
      </c>
      <c r="E99" s="12">
        <v>2025</v>
      </c>
      <c r="F99" s="13">
        <f>F98-'Area 2010_12'!$E$8*$AE$10</f>
        <v>1.4901663693291445</v>
      </c>
      <c r="G99" s="13">
        <f>G98-'Area 2010_12'!$F$8*$AE$22</f>
        <v>1.5702750053466539</v>
      </c>
      <c r="H99" s="15" t="s">
        <v>84</v>
      </c>
      <c r="I99" s="111" t="s">
        <v>50</v>
      </c>
      <c r="J99" s="112" t="s">
        <v>51</v>
      </c>
      <c r="K99" s="15"/>
      <c r="N99" s="15" t="s">
        <v>14</v>
      </c>
      <c r="O99" s="7" t="s">
        <v>15</v>
      </c>
      <c r="P99" s="16">
        <v>2028</v>
      </c>
      <c r="Q99" s="143">
        <v>4.1203167306938928</v>
      </c>
      <c r="R99" s="143">
        <v>9.1812078858868258</v>
      </c>
      <c r="S99" s="15" t="s">
        <v>10</v>
      </c>
      <c r="T99" s="111" t="s">
        <v>50</v>
      </c>
      <c r="U99" s="112" t="s">
        <v>54</v>
      </c>
      <c r="X99" s="183"/>
      <c r="Y99" s="186"/>
      <c r="Z99" s="53" t="s">
        <v>16</v>
      </c>
      <c r="AA99" s="58">
        <f t="shared" ref="AA99:AJ99" si="22">AA76-AA52</f>
        <v>12.933052014551352</v>
      </c>
      <c r="AB99" s="59">
        <f t="shared" si="22"/>
        <v>12.970860315361662</v>
      </c>
      <c r="AC99" s="60">
        <f t="shared" si="22"/>
        <v>13.524135842795417</v>
      </c>
      <c r="AD99" s="60">
        <f t="shared" si="22"/>
        <v>14.627077834490352</v>
      </c>
      <c r="AE99" s="60">
        <f t="shared" si="22"/>
        <v>15.652506272859139</v>
      </c>
      <c r="AF99" s="60">
        <f t="shared" si="22"/>
        <v>16.585104207254297</v>
      </c>
      <c r="AG99" s="60">
        <f t="shared" si="22"/>
        <v>17.433569664471733</v>
      </c>
      <c r="AH99" s="60">
        <f t="shared" si="22"/>
        <v>18.253585694402187</v>
      </c>
      <c r="AI99" s="60">
        <f t="shared" si="22"/>
        <v>19.111534885842797</v>
      </c>
      <c r="AJ99" s="61">
        <f t="shared" si="22"/>
        <v>20.0154866795407</v>
      </c>
    </row>
    <row r="100" spans="4:36" s="11" customFormat="1" ht="15" thickBot="1" x14ac:dyDescent="0.35">
      <c r="D100" s="7" t="s">
        <v>7</v>
      </c>
      <c r="E100" s="12">
        <v>2026</v>
      </c>
      <c r="F100" s="13">
        <f>F99-'Area 2010_12'!$E$8*$AF$10</f>
        <v>1.4862998245202987</v>
      </c>
      <c r="G100" s="13">
        <f>G99-'Area 2010_12'!$F$8*$AF$22</f>
        <v>1.5662006021153445</v>
      </c>
      <c r="H100" s="15" t="s">
        <v>84</v>
      </c>
      <c r="I100" s="111" t="s">
        <v>50</v>
      </c>
      <c r="J100" s="112" t="s">
        <v>51</v>
      </c>
      <c r="K100" s="15"/>
      <c r="N100" s="15" t="s">
        <v>14</v>
      </c>
      <c r="O100" s="7" t="s">
        <v>15</v>
      </c>
      <c r="P100" s="16">
        <v>2029</v>
      </c>
      <c r="Q100" s="143">
        <v>4.3371755059935708</v>
      </c>
      <c r="R100" s="143">
        <v>9.6644293535650796</v>
      </c>
      <c r="S100" s="15" t="s">
        <v>10</v>
      </c>
      <c r="T100" s="111" t="s">
        <v>50</v>
      </c>
      <c r="U100" s="112" t="s">
        <v>54</v>
      </c>
      <c r="X100" s="183"/>
      <c r="Y100" s="187"/>
      <c r="Z100" s="52" t="s">
        <v>18</v>
      </c>
      <c r="AA100" s="70">
        <f t="shared" ref="AA100:AJ100" si="23">AA77-AA53</f>
        <v>-17.611344376563899</v>
      </c>
      <c r="AB100" s="71">
        <f t="shared" si="23"/>
        <v>-17.607503002329455</v>
      </c>
      <c r="AC100" s="72">
        <f t="shared" si="23"/>
        <v>-17.322337346480673</v>
      </c>
      <c r="AD100" s="72">
        <f t="shared" si="23"/>
        <v>-16.733228751470698</v>
      </c>
      <c r="AE100" s="72">
        <f t="shared" si="23"/>
        <v>-16.211232839978209</v>
      </c>
      <c r="AF100" s="72">
        <f t="shared" si="23"/>
        <v>-15.75634817556749</v>
      </c>
      <c r="AG100" s="72">
        <f t="shared" si="23"/>
        <v>-15.377648876219416</v>
      </c>
      <c r="AH100" s="72">
        <f t="shared" si="23"/>
        <v>-14.991043664981497</v>
      </c>
      <c r="AI100" s="72">
        <f t="shared" si="23"/>
        <v>-14.597406846552147</v>
      </c>
      <c r="AJ100" s="73">
        <f t="shared" si="23"/>
        <v>-14.206587633040009</v>
      </c>
    </row>
    <row r="101" spans="4:36" s="11" customFormat="1" x14ac:dyDescent="0.3">
      <c r="D101" s="7" t="s">
        <v>7</v>
      </c>
      <c r="E101" s="12">
        <v>2027</v>
      </c>
      <c r="F101" s="13">
        <f>F100-'Area 2010_12'!$E$8*$AF$10</f>
        <v>1.482433279711453</v>
      </c>
      <c r="G101" s="13">
        <f>G100-'Area 2010_12'!$F$8*$AF$22</f>
        <v>1.5621261988840351</v>
      </c>
      <c r="H101" s="15" t="s">
        <v>84</v>
      </c>
      <c r="I101" s="111" t="s">
        <v>50</v>
      </c>
      <c r="J101" s="112" t="s">
        <v>51</v>
      </c>
      <c r="K101" s="15"/>
      <c r="N101" s="15" t="s">
        <v>14</v>
      </c>
      <c r="O101" s="7" t="s">
        <v>15</v>
      </c>
      <c r="P101" s="16">
        <v>2030</v>
      </c>
      <c r="Q101" s="143">
        <v>4.5540342812932497</v>
      </c>
      <c r="R101" s="143">
        <v>10.147650821243333</v>
      </c>
      <c r="S101" s="15" t="s">
        <v>10</v>
      </c>
      <c r="T101" s="111" t="s">
        <v>50</v>
      </c>
      <c r="U101" s="112" t="s">
        <v>54</v>
      </c>
      <c r="X101" s="183"/>
      <c r="Y101" s="185" t="s">
        <v>20</v>
      </c>
      <c r="Z101" s="48" t="s">
        <v>17</v>
      </c>
      <c r="AA101" s="103">
        <f t="shared" ref="AA101:AJ101" si="24">AA78-AA54</f>
        <v>5.1359999999999992</v>
      </c>
      <c r="AB101" s="97">
        <f t="shared" si="24"/>
        <v>-2.7230563010007676</v>
      </c>
      <c r="AC101" s="98">
        <f t="shared" si="24"/>
        <v>-2.4884961488970756</v>
      </c>
      <c r="AD101" s="64">
        <f t="shared" si="24"/>
        <v>-2.2558496503535173</v>
      </c>
      <c r="AE101" s="64">
        <f t="shared" si="24"/>
        <v>-2.0386063133305985</v>
      </c>
      <c r="AF101" s="64">
        <f t="shared" si="24"/>
        <v>-1.8353228933568024</v>
      </c>
      <c r="AG101" s="64">
        <f t="shared" si="24"/>
        <v>-1.6367600243324607</v>
      </c>
      <c r="AH101" s="64">
        <f t="shared" si="24"/>
        <v>-1.4319029891804047</v>
      </c>
      <c r="AI101" s="64">
        <f t="shared" si="24"/>
        <v>-1.219412843330812</v>
      </c>
      <c r="AJ101" s="65">
        <f t="shared" si="24"/>
        <v>-1.1509878433308116</v>
      </c>
    </row>
    <row r="102" spans="4:36" s="11" customFormat="1" x14ac:dyDescent="0.3">
      <c r="D102" s="7" t="s">
        <v>7</v>
      </c>
      <c r="E102" s="12">
        <v>2028</v>
      </c>
      <c r="F102" s="13">
        <f>F101-'Area 2010_12'!$E$8*$AF$10</f>
        <v>1.4785667349026073</v>
      </c>
      <c r="G102" s="13">
        <f>G101-'Area 2010_12'!$F$8*$AF$22</f>
        <v>1.5580517956527258</v>
      </c>
      <c r="H102" s="15" t="s">
        <v>84</v>
      </c>
      <c r="I102" s="111" t="s">
        <v>50</v>
      </c>
      <c r="J102" s="112" t="s">
        <v>51</v>
      </c>
      <c r="K102" s="15"/>
      <c r="N102" s="15" t="s">
        <v>14</v>
      </c>
      <c r="O102" s="7" t="s">
        <v>15</v>
      </c>
      <c r="P102" s="16">
        <v>2031</v>
      </c>
      <c r="Q102" s="143">
        <v>4.7708930565929277</v>
      </c>
      <c r="R102" s="143">
        <v>10.6308812889216</v>
      </c>
      <c r="S102" s="15" t="s">
        <v>10</v>
      </c>
      <c r="T102" s="111" t="s">
        <v>50</v>
      </c>
      <c r="U102" s="112" t="s">
        <v>54</v>
      </c>
      <c r="X102" s="183"/>
      <c r="Y102" s="186"/>
      <c r="Z102" s="53" t="s">
        <v>16</v>
      </c>
      <c r="AA102" s="104">
        <f t="shared" ref="AA102:AJ102" si="25">AA79-AA55</f>
        <v>-8.2940000000000005</v>
      </c>
      <c r="AB102" s="99">
        <f t="shared" si="25"/>
        <v>-0.21102759415962247</v>
      </c>
      <c r="AC102" s="100">
        <f t="shared" si="25"/>
        <v>0.26209372762666128</v>
      </c>
      <c r="AD102" s="60">
        <f t="shared" si="25"/>
        <v>1.1156379046572589</v>
      </c>
      <c r="AE102" s="60">
        <f t="shared" si="25"/>
        <v>1.9170972937973918</v>
      </c>
      <c r="AF102" s="60">
        <f t="shared" si="25"/>
        <v>2.656179757848216</v>
      </c>
      <c r="AG102" s="60">
        <f t="shared" si="25"/>
        <v>3.3387298860627084</v>
      </c>
      <c r="AH102" s="60">
        <f t="shared" si="25"/>
        <v>4.0021635846689154</v>
      </c>
      <c r="AI102" s="60">
        <f t="shared" si="25"/>
        <v>4.6910862537388809</v>
      </c>
      <c r="AJ102" s="61">
        <f t="shared" si="25"/>
        <v>5.4109201077328386</v>
      </c>
    </row>
    <row r="103" spans="4:36" s="11" customFormat="1" ht="15" thickBot="1" x14ac:dyDescent="0.35">
      <c r="D103" s="7" t="s">
        <v>7</v>
      </c>
      <c r="E103" s="12">
        <v>2029</v>
      </c>
      <c r="F103" s="13">
        <f>F102-'Area 2010_12'!$E$8*$AF$10</f>
        <v>1.4747001900937615</v>
      </c>
      <c r="G103" s="13">
        <f>G102-'Area 2010_12'!$F$8*$AF$22</f>
        <v>1.5539773924214164</v>
      </c>
      <c r="H103" s="15" t="s">
        <v>84</v>
      </c>
      <c r="I103" s="111" t="s">
        <v>50</v>
      </c>
      <c r="J103" s="112" t="s">
        <v>51</v>
      </c>
      <c r="K103" s="15"/>
      <c r="N103" s="15" t="s">
        <v>14</v>
      </c>
      <c r="O103" s="7" t="s">
        <v>15</v>
      </c>
      <c r="P103" s="16">
        <v>2032</v>
      </c>
      <c r="Q103" s="143">
        <v>4.9877518318926066</v>
      </c>
      <c r="R103" s="143">
        <v>11.114093756599841</v>
      </c>
      <c r="S103" s="15" t="s">
        <v>10</v>
      </c>
      <c r="T103" s="111" t="s">
        <v>50</v>
      </c>
      <c r="U103" s="112" t="s">
        <v>54</v>
      </c>
      <c r="X103" s="184"/>
      <c r="Y103" s="188"/>
      <c r="Z103" s="49" t="s">
        <v>18</v>
      </c>
      <c r="AA103" s="105">
        <f t="shared" ref="AA103:AJ103" si="26">AA80-AA56</f>
        <v>-1.5569999999999999</v>
      </c>
      <c r="AB103" s="101">
        <f t="shared" si="26"/>
        <v>-1.5079742087085177</v>
      </c>
      <c r="AC103" s="102">
        <f t="shared" si="26"/>
        <v>-1.421900295571896</v>
      </c>
      <c r="AD103" s="76">
        <f t="shared" si="26"/>
        <v>-1.3858843858534649</v>
      </c>
      <c r="AE103" s="76">
        <f t="shared" si="26"/>
        <v>-1.3528794347816269</v>
      </c>
      <c r="AF103" s="76">
        <f t="shared" si="26"/>
        <v>-1.3228853779118048</v>
      </c>
      <c r="AG103" s="76">
        <f t="shared" si="26"/>
        <v>-1.2963093185300349</v>
      </c>
      <c r="AH103" s="76">
        <f t="shared" si="26"/>
        <v>-1.2693785665251081</v>
      </c>
      <c r="AI103" s="76">
        <f t="shared" si="26"/>
        <v>-1.2421323469012031</v>
      </c>
      <c r="AJ103" s="77">
        <f t="shared" si="26"/>
        <v>-1.2150125369430056</v>
      </c>
    </row>
    <row r="104" spans="4:36" s="11" customFormat="1" ht="15" thickTop="1" x14ac:dyDescent="0.3">
      <c r="D104" s="7" t="s">
        <v>7</v>
      </c>
      <c r="E104" s="12">
        <v>2030</v>
      </c>
      <c r="F104" s="13">
        <f>F103-'Area 2010_12'!$E$8*$AF$10</f>
        <v>1.4708336452849158</v>
      </c>
      <c r="G104" s="13">
        <f>G103-'Area 2010_12'!$F$8*$AF$22</f>
        <v>1.549902989190107</v>
      </c>
      <c r="H104" s="15" t="s">
        <v>84</v>
      </c>
      <c r="I104" s="111" t="s">
        <v>50</v>
      </c>
      <c r="J104" s="112" t="s">
        <v>51</v>
      </c>
      <c r="K104" s="15"/>
      <c r="N104" s="15" t="s">
        <v>14</v>
      </c>
      <c r="O104" s="7" t="s">
        <v>15</v>
      </c>
      <c r="P104" s="16">
        <v>2033</v>
      </c>
      <c r="Q104" s="143">
        <v>5.2046106071922846</v>
      </c>
      <c r="R104" s="143">
        <v>11.597315224278095</v>
      </c>
      <c r="S104" s="15" t="s">
        <v>10</v>
      </c>
      <c r="T104" s="111" t="s">
        <v>50</v>
      </c>
      <c r="U104" s="112" t="s">
        <v>54</v>
      </c>
      <c r="X104" s="189" t="s">
        <v>55</v>
      </c>
      <c r="Y104" s="87" t="s">
        <v>19</v>
      </c>
      <c r="Z104" s="189" t="s">
        <v>47</v>
      </c>
      <c r="AA104" s="88">
        <f>SUM(AA92:AA94)</f>
        <v>-10.291683692018434</v>
      </c>
      <c r="AB104" s="88">
        <f t="shared" ref="AB104:AJ104" si="27">SUM(AB92:AB94)</f>
        <v>-9.0771178113374624</v>
      </c>
      <c r="AC104" s="88">
        <f t="shared" si="27"/>
        <v>-9.6134867143566662</v>
      </c>
      <c r="AD104" s="88">
        <f t="shared" si="27"/>
        <v>-8.8368783896815888</v>
      </c>
      <c r="AE104" s="88">
        <f t="shared" si="27"/>
        <v>-8.1145818596052379</v>
      </c>
      <c r="AF104" s="88">
        <f t="shared" si="27"/>
        <v>-7.4489643688999809</v>
      </c>
      <c r="AG104" s="88">
        <f t="shared" si="27"/>
        <v>-6.8293213858994042</v>
      </c>
      <c r="AH104" s="88">
        <f t="shared" si="27"/>
        <v>-6.2080110541156177</v>
      </c>
      <c r="AI104" s="88">
        <f t="shared" si="27"/>
        <v>-5.5662597534881382</v>
      </c>
      <c r="AJ104" s="88">
        <f t="shared" si="27"/>
        <v>-5.0786097431049964</v>
      </c>
    </row>
    <row r="105" spans="4:36" s="11" customFormat="1" x14ac:dyDescent="0.3">
      <c r="D105" s="7" t="s">
        <v>7</v>
      </c>
      <c r="E105" s="12">
        <v>2031</v>
      </c>
      <c r="F105" s="13">
        <f>F104-'Area 2010_12'!$E$8*$AG$10</f>
        <v>1.46696710047607</v>
      </c>
      <c r="G105" s="13">
        <f>G104-'Area 2010_12'!$F$8*$AG$22</f>
        <v>1.5458285859587977</v>
      </c>
      <c r="H105" s="15" t="s">
        <v>84</v>
      </c>
      <c r="I105" s="111" t="s">
        <v>50</v>
      </c>
      <c r="J105" s="112" t="s">
        <v>51</v>
      </c>
      <c r="K105" s="15"/>
      <c r="N105" s="15" t="s">
        <v>14</v>
      </c>
      <c r="O105" s="7" t="s">
        <v>15</v>
      </c>
      <c r="P105" s="16">
        <v>2034</v>
      </c>
      <c r="Q105" s="143">
        <v>5.4214693824919635</v>
      </c>
      <c r="R105" s="143">
        <v>12.080536691956349</v>
      </c>
      <c r="S105" s="15" t="s">
        <v>10</v>
      </c>
      <c r="T105" s="111" t="s">
        <v>50</v>
      </c>
      <c r="U105" s="112" t="s">
        <v>54</v>
      </c>
      <c r="X105" s="190"/>
      <c r="Y105" s="92" t="s">
        <v>20</v>
      </c>
      <c r="Z105" s="196"/>
      <c r="AA105" s="93">
        <f>SUM(AA95:AA97)</f>
        <v>4.2209999999999992</v>
      </c>
      <c r="AB105" s="93">
        <f t="shared" ref="AB105:AJ105" si="28">SUM(AB95:AB97)</f>
        <v>5.3841002382668908</v>
      </c>
      <c r="AC105" s="93">
        <f t="shared" si="28"/>
        <v>4.8549365276778174</v>
      </c>
      <c r="AD105" s="93">
        <f t="shared" si="28"/>
        <v>5.6618526068810802</v>
      </c>
      <c r="AE105" s="93">
        <f t="shared" si="28"/>
        <v>6.4010595324561468</v>
      </c>
      <c r="AF105" s="93">
        <f t="shared" si="28"/>
        <v>7.0676679660615545</v>
      </c>
      <c r="AG105" s="93">
        <f t="shared" si="28"/>
        <v>7.6737289607469039</v>
      </c>
      <c r="AH105" s="93">
        <f t="shared" si="28"/>
        <v>8.2768474601372723</v>
      </c>
      <c r="AI105" s="93">
        <f t="shared" si="28"/>
        <v>8.9067194616649452</v>
      </c>
      <c r="AJ105" s="93">
        <f t="shared" si="28"/>
        <v>9.3900384030640218</v>
      </c>
    </row>
    <row r="106" spans="4:36" s="11" customFormat="1" x14ac:dyDescent="0.3">
      <c r="D106" s="7" t="s">
        <v>7</v>
      </c>
      <c r="E106" s="12">
        <v>2032</v>
      </c>
      <c r="F106" s="13">
        <f>F105-'Area 2010_12'!$E$8*$AG$10</f>
        <v>1.4631005556672243</v>
      </c>
      <c r="G106" s="13">
        <f>G105-'Area 2010_12'!$F$8*$AG$22</f>
        <v>1.5417541827274883</v>
      </c>
      <c r="H106" s="15" t="s">
        <v>84</v>
      </c>
      <c r="I106" s="111" t="s">
        <v>50</v>
      </c>
      <c r="J106" s="112" t="s">
        <v>51</v>
      </c>
      <c r="K106" s="15"/>
      <c r="N106" s="15" t="s">
        <v>14</v>
      </c>
      <c r="O106" s="7" t="s">
        <v>15</v>
      </c>
      <c r="P106" s="16">
        <v>2035</v>
      </c>
      <c r="Q106" s="143">
        <v>5.6383281577916415</v>
      </c>
      <c r="R106" s="143">
        <v>12.563758159634602</v>
      </c>
      <c r="S106" s="15" t="s">
        <v>10</v>
      </c>
      <c r="T106" s="111" t="s">
        <v>50</v>
      </c>
      <c r="U106" s="112" t="s">
        <v>54</v>
      </c>
      <c r="X106" s="191" t="s">
        <v>56</v>
      </c>
      <c r="Y106" s="89" t="s">
        <v>19</v>
      </c>
      <c r="Z106" s="191" t="s">
        <v>47</v>
      </c>
      <c r="AA106" s="90">
        <f>SUM(AA98:AA100)</f>
        <v>3.2887835705194419</v>
      </c>
      <c r="AB106" s="90">
        <f t="shared" ref="AB106:AJ106" si="29">SUM(AB98:AB100)</f>
        <v>3.6693459064244642</v>
      </c>
      <c r="AC106" s="90">
        <f t="shared" si="29"/>
        <v>5.1530107656865383</v>
      </c>
      <c r="AD106" s="90">
        <f t="shared" si="29"/>
        <v>7.4521645392307683</v>
      </c>
      <c r="AE106" s="90">
        <f t="shared" si="29"/>
        <v>9.5514288246741117</v>
      </c>
      <c r="AF106" s="90">
        <f t="shared" si="29"/>
        <v>11.440666160488862</v>
      </c>
      <c r="AG106" s="90">
        <f t="shared" si="29"/>
        <v>13.152649326229332</v>
      </c>
      <c r="AH106" s="90">
        <f t="shared" si="29"/>
        <v>14.866671099320946</v>
      </c>
      <c r="AI106" s="90">
        <f t="shared" si="29"/>
        <v>16.653043610792338</v>
      </c>
      <c r="AJ106" s="90">
        <f t="shared" si="29"/>
        <v>17.965726168845727</v>
      </c>
    </row>
    <row r="107" spans="4:36" s="11" customFormat="1" x14ac:dyDescent="0.3">
      <c r="D107" s="7" t="s">
        <v>7</v>
      </c>
      <c r="E107" s="12">
        <v>2033</v>
      </c>
      <c r="F107" s="13">
        <f>F106-'Area 2010_12'!$E$8*$AG$10</f>
        <v>1.4592340108583786</v>
      </c>
      <c r="G107" s="13">
        <f>G106-'Area 2010_12'!$F$8*$AG$22</f>
        <v>1.537679779496179</v>
      </c>
      <c r="H107" s="15" t="s">
        <v>84</v>
      </c>
      <c r="I107" s="111" t="s">
        <v>50</v>
      </c>
      <c r="J107" s="112" t="s">
        <v>51</v>
      </c>
      <c r="K107" s="15"/>
      <c r="N107" s="15" t="s">
        <v>14</v>
      </c>
      <c r="O107" s="7" t="s">
        <v>15</v>
      </c>
      <c r="P107" s="16">
        <v>2036</v>
      </c>
      <c r="Q107" s="143">
        <v>5.8551869330913204</v>
      </c>
      <c r="R107" s="143">
        <v>13.046979627312856</v>
      </c>
      <c r="S107" s="15" t="s">
        <v>10</v>
      </c>
      <c r="T107" s="111" t="s">
        <v>50</v>
      </c>
      <c r="U107" s="112" t="s">
        <v>54</v>
      </c>
      <c r="X107" s="190"/>
      <c r="Y107" s="92" t="s">
        <v>20</v>
      </c>
      <c r="Z107" s="190"/>
      <c r="AA107" s="93">
        <f>SUM(AA101:AA103)</f>
        <v>-4.7150000000000016</v>
      </c>
      <c r="AB107" s="93">
        <f t="shared" ref="AB107:AJ107" si="30">SUM(AB101:AB103)</f>
        <v>-4.4420581038689075</v>
      </c>
      <c r="AC107" s="93">
        <f t="shared" si="30"/>
        <v>-3.6483027168423101</v>
      </c>
      <c r="AD107" s="93">
        <f t="shared" si="30"/>
        <v>-2.526096131549723</v>
      </c>
      <c r="AE107" s="93">
        <f t="shared" si="30"/>
        <v>-1.4743884543148336</v>
      </c>
      <c r="AF107" s="93">
        <f t="shared" si="30"/>
        <v>-0.50202851342039123</v>
      </c>
      <c r="AG107" s="93">
        <f t="shared" si="30"/>
        <v>0.40566054320021272</v>
      </c>
      <c r="AH107" s="93">
        <f t="shared" si="30"/>
        <v>1.3008820289634027</v>
      </c>
      <c r="AI107" s="93">
        <f t="shared" si="30"/>
        <v>2.2295410635068658</v>
      </c>
      <c r="AJ107" s="93">
        <f t="shared" si="30"/>
        <v>3.0449197274590212</v>
      </c>
    </row>
    <row r="108" spans="4:36" s="11" customFormat="1" x14ac:dyDescent="0.3">
      <c r="D108" s="7" t="s">
        <v>7</v>
      </c>
      <c r="E108" s="12">
        <v>2034</v>
      </c>
      <c r="F108" s="13">
        <f>F107-'Area 2010_12'!$E$8*$AG$10</f>
        <v>1.4553674660495328</v>
      </c>
      <c r="G108" s="13">
        <f>G107-'Area 2010_12'!$F$8*$AG$22</f>
        <v>1.5336053762648696</v>
      </c>
      <c r="H108" s="15" t="s">
        <v>84</v>
      </c>
      <c r="I108" s="111" t="s">
        <v>50</v>
      </c>
      <c r="J108" s="112" t="s">
        <v>51</v>
      </c>
      <c r="K108" s="15"/>
      <c r="N108" s="15" t="s">
        <v>14</v>
      </c>
      <c r="O108" s="7" t="s">
        <v>15</v>
      </c>
      <c r="P108" s="16">
        <v>2037</v>
      </c>
      <c r="Q108" s="143">
        <v>6.0810457083909997</v>
      </c>
      <c r="R108" s="143">
        <v>13.53020109499111</v>
      </c>
      <c r="S108" s="15" t="s">
        <v>10</v>
      </c>
      <c r="T108" s="111" t="s">
        <v>50</v>
      </c>
      <c r="U108" s="112" t="s">
        <v>54</v>
      </c>
      <c r="X108" s="191" t="s">
        <v>59</v>
      </c>
      <c r="Y108" s="89" t="s">
        <v>19</v>
      </c>
      <c r="Z108" s="196" t="s">
        <v>47</v>
      </c>
      <c r="AA108" s="91">
        <f>SUM(AA104,AA106)</f>
        <v>-7.0029001214989925</v>
      </c>
      <c r="AB108" s="91">
        <f t="shared" ref="AB108:AJ108" si="31">SUM(AB104,AB106)</f>
        <v>-5.4077719049129982</v>
      </c>
      <c r="AC108" s="91">
        <f t="shared" si="31"/>
        <v>-4.460475948670128</v>
      </c>
      <c r="AD108" s="91">
        <f t="shared" si="31"/>
        <v>-1.3847138504508205</v>
      </c>
      <c r="AE108" s="91">
        <f t="shared" si="31"/>
        <v>1.4368469650688738</v>
      </c>
      <c r="AF108" s="91">
        <f t="shared" si="31"/>
        <v>3.9917017915888806</v>
      </c>
      <c r="AG108" s="91">
        <f t="shared" si="31"/>
        <v>6.3233279403299276</v>
      </c>
      <c r="AH108" s="91">
        <f t="shared" si="31"/>
        <v>8.6586600452053286</v>
      </c>
      <c r="AI108" s="91">
        <f t="shared" si="31"/>
        <v>11.0867838573042</v>
      </c>
      <c r="AJ108" s="91">
        <f t="shared" si="31"/>
        <v>12.88711642574073</v>
      </c>
    </row>
    <row r="109" spans="4:36" s="11" customFormat="1" x14ac:dyDescent="0.3">
      <c r="D109" s="7" t="s">
        <v>7</v>
      </c>
      <c r="E109" s="12">
        <v>2035</v>
      </c>
      <c r="F109" s="13">
        <f>F108-'Area 2010_12'!$E$8*$AG$10</f>
        <v>1.4515009212406871</v>
      </c>
      <c r="G109" s="13">
        <f>G108-'Area 2010_12'!$F$8*$AG$22</f>
        <v>1.5295309730335602</v>
      </c>
      <c r="H109" s="15" t="s">
        <v>84</v>
      </c>
      <c r="I109" s="111" t="s">
        <v>50</v>
      </c>
      <c r="J109" s="112" t="s">
        <v>51</v>
      </c>
      <c r="K109" s="15"/>
      <c r="N109" s="15" t="s">
        <v>14</v>
      </c>
      <c r="O109" s="7" t="s">
        <v>15</v>
      </c>
      <c r="P109" s="16">
        <v>2038</v>
      </c>
      <c r="Q109" s="143">
        <v>6.2889044836906773</v>
      </c>
      <c r="R109" s="143">
        <v>14.013422562669364</v>
      </c>
      <c r="S109" s="15" t="s">
        <v>10</v>
      </c>
      <c r="T109" s="111" t="s">
        <v>50</v>
      </c>
      <c r="U109" s="112" t="s">
        <v>54</v>
      </c>
      <c r="X109" s="190"/>
      <c r="Y109" s="92" t="s">
        <v>20</v>
      </c>
      <c r="Z109" s="190"/>
      <c r="AA109" s="93">
        <f>SUM(AA105,AA107)</f>
        <v>-0.49400000000000244</v>
      </c>
      <c r="AB109" s="93">
        <f t="shared" ref="AB109:AJ109" si="32">SUM(AB105,AB107)</f>
        <v>0.94204213439798323</v>
      </c>
      <c r="AC109" s="93">
        <f t="shared" si="32"/>
        <v>1.2066338108355072</v>
      </c>
      <c r="AD109" s="93">
        <f t="shared" si="32"/>
        <v>3.1357564753313572</v>
      </c>
      <c r="AE109" s="93">
        <f t="shared" si="32"/>
        <v>4.9266710781413128</v>
      </c>
      <c r="AF109" s="93">
        <f t="shared" si="32"/>
        <v>6.5656394526411628</v>
      </c>
      <c r="AG109" s="93">
        <f t="shared" si="32"/>
        <v>8.079389503947116</v>
      </c>
      <c r="AH109" s="93">
        <f t="shared" si="32"/>
        <v>9.5777294891006743</v>
      </c>
      <c r="AI109" s="93">
        <f t="shared" si="32"/>
        <v>11.13626052517181</v>
      </c>
      <c r="AJ109" s="93">
        <f t="shared" si="32"/>
        <v>12.434958130523043</v>
      </c>
    </row>
    <row r="110" spans="4:36" s="11" customFormat="1" x14ac:dyDescent="0.3">
      <c r="D110" s="7" t="s">
        <v>7</v>
      </c>
      <c r="E110" s="12">
        <v>2036</v>
      </c>
      <c r="F110" s="13">
        <f>F109-'Area 2010_12'!$E$8*$AH$10</f>
        <v>1.4476343764318413</v>
      </c>
      <c r="G110" s="13">
        <f>G109-'Area 2010_12'!$F$8*$AH$22</f>
        <v>1.5254565698022509</v>
      </c>
      <c r="H110" s="15" t="s">
        <v>84</v>
      </c>
      <c r="I110" s="111" t="s">
        <v>50</v>
      </c>
      <c r="J110" s="112" t="s">
        <v>51</v>
      </c>
      <c r="K110" s="15"/>
      <c r="N110" s="15" t="s">
        <v>14</v>
      </c>
      <c r="O110" s="7" t="s">
        <v>15</v>
      </c>
      <c r="P110" s="16">
        <v>2039</v>
      </c>
      <c r="Q110" s="143">
        <v>6.5057632589903553</v>
      </c>
      <c r="R110" s="143">
        <v>14.496644030347618</v>
      </c>
      <c r="S110" s="15" t="s">
        <v>10</v>
      </c>
      <c r="T110" s="111" t="s">
        <v>50</v>
      </c>
      <c r="U110" s="112" t="s">
        <v>54</v>
      </c>
      <c r="X110" s="79" t="s">
        <v>59</v>
      </c>
      <c r="Y110" s="108" t="s">
        <v>48</v>
      </c>
      <c r="Z110" s="109" t="s">
        <v>47</v>
      </c>
      <c r="AA110" s="110">
        <f t="shared" ref="AA110:AJ110" si="33">SUM(AA108:AA109)</f>
        <v>-7.496900121498995</v>
      </c>
      <c r="AB110" s="110">
        <f t="shared" si="33"/>
        <v>-4.465729770515015</v>
      </c>
      <c r="AC110" s="110">
        <f t="shared" si="33"/>
        <v>-3.2538421378346207</v>
      </c>
      <c r="AD110" s="110">
        <f t="shared" si="33"/>
        <v>1.7510426248805366</v>
      </c>
      <c r="AE110" s="110">
        <f t="shared" si="33"/>
        <v>6.3635180432101865</v>
      </c>
      <c r="AF110" s="110">
        <f t="shared" si="33"/>
        <v>10.557341244230043</v>
      </c>
      <c r="AG110" s="110">
        <f t="shared" si="33"/>
        <v>14.402717444277044</v>
      </c>
      <c r="AH110" s="110">
        <f t="shared" si="33"/>
        <v>18.236389534306003</v>
      </c>
      <c r="AI110" s="110">
        <f t="shared" si="33"/>
        <v>22.223044382476012</v>
      </c>
      <c r="AJ110" s="110">
        <f t="shared" si="33"/>
        <v>25.322074556263772</v>
      </c>
    </row>
    <row r="111" spans="4:36" s="11" customFormat="1" x14ac:dyDescent="0.3">
      <c r="D111" s="7" t="s">
        <v>7</v>
      </c>
      <c r="E111" s="12">
        <v>2037</v>
      </c>
      <c r="F111" s="13">
        <f>F110-'Area 2010_12'!$E$8*$AH$10</f>
        <v>1.4437678316229956</v>
      </c>
      <c r="G111" s="13">
        <f>G110-'Area 2010_12'!$F$8*$AH$22</f>
        <v>1.5213821665709415</v>
      </c>
      <c r="H111" s="15" t="s">
        <v>84</v>
      </c>
      <c r="I111" s="111" t="s">
        <v>50</v>
      </c>
      <c r="J111" s="112" t="s">
        <v>51</v>
      </c>
      <c r="K111" s="15"/>
      <c r="N111" s="15" t="s">
        <v>14</v>
      </c>
      <c r="O111" s="7" t="s">
        <v>15</v>
      </c>
      <c r="P111" s="16">
        <v>2040</v>
      </c>
      <c r="Q111" s="143">
        <v>6.8126220342900297</v>
      </c>
      <c r="R111" s="143">
        <v>14.979865498025871</v>
      </c>
      <c r="S111" s="15" t="s">
        <v>10</v>
      </c>
      <c r="T111" s="111" t="s">
        <v>50</v>
      </c>
      <c r="U111" s="112" t="s">
        <v>54</v>
      </c>
      <c r="Y111" s="15"/>
      <c r="Z111" s="15"/>
      <c r="AA111" s="15"/>
    </row>
    <row r="112" spans="4:36" s="11" customFormat="1" x14ac:dyDescent="0.3">
      <c r="D112" s="7" t="s">
        <v>7</v>
      </c>
      <c r="E112" s="12">
        <v>2038</v>
      </c>
      <c r="F112" s="13">
        <f>F111-'Area 2010_12'!$E$8*$AH$10</f>
        <v>1.4399012868141499</v>
      </c>
      <c r="G112" s="13">
        <f>G111-'Area 2010_12'!$F$8*$AH$22</f>
        <v>1.5173077633396321</v>
      </c>
      <c r="H112" s="15" t="s">
        <v>84</v>
      </c>
      <c r="I112" s="111" t="s">
        <v>50</v>
      </c>
      <c r="J112" s="112" t="s">
        <v>51</v>
      </c>
      <c r="K112" s="15"/>
      <c r="N112" s="15" t="s">
        <v>14</v>
      </c>
      <c r="O112" s="7" t="s">
        <v>15</v>
      </c>
      <c r="P112" s="16">
        <v>2041</v>
      </c>
      <c r="Q112" s="143">
        <v>6.9394808095897123</v>
      </c>
      <c r="R112" s="143">
        <v>15.463086965704125</v>
      </c>
      <c r="S112" s="15" t="s">
        <v>10</v>
      </c>
      <c r="T112" s="111" t="s">
        <v>50</v>
      </c>
      <c r="U112" s="112" t="s">
        <v>54</v>
      </c>
    </row>
    <row r="113" spans="4:21" s="11" customFormat="1" x14ac:dyDescent="0.3">
      <c r="D113" s="7" t="s">
        <v>7</v>
      </c>
      <c r="E113" s="12">
        <v>2039</v>
      </c>
      <c r="F113" s="13">
        <f>F112-'Area 2010_12'!$E$8*$AH$10</f>
        <v>1.4360347420053041</v>
      </c>
      <c r="G113" s="13">
        <f>G112-'Area 2010_12'!$F$8*$AH$22</f>
        <v>1.5132333601083228</v>
      </c>
      <c r="H113" s="15" t="s">
        <v>84</v>
      </c>
      <c r="I113" s="111" t="s">
        <v>50</v>
      </c>
      <c r="J113" s="112" t="s">
        <v>51</v>
      </c>
      <c r="K113" s="15"/>
      <c r="N113" s="15" t="s">
        <v>14</v>
      </c>
      <c r="O113" s="7" t="s">
        <v>15</v>
      </c>
      <c r="P113" s="16">
        <v>2042</v>
      </c>
      <c r="Q113" s="143">
        <v>7.1563395848893911</v>
      </c>
      <c r="R113" s="143">
        <v>15.946308433382379</v>
      </c>
      <c r="S113" s="15" t="s">
        <v>10</v>
      </c>
      <c r="T113" s="111" t="s">
        <v>50</v>
      </c>
      <c r="U113" s="112" t="s">
        <v>54</v>
      </c>
    </row>
    <row r="114" spans="4:21" s="11" customFormat="1" x14ac:dyDescent="0.3">
      <c r="D114" s="7" t="s">
        <v>7</v>
      </c>
      <c r="E114" s="12">
        <v>2040</v>
      </c>
      <c r="F114" s="13">
        <f>F113-'Area 2010_12'!$E$8*$AH$10</f>
        <v>1.4321681971964584</v>
      </c>
      <c r="G114" s="13">
        <f>G113-'Area 2010_12'!$F$8*$AH$22</f>
        <v>1.5091589568770134</v>
      </c>
      <c r="H114" s="15" t="s">
        <v>84</v>
      </c>
      <c r="I114" s="111" t="s">
        <v>50</v>
      </c>
      <c r="J114" s="112" t="s">
        <v>51</v>
      </c>
      <c r="K114" s="15"/>
      <c r="N114" s="15" t="s">
        <v>14</v>
      </c>
      <c r="O114" s="7" t="s">
        <v>15</v>
      </c>
      <c r="P114" s="16">
        <v>2043</v>
      </c>
      <c r="Q114" s="143">
        <v>7.3731983601890692</v>
      </c>
      <c r="R114" s="143">
        <v>16.429529901060633</v>
      </c>
      <c r="S114" s="15" t="s">
        <v>10</v>
      </c>
      <c r="T114" s="111" t="s">
        <v>50</v>
      </c>
      <c r="U114" s="112" t="s">
        <v>54</v>
      </c>
    </row>
    <row r="115" spans="4:21" s="11" customFormat="1" x14ac:dyDescent="0.3">
      <c r="D115" s="7" t="s">
        <v>7</v>
      </c>
      <c r="E115" s="12">
        <v>2041</v>
      </c>
      <c r="F115" s="13">
        <f>F114-'Area 2010_12'!$E$8*$AI$10</f>
        <v>1.4283016523876126</v>
      </c>
      <c r="G115" s="13">
        <f>G114-'Area 2010_12'!$F$8*$AI$22</f>
        <v>1.505084553645704</v>
      </c>
      <c r="H115" s="15" t="s">
        <v>84</v>
      </c>
      <c r="I115" s="111" t="s">
        <v>50</v>
      </c>
      <c r="J115" s="112" t="s">
        <v>51</v>
      </c>
      <c r="K115" s="15"/>
      <c r="N115" s="15" t="s">
        <v>14</v>
      </c>
      <c r="O115" s="7" t="s">
        <v>15</v>
      </c>
      <c r="P115" s="16">
        <v>2044</v>
      </c>
      <c r="Q115" s="143">
        <v>7.5900571354887481</v>
      </c>
      <c r="R115" s="143">
        <v>16.912751368738888</v>
      </c>
      <c r="S115" s="15" t="s">
        <v>10</v>
      </c>
      <c r="T115" s="111" t="s">
        <v>50</v>
      </c>
      <c r="U115" s="112" t="s">
        <v>54</v>
      </c>
    </row>
    <row r="116" spans="4:21" s="11" customFormat="1" x14ac:dyDescent="0.3">
      <c r="D116" s="7" t="s">
        <v>7</v>
      </c>
      <c r="E116" s="12">
        <v>2042</v>
      </c>
      <c r="F116" s="13">
        <f>F115-'Area 2010_12'!$E$8*$AI$10</f>
        <v>1.4244351075787669</v>
      </c>
      <c r="G116" s="13">
        <f>G115-'Area 2010_12'!$F$8*$AI$22</f>
        <v>1.5010101504143947</v>
      </c>
      <c r="H116" s="15" t="s">
        <v>84</v>
      </c>
      <c r="I116" s="111" t="s">
        <v>50</v>
      </c>
      <c r="J116" s="112" t="s">
        <v>51</v>
      </c>
      <c r="K116" s="15"/>
      <c r="N116" s="15" t="s">
        <v>14</v>
      </c>
      <c r="O116" s="7" t="s">
        <v>15</v>
      </c>
      <c r="P116" s="16">
        <v>2045</v>
      </c>
      <c r="Q116" s="143">
        <v>7.8069159107884261</v>
      </c>
      <c r="R116" s="143">
        <v>17.3959818364171</v>
      </c>
      <c r="S116" s="15" t="s">
        <v>10</v>
      </c>
      <c r="T116" s="111" t="s">
        <v>50</v>
      </c>
      <c r="U116" s="112" t="s">
        <v>54</v>
      </c>
    </row>
    <row r="117" spans="4:21" s="11" customFormat="1" x14ac:dyDescent="0.3">
      <c r="D117" s="7" t="s">
        <v>7</v>
      </c>
      <c r="E117" s="12">
        <v>2043</v>
      </c>
      <c r="F117" s="13">
        <f>F116-'Area 2010_12'!$E$8*$AI$10</f>
        <v>1.4205685627699212</v>
      </c>
      <c r="G117" s="13">
        <f>G116-'Area 2010_12'!$F$8*$AI$22</f>
        <v>1.4969357471830853</v>
      </c>
      <c r="H117" s="15" t="s">
        <v>84</v>
      </c>
      <c r="I117" s="111" t="s">
        <v>50</v>
      </c>
      <c r="J117" s="112" t="s">
        <v>51</v>
      </c>
      <c r="K117" s="15"/>
      <c r="N117" s="15" t="s">
        <v>14</v>
      </c>
      <c r="O117" s="7" t="s">
        <v>15</v>
      </c>
      <c r="P117" s="16">
        <v>2046</v>
      </c>
      <c r="Q117" s="143">
        <v>8.023774686088105</v>
      </c>
      <c r="R117" s="143">
        <v>17.879194304095396</v>
      </c>
      <c r="S117" s="15" t="s">
        <v>10</v>
      </c>
      <c r="T117" s="111" t="s">
        <v>50</v>
      </c>
      <c r="U117" s="112" t="s">
        <v>54</v>
      </c>
    </row>
    <row r="118" spans="4:21" s="11" customFormat="1" x14ac:dyDescent="0.3">
      <c r="D118" s="7" t="s">
        <v>7</v>
      </c>
      <c r="E118" s="12">
        <v>2044</v>
      </c>
      <c r="F118" s="13">
        <f>F117-'Area 2010_12'!$E$8*$AI$10</f>
        <v>1.4167020179610754</v>
      </c>
      <c r="G118" s="13">
        <f>G117-'Area 2010_12'!$F$8*$AI$22</f>
        <v>1.4928613439517759</v>
      </c>
      <c r="H118" s="15" t="s">
        <v>84</v>
      </c>
      <c r="I118" s="111" t="s">
        <v>50</v>
      </c>
      <c r="J118" s="112" t="s">
        <v>51</v>
      </c>
      <c r="K118" s="15"/>
      <c r="N118" s="15" t="s">
        <v>14</v>
      </c>
      <c r="O118" s="7" t="s">
        <v>15</v>
      </c>
      <c r="P118" s="16">
        <v>2047</v>
      </c>
      <c r="Q118" s="143">
        <v>8.2406334613877839</v>
      </c>
      <c r="R118" s="143">
        <v>18.362415771773648</v>
      </c>
      <c r="S118" s="15" t="s">
        <v>10</v>
      </c>
      <c r="T118" s="111" t="s">
        <v>50</v>
      </c>
      <c r="U118" s="112" t="s">
        <v>54</v>
      </c>
    </row>
    <row r="119" spans="4:21" x14ac:dyDescent="0.3">
      <c r="D119" s="6" t="s">
        <v>7</v>
      </c>
      <c r="E119" s="9">
        <v>2045</v>
      </c>
      <c r="F119" s="13">
        <f>F118-'Area 2010_12'!$E$8*$AI$10</f>
        <v>1.4128354731522297</v>
      </c>
      <c r="G119" s="13">
        <f>G118-'Area 2010_12'!$F$8*$AI$22</f>
        <v>1.4887869407204666</v>
      </c>
      <c r="H119" s="15" t="s">
        <v>84</v>
      </c>
      <c r="I119" s="111" t="s">
        <v>50</v>
      </c>
      <c r="J119" s="112" t="s">
        <v>51</v>
      </c>
      <c r="M119" s="11"/>
      <c r="N119" s="15" t="s">
        <v>14</v>
      </c>
      <c r="O119" s="7" t="s">
        <v>15</v>
      </c>
      <c r="P119" s="16">
        <v>2048</v>
      </c>
      <c r="Q119" s="143">
        <v>8.457492236687461</v>
      </c>
      <c r="R119" s="143">
        <v>18.8456381394519</v>
      </c>
      <c r="S119" s="15" t="s">
        <v>10</v>
      </c>
      <c r="T119" s="111" t="s">
        <v>50</v>
      </c>
      <c r="U119" s="112" t="s">
        <v>54</v>
      </c>
    </row>
    <row r="120" spans="4:21" x14ac:dyDescent="0.3">
      <c r="D120" s="6" t="s">
        <v>7</v>
      </c>
      <c r="E120" s="9">
        <v>2046</v>
      </c>
      <c r="F120" s="13">
        <f>F119-'Area 2010_12'!$E$8*$AJ$10</f>
        <v>1.4089689283433839</v>
      </c>
      <c r="G120" s="13">
        <f>G119-'Area 2010_12'!$F$8*$AJ$22</f>
        <v>1.4847125374891572</v>
      </c>
      <c r="H120" s="15" t="s">
        <v>84</v>
      </c>
      <c r="I120" s="111" t="s">
        <v>50</v>
      </c>
      <c r="J120" s="112" t="s">
        <v>51</v>
      </c>
      <c r="M120" s="11"/>
      <c r="N120" s="15" t="s">
        <v>14</v>
      </c>
      <c r="O120" s="7" t="s">
        <v>15</v>
      </c>
      <c r="P120" s="16">
        <v>2049</v>
      </c>
      <c r="Q120" s="143">
        <v>8.6743510119871399</v>
      </c>
      <c r="R120" s="143">
        <v>19.328858707130156</v>
      </c>
      <c r="S120" s="15" t="s">
        <v>10</v>
      </c>
      <c r="T120" s="111" t="s">
        <v>50</v>
      </c>
      <c r="U120" s="112" t="s">
        <v>54</v>
      </c>
    </row>
    <row r="121" spans="4:21" x14ac:dyDescent="0.3">
      <c r="D121" s="6" t="s">
        <v>7</v>
      </c>
      <c r="E121" s="9">
        <v>2047</v>
      </c>
      <c r="F121" s="13">
        <f>F120-'Area 2010_12'!$E$8*$AJ$10</f>
        <v>1.4051023835345382</v>
      </c>
      <c r="G121" s="13">
        <f>G120-'Area 2010_12'!$F$8*$AJ$22</f>
        <v>1.4806381342578478</v>
      </c>
      <c r="H121" s="15" t="s">
        <v>84</v>
      </c>
      <c r="I121" s="111" t="s">
        <v>50</v>
      </c>
      <c r="J121" s="112" t="s">
        <v>51</v>
      </c>
      <c r="M121" s="11"/>
      <c r="N121" s="15" t="s">
        <v>14</v>
      </c>
      <c r="O121" s="7" t="s">
        <v>15</v>
      </c>
      <c r="P121" s="16">
        <v>2050</v>
      </c>
      <c r="Q121" s="143">
        <v>8.8912097881868206</v>
      </c>
      <c r="R121" s="143">
        <v>19.812080174808411</v>
      </c>
      <c r="S121" s="15" t="s">
        <v>10</v>
      </c>
      <c r="T121" s="111" t="s">
        <v>50</v>
      </c>
      <c r="U121" s="112" t="s">
        <v>54</v>
      </c>
    </row>
    <row r="122" spans="4:21" x14ac:dyDescent="0.3">
      <c r="D122" s="6" t="s">
        <v>7</v>
      </c>
      <c r="E122" s="9">
        <v>2048</v>
      </c>
      <c r="F122" s="13">
        <f>F121-'Area 2010_12'!$E$8*$AJ$10</f>
        <v>1.4012358387256925</v>
      </c>
      <c r="G122" s="13">
        <f>G121-'Area 2010_12'!$F$8*$AJ$22</f>
        <v>1.4765637310265385</v>
      </c>
      <c r="H122" s="15" t="s">
        <v>84</v>
      </c>
      <c r="I122" s="111" t="s">
        <v>50</v>
      </c>
      <c r="J122" s="112" t="s">
        <v>51</v>
      </c>
      <c r="M122" s="11"/>
      <c r="N122" s="15" t="s">
        <v>14</v>
      </c>
      <c r="O122" s="7" t="s">
        <v>15</v>
      </c>
      <c r="P122" s="16">
        <v>2012</v>
      </c>
      <c r="Q122" s="143">
        <v>0.53520776278348969</v>
      </c>
      <c r="R122" s="143">
        <v>0.57747347130486326</v>
      </c>
      <c r="S122" s="15" t="s">
        <v>11</v>
      </c>
      <c r="T122" s="111" t="s">
        <v>50</v>
      </c>
      <c r="U122" s="112" t="s">
        <v>54</v>
      </c>
    </row>
    <row r="123" spans="4:21" x14ac:dyDescent="0.3">
      <c r="D123" s="6" t="s">
        <v>7</v>
      </c>
      <c r="E123" s="9">
        <v>2049</v>
      </c>
      <c r="F123" s="13">
        <f>F122-'Area 2010_12'!$E$8*$AJ$10</f>
        <v>1.3973692939168467</v>
      </c>
      <c r="G123" s="13">
        <f>G122-'Area 2010_12'!$F$8*$AJ$22</f>
        <v>1.4724893277952291</v>
      </c>
      <c r="H123" s="15" t="s">
        <v>84</v>
      </c>
      <c r="I123" s="111" t="s">
        <v>50</v>
      </c>
      <c r="J123" s="112" t="s">
        <v>51</v>
      </c>
      <c r="M123" s="11"/>
      <c r="N123" s="15" t="s">
        <v>14</v>
      </c>
      <c r="O123" s="7" t="s">
        <v>15</v>
      </c>
      <c r="P123" s="16">
        <v>2013</v>
      </c>
      <c r="Q123" s="143">
        <v>0.71361035037798626</v>
      </c>
      <c r="R123" s="143">
        <v>0.76996462840648427</v>
      </c>
      <c r="S123" s="15" t="s">
        <v>11</v>
      </c>
      <c r="T123" s="111" t="s">
        <v>50</v>
      </c>
      <c r="U123" s="112" t="s">
        <v>54</v>
      </c>
    </row>
    <row r="124" spans="4:21" x14ac:dyDescent="0.3">
      <c r="D124" s="6" t="s">
        <v>7</v>
      </c>
      <c r="E124" s="9">
        <v>2050</v>
      </c>
      <c r="F124" s="13">
        <f>F123-'Area 2010_12'!$E$8*$AJ$10</f>
        <v>1.393502749108001</v>
      </c>
      <c r="G124" s="13">
        <f>G123-'Area 2010_12'!$F$8*$AJ$22</f>
        <v>1.4684149245639198</v>
      </c>
      <c r="H124" s="15" t="s">
        <v>84</v>
      </c>
      <c r="I124" s="111" t="s">
        <v>50</v>
      </c>
      <c r="J124" s="112" t="s">
        <v>51</v>
      </c>
      <c r="M124" s="11"/>
      <c r="N124" s="15" t="s">
        <v>14</v>
      </c>
      <c r="O124" s="7" t="s">
        <v>15</v>
      </c>
      <c r="P124" s="16">
        <v>2014</v>
      </c>
      <c r="Q124" s="143">
        <v>0.89201293798148296</v>
      </c>
      <c r="R124" s="143">
        <v>0.96245578550810529</v>
      </c>
      <c r="S124" s="15" t="s">
        <v>11</v>
      </c>
      <c r="T124" s="111" t="s">
        <v>50</v>
      </c>
      <c r="U124" s="112" t="s">
        <v>54</v>
      </c>
    </row>
    <row r="125" spans="4:21" x14ac:dyDescent="0.3">
      <c r="D125" s="6" t="s">
        <v>7</v>
      </c>
      <c r="E125" s="9">
        <v>2011</v>
      </c>
      <c r="F125" s="13">
        <f>'Area 2010_12'!$E$9-'Area 2010_12'!$E$9*$AB$11</f>
        <v>1.1619024018682322</v>
      </c>
      <c r="G125" s="13">
        <f>'Area 2010_12'!$F$9-'Area 2010_12'!$F$9*$AB$23</f>
        <v>1.2243641635311491</v>
      </c>
      <c r="H125" s="14" t="s">
        <v>85</v>
      </c>
      <c r="I125" s="111" t="s">
        <v>50</v>
      </c>
      <c r="J125" s="112" t="s">
        <v>51</v>
      </c>
      <c r="M125" s="11"/>
      <c r="N125" s="15" t="s">
        <v>14</v>
      </c>
      <c r="O125" s="7" t="s">
        <v>15</v>
      </c>
      <c r="P125" s="16">
        <v>2015</v>
      </c>
      <c r="Q125" s="143">
        <v>1.0704155255669794</v>
      </c>
      <c r="R125" s="143">
        <v>1.1549469426097263</v>
      </c>
      <c r="S125" s="15" t="s">
        <v>11</v>
      </c>
      <c r="T125" s="111" t="s">
        <v>50</v>
      </c>
      <c r="U125" s="112" t="s">
        <v>54</v>
      </c>
    </row>
    <row r="126" spans="4:21" x14ac:dyDescent="0.3">
      <c r="D126" s="6" t="s">
        <v>7</v>
      </c>
      <c r="E126" s="9">
        <v>2012</v>
      </c>
      <c r="F126" s="13">
        <f>F125-'Area 2010_12'!$E$9*$AB$11</f>
        <v>1.1592238657107732</v>
      </c>
      <c r="G126" s="13">
        <f>G125-'Area 2010_12'!$F$9*$AB$23</f>
        <v>1.2215416341374219</v>
      </c>
      <c r="H126" s="14" t="s">
        <v>85</v>
      </c>
      <c r="I126" s="111" t="s">
        <v>50</v>
      </c>
      <c r="J126" s="112" t="s">
        <v>51</v>
      </c>
      <c r="M126" s="11"/>
      <c r="N126" s="15" t="s">
        <v>14</v>
      </c>
      <c r="O126" s="7" t="s">
        <v>15</v>
      </c>
      <c r="P126" s="16">
        <v>2016</v>
      </c>
      <c r="Q126" s="143">
        <v>1.248818113161476</v>
      </c>
      <c r="R126" s="143">
        <v>1.3474380997113473</v>
      </c>
      <c r="S126" s="15" t="s">
        <v>11</v>
      </c>
      <c r="T126" s="111" t="s">
        <v>50</v>
      </c>
      <c r="U126" s="112" t="s">
        <v>54</v>
      </c>
    </row>
    <row r="127" spans="4:21" x14ac:dyDescent="0.3">
      <c r="D127" s="6" t="s">
        <v>7</v>
      </c>
      <c r="E127" s="9">
        <v>2013</v>
      </c>
      <c r="F127" s="13">
        <f>F126-'Area 2010_12'!$E$9*$AC$11</f>
        <v>1.1565453295533141</v>
      </c>
      <c r="G127" s="13">
        <f>G126-'Area 2010_12'!$F$9*$AC$23</f>
        <v>1.2187191047436947</v>
      </c>
      <c r="H127" s="14" t="s">
        <v>85</v>
      </c>
      <c r="I127" s="111" t="s">
        <v>50</v>
      </c>
      <c r="J127" s="112" t="s">
        <v>51</v>
      </c>
      <c r="M127" s="11"/>
      <c r="N127" s="15" t="s">
        <v>14</v>
      </c>
      <c r="O127" s="7" t="s">
        <v>15</v>
      </c>
      <c r="P127" s="16">
        <v>2017</v>
      </c>
      <c r="Q127" s="143">
        <v>1.42812070075597</v>
      </c>
      <c r="R127" s="143">
        <v>1.5399292568129683</v>
      </c>
      <c r="S127" s="15" t="s">
        <v>11</v>
      </c>
      <c r="T127" s="111" t="s">
        <v>50</v>
      </c>
      <c r="U127" s="112" t="s">
        <v>54</v>
      </c>
    </row>
    <row r="128" spans="4:21" x14ac:dyDescent="0.3">
      <c r="D128" s="6" t="s">
        <v>7</v>
      </c>
      <c r="E128" s="9">
        <v>2014</v>
      </c>
      <c r="F128" s="13">
        <f>F127-'Area 2010_12'!$E$9*$AC$11</f>
        <v>1.1538667933958551</v>
      </c>
      <c r="G128" s="13">
        <f>G127-'Area 2010_12'!$F$9*$AC$23</f>
        <v>1.2158965753499675</v>
      </c>
      <c r="H128" s="14" t="s">
        <v>85</v>
      </c>
      <c r="I128" s="111" t="s">
        <v>50</v>
      </c>
      <c r="J128" s="112" t="s">
        <v>51</v>
      </c>
      <c r="M128" s="11"/>
      <c r="N128" s="15" t="s">
        <v>14</v>
      </c>
      <c r="O128" s="7" t="s">
        <v>15</v>
      </c>
      <c r="P128" s="16">
        <v>2018</v>
      </c>
      <c r="Q128" s="143">
        <v>1.6056232883504691</v>
      </c>
      <c r="R128" s="143">
        <v>1.7324204139145893</v>
      </c>
      <c r="S128" s="15" t="s">
        <v>11</v>
      </c>
      <c r="T128" s="111" t="s">
        <v>50</v>
      </c>
      <c r="U128" s="112" t="s">
        <v>54</v>
      </c>
    </row>
    <row r="129" spans="4:21" x14ac:dyDescent="0.3">
      <c r="D129" s="6" t="s">
        <v>7</v>
      </c>
      <c r="E129" s="9">
        <v>2015</v>
      </c>
      <c r="F129" s="13">
        <f>F128-'Area 2010_12'!$E$9*$AC$11</f>
        <v>1.151188257238396</v>
      </c>
      <c r="G129" s="13">
        <f>G128-'Area 2010_12'!$F$9*$AC$23</f>
        <v>1.2130740459562404</v>
      </c>
      <c r="H129" s="14" t="s">
        <v>85</v>
      </c>
      <c r="I129" s="111" t="s">
        <v>50</v>
      </c>
      <c r="J129" s="112" t="s">
        <v>51</v>
      </c>
      <c r="M129" s="11"/>
      <c r="N129" s="15" t="s">
        <v>14</v>
      </c>
      <c r="O129" s="7" t="s">
        <v>15</v>
      </c>
      <c r="P129" s="16">
        <v>2019</v>
      </c>
      <c r="Q129" s="143">
        <v>1.7840258759449656</v>
      </c>
      <c r="R129" s="143">
        <v>1.9249115710162104</v>
      </c>
      <c r="S129" s="15" t="s">
        <v>11</v>
      </c>
      <c r="T129" s="111" t="s">
        <v>50</v>
      </c>
      <c r="U129" s="112" t="s">
        <v>54</v>
      </c>
    </row>
    <row r="130" spans="4:21" x14ac:dyDescent="0.3">
      <c r="D130" s="6" t="s">
        <v>7</v>
      </c>
      <c r="E130" s="9">
        <v>2016</v>
      </c>
      <c r="F130" s="13">
        <f>F129-'Area 2010_12'!$E$9*$AD$11</f>
        <v>1.1482768048933318</v>
      </c>
      <c r="G130" s="13">
        <f>G129-'Area 2010_12'!$F$9*$AD$23</f>
        <v>1.2100060792239282</v>
      </c>
      <c r="H130" s="14" t="s">
        <v>85</v>
      </c>
      <c r="I130" s="111" t="s">
        <v>50</v>
      </c>
      <c r="J130" s="112" t="s">
        <v>51</v>
      </c>
      <c r="M130" s="11"/>
      <c r="N130" s="15" t="s">
        <v>14</v>
      </c>
      <c r="O130" s="7" t="s">
        <v>15</v>
      </c>
      <c r="P130" s="16">
        <v>2020</v>
      </c>
      <c r="Q130" s="143">
        <v>1.9624284635394622</v>
      </c>
      <c r="R130" s="143">
        <v>2.1174028181178302</v>
      </c>
      <c r="S130" s="15" t="s">
        <v>11</v>
      </c>
      <c r="T130" s="111" t="s">
        <v>50</v>
      </c>
      <c r="U130" s="112" t="s">
        <v>54</v>
      </c>
    </row>
    <row r="131" spans="4:21" x14ac:dyDescent="0.3">
      <c r="D131" s="6" t="s">
        <v>7</v>
      </c>
      <c r="E131" s="9">
        <v>2017</v>
      </c>
      <c r="F131" s="13">
        <f>F130-'Area 2010_12'!$E$9*$AD$11</f>
        <v>1.1453653525482677</v>
      </c>
      <c r="G131" s="13">
        <f>G130-'Area 2010_12'!$F$9*$AD$23</f>
        <v>1.2069381124916161</v>
      </c>
      <c r="H131" s="14" t="s">
        <v>85</v>
      </c>
      <c r="I131" s="111" t="s">
        <v>50</v>
      </c>
      <c r="J131" s="112" t="s">
        <v>51</v>
      </c>
      <c r="M131" s="11"/>
      <c r="N131" s="15" t="s">
        <v>14</v>
      </c>
      <c r="O131" s="7" t="s">
        <v>15</v>
      </c>
      <c r="P131" s="16">
        <v>2021</v>
      </c>
      <c r="Q131" s="143">
        <v>2.1408310511339588</v>
      </c>
      <c r="R131" s="143">
        <v>2.3098938852194526</v>
      </c>
      <c r="S131" s="15" t="s">
        <v>11</v>
      </c>
      <c r="T131" s="111" t="s">
        <v>50</v>
      </c>
      <c r="U131" s="112" t="s">
        <v>54</v>
      </c>
    </row>
    <row r="132" spans="4:21" x14ac:dyDescent="0.3">
      <c r="D132" s="6" t="s">
        <v>7</v>
      </c>
      <c r="E132" s="9">
        <v>2018</v>
      </c>
      <c r="F132" s="13">
        <f>F131-'Area 2010_12'!$E$9*$AD$11</f>
        <v>1.1424539002032035</v>
      </c>
      <c r="G132" s="13">
        <f>G131-'Area 2010_12'!$F$9*$AD$23</f>
        <v>1.203870145759304</v>
      </c>
      <c r="H132" s="14" t="s">
        <v>85</v>
      </c>
      <c r="I132" s="111" t="s">
        <v>50</v>
      </c>
      <c r="J132" s="112" t="s">
        <v>51</v>
      </c>
      <c r="M132" s="11"/>
      <c r="N132" s="15" t="s">
        <v>14</v>
      </c>
      <c r="O132" s="7" t="s">
        <v>15</v>
      </c>
      <c r="P132" s="16">
        <v>2022</v>
      </c>
      <c r="Q132" s="143">
        <v>2.31923363881846</v>
      </c>
      <c r="R132" s="143">
        <v>2.5023850423210736</v>
      </c>
      <c r="S132" s="15" t="s">
        <v>11</v>
      </c>
      <c r="T132" s="111" t="s">
        <v>50</v>
      </c>
      <c r="U132" s="112" t="s">
        <v>54</v>
      </c>
    </row>
    <row r="133" spans="4:21" x14ac:dyDescent="0.3">
      <c r="D133" s="6" t="s">
        <v>7</v>
      </c>
      <c r="E133" s="9">
        <v>2019</v>
      </c>
      <c r="F133" s="13">
        <f>F132-'Area 2010_12'!$E$9*$AD$11</f>
        <v>1.1395424478581393</v>
      </c>
      <c r="G133" s="13">
        <f>G132-'Area 2010_12'!$F$9*$AD$23</f>
        <v>1.2008021790269918</v>
      </c>
      <c r="H133" s="14" t="s">
        <v>85</v>
      </c>
      <c r="I133" s="111" t="s">
        <v>50</v>
      </c>
      <c r="J133" s="112" t="s">
        <v>51</v>
      </c>
      <c r="M133" s="11"/>
      <c r="N133" s="15" t="s">
        <v>14</v>
      </c>
      <c r="O133" s="7" t="s">
        <v>15</v>
      </c>
      <c r="P133" s="16">
        <v>2023</v>
      </c>
      <c r="Q133" s="143">
        <v>2.4976362263229519</v>
      </c>
      <c r="R133" s="143">
        <v>2.6948761994226946</v>
      </c>
      <c r="S133" s="15" t="s">
        <v>11</v>
      </c>
      <c r="T133" s="111" t="s">
        <v>50</v>
      </c>
      <c r="U133" s="112" t="s">
        <v>54</v>
      </c>
    </row>
    <row r="134" spans="4:21" x14ac:dyDescent="0.3">
      <c r="D134" s="6" t="s">
        <v>7</v>
      </c>
      <c r="E134" s="9">
        <v>2020</v>
      </c>
      <c r="F134" s="13">
        <f>F133-'Area 2010_12'!$E$9*$AD$11</f>
        <v>1.1366309955130751</v>
      </c>
      <c r="G134" s="13">
        <f>G133-'Area 2010_12'!$F$9*$AD$23</f>
        <v>1.1977342122946797</v>
      </c>
      <c r="H134" s="14" t="s">
        <v>85</v>
      </c>
      <c r="I134" s="111" t="s">
        <v>50</v>
      </c>
      <c r="J134" s="112" t="s">
        <v>51</v>
      </c>
      <c r="M134" s="11"/>
      <c r="N134" s="15" t="s">
        <v>14</v>
      </c>
      <c r="O134" s="7" t="s">
        <v>15</v>
      </c>
      <c r="P134" s="16">
        <v>2024</v>
      </c>
      <c r="Q134" s="143">
        <v>2.6760388139174482</v>
      </c>
      <c r="R134" s="143">
        <v>2.8873673565243156</v>
      </c>
      <c r="S134" s="15" t="s">
        <v>11</v>
      </c>
      <c r="T134" s="111" t="s">
        <v>50</v>
      </c>
      <c r="U134" s="112" t="s">
        <v>54</v>
      </c>
    </row>
    <row r="135" spans="4:21" x14ac:dyDescent="0.3">
      <c r="D135" s="6" t="s">
        <v>7</v>
      </c>
      <c r="E135" s="9">
        <v>2021</v>
      </c>
      <c r="F135" s="13">
        <f>F134-'Area 2010_12'!$E$9*$AE$11</f>
        <v>1.1337195431680109</v>
      </c>
      <c r="G135" s="13">
        <f>G134-'Area 2010_12'!$F$9*$AE$23</f>
        <v>1.1946662455623676</v>
      </c>
      <c r="H135" s="14" t="s">
        <v>85</v>
      </c>
      <c r="I135" s="111" t="s">
        <v>50</v>
      </c>
      <c r="J135" s="112" t="s">
        <v>51</v>
      </c>
      <c r="M135" s="11"/>
      <c r="N135" s="15" t="s">
        <v>14</v>
      </c>
      <c r="O135" s="7" t="s">
        <v>15</v>
      </c>
      <c r="P135" s="16">
        <v>2025</v>
      </c>
      <c r="Q135" s="143">
        <v>2.854441401511945</v>
      </c>
      <c r="R135" s="143">
        <v>3.0798585136259367</v>
      </c>
      <c r="S135" s="15" t="s">
        <v>11</v>
      </c>
      <c r="T135" s="111" t="s">
        <v>50</v>
      </c>
      <c r="U135" s="112" t="s">
        <v>54</v>
      </c>
    </row>
    <row r="136" spans="4:21" x14ac:dyDescent="0.3">
      <c r="D136" s="6" t="s">
        <v>7</v>
      </c>
      <c r="E136" s="9">
        <v>2022</v>
      </c>
      <c r="F136" s="13">
        <f>F135-'Area 2010_12'!$E$9*$AE$11</f>
        <v>1.1308080908229468</v>
      </c>
      <c r="G136" s="13">
        <f>G135-'Area 2010_12'!$F$9*$AE$23</f>
        <v>1.1915982788300554</v>
      </c>
      <c r="H136" s="14" t="s">
        <v>85</v>
      </c>
      <c r="I136" s="111" t="s">
        <v>50</v>
      </c>
      <c r="J136" s="112" t="s">
        <v>51</v>
      </c>
      <c r="M136" s="11"/>
      <c r="N136" s="15" t="s">
        <v>14</v>
      </c>
      <c r="O136" s="7" t="s">
        <v>15</v>
      </c>
      <c r="P136" s="16">
        <v>2026</v>
      </c>
      <c r="Q136" s="143">
        <v>3.0328439891064418</v>
      </c>
      <c r="R136" s="143">
        <v>3.2813496708175598</v>
      </c>
      <c r="S136" s="15" t="s">
        <v>11</v>
      </c>
      <c r="T136" s="111" t="s">
        <v>50</v>
      </c>
      <c r="U136" s="112" t="s">
        <v>54</v>
      </c>
    </row>
    <row r="137" spans="4:21" x14ac:dyDescent="0.3">
      <c r="D137" s="6" t="s">
        <v>7</v>
      </c>
      <c r="E137" s="9">
        <v>2023</v>
      </c>
      <c r="F137" s="13">
        <f>F136-'Area 2010_12'!$E$9*$AE$11</f>
        <v>1.1278966384778826</v>
      </c>
      <c r="G137" s="13">
        <f>G136-'Area 2010_12'!$F$9*$AE$23</f>
        <v>1.1885303120977433</v>
      </c>
      <c r="H137" s="14" t="s">
        <v>85</v>
      </c>
      <c r="I137" s="111" t="s">
        <v>50</v>
      </c>
      <c r="J137" s="112" t="s">
        <v>51</v>
      </c>
      <c r="M137" s="11"/>
      <c r="N137" s="15" t="s">
        <v>14</v>
      </c>
      <c r="O137" s="7" t="s">
        <v>15</v>
      </c>
      <c r="P137" s="16">
        <v>2027</v>
      </c>
      <c r="Q137" s="143">
        <v>3.2112465767009382</v>
      </c>
      <c r="R137" s="143">
        <v>3.4648408278291787</v>
      </c>
      <c r="S137" s="15" t="s">
        <v>11</v>
      </c>
      <c r="T137" s="111" t="s">
        <v>50</v>
      </c>
      <c r="U137" s="112" t="s">
        <v>54</v>
      </c>
    </row>
    <row r="138" spans="4:21" x14ac:dyDescent="0.3">
      <c r="D138" s="6" t="s">
        <v>7</v>
      </c>
      <c r="E138" s="9">
        <v>2024</v>
      </c>
      <c r="F138" s="13">
        <f>F137-'Area 2010_12'!$E$9*$AE$11</f>
        <v>1.1249851861328184</v>
      </c>
      <c r="G138" s="13">
        <f>G137-'Area 2010_12'!$F$9*$AE$23</f>
        <v>1.1854623453654312</v>
      </c>
      <c r="H138" s="14" t="s">
        <v>85</v>
      </c>
      <c r="I138" s="111" t="s">
        <v>50</v>
      </c>
      <c r="J138" s="112" t="s">
        <v>51</v>
      </c>
      <c r="M138" s="11"/>
      <c r="N138" s="15" t="s">
        <v>14</v>
      </c>
      <c r="O138" s="7" t="s">
        <v>15</v>
      </c>
      <c r="P138" s="16">
        <v>2028</v>
      </c>
      <c r="Q138" s="143">
        <v>3.3896491642954345</v>
      </c>
      <c r="R138" s="143">
        <v>3.6573319849307997</v>
      </c>
      <c r="S138" s="15" t="s">
        <v>11</v>
      </c>
      <c r="T138" s="111" t="s">
        <v>50</v>
      </c>
      <c r="U138" s="112" t="s">
        <v>54</v>
      </c>
    </row>
    <row r="139" spans="4:21" x14ac:dyDescent="0.3">
      <c r="D139" s="6" t="s">
        <v>7</v>
      </c>
      <c r="E139" s="9">
        <v>2025</v>
      </c>
      <c r="F139" s="13">
        <f>F138-'Area 2010_12'!$E$9*$AE$11</f>
        <v>1.1220737337877542</v>
      </c>
      <c r="G139" s="13">
        <f>G138-'Area 2010_12'!$F$9*$AE$23</f>
        <v>1.182394378633119</v>
      </c>
      <c r="H139" s="14" t="s">
        <v>85</v>
      </c>
      <c r="I139" s="111" t="s">
        <v>50</v>
      </c>
      <c r="J139" s="112" t="s">
        <v>51</v>
      </c>
      <c r="M139" s="11"/>
      <c r="N139" s="15" t="s">
        <v>14</v>
      </c>
      <c r="O139" s="7" t="s">
        <v>15</v>
      </c>
      <c r="P139" s="16">
        <v>2029</v>
      </c>
      <c r="Q139" s="143">
        <v>3.5680517518899313</v>
      </c>
      <c r="R139" s="143">
        <v>3.8498231420324207</v>
      </c>
      <c r="S139" s="15" t="s">
        <v>11</v>
      </c>
      <c r="T139" s="111" t="s">
        <v>50</v>
      </c>
      <c r="U139" s="112" t="s">
        <v>54</v>
      </c>
    </row>
    <row r="140" spans="4:21" x14ac:dyDescent="0.3">
      <c r="D140" s="6" t="s">
        <v>7</v>
      </c>
      <c r="E140" s="9">
        <v>2026</v>
      </c>
      <c r="F140" s="13">
        <f>F139-'Area 2010_12'!$E$9*$AF$11</f>
        <v>1.11916228144269</v>
      </c>
      <c r="G140" s="13">
        <f>G139-'Area 2010_12'!$F$9*$AF$23</f>
        <v>1.1793264119008069</v>
      </c>
      <c r="H140" s="14" t="s">
        <v>85</v>
      </c>
      <c r="I140" s="111" t="s">
        <v>50</v>
      </c>
      <c r="J140" s="112" t="s">
        <v>51</v>
      </c>
      <c r="M140" s="11"/>
      <c r="N140" s="15" t="s">
        <v>14</v>
      </c>
      <c r="O140" s="7" t="s">
        <v>15</v>
      </c>
      <c r="P140" s="16">
        <v>2030</v>
      </c>
      <c r="Q140" s="143">
        <v>3.7464543394844281</v>
      </c>
      <c r="R140" s="143">
        <v>4.0423142991340422</v>
      </c>
      <c r="S140" s="15" t="s">
        <v>11</v>
      </c>
      <c r="T140" s="111" t="s">
        <v>50</v>
      </c>
      <c r="U140" s="112" t="s">
        <v>54</v>
      </c>
    </row>
    <row r="141" spans="4:21" x14ac:dyDescent="0.3">
      <c r="D141" s="6" t="s">
        <v>7</v>
      </c>
      <c r="E141" s="9">
        <v>2027</v>
      </c>
      <c r="F141" s="13">
        <f>F140-'Area 2010_12'!$E$9*$AF$11</f>
        <v>1.1162508290976259</v>
      </c>
      <c r="G141" s="13">
        <f>G140-'Area 2010_12'!$F$9*$AF$23</f>
        <v>1.1762584451684948</v>
      </c>
      <c r="H141" s="14" t="s">
        <v>85</v>
      </c>
      <c r="I141" s="111" t="s">
        <v>50</v>
      </c>
      <c r="J141" s="112" t="s">
        <v>51</v>
      </c>
      <c r="M141" s="11"/>
      <c r="N141" s="15" t="s">
        <v>14</v>
      </c>
      <c r="O141" s="7" t="s">
        <v>15</v>
      </c>
      <c r="P141" s="16">
        <v>2031</v>
      </c>
      <c r="Q141" s="143">
        <v>3.9248569270789244</v>
      </c>
      <c r="R141" s="143">
        <v>4.2348054562356632</v>
      </c>
      <c r="S141" s="15" t="s">
        <v>11</v>
      </c>
      <c r="T141" s="111" t="s">
        <v>50</v>
      </c>
      <c r="U141" s="112" t="s">
        <v>54</v>
      </c>
    </row>
    <row r="142" spans="4:21" x14ac:dyDescent="0.3">
      <c r="D142" s="6" t="s">
        <v>7</v>
      </c>
      <c r="E142" s="9">
        <v>2028</v>
      </c>
      <c r="F142" s="13">
        <f>F141-'Area 2010_12'!$E$9*$AF$11</f>
        <v>1.1133393767525617</v>
      </c>
      <c r="G142" s="13">
        <f>G141-'Area 2010_12'!$F$9*$AF$23</f>
        <v>1.1731904784361826</v>
      </c>
      <c r="H142" s="14" t="s">
        <v>85</v>
      </c>
      <c r="I142" s="111" t="s">
        <v>50</v>
      </c>
      <c r="J142" s="112" t="s">
        <v>51</v>
      </c>
      <c r="M142" s="11"/>
      <c r="N142" s="15" t="s">
        <v>14</v>
      </c>
      <c r="O142" s="7" t="s">
        <v>15</v>
      </c>
      <c r="P142" s="16">
        <v>2032</v>
      </c>
      <c r="Q142" s="143">
        <v>4.1032595146734208</v>
      </c>
      <c r="R142" s="143">
        <v>4.42819661333818</v>
      </c>
      <c r="S142" s="15" t="s">
        <v>11</v>
      </c>
      <c r="T142" s="111" t="s">
        <v>50</v>
      </c>
      <c r="U142" s="112" t="s">
        <v>54</v>
      </c>
    </row>
    <row r="143" spans="4:21" x14ac:dyDescent="0.3">
      <c r="D143" s="6" t="s">
        <v>7</v>
      </c>
      <c r="E143" s="9">
        <v>2029</v>
      </c>
      <c r="F143" s="13">
        <f>F142-'Area 2010_12'!$E$9*$AF$11</f>
        <v>1.1104279244074975</v>
      </c>
      <c r="G143" s="13">
        <f>G142-'Area 2010_12'!$F$9*$AF$23</f>
        <v>1.1701225117038705</v>
      </c>
      <c r="H143" s="14" t="s">
        <v>85</v>
      </c>
      <c r="I143" s="111" t="s">
        <v>50</v>
      </c>
      <c r="J143" s="112" t="s">
        <v>51</v>
      </c>
      <c r="M143" s="11"/>
      <c r="N143" s="15" t="s">
        <v>14</v>
      </c>
      <c r="O143" s="7" t="s">
        <v>15</v>
      </c>
      <c r="P143" s="16">
        <v>2033</v>
      </c>
      <c r="Q143" s="143">
        <v>4.2816621022679175</v>
      </c>
      <c r="R143" s="143">
        <v>4.6197877704389052</v>
      </c>
      <c r="S143" s="15" t="s">
        <v>11</v>
      </c>
      <c r="T143" s="111" t="s">
        <v>50</v>
      </c>
      <c r="U143" s="112" t="s">
        <v>54</v>
      </c>
    </row>
    <row r="144" spans="4:21" x14ac:dyDescent="0.3">
      <c r="D144" s="6" t="s">
        <v>7</v>
      </c>
      <c r="E144" s="9">
        <v>2030</v>
      </c>
      <c r="F144" s="13">
        <f>F143-'Area 2010_12'!$E$9*$AF$11</f>
        <v>1.1075164720624333</v>
      </c>
      <c r="G144" s="13">
        <f>G143-'Area 2010_12'!$F$9*$AF$23</f>
        <v>1.1670545449715584</v>
      </c>
      <c r="H144" s="14" t="s">
        <v>85</v>
      </c>
      <c r="I144" s="111" t="s">
        <v>50</v>
      </c>
      <c r="J144" s="112" t="s">
        <v>51</v>
      </c>
      <c r="M144" s="11"/>
      <c r="N144" s="15" t="s">
        <v>14</v>
      </c>
      <c r="O144" s="7" t="s">
        <v>15</v>
      </c>
      <c r="P144" s="16">
        <v>2034</v>
      </c>
      <c r="Q144" s="143">
        <v>4.4600646898624134</v>
      </c>
      <c r="R144" s="143">
        <v>4.8122789275405262</v>
      </c>
      <c r="S144" s="15" t="s">
        <v>11</v>
      </c>
      <c r="T144" s="111" t="s">
        <v>50</v>
      </c>
      <c r="U144" s="112" t="s">
        <v>54</v>
      </c>
    </row>
    <row r="145" spans="4:27" x14ac:dyDescent="0.3">
      <c r="D145" s="6" t="s">
        <v>7</v>
      </c>
      <c r="E145" s="9">
        <v>2031</v>
      </c>
      <c r="F145" s="13">
        <f>F144-'Area 2010_12'!$E$9*$AG$11</f>
        <v>1.1046050197173691</v>
      </c>
      <c r="G145" s="13">
        <f>G144-'Area 2010_12'!$F$9*$AG$23</f>
        <v>1.1639865782392462</v>
      </c>
      <c r="H145" s="14" t="s">
        <v>85</v>
      </c>
      <c r="I145" s="111" t="s">
        <v>50</v>
      </c>
      <c r="J145" s="112" t="s">
        <v>51</v>
      </c>
      <c r="M145" s="11"/>
      <c r="N145" s="15" t="s">
        <v>14</v>
      </c>
      <c r="O145" s="7" t="s">
        <v>15</v>
      </c>
      <c r="P145" s="16">
        <v>2035</v>
      </c>
      <c r="Q145" s="143">
        <v>4.6384681774569101</v>
      </c>
      <c r="R145" s="143">
        <v>5.0047700846421472</v>
      </c>
      <c r="S145" s="15" t="s">
        <v>11</v>
      </c>
      <c r="T145" s="111" t="s">
        <v>50</v>
      </c>
      <c r="U145" s="112" t="s">
        <v>54</v>
      </c>
    </row>
    <row r="146" spans="4:27" x14ac:dyDescent="0.3">
      <c r="D146" s="6" t="s">
        <v>7</v>
      </c>
      <c r="E146" s="9">
        <v>2032</v>
      </c>
      <c r="F146" s="13">
        <f>F145-'Area 2010_12'!$E$9*$AG$11</f>
        <v>1.1016935673723049</v>
      </c>
      <c r="G146" s="13">
        <f>G145-'Area 2010_12'!$F$9*$AG$23</f>
        <v>1.1609186115069341</v>
      </c>
      <c r="H146" s="14" t="s">
        <v>85</v>
      </c>
      <c r="I146" s="111" t="s">
        <v>50</v>
      </c>
      <c r="J146" s="112" t="s">
        <v>51</v>
      </c>
      <c r="M146" s="11"/>
      <c r="N146" s="15" t="s">
        <v>14</v>
      </c>
      <c r="O146" s="7" t="s">
        <v>15</v>
      </c>
      <c r="P146" s="16">
        <v>2036</v>
      </c>
      <c r="Q146" s="143">
        <v>4.8168698650514061</v>
      </c>
      <c r="R146" s="143">
        <v>5.1981612417437697</v>
      </c>
      <c r="S146" s="15" t="s">
        <v>11</v>
      </c>
      <c r="T146" s="111" t="s">
        <v>50</v>
      </c>
      <c r="U146" s="112" t="s">
        <v>54</v>
      </c>
    </row>
    <row r="147" spans="4:27" x14ac:dyDescent="0.3">
      <c r="D147" s="6" t="s">
        <v>7</v>
      </c>
      <c r="E147" s="9">
        <v>2033</v>
      </c>
      <c r="F147" s="13">
        <f>F146-'Area 2010_12'!$E$9*$AG$11</f>
        <v>1.0987821150272408</v>
      </c>
      <c r="G147" s="13">
        <f>G146-'Area 2010_12'!$F$9*$AG$23</f>
        <v>1.157850644774622</v>
      </c>
      <c r="H147" s="14" t="s">
        <v>85</v>
      </c>
      <c r="I147" s="111" t="s">
        <v>50</v>
      </c>
      <c r="J147" s="112" t="s">
        <v>51</v>
      </c>
      <c r="M147" s="11"/>
      <c r="N147" s="15" t="s">
        <v>14</v>
      </c>
      <c r="O147" s="7" t="s">
        <v>15</v>
      </c>
      <c r="P147" s="16">
        <v>2037</v>
      </c>
      <c r="Q147" s="143">
        <v>4.9952814526458997</v>
      </c>
      <c r="R147" s="143">
        <v>5.3897523988453893</v>
      </c>
      <c r="S147" s="15" t="s">
        <v>11</v>
      </c>
      <c r="T147" s="111" t="s">
        <v>50</v>
      </c>
      <c r="U147" s="112" t="s">
        <v>54</v>
      </c>
    </row>
    <row r="148" spans="4:27" x14ac:dyDescent="0.3">
      <c r="D148" s="6" t="s">
        <v>7</v>
      </c>
      <c r="E148" s="9">
        <v>2034</v>
      </c>
      <c r="F148" s="13">
        <f>F147-'Area 2010_12'!$E$9*$AG$11</f>
        <v>1.0958706626821766</v>
      </c>
      <c r="G148" s="13">
        <f>G147-'Area 2010_12'!$F$9*$AG$23</f>
        <v>1.1547826780423098</v>
      </c>
      <c r="H148" s="14" t="s">
        <v>85</v>
      </c>
      <c r="I148" s="111" t="s">
        <v>50</v>
      </c>
      <c r="J148" s="112" t="s">
        <v>51</v>
      </c>
      <c r="M148" s="11"/>
      <c r="N148" s="15" t="s">
        <v>14</v>
      </c>
      <c r="O148" s="7" t="s">
        <v>15</v>
      </c>
      <c r="P148" s="16">
        <v>2038</v>
      </c>
      <c r="Q148" s="143">
        <v>5.1736750402403988</v>
      </c>
      <c r="R148" s="143">
        <v>5.5822435559470103</v>
      </c>
      <c r="S148" s="15" t="s">
        <v>11</v>
      </c>
      <c r="T148" s="111" t="s">
        <v>50</v>
      </c>
      <c r="U148" s="112" t="s">
        <v>54</v>
      </c>
    </row>
    <row r="149" spans="4:27" x14ac:dyDescent="0.3">
      <c r="D149" s="6" t="s">
        <v>7</v>
      </c>
      <c r="E149" s="9">
        <v>2035</v>
      </c>
      <c r="F149" s="13">
        <f>F148-'Area 2010_12'!$E$9*$AG$11</f>
        <v>1.0929592103371124</v>
      </c>
      <c r="G149" s="13">
        <f>G148-'Area 2010_12'!$F$9*$AG$23</f>
        <v>1.1517147113099977</v>
      </c>
      <c r="H149" s="14" t="s">
        <v>85</v>
      </c>
      <c r="I149" s="111" t="s">
        <v>50</v>
      </c>
      <c r="J149" s="112" t="s">
        <v>51</v>
      </c>
      <c r="M149" s="11"/>
      <c r="N149" s="15" t="s">
        <v>14</v>
      </c>
      <c r="O149" s="7" t="s">
        <v>15</v>
      </c>
      <c r="P149" s="16">
        <v>2039</v>
      </c>
      <c r="Q149" s="143">
        <v>5.3520776278348947</v>
      </c>
      <c r="R149" s="143">
        <v>5.7747347130486313</v>
      </c>
      <c r="S149" s="15" t="s">
        <v>11</v>
      </c>
      <c r="T149" s="111" t="s">
        <v>50</v>
      </c>
      <c r="U149" s="112" t="s">
        <v>54</v>
      </c>
    </row>
    <row r="150" spans="4:27" x14ac:dyDescent="0.3">
      <c r="D150" s="6" t="s">
        <v>7</v>
      </c>
      <c r="E150" s="9">
        <v>2036</v>
      </c>
      <c r="F150" s="13">
        <f>F149-'Area 2010_12'!$E$9*$AH$11</f>
        <v>1.0900477579920482</v>
      </c>
      <c r="G150" s="13">
        <f>G149-'Area 2010_12'!$F$9*$AH$23</f>
        <v>1.1486467445776856</v>
      </c>
      <c r="H150" s="14" t="s">
        <v>85</v>
      </c>
      <c r="I150" s="111" t="s">
        <v>50</v>
      </c>
      <c r="J150" s="112" t="s">
        <v>51</v>
      </c>
      <c r="N150" s="15" t="s">
        <v>14</v>
      </c>
      <c r="O150" s="7" t="s">
        <v>15</v>
      </c>
      <c r="P150" s="16">
        <v>2040</v>
      </c>
      <c r="Q150" s="143">
        <v>5.5304802154293915</v>
      </c>
      <c r="R150" s="143">
        <v>5.9681258701502502</v>
      </c>
      <c r="S150" s="15" t="s">
        <v>11</v>
      </c>
      <c r="T150" s="111" t="s">
        <v>50</v>
      </c>
      <c r="U150" s="112" t="s">
        <v>54</v>
      </c>
    </row>
    <row r="151" spans="4:27" x14ac:dyDescent="0.3">
      <c r="D151" s="6" t="s">
        <v>7</v>
      </c>
      <c r="E151" s="9">
        <v>2037</v>
      </c>
      <c r="F151" s="13">
        <f>F150-'Area 2010_12'!$E$9*$AH$11</f>
        <v>1.087136305646984</v>
      </c>
      <c r="G151" s="13">
        <f>G150-'Area 2010_12'!$F$9*$AH$23</f>
        <v>1.1455787778453734</v>
      </c>
      <c r="H151" s="14" t="s">
        <v>85</v>
      </c>
      <c r="I151" s="111" t="s">
        <v>50</v>
      </c>
      <c r="J151" s="112" t="s">
        <v>51</v>
      </c>
      <c r="N151" s="15" t="s">
        <v>14</v>
      </c>
      <c r="O151" s="7" t="s">
        <v>15</v>
      </c>
      <c r="P151" s="16">
        <v>2041</v>
      </c>
      <c r="Q151" s="143">
        <v>5.7088828030238883</v>
      </c>
      <c r="R151" s="143">
        <v>6.1597170281518698</v>
      </c>
      <c r="S151" s="15" t="s">
        <v>11</v>
      </c>
      <c r="T151" s="111" t="s">
        <v>50</v>
      </c>
      <c r="U151" s="112" t="s">
        <v>54</v>
      </c>
    </row>
    <row r="152" spans="4:27" x14ac:dyDescent="0.3">
      <c r="D152" s="6" t="s">
        <v>7</v>
      </c>
      <c r="E152" s="9">
        <v>2038</v>
      </c>
      <c r="F152" s="13">
        <f>F151-'Area 2010_12'!$E$9*$AH$11</f>
        <v>1.0842248533019199</v>
      </c>
      <c r="G152" s="13">
        <f>G151-'Area 2010_12'!$F$9*$AH$23</f>
        <v>1.1425108111130613</v>
      </c>
      <c r="H152" s="14" t="s">
        <v>85</v>
      </c>
      <c r="I152" s="111" t="s">
        <v>50</v>
      </c>
      <c r="J152" s="112" t="s">
        <v>51</v>
      </c>
      <c r="N152" s="15" t="s">
        <v>14</v>
      </c>
      <c r="O152" s="7" t="s">
        <v>15</v>
      </c>
      <c r="P152" s="16">
        <v>2042</v>
      </c>
      <c r="Q152" s="143">
        <v>5.8881853906183803</v>
      </c>
      <c r="R152" s="143">
        <v>6.3522081843534943</v>
      </c>
      <c r="S152" s="15" t="s">
        <v>11</v>
      </c>
      <c r="T152" s="111" t="s">
        <v>50</v>
      </c>
      <c r="U152" s="112" t="s">
        <v>54</v>
      </c>
    </row>
    <row r="153" spans="4:27" x14ac:dyDescent="0.3">
      <c r="D153" s="6" t="s">
        <v>7</v>
      </c>
      <c r="E153" s="9">
        <v>2039</v>
      </c>
      <c r="F153" s="13">
        <f>F152-'Area 2010_12'!$E$9*$AH$11</f>
        <v>1.0813134009568557</v>
      </c>
      <c r="G153" s="13">
        <f>G152-'Area 2010_12'!$F$9*$AH$23</f>
        <v>1.1394428443807492</v>
      </c>
      <c r="H153" s="14" t="s">
        <v>85</v>
      </c>
      <c r="I153" s="111" t="s">
        <v>50</v>
      </c>
      <c r="J153" s="112" t="s">
        <v>51</v>
      </c>
      <c r="N153" s="15" t="s">
        <v>14</v>
      </c>
      <c r="O153" s="7" t="s">
        <v>15</v>
      </c>
      <c r="P153" s="16">
        <v>2043</v>
      </c>
      <c r="Q153" s="143">
        <v>6.0656879782128801</v>
      </c>
      <c r="R153" s="143">
        <v>6.5446993414551153</v>
      </c>
      <c r="S153" s="15" t="s">
        <v>11</v>
      </c>
      <c r="T153" s="111" t="s">
        <v>50</v>
      </c>
      <c r="U153" s="112" t="s">
        <v>54</v>
      </c>
    </row>
    <row r="154" spans="4:27" x14ac:dyDescent="0.3">
      <c r="D154" s="6" t="s">
        <v>7</v>
      </c>
      <c r="E154" s="9">
        <v>2040</v>
      </c>
      <c r="F154" s="13">
        <f>F153-'Area 2010_12'!$E$9*$AH$11</f>
        <v>1.0784019486117915</v>
      </c>
      <c r="G154" s="13">
        <f>G153-'Area 2010_12'!$F$9*$AH$23</f>
        <v>1.136374877648437</v>
      </c>
      <c r="H154" s="14" t="s">
        <v>85</v>
      </c>
      <c r="I154" s="111" t="s">
        <v>50</v>
      </c>
      <c r="J154" s="112" t="s">
        <v>51</v>
      </c>
      <c r="N154" s="15" t="s">
        <v>14</v>
      </c>
      <c r="O154" s="7" t="s">
        <v>15</v>
      </c>
      <c r="P154" s="16">
        <v>2044</v>
      </c>
      <c r="Q154" s="143">
        <v>6.2440905658073769</v>
      </c>
      <c r="R154" s="143">
        <v>6.7371904985567364</v>
      </c>
      <c r="S154" s="15" t="s">
        <v>11</v>
      </c>
      <c r="T154" s="111" t="s">
        <v>50</v>
      </c>
      <c r="U154" s="112" t="s">
        <v>54</v>
      </c>
    </row>
    <row r="155" spans="4:27" x14ac:dyDescent="0.3">
      <c r="D155" s="6" t="s">
        <v>7</v>
      </c>
      <c r="E155" s="9">
        <v>2041</v>
      </c>
      <c r="F155" s="13">
        <f>F154-'Area 2010_12'!$E$9*$AI$11</f>
        <v>1.0754904962667273</v>
      </c>
      <c r="G155" s="13">
        <f>G154-'Area 2010_12'!$F$9*$AI$23</f>
        <v>1.1333069109161249</v>
      </c>
      <c r="H155" s="14" t="s">
        <v>85</v>
      </c>
      <c r="I155" s="111" t="s">
        <v>50</v>
      </c>
      <c r="J155" s="112" t="s">
        <v>51</v>
      </c>
      <c r="N155" s="15" t="s">
        <v>14</v>
      </c>
      <c r="O155" s="7" t="s">
        <v>15</v>
      </c>
      <c r="P155" s="16">
        <v>2045</v>
      </c>
      <c r="Q155" s="143">
        <v>6.4224931534018737</v>
      </c>
      <c r="R155" s="143">
        <v>6.9296816556583574</v>
      </c>
      <c r="S155" s="15" t="s">
        <v>11</v>
      </c>
      <c r="T155" s="111" t="s">
        <v>50</v>
      </c>
      <c r="U155" s="112" t="s">
        <v>54</v>
      </c>
    </row>
    <row r="156" spans="4:27" x14ac:dyDescent="0.3">
      <c r="D156" s="6" t="s">
        <v>7</v>
      </c>
      <c r="E156" s="9">
        <v>2042</v>
      </c>
      <c r="F156" s="13">
        <f>F155-'Area 2010_12'!$E$9*$AI$11</f>
        <v>1.0725790439216631</v>
      </c>
      <c r="G156" s="13">
        <f>G155-'Area 2010_12'!$F$9*$AI$23</f>
        <v>1.1302389441838128</v>
      </c>
      <c r="H156" s="14" t="s">
        <v>85</v>
      </c>
      <c r="I156" s="111" t="s">
        <v>50</v>
      </c>
      <c r="J156" s="112" t="s">
        <v>51</v>
      </c>
      <c r="N156" s="15" t="s">
        <v>14</v>
      </c>
      <c r="O156" s="7" t="s">
        <v>15</v>
      </c>
      <c r="P156" s="16">
        <v>2046</v>
      </c>
      <c r="Q156" s="143">
        <v>6.6008957409963696</v>
      </c>
      <c r="R156" s="143">
        <v>7.1221818127599796</v>
      </c>
      <c r="S156" s="15" t="s">
        <v>11</v>
      </c>
      <c r="T156" s="111" t="s">
        <v>50</v>
      </c>
      <c r="U156" s="112" t="s">
        <v>54</v>
      </c>
    </row>
    <row r="157" spans="4:27" x14ac:dyDescent="0.3">
      <c r="D157" s="6" t="s">
        <v>7</v>
      </c>
      <c r="E157" s="9">
        <v>2043</v>
      </c>
      <c r="F157" s="13">
        <f>F156-'Area 2010_12'!$E$9*$AI$11</f>
        <v>1.069667591576599</v>
      </c>
      <c r="G157" s="13">
        <f>G156-'Area 2010_12'!$F$9*$AI$23</f>
        <v>1.1271709774515006</v>
      </c>
      <c r="H157" s="14" t="s">
        <v>85</v>
      </c>
      <c r="I157" s="111" t="s">
        <v>50</v>
      </c>
      <c r="J157" s="112" t="s">
        <v>51</v>
      </c>
      <c r="N157" s="15" t="s">
        <v>14</v>
      </c>
      <c r="O157" s="7" t="s">
        <v>15</v>
      </c>
      <c r="P157" s="16">
        <v>2047</v>
      </c>
      <c r="Q157" s="143">
        <v>6.7792983285908655</v>
      </c>
      <c r="R157" s="143">
        <v>7.3146639698615994</v>
      </c>
      <c r="S157" s="15" t="s">
        <v>11</v>
      </c>
      <c r="T157" s="111" t="s">
        <v>50</v>
      </c>
      <c r="U157" s="112" t="s">
        <v>54</v>
      </c>
    </row>
    <row r="158" spans="4:27" x14ac:dyDescent="0.3">
      <c r="D158" s="6" t="s">
        <v>7</v>
      </c>
      <c r="E158" s="9">
        <v>2044</v>
      </c>
      <c r="F158" s="13">
        <f>F157-'Area 2010_12'!$E$9*$AI$11</f>
        <v>1.0667561392315348</v>
      </c>
      <c r="G158" s="13">
        <f>G157-'Area 2010_12'!$F$9*$AI$23</f>
        <v>1.1241030107191885</v>
      </c>
      <c r="H158" s="14" t="s">
        <v>85</v>
      </c>
      <c r="I158" s="111" t="s">
        <v>50</v>
      </c>
      <c r="J158" s="112" t="s">
        <v>51</v>
      </c>
      <c r="N158" s="15" t="s">
        <v>14</v>
      </c>
      <c r="O158" s="7" t="s">
        <v>15</v>
      </c>
      <c r="P158" s="16">
        <v>2048</v>
      </c>
      <c r="Q158" s="143">
        <v>6.9577009161853622</v>
      </c>
      <c r="R158" s="143">
        <v>7.5071551269632204</v>
      </c>
      <c r="S158" s="15" t="s">
        <v>11</v>
      </c>
      <c r="T158" s="111" t="s">
        <v>50</v>
      </c>
      <c r="U158" s="112" t="s">
        <v>54</v>
      </c>
    </row>
    <row r="159" spans="4:27" x14ac:dyDescent="0.3">
      <c r="D159" s="6" t="s">
        <v>7</v>
      </c>
      <c r="E159" s="9">
        <v>2045</v>
      </c>
      <c r="F159" s="13">
        <f>F158-'Area 2010_12'!$E$9*$AI$11</f>
        <v>1.0638446868864706</v>
      </c>
      <c r="G159" s="13">
        <f>G158-'Area 2010_12'!$F$9*$AI$23</f>
        <v>1.1210350439868764</v>
      </c>
      <c r="H159" s="14" t="s">
        <v>85</v>
      </c>
      <c r="I159" s="111" t="s">
        <v>50</v>
      </c>
      <c r="J159" s="112" t="s">
        <v>51</v>
      </c>
      <c r="N159" s="15" t="s">
        <v>14</v>
      </c>
      <c r="O159" s="7" t="s">
        <v>15</v>
      </c>
      <c r="P159" s="16">
        <v>2049</v>
      </c>
      <c r="Q159" s="143">
        <v>7.136103503779859</v>
      </c>
      <c r="R159" s="143">
        <v>7.6996462840648414</v>
      </c>
      <c r="S159" s="15" t="s">
        <v>11</v>
      </c>
      <c r="T159" s="111" t="s">
        <v>50</v>
      </c>
      <c r="U159" s="112" t="s">
        <v>54</v>
      </c>
    </row>
    <row r="160" spans="4:27" s="11" customFormat="1" x14ac:dyDescent="0.3">
      <c r="D160" s="7" t="s">
        <v>7</v>
      </c>
      <c r="E160" s="12">
        <v>2046</v>
      </c>
      <c r="F160" s="13">
        <f>F159-'Area 2010_12'!$E$9*$AJ$11</f>
        <v>1.0609332345414064</v>
      </c>
      <c r="G160" s="13">
        <f>G159-'Area 2010_12'!$F$9*$AJ$23</f>
        <v>1.1179670772545642</v>
      </c>
      <c r="H160" s="14" t="s">
        <v>85</v>
      </c>
      <c r="I160" s="111" t="s">
        <v>50</v>
      </c>
      <c r="J160" s="112" t="s">
        <v>51</v>
      </c>
      <c r="K160" s="15"/>
      <c r="M160"/>
      <c r="N160" s="15" t="s">
        <v>14</v>
      </c>
      <c r="O160" s="7" t="s">
        <v>15</v>
      </c>
      <c r="P160" s="16">
        <v>2050</v>
      </c>
      <c r="Q160" s="143">
        <v>7.3145060913743549</v>
      </c>
      <c r="R160" s="143">
        <v>7.8921374411664624</v>
      </c>
      <c r="S160" s="15" t="s">
        <v>11</v>
      </c>
      <c r="T160" s="111" t="s">
        <v>50</v>
      </c>
      <c r="U160" s="112" t="s">
        <v>54</v>
      </c>
      <c r="Y160" s="15"/>
      <c r="Z160" s="15"/>
      <c r="AA160" s="15"/>
    </row>
    <row r="161" spans="4:27" s="11" customFormat="1" x14ac:dyDescent="0.3">
      <c r="D161" s="7" t="s">
        <v>7</v>
      </c>
      <c r="E161" s="12">
        <v>2047</v>
      </c>
      <c r="F161" s="13">
        <f>F160-'Area 2010_12'!$E$9*$AJ$11</f>
        <v>1.0580217821963422</v>
      </c>
      <c r="G161" s="13">
        <f>G160-'Area 2010_12'!$F$9*$AJ$23</f>
        <v>1.1148991105222521</v>
      </c>
      <c r="H161" s="14" t="s">
        <v>85</v>
      </c>
      <c r="I161" s="111" t="s">
        <v>50</v>
      </c>
      <c r="J161" s="112" t="s">
        <v>51</v>
      </c>
      <c r="K161" s="15"/>
      <c r="M161"/>
      <c r="N161" s="15" t="s">
        <v>14</v>
      </c>
      <c r="O161" s="7" t="s">
        <v>15</v>
      </c>
      <c r="P161" s="16">
        <v>2012</v>
      </c>
      <c r="Q161" s="143">
        <v>1.4567948532597255</v>
      </c>
      <c r="R161" s="143">
        <v>0.93202045889456731</v>
      </c>
      <c r="S161" s="15" t="s">
        <v>12</v>
      </c>
      <c r="T161" s="111" t="s">
        <v>50</v>
      </c>
      <c r="U161" s="112" t="s">
        <v>54</v>
      </c>
      <c r="Y161" s="15"/>
      <c r="Z161" s="15"/>
      <c r="AA161" s="15"/>
    </row>
    <row r="162" spans="4:27" s="11" customFormat="1" x14ac:dyDescent="0.3">
      <c r="D162" s="7" t="s">
        <v>7</v>
      </c>
      <c r="E162" s="12">
        <v>2048</v>
      </c>
      <c r="F162" s="13">
        <f>F161-'Area 2010_12'!$E$9*$AJ$11</f>
        <v>1.0551103298512781</v>
      </c>
      <c r="G162" s="13">
        <f>G161-'Area 2010_12'!$F$9*$AJ$23</f>
        <v>1.11183114378994</v>
      </c>
      <c r="H162" s="14" t="s">
        <v>85</v>
      </c>
      <c r="I162" s="111" t="s">
        <v>50</v>
      </c>
      <c r="J162" s="112" t="s">
        <v>51</v>
      </c>
      <c r="K162" s="15"/>
      <c r="M162"/>
      <c r="N162" s="15" t="s">
        <v>14</v>
      </c>
      <c r="O162" s="7" t="s">
        <v>15</v>
      </c>
      <c r="P162" s="16">
        <v>2013</v>
      </c>
      <c r="Q162" s="143">
        <v>1.942393137679634</v>
      </c>
      <c r="R162" s="143">
        <v>1.2426939451927563</v>
      </c>
      <c r="S162" s="15" t="s">
        <v>12</v>
      </c>
      <c r="T162" s="111" t="s">
        <v>50</v>
      </c>
      <c r="U162" s="112" t="s">
        <v>54</v>
      </c>
      <c r="Y162" s="15"/>
      <c r="Z162" s="15"/>
      <c r="AA162" s="15"/>
    </row>
    <row r="163" spans="4:27" s="11" customFormat="1" x14ac:dyDescent="0.3">
      <c r="D163" s="7" t="s">
        <v>7</v>
      </c>
      <c r="E163" s="12">
        <v>2049</v>
      </c>
      <c r="F163" s="13">
        <f>F162-'Area 2010_12'!$E$9*$AJ$11</f>
        <v>1.0521988775062139</v>
      </c>
      <c r="G163" s="13">
        <f>G162-'Area 2010_12'!$F$9*$AJ$23</f>
        <v>1.1087631770576278</v>
      </c>
      <c r="H163" s="14" t="s">
        <v>85</v>
      </c>
      <c r="I163" s="111" t="s">
        <v>50</v>
      </c>
      <c r="J163" s="112" t="s">
        <v>51</v>
      </c>
      <c r="K163" s="15"/>
      <c r="M163"/>
      <c r="N163" s="15" t="s">
        <v>14</v>
      </c>
      <c r="O163" s="7" t="s">
        <v>15</v>
      </c>
      <c r="P163" s="16">
        <v>2014</v>
      </c>
      <c r="Q163" s="143">
        <v>2.4279914220995424</v>
      </c>
      <c r="R163" s="143">
        <v>1.5533674314909454</v>
      </c>
      <c r="S163" s="15" t="s">
        <v>12</v>
      </c>
      <c r="T163" s="111" t="s">
        <v>50</v>
      </c>
      <c r="U163" s="112" t="s">
        <v>54</v>
      </c>
      <c r="Y163" s="15"/>
      <c r="Z163" s="15"/>
      <c r="AA163" s="15"/>
    </row>
    <row r="164" spans="4:27" s="11" customFormat="1" x14ac:dyDescent="0.3">
      <c r="D164" s="7" t="s">
        <v>7</v>
      </c>
      <c r="E164" s="12">
        <v>2050</v>
      </c>
      <c r="F164" s="13">
        <f>F163-'Area 2010_12'!$E$9*$AJ$11</f>
        <v>1.0492874251611497</v>
      </c>
      <c r="G164" s="13">
        <f>G163-'Area 2010_12'!$F$9*$AJ$23</f>
        <v>1.1056952103253157</v>
      </c>
      <c r="H164" s="14" t="s">
        <v>85</v>
      </c>
      <c r="I164" s="111" t="s">
        <v>50</v>
      </c>
      <c r="J164" s="112" t="s">
        <v>51</v>
      </c>
      <c r="K164" s="15"/>
      <c r="M164"/>
      <c r="N164" s="15" t="s">
        <v>14</v>
      </c>
      <c r="O164" s="7" t="s">
        <v>15</v>
      </c>
      <c r="P164" s="16">
        <v>2015</v>
      </c>
      <c r="Q164" s="143">
        <v>2.9135897065194509</v>
      </c>
      <c r="R164" s="143">
        <v>1.8640409177891344</v>
      </c>
      <c r="S164" s="15" t="s">
        <v>12</v>
      </c>
      <c r="T164" s="111" t="s">
        <v>50</v>
      </c>
      <c r="U164" s="112" t="s">
        <v>54</v>
      </c>
      <c r="Y164" s="15"/>
      <c r="Z164" s="15"/>
      <c r="AA164" s="15"/>
    </row>
    <row r="165" spans="4:27" s="11" customFormat="1" x14ac:dyDescent="0.3">
      <c r="D165" s="7" t="s">
        <v>7</v>
      </c>
      <c r="E165" s="12">
        <v>2011</v>
      </c>
      <c r="F165" s="13">
        <f>'Area 2010_12'!$E$10-'Area 2010_12'!$E$10*$AB$12</f>
        <v>8.7822582910397138</v>
      </c>
      <c r="G165" s="13">
        <f>'Area 2010_12'!$F$10-'Area 2010_12'!$F$10*$AB$24</f>
        <v>14.844022746373613</v>
      </c>
      <c r="H165" s="15" t="s">
        <v>86</v>
      </c>
      <c r="I165" s="111" t="s">
        <v>50</v>
      </c>
      <c r="J165" s="112" t="s">
        <v>51</v>
      </c>
      <c r="K165" s="15"/>
      <c r="M165"/>
      <c r="N165" s="15" t="s">
        <v>14</v>
      </c>
      <c r="O165" s="7" t="s">
        <v>15</v>
      </c>
      <c r="P165" s="16">
        <v>2016</v>
      </c>
      <c r="Q165" s="143">
        <v>3.3991879909393594</v>
      </c>
      <c r="R165" s="143">
        <v>2.1747144040873234</v>
      </c>
      <c r="S165" s="15" t="s">
        <v>12</v>
      </c>
      <c r="T165" s="111" t="s">
        <v>50</v>
      </c>
      <c r="U165" s="112" t="s">
        <v>54</v>
      </c>
      <c r="Y165" s="15"/>
      <c r="Z165" s="15"/>
      <c r="AA165" s="15"/>
    </row>
    <row r="166" spans="4:27" s="11" customFormat="1" x14ac:dyDescent="0.3">
      <c r="D166" s="7" t="s">
        <v>7</v>
      </c>
      <c r="E166" s="12">
        <v>2012</v>
      </c>
      <c r="F166" s="13">
        <f>F165-'Area 2010_12'!$E$10*$AB$12</f>
        <v>8.7620125317238955</v>
      </c>
      <c r="G166" s="13">
        <f>G165-'Area 2010_12'!$F$10*$AB$24</f>
        <v>14.809802788153046</v>
      </c>
      <c r="H166" s="15" t="s">
        <v>86</v>
      </c>
      <c r="I166" s="111" t="s">
        <v>50</v>
      </c>
      <c r="J166" s="112" t="s">
        <v>51</v>
      </c>
      <c r="K166" s="15"/>
      <c r="M166"/>
      <c r="N166" s="15" t="s">
        <v>14</v>
      </c>
      <c r="O166" s="7" t="s">
        <v>15</v>
      </c>
      <c r="P166" s="16">
        <v>2017</v>
      </c>
      <c r="Q166" s="143">
        <v>3.8847862753592679</v>
      </c>
      <c r="R166" s="143">
        <v>2.4853878903855122</v>
      </c>
      <c r="S166" s="15" t="s">
        <v>12</v>
      </c>
      <c r="T166" s="111" t="s">
        <v>50</v>
      </c>
      <c r="U166" s="112" t="s">
        <v>54</v>
      </c>
      <c r="Y166" s="15"/>
      <c r="Z166" s="15"/>
      <c r="AA166" s="15"/>
    </row>
    <row r="167" spans="4:27" s="11" customFormat="1" x14ac:dyDescent="0.3">
      <c r="D167" s="7" t="s">
        <v>7</v>
      </c>
      <c r="E167" s="12">
        <v>2013</v>
      </c>
      <c r="F167" s="13">
        <f>F166-'Area 2010_12'!$E$10*$AC$12</f>
        <v>8.7417667724080772</v>
      </c>
      <c r="G167" s="13">
        <f>G166-'Area 2010_12'!$F$10*$AC$24</f>
        <v>14.77558282993248</v>
      </c>
      <c r="H167" s="15" t="s">
        <v>86</v>
      </c>
      <c r="I167" s="111" t="s">
        <v>50</v>
      </c>
      <c r="J167" s="112" t="s">
        <v>51</v>
      </c>
      <c r="K167" s="15"/>
      <c r="M167"/>
      <c r="N167" s="15" t="s">
        <v>14</v>
      </c>
      <c r="O167" s="7" t="s">
        <v>15</v>
      </c>
      <c r="P167" s="16">
        <v>2018</v>
      </c>
      <c r="Q167" s="143">
        <v>4.3703845597791764</v>
      </c>
      <c r="R167" s="143">
        <v>2.7960613766837015</v>
      </c>
      <c r="S167" s="15" t="s">
        <v>12</v>
      </c>
      <c r="T167" s="111" t="s">
        <v>50</v>
      </c>
      <c r="U167" s="112" t="s">
        <v>54</v>
      </c>
      <c r="Y167" s="15"/>
      <c r="Z167" s="15"/>
      <c r="AA167" s="15"/>
    </row>
    <row r="168" spans="4:27" s="11" customFormat="1" x14ac:dyDescent="0.3">
      <c r="D168" s="7" t="s">
        <v>7</v>
      </c>
      <c r="E168" s="12">
        <v>2014</v>
      </c>
      <c r="F168" s="13">
        <f>F167-'Area 2010_12'!$E$10*$AC$12</f>
        <v>8.7215210130922589</v>
      </c>
      <c r="G168" s="13">
        <f>G167-'Area 2010_12'!$F$10*$AC$24</f>
        <v>14.741362871711914</v>
      </c>
      <c r="H168" s="15" t="s">
        <v>86</v>
      </c>
      <c r="I168" s="111" t="s">
        <v>50</v>
      </c>
      <c r="J168" s="112" t="s">
        <v>51</v>
      </c>
      <c r="K168" s="15"/>
      <c r="M168"/>
      <c r="N168" s="15" t="s">
        <v>14</v>
      </c>
      <c r="O168" s="7" t="s">
        <v>15</v>
      </c>
      <c r="P168" s="16">
        <v>2019</v>
      </c>
      <c r="Q168" s="143">
        <v>4.855982844199084</v>
      </c>
      <c r="R168" s="143">
        <v>3.1067348629818907</v>
      </c>
      <c r="S168" s="15" t="s">
        <v>12</v>
      </c>
      <c r="T168" s="111" t="s">
        <v>50</v>
      </c>
      <c r="U168" s="112" t="s">
        <v>54</v>
      </c>
      <c r="Y168" s="15"/>
      <c r="Z168" s="15"/>
      <c r="AA168" s="15"/>
    </row>
    <row r="169" spans="4:27" s="11" customFormat="1" x14ac:dyDescent="0.3">
      <c r="D169" s="7" t="s">
        <v>7</v>
      </c>
      <c r="E169" s="12">
        <v>2015</v>
      </c>
      <c r="F169" s="13">
        <f>F168-'Area 2010_12'!$E$10*$AC$12</f>
        <v>8.7012752537764406</v>
      </c>
      <c r="G169" s="13">
        <f>G168-'Area 2010_12'!$F$10*$AC$24</f>
        <v>14.707142913491348</v>
      </c>
      <c r="H169" s="15" t="s">
        <v>86</v>
      </c>
      <c r="I169" s="111" t="s">
        <v>50</v>
      </c>
      <c r="J169" s="112" t="s">
        <v>51</v>
      </c>
      <c r="K169" s="15"/>
      <c r="M169"/>
      <c r="N169" s="15" t="s">
        <v>14</v>
      </c>
      <c r="O169" s="7" t="s">
        <v>15</v>
      </c>
      <c r="P169" s="16">
        <v>2020</v>
      </c>
      <c r="Q169" s="143">
        <v>5.3415811286189925</v>
      </c>
      <c r="R169" s="143">
        <v>3.4174083492800795</v>
      </c>
      <c r="S169" s="15" t="s">
        <v>12</v>
      </c>
      <c r="T169" s="111" t="s">
        <v>50</v>
      </c>
      <c r="U169" s="112" t="s">
        <v>54</v>
      </c>
      <c r="Y169" s="15"/>
      <c r="Z169" s="15"/>
      <c r="AA169" s="15"/>
    </row>
    <row r="170" spans="4:27" s="11" customFormat="1" x14ac:dyDescent="0.3">
      <c r="D170" s="7" t="s">
        <v>7</v>
      </c>
      <c r="E170" s="12">
        <v>2016</v>
      </c>
      <c r="F170" s="13">
        <f>F169-'Area 2010_12'!$E$10*$AD$12</f>
        <v>8.6792689936505525</v>
      </c>
      <c r="G170" s="13">
        <f>G169-'Area 2010_12'!$F$10*$AD$24</f>
        <v>14.669947306729862</v>
      </c>
      <c r="H170" s="15" t="s">
        <v>86</v>
      </c>
      <c r="I170" s="111" t="s">
        <v>50</v>
      </c>
      <c r="J170" s="112" t="s">
        <v>51</v>
      </c>
      <c r="K170" s="15"/>
      <c r="M170"/>
      <c r="N170" s="15" t="s">
        <v>14</v>
      </c>
      <c r="O170" s="7" t="s">
        <v>15</v>
      </c>
      <c r="P170" s="16">
        <v>2021</v>
      </c>
      <c r="Q170" s="143">
        <v>5.827179413038901</v>
      </c>
      <c r="R170" s="143">
        <v>3.81808183557827</v>
      </c>
      <c r="S170" s="15" t="s">
        <v>12</v>
      </c>
      <c r="T170" s="111" t="s">
        <v>50</v>
      </c>
      <c r="U170" s="112" t="s">
        <v>54</v>
      </c>
      <c r="Y170" s="15"/>
      <c r="Z170" s="15"/>
      <c r="AA170" s="15"/>
    </row>
    <row r="171" spans="4:27" s="11" customFormat="1" x14ac:dyDescent="0.3">
      <c r="D171" s="7" t="s">
        <v>7</v>
      </c>
      <c r="E171" s="12">
        <v>2017</v>
      </c>
      <c r="F171" s="13">
        <f>F170-'Area 2010_12'!$E$10*$AD$12</f>
        <v>8.6572627335246644</v>
      </c>
      <c r="G171" s="13">
        <f>G170-'Area 2010_12'!$F$10*$AD$24</f>
        <v>14.632751699968376</v>
      </c>
      <c r="H171" s="15" t="s">
        <v>86</v>
      </c>
      <c r="I171" s="111" t="s">
        <v>50</v>
      </c>
      <c r="J171" s="112" t="s">
        <v>51</v>
      </c>
      <c r="K171" s="15"/>
      <c r="M171"/>
      <c r="N171" s="15" t="s">
        <v>14</v>
      </c>
      <c r="O171" s="7" t="s">
        <v>15</v>
      </c>
      <c r="P171" s="16">
        <v>2022</v>
      </c>
      <c r="Q171" s="143">
        <v>6.3127776974588095</v>
      </c>
      <c r="R171" s="143">
        <v>4.038755321876458</v>
      </c>
      <c r="S171" s="15" t="s">
        <v>12</v>
      </c>
      <c r="T171" s="111" t="s">
        <v>50</v>
      </c>
      <c r="U171" s="112" t="s">
        <v>54</v>
      </c>
      <c r="Y171" s="15"/>
      <c r="Z171" s="15"/>
      <c r="AA171" s="15"/>
    </row>
    <row r="172" spans="4:27" s="11" customFormat="1" x14ac:dyDescent="0.3">
      <c r="D172" s="7" t="s">
        <v>7</v>
      </c>
      <c r="E172" s="12">
        <v>2018</v>
      </c>
      <c r="F172" s="13">
        <f>F171-'Area 2010_12'!$E$10*$AD$12</f>
        <v>8.6352564733987762</v>
      </c>
      <c r="G172" s="13">
        <f>G171-'Area 2010_12'!$F$10*$AD$24</f>
        <v>14.59555609320689</v>
      </c>
      <c r="H172" s="15" t="s">
        <v>86</v>
      </c>
      <c r="I172" s="111" t="s">
        <v>50</v>
      </c>
      <c r="J172" s="112" t="s">
        <v>51</v>
      </c>
      <c r="K172" s="15"/>
      <c r="M172"/>
      <c r="N172" s="15" t="s">
        <v>14</v>
      </c>
      <c r="O172" s="7" t="s">
        <v>15</v>
      </c>
      <c r="P172" s="16">
        <v>2023</v>
      </c>
      <c r="Q172" s="143">
        <v>6.7983759818788103</v>
      </c>
      <c r="R172" s="143">
        <v>4.3494288081746468</v>
      </c>
      <c r="S172" s="15" t="s">
        <v>12</v>
      </c>
      <c r="T172" s="111" t="s">
        <v>50</v>
      </c>
      <c r="U172" s="112" t="s">
        <v>54</v>
      </c>
      <c r="Y172" s="15"/>
      <c r="Z172" s="15"/>
      <c r="AA172" s="15"/>
    </row>
    <row r="173" spans="4:27" s="11" customFormat="1" x14ac:dyDescent="0.3">
      <c r="D173" s="7" t="s">
        <v>7</v>
      </c>
      <c r="E173" s="12">
        <v>2019</v>
      </c>
      <c r="F173" s="13">
        <f>F172-'Area 2010_12'!$E$10*$AD$12</f>
        <v>8.6132502132728881</v>
      </c>
      <c r="G173" s="13">
        <f>G172-'Area 2010_12'!$F$10*$AD$24</f>
        <v>14.558360486445403</v>
      </c>
      <c r="H173" s="15" t="s">
        <v>86</v>
      </c>
      <c r="I173" s="111" t="s">
        <v>50</v>
      </c>
      <c r="J173" s="112" t="s">
        <v>51</v>
      </c>
      <c r="K173" s="15"/>
      <c r="M173"/>
      <c r="N173" s="15" t="s">
        <v>14</v>
      </c>
      <c r="O173" s="7" t="s">
        <v>15</v>
      </c>
      <c r="P173" s="16">
        <v>2024</v>
      </c>
      <c r="Q173" s="143">
        <v>7.2839742662986255</v>
      </c>
      <c r="R173" s="143">
        <v>4.66010229448184</v>
      </c>
      <c r="S173" s="15" t="s">
        <v>12</v>
      </c>
      <c r="T173" s="111" t="s">
        <v>50</v>
      </c>
      <c r="U173" s="112" t="s">
        <v>54</v>
      </c>
      <c r="Y173" s="15"/>
      <c r="Z173" s="15"/>
      <c r="AA173" s="15"/>
    </row>
    <row r="174" spans="4:27" s="11" customFormat="1" x14ac:dyDescent="0.3">
      <c r="D174" s="7" t="s">
        <v>7</v>
      </c>
      <c r="E174" s="12">
        <v>2020</v>
      </c>
      <c r="F174" s="13">
        <f>F173-'Area 2010_12'!$E$10*$AD$12</f>
        <v>8.591243953147</v>
      </c>
      <c r="G174" s="13">
        <f>G173-'Area 2010_12'!$F$10*$AD$24</f>
        <v>14.521164879683917</v>
      </c>
      <c r="H174" s="15" t="s">
        <v>86</v>
      </c>
      <c r="I174" s="111" t="s">
        <v>50</v>
      </c>
      <c r="J174" s="112" t="s">
        <v>51</v>
      </c>
      <c r="K174" s="15"/>
      <c r="M174"/>
      <c r="N174" s="15" t="s">
        <v>14</v>
      </c>
      <c r="O174" s="7" t="s">
        <v>15</v>
      </c>
      <c r="P174" s="16">
        <v>2025</v>
      </c>
      <c r="Q174" s="143">
        <v>7.76958155071853</v>
      </c>
      <c r="R174" s="143">
        <v>4.9707757807710253</v>
      </c>
      <c r="S174" s="15" t="s">
        <v>12</v>
      </c>
      <c r="T174" s="111" t="s">
        <v>50</v>
      </c>
      <c r="U174" s="112" t="s">
        <v>54</v>
      </c>
      <c r="Y174" s="15"/>
      <c r="Z174" s="15"/>
      <c r="AA174" s="15"/>
    </row>
    <row r="175" spans="4:27" s="11" customFormat="1" x14ac:dyDescent="0.3">
      <c r="D175" s="7" t="s">
        <v>7</v>
      </c>
      <c r="E175" s="12">
        <v>2021</v>
      </c>
      <c r="F175" s="13">
        <f>F174-'Area 2010_12'!$E$10*$AD$12</f>
        <v>8.5692376930211118</v>
      </c>
      <c r="G175" s="13">
        <f>G174-'Area 2010_12'!$F$10*$AD$24</f>
        <v>14.483969272922431</v>
      </c>
      <c r="H175" s="15" t="s">
        <v>86</v>
      </c>
      <c r="I175" s="111" t="s">
        <v>50</v>
      </c>
      <c r="J175" s="112" t="s">
        <v>51</v>
      </c>
      <c r="K175" s="15"/>
      <c r="M175"/>
      <c r="N175" s="15" t="s">
        <v>14</v>
      </c>
      <c r="O175" s="7" t="s">
        <v>15</v>
      </c>
      <c r="P175" s="16">
        <v>2026</v>
      </c>
      <c r="Q175" s="143">
        <v>8.2551708351384416</v>
      </c>
      <c r="R175" s="143">
        <v>5.281449267069215</v>
      </c>
      <c r="S175" s="15" t="s">
        <v>12</v>
      </c>
      <c r="T175" s="111" t="s">
        <v>50</v>
      </c>
      <c r="U175" s="112" t="s">
        <v>54</v>
      </c>
      <c r="Y175" s="15"/>
      <c r="Z175" s="15"/>
      <c r="AA175" s="15"/>
    </row>
    <row r="176" spans="4:27" s="11" customFormat="1" x14ac:dyDescent="0.3">
      <c r="D176" s="7" t="s">
        <v>7</v>
      </c>
      <c r="E176" s="12">
        <v>2022</v>
      </c>
      <c r="F176" s="13">
        <f>F175-'Area 2010_12'!$E$10*$AD$12</f>
        <v>8.5472314328952237</v>
      </c>
      <c r="G176" s="13">
        <f>G175-'Area 2010_12'!$F$10*$AD$24</f>
        <v>14.446773666160945</v>
      </c>
      <c r="H176" s="15" t="s">
        <v>86</v>
      </c>
      <c r="I176" s="111" t="s">
        <v>50</v>
      </c>
      <c r="J176" s="112" t="s">
        <v>51</v>
      </c>
      <c r="K176" s="15"/>
      <c r="M176"/>
      <c r="N176" s="15" t="s">
        <v>14</v>
      </c>
      <c r="O176" s="7" t="s">
        <v>15</v>
      </c>
      <c r="P176" s="16">
        <v>2027</v>
      </c>
      <c r="Q176" s="143">
        <v>8.740769119558351</v>
      </c>
      <c r="R176" s="143">
        <v>5.5921227533674038</v>
      </c>
      <c r="S176" s="15" t="s">
        <v>12</v>
      </c>
      <c r="T176" s="111" t="s">
        <v>50</v>
      </c>
      <c r="U176" s="112" t="s">
        <v>54</v>
      </c>
      <c r="Y176" s="15"/>
      <c r="Z176" s="15"/>
      <c r="AA176" s="15"/>
    </row>
    <row r="177" spans="4:27" s="11" customFormat="1" x14ac:dyDescent="0.3">
      <c r="D177" s="7" t="s">
        <v>7</v>
      </c>
      <c r="E177" s="12">
        <v>2023</v>
      </c>
      <c r="F177" s="13">
        <f>F176-'Area 2010_12'!$E$10*$AD$12</f>
        <v>8.5252251727693356</v>
      </c>
      <c r="G177" s="13">
        <f>G176-'Area 2010_12'!$F$10*$AD$24</f>
        <v>14.409578059399459</v>
      </c>
      <c r="H177" s="15" t="s">
        <v>86</v>
      </c>
      <c r="I177" s="111" t="s">
        <v>50</v>
      </c>
      <c r="J177" s="112" t="s">
        <v>51</v>
      </c>
      <c r="K177" s="15"/>
      <c r="M177"/>
      <c r="N177" s="15" t="s">
        <v>14</v>
      </c>
      <c r="O177" s="7" t="s">
        <v>15</v>
      </c>
      <c r="P177" s="16">
        <v>2028</v>
      </c>
      <c r="Q177" s="143">
        <v>9.2263674039782586</v>
      </c>
      <c r="R177" s="143">
        <v>5.9027962396655935</v>
      </c>
      <c r="S177" s="15" t="s">
        <v>12</v>
      </c>
      <c r="T177" s="111" t="s">
        <v>50</v>
      </c>
      <c r="U177" s="112" t="s">
        <v>54</v>
      </c>
      <c r="Y177" s="15"/>
      <c r="Z177" s="15"/>
      <c r="AA177" s="15"/>
    </row>
    <row r="178" spans="4:27" s="11" customFormat="1" x14ac:dyDescent="0.3">
      <c r="D178" s="7" t="s">
        <v>7</v>
      </c>
      <c r="E178" s="12">
        <v>2024</v>
      </c>
      <c r="F178" s="13">
        <f>F177-'Area 2010_12'!$E$10*$AD$12</f>
        <v>8.5032189126434474</v>
      </c>
      <c r="G178" s="13">
        <f>G177-'Area 2010_12'!$F$10*$AD$24</f>
        <v>14.372382452637973</v>
      </c>
      <c r="H178" s="15" t="s">
        <v>86</v>
      </c>
      <c r="I178" s="111" t="s">
        <v>50</v>
      </c>
      <c r="J178" s="112" t="s">
        <v>51</v>
      </c>
      <c r="K178" s="15"/>
      <c r="M178"/>
      <c r="N178" s="15" t="s">
        <v>14</v>
      </c>
      <c r="O178" s="7" t="s">
        <v>15</v>
      </c>
      <c r="P178" s="16">
        <v>2029</v>
      </c>
      <c r="Q178" s="143">
        <v>9.7119656883981662</v>
      </c>
      <c r="R178" s="143">
        <v>6.21346981596378</v>
      </c>
      <c r="S178" s="15" t="s">
        <v>12</v>
      </c>
      <c r="T178" s="111" t="s">
        <v>50</v>
      </c>
      <c r="U178" s="112" t="s">
        <v>54</v>
      </c>
      <c r="Y178" s="15"/>
      <c r="Z178" s="15"/>
      <c r="AA178" s="15"/>
    </row>
    <row r="179" spans="4:27" s="11" customFormat="1" x14ac:dyDescent="0.3">
      <c r="D179" s="7" t="s">
        <v>7</v>
      </c>
      <c r="E179" s="12">
        <v>2025</v>
      </c>
      <c r="F179" s="13">
        <f>F178-'Area 2010_12'!$E$10*$AD$12</f>
        <v>8.4812126525175593</v>
      </c>
      <c r="G179" s="13">
        <f>G178-'Area 2010_12'!$F$10*$AD$24</f>
        <v>14.335186845876487</v>
      </c>
      <c r="H179" s="15" t="s">
        <v>86</v>
      </c>
      <c r="I179" s="111" t="s">
        <v>50</v>
      </c>
      <c r="J179" s="112" t="s">
        <v>51</v>
      </c>
      <c r="K179" s="15"/>
      <c r="M179"/>
      <c r="N179" s="15" t="s">
        <v>14</v>
      </c>
      <c r="O179" s="7" t="s">
        <v>15</v>
      </c>
      <c r="P179" s="16">
        <v>2030</v>
      </c>
      <c r="Q179" s="143">
        <v>10.197563981818099</v>
      </c>
      <c r="R179" s="143">
        <v>6.524143212261972</v>
      </c>
      <c r="S179" s="15" t="s">
        <v>12</v>
      </c>
      <c r="T179" s="111" t="s">
        <v>50</v>
      </c>
      <c r="U179" s="112" t="s">
        <v>54</v>
      </c>
      <c r="Y179" s="15"/>
      <c r="Z179" s="15"/>
      <c r="AA179" s="15"/>
    </row>
    <row r="180" spans="4:27" s="11" customFormat="1" x14ac:dyDescent="0.3">
      <c r="D180" s="7" t="s">
        <v>7</v>
      </c>
      <c r="E180" s="12">
        <v>2026</v>
      </c>
      <c r="F180" s="13">
        <f>F179-'Area 2010_12'!$E$10*$AD$12</f>
        <v>8.4592063923916712</v>
      </c>
      <c r="G180" s="13">
        <f>G179-'Area 2010_12'!$F$10*$AD$24</f>
        <v>14.297991239115001</v>
      </c>
      <c r="H180" s="15" t="s">
        <v>86</v>
      </c>
      <c r="I180" s="111" t="s">
        <v>50</v>
      </c>
      <c r="J180" s="112" t="s">
        <v>51</v>
      </c>
      <c r="K180" s="15"/>
      <c r="M180"/>
      <c r="N180" s="15" t="s">
        <v>14</v>
      </c>
      <c r="O180" s="7" t="s">
        <v>15</v>
      </c>
      <c r="P180" s="16">
        <v>2031</v>
      </c>
      <c r="Q180" s="143">
        <v>10.683162258137999</v>
      </c>
      <c r="R180" s="143">
        <v>6.8348166985601608</v>
      </c>
      <c r="S180" s="15" t="s">
        <v>12</v>
      </c>
      <c r="T180" s="111" t="s">
        <v>50</v>
      </c>
      <c r="U180" s="112" t="s">
        <v>54</v>
      </c>
      <c r="Y180" s="15"/>
      <c r="Z180" s="15"/>
      <c r="AA180" s="15"/>
    </row>
    <row r="181" spans="4:27" s="11" customFormat="1" x14ac:dyDescent="0.3">
      <c r="D181" s="7" t="s">
        <v>7</v>
      </c>
      <c r="E181" s="12">
        <v>2027</v>
      </c>
      <c r="F181" s="13">
        <f>F180-'Area 2010_12'!$E$10*$AD$12</f>
        <v>8.437200132265783</v>
      </c>
      <c r="G181" s="13">
        <f>G180-'Area 2010_12'!$F$10*$AD$24</f>
        <v>14.260795632353515</v>
      </c>
      <c r="H181" s="15" t="s">
        <v>86</v>
      </c>
      <c r="I181" s="111" t="s">
        <v>50</v>
      </c>
      <c r="J181" s="112" t="s">
        <v>51</v>
      </c>
      <c r="K181" s="15"/>
      <c r="M181"/>
      <c r="N181" s="15" t="s">
        <v>14</v>
      </c>
      <c r="O181" s="7" t="s">
        <v>15</v>
      </c>
      <c r="P181" s="16">
        <v>2032</v>
      </c>
      <c r="Q181" s="143">
        <v>11.168760541657893</v>
      </c>
      <c r="R181" s="143">
        <v>7.1454901848583505</v>
      </c>
      <c r="S181" s="15" t="s">
        <v>12</v>
      </c>
      <c r="T181" s="111" t="s">
        <v>50</v>
      </c>
      <c r="U181" s="112" t="s">
        <v>54</v>
      </c>
      <c r="Y181" s="15"/>
      <c r="Z181" s="15"/>
      <c r="AA181" s="15"/>
    </row>
    <row r="182" spans="4:27" s="11" customFormat="1" x14ac:dyDescent="0.3">
      <c r="D182" s="7" t="s">
        <v>7</v>
      </c>
      <c r="E182" s="12">
        <v>2028</v>
      </c>
      <c r="F182" s="13">
        <f>F181-'Area 2010_12'!$E$10*$AF$12</f>
        <v>8.4151938721398949</v>
      </c>
      <c r="G182" s="13">
        <f>G181-'Area 2010_12'!$F$10*$AF$24</f>
        <v>14.223600025592029</v>
      </c>
      <c r="H182" s="15" t="s">
        <v>86</v>
      </c>
      <c r="I182" s="111" t="s">
        <v>50</v>
      </c>
      <c r="J182" s="112" t="s">
        <v>51</v>
      </c>
      <c r="K182" s="15"/>
      <c r="M182"/>
      <c r="N182" s="15" t="s">
        <v>14</v>
      </c>
      <c r="O182" s="7" t="s">
        <v>15</v>
      </c>
      <c r="P182" s="16">
        <v>2033</v>
      </c>
      <c r="Q182" s="143">
        <v>11.654358826077802</v>
      </c>
      <c r="R182" s="143">
        <v>7.4561636711565402</v>
      </c>
      <c r="S182" s="15" t="s">
        <v>12</v>
      </c>
      <c r="T182" s="111" t="s">
        <v>50</v>
      </c>
      <c r="U182" s="112" t="s">
        <v>54</v>
      </c>
      <c r="Y182" s="15"/>
      <c r="Z182" s="15"/>
      <c r="AA182" s="15"/>
    </row>
    <row r="183" spans="4:27" s="11" customFormat="1" x14ac:dyDescent="0.3">
      <c r="D183" s="7" t="s">
        <v>7</v>
      </c>
      <c r="E183" s="12">
        <v>2029</v>
      </c>
      <c r="F183" s="13">
        <f>F182-'Area 2010_12'!$E$10*$AF$12</f>
        <v>8.3931876120140068</v>
      </c>
      <c r="G183" s="13">
        <f>G182-'Area 2010_12'!$F$10*$AF$24</f>
        <v>14.186404418830543</v>
      </c>
      <c r="H183" s="15" t="s">
        <v>86</v>
      </c>
      <c r="I183" s="111" t="s">
        <v>50</v>
      </c>
      <c r="J183" s="112" t="s">
        <v>51</v>
      </c>
      <c r="K183" s="15"/>
      <c r="M183"/>
      <c r="N183" s="15" t="s">
        <v>14</v>
      </c>
      <c r="O183" s="7" t="s">
        <v>15</v>
      </c>
      <c r="P183" s="16">
        <v>2034</v>
      </c>
      <c r="Q183" s="143">
        <v>12.139957110497711</v>
      </c>
      <c r="R183" s="143">
        <v>7.766837157454729</v>
      </c>
      <c r="S183" s="15" t="s">
        <v>12</v>
      </c>
      <c r="T183" s="111" t="s">
        <v>50</v>
      </c>
      <c r="U183" s="112" t="s">
        <v>54</v>
      </c>
      <c r="Y183" s="15"/>
      <c r="Z183" s="15"/>
      <c r="AA183" s="15"/>
    </row>
    <row r="184" spans="4:27" s="11" customFormat="1" x14ac:dyDescent="0.3">
      <c r="D184" s="7" t="s">
        <v>7</v>
      </c>
      <c r="E184" s="12">
        <v>2030</v>
      </c>
      <c r="F184" s="13">
        <f>F183-'Area 2010_12'!$E$10*$AF$12</f>
        <v>8.3711813518881186</v>
      </c>
      <c r="G184" s="13">
        <f>G183-'Area 2010_12'!$F$10*$AF$24</f>
        <v>14.149208812069057</v>
      </c>
      <c r="H184" s="15" t="s">
        <v>86</v>
      </c>
      <c r="I184" s="111" t="s">
        <v>50</v>
      </c>
      <c r="J184" s="112" t="s">
        <v>51</v>
      </c>
      <c r="K184" s="15"/>
      <c r="M184"/>
      <c r="N184" s="15" t="s">
        <v>14</v>
      </c>
      <c r="O184" s="7" t="s">
        <v>15</v>
      </c>
      <c r="P184" s="16">
        <v>2035</v>
      </c>
      <c r="Q184" s="143">
        <v>12.625555394917621</v>
      </c>
      <c r="R184" s="143">
        <v>8.0775106437529178</v>
      </c>
      <c r="S184" s="15" t="s">
        <v>12</v>
      </c>
      <c r="T184" s="111" t="s">
        <v>50</v>
      </c>
      <c r="U184" s="112" t="s">
        <v>54</v>
      </c>
      <c r="Y184" s="15"/>
      <c r="Z184" s="15"/>
      <c r="AA184" s="15"/>
    </row>
    <row r="185" spans="4:27" s="11" customFormat="1" x14ac:dyDescent="0.3">
      <c r="D185" s="7" t="s">
        <v>7</v>
      </c>
      <c r="E185" s="12">
        <v>2031</v>
      </c>
      <c r="F185" s="13">
        <f>F184-'Area 2010_12'!$E$10*$AG$12</f>
        <v>8.3491750917622305</v>
      </c>
      <c r="G185" s="13">
        <f>G184-'Area 2010_12'!$F$10*$AG$24</f>
        <v>14.112013205307571</v>
      </c>
      <c r="H185" s="15" t="s">
        <v>86</v>
      </c>
      <c r="I185" s="111" t="s">
        <v>50</v>
      </c>
      <c r="J185" s="112" t="s">
        <v>51</v>
      </c>
      <c r="K185" s="15"/>
      <c r="M185"/>
      <c r="N185" s="15" t="s">
        <v>14</v>
      </c>
      <c r="O185" s="7" t="s">
        <v>15</v>
      </c>
      <c r="P185" s="16">
        <v>2036</v>
      </c>
      <c r="Q185" s="143">
        <v>13.11115367933753</v>
      </c>
      <c r="R185" s="143">
        <v>8.3881841300511084</v>
      </c>
      <c r="S185" s="15" t="s">
        <v>12</v>
      </c>
      <c r="T185" s="111" t="s">
        <v>50</v>
      </c>
      <c r="U185" s="112" t="s">
        <v>54</v>
      </c>
      <c r="Y185" s="15"/>
      <c r="Z185" s="15"/>
      <c r="AA185" s="15"/>
    </row>
    <row r="186" spans="4:27" s="11" customFormat="1" x14ac:dyDescent="0.3">
      <c r="D186" s="7" t="s">
        <v>7</v>
      </c>
      <c r="E186" s="12">
        <v>2032</v>
      </c>
      <c r="F186" s="13">
        <f>F185-'Area 2010_12'!$E$10*$AG$12</f>
        <v>8.3271688316363424</v>
      </c>
      <c r="G186" s="13">
        <f>G185-'Area 2010_12'!$F$10*$AG$24</f>
        <v>14.074817598546085</v>
      </c>
      <c r="H186" s="15" t="s">
        <v>86</v>
      </c>
      <c r="I186" s="111" t="s">
        <v>50</v>
      </c>
      <c r="J186" s="112" t="s">
        <v>51</v>
      </c>
      <c r="K186" s="15"/>
      <c r="M186"/>
      <c r="N186" s="15" t="s">
        <v>14</v>
      </c>
      <c r="O186" s="7" t="s">
        <v>15</v>
      </c>
      <c r="P186" s="16">
        <v>2037</v>
      </c>
      <c r="Q186" s="143">
        <v>13.596751963757438</v>
      </c>
      <c r="R186" s="143">
        <v>8.6988576163492972</v>
      </c>
      <c r="S186" s="15" t="s">
        <v>12</v>
      </c>
      <c r="T186" s="111" t="s">
        <v>50</v>
      </c>
      <c r="U186" s="112" t="s">
        <v>54</v>
      </c>
      <c r="Y186" s="15"/>
      <c r="Z186" s="15"/>
      <c r="AA186" s="15"/>
    </row>
    <row r="187" spans="4:27" s="11" customFormat="1" x14ac:dyDescent="0.3">
      <c r="D187" s="7" t="s">
        <v>7</v>
      </c>
      <c r="E187" s="12">
        <v>2033</v>
      </c>
      <c r="F187" s="13">
        <f>F186-'Area 2010_12'!$E$10*$AG$12</f>
        <v>8.3051625715104542</v>
      </c>
      <c r="G187" s="13">
        <f>G186-'Area 2010_12'!$F$10*$AG$24</f>
        <v>14.037621991784599</v>
      </c>
      <c r="H187" s="15" t="s">
        <v>86</v>
      </c>
      <c r="I187" s="111" t="s">
        <v>50</v>
      </c>
      <c r="J187" s="112" t="s">
        <v>51</v>
      </c>
      <c r="K187" s="15"/>
      <c r="M187"/>
      <c r="N187" s="15" t="s">
        <v>14</v>
      </c>
      <c r="O187" s="7" t="s">
        <v>15</v>
      </c>
      <c r="P187" s="16">
        <v>2038</v>
      </c>
      <c r="Q187" s="143">
        <v>14.082350248177347</v>
      </c>
      <c r="R187" s="143">
        <v>9.009531102647486</v>
      </c>
      <c r="S187" s="15" t="s">
        <v>12</v>
      </c>
      <c r="T187" s="111" t="s">
        <v>50</v>
      </c>
      <c r="U187" s="112" t="s">
        <v>54</v>
      </c>
      <c r="Y187" s="15"/>
      <c r="Z187" s="15"/>
      <c r="AA187" s="15"/>
    </row>
    <row r="188" spans="4:27" s="11" customFormat="1" x14ac:dyDescent="0.3">
      <c r="D188" s="7" t="s">
        <v>7</v>
      </c>
      <c r="E188" s="12">
        <v>2034</v>
      </c>
      <c r="F188" s="13">
        <f>F187-'Area 2010_12'!$E$10*$AG$12</f>
        <v>8.2831563113845661</v>
      </c>
      <c r="G188" s="13">
        <f>G187-'Area 2010_12'!$F$10*$AG$24</f>
        <v>14.000426385023113</v>
      </c>
      <c r="H188" s="15" t="s">
        <v>86</v>
      </c>
      <c r="I188" s="111" t="s">
        <v>50</v>
      </c>
      <c r="J188" s="112" t="s">
        <v>51</v>
      </c>
      <c r="K188" s="15"/>
      <c r="M188"/>
      <c r="N188" s="15" t="s">
        <v>14</v>
      </c>
      <c r="O188" s="7" t="s">
        <v>15</v>
      </c>
      <c r="P188" s="16">
        <v>2039</v>
      </c>
      <c r="Q188" s="143">
        <v>14.567948532597256</v>
      </c>
      <c r="R188" s="143">
        <v>9.3202045889456748</v>
      </c>
      <c r="S188" s="15" t="s">
        <v>12</v>
      </c>
      <c r="T188" s="111" t="s">
        <v>50</v>
      </c>
      <c r="U188" s="112" t="s">
        <v>54</v>
      </c>
      <c r="Y188" s="15"/>
      <c r="Z188" s="15"/>
      <c r="AA188" s="15"/>
    </row>
    <row r="189" spans="4:27" s="11" customFormat="1" x14ac:dyDescent="0.3">
      <c r="D189" s="7" t="s">
        <v>7</v>
      </c>
      <c r="E189" s="12">
        <v>2035</v>
      </c>
      <c r="F189" s="13">
        <f>F188-'Area 2010_12'!$E$10*$AG$12</f>
        <v>8.261150051258678</v>
      </c>
      <c r="G189" s="13">
        <f>G188-'Area 2010_12'!$F$10*$AG$24</f>
        <v>13.963230778261627</v>
      </c>
      <c r="H189" s="15" t="s">
        <v>86</v>
      </c>
      <c r="I189" s="111" t="s">
        <v>50</v>
      </c>
      <c r="J189" s="112" t="s">
        <v>51</v>
      </c>
      <c r="K189" s="15"/>
      <c r="M189"/>
      <c r="N189" s="15" t="s">
        <v>14</v>
      </c>
      <c r="O189" s="7" t="s">
        <v>15</v>
      </c>
      <c r="P189" s="16">
        <v>2040</v>
      </c>
      <c r="Q189" s="143">
        <v>15.0535468170181</v>
      </c>
      <c r="R189" s="143">
        <v>9.6308780752438636</v>
      </c>
      <c r="S189" s="15" t="s">
        <v>12</v>
      </c>
      <c r="T189" s="111" t="s">
        <v>50</v>
      </c>
      <c r="U189" s="112" t="s">
        <v>54</v>
      </c>
      <c r="Y189" s="15"/>
      <c r="Z189" s="15"/>
      <c r="AA189" s="15"/>
    </row>
    <row r="190" spans="4:27" s="11" customFormat="1" x14ac:dyDescent="0.3">
      <c r="D190" s="7" t="s">
        <v>7</v>
      </c>
      <c r="E190" s="12">
        <v>2036</v>
      </c>
      <c r="F190" s="13">
        <f>F189-'Area 2010_12'!$E$10*$AH$12</f>
        <v>8.2391437911327898</v>
      </c>
      <c r="G190" s="13">
        <f>G189-'Area 2010_12'!$F$10*$AH$24</f>
        <v>13.926035171500141</v>
      </c>
      <c r="H190" s="15" t="s">
        <v>86</v>
      </c>
      <c r="I190" s="111" t="s">
        <v>50</v>
      </c>
      <c r="J190" s="112" t="s">
        <v>51</v>
      </c>
      <c r="K190" s="15"/>
      <c r="M190"/>
      <c r="N190" s="15" t="s">
        <v>14</v>
      </c>
      <c r="O190" s="7" t="s">
        <v>15</v>
      </c>
      <c r="P190" s="16">
        <v>2041</v>
      </c>
      <c r="Q190" s="143">
        <v>15.539145101437073</v>
      </c>
      <c r="R190" s="143">
        <v>9.9415515615420542</v>
      </c>
      <c r="S190" s="15" t="s">
        <v>12</v>
      </c>
      <c r="T190" s="111" t="s">
        <v>50</v>
      </c>
      <c r="U190" s="112" t="s">
        <v>54</v>
      </c>
      <c r="Y190" s="15"/>
      <c r="Z190" s="15"/>
      <c r="AA190" s="15"/>
    </row>
    <row r="191" spans="4:27" s="11" customFormat="1" x14ac:dyDescent="0.3">
      <c r="D191" s="7" t="s">
        <v>7</v>
      </c>
      <c r="E191" s="12">
        <v>2037</v>
      </c>
      <c r="F191" s="13">
        <f>F190-'Area 2010_12'!$E$10*$AH$12</f>
        <v>8.2171375310069017</v>
      </c>
      <c r="G191" s="13">
        <f>G190-'Area 2010_12'!$F$10*$AH$24</f>
        <v>13.888839564738655</v>
      </c>
      <c r="H191" s="15" t="s">
        <v>86</v>
      </c>
      <c r="I191" s="111" t="s">
        <v>50</v>
      </c>
      <c r="J191" s="112" t="s">
        <v>51</v>
      </c>
      <c r="K191" s="15"/>
      <c r="M191"/>
      <c r="N191" s="15" t="s">
        <v>14</v>
      </c>
      <c r="O191" s="7" t="s">
        <v>15</v>
      </c>
      <c r="P191" s="16">
        <v>2042</v>
      </c>
      <c r="Q191" s="143">
        <v>16.024743385856983</v>
      </c>
      <c r="R191" s="143">
        <v>10.252225047840243</v>
      </c>
      <c r="S191" s="15" t="s">
        <v>12</v>
      </c>
      <c r="T191" s="111" t="s">
        <v>50</v>
      </c>
      <c r="U191" s="112" t="s">
        <v>54</v>
      </c>
      <c r="Y191" s="15"/>
      <c r="Z191" s="15"/>
      <c r="AA191" s="15"/>
    </row>
    <row r="192" spans="4:27" s="11" customFormat="1" x14ac:dyDescent="0.3">
      <c r="D192" s="7" t="s">
        <v>7</v>
      </c>
      <c r="E192" s="12">
        <v>2038</v>
      </c>
      <c r="F192" s="13">
        <f>F191-'Area 2010_12'!$E$10*$AH$12</f>
        <v>8.1951312708810136</v>
      </c>
      <c r="G192" s="13">
        <f>G191-'Area 2010_12'!$F$10*$AH$24</f>
        <v>13.851643957977169</v>
      </c>
      <c r="H192" s="15" t="s">
        <v>86</v>
      </c>
      <c r="I192" s="111" t="s">
        <v>50</v>
      </c>
      <c r="J192" s="112" t="s">
        <v>51</v>
      </c>
      <c r="K192" s="15"/>
      <c r="M192"/>
      <c r="N192" s="15" t="s">
        <v>14</v>
      </c>
      <c r="O192" s="7" t="s">
        <v>15</v>
      </c>
      <c r="P192" s="16">
        <v>2043</v>
      </c>
      <c r="Q192" s="143">
        <v>16.51034167027689</v>
      </c>
      <c r="R192" s="143">
        <v>10.562898534138434</v>
      </c>
      <c r="S192" s="15" t="s">
        <v>12</v>
      </c>
      <c r="T192" s="111" t="s">
        <v>50</v>
      </c>
      <c r="U192" s="112" t="s">
        <v>54</v>
      </c>
      <c r="Y192" s="15"/>
      <c r="Z192" s="15"/>
      <c r="AA192" s="15"/>
    </row>
    <row r="193" spans="4:27" s="11" customFormat="1" x14ac:dyDescent="0.3">
      <c r="D193" s="7" t="s">
        <v>7</v>
      </c>
      <c r="E193" s="12">
        <v>2039</v>
      </c>
      <c r="F193" s="13">
        <f>F192-'Area 2010_12'!$E$10*$AH$12</f>
        <v>8.1731250107551254</v>
      </c>
      <c r="G193" s="13">
        <f>G192-'Area 2010_12'!$F$10*$AH$24</f>
        <v>13.814448351215683</v>
      </c>
      <c r="H193" s="15" t="s">
        <v>86</v>
      </c>
      <c r="I193" s="111" t="s">
        <v>50</v>
      </c>
      <c r="J193" s="112" t="s">
        <v>51</v>
      </c>
      <c r="K193" s="15"/>
      <c r="M193"/>
      <c r="N193" s="15" t="s">
        <v>14</v>
      </c>
      <c r="O193" s="7" t="s">
        <v>15</v>
      </c>
      <c r="P193" s="16">
        <v>2044</v>
      </c>
      <c r="Q193" s="143">
        <v>16.995939954696802</v>
      </c>
      <c r="R193" s="143">
        <v>10.8735810204366</v>
      </c>
      <c r="S193" s="15" t="s">
        <v>12</v>
      </c>
      <c r="T193" s="111" t="s">
        <v>50</v>
      </c>
      <c r="U193" s="112" t="s">
        <v>54</v>
      </c>
      <c r="Y193" s="15"/>
      <c r="Z193" s="15"/>
      <c r="AA193" s="15"/>
    </row>
    <row r="194" spans="4:27" s="11" customFormat="1" x14ac:dyDescent="0.3">
      <c r="D194" s="7" t="s">
        <v>7</v>
      </c>
      <c r="E194" s="12">
        <v>2040</v>
      </c>
      <c r="F194" s="13">
        <f>F193-'Area 2010_12'!$E$10*$AH$12</f>
        <v>8.1511187506292373</v>
      </c>
      <c r="G194" s="13">
        <f>G193-'Area 2010_12'!$F$10*$AH$24</f>
        <v>13.777252744454197</v>
      </c>
      <c r="H194" s="15" t="s">
        <v>86</v>
      </c>
      <c r="I194" s="111" t="s">
        <v>50</v>
      </c>
      <c r="J194" s="112" t="s">
        <v>51</v>
      </c>
      <c r="K194" s="15"/>
      <c r="M194"/>
      <c r="N194" s="15" t="s">
        <v>14</v>
      </c>
      <c r="O194" s="7" t="s">
        <v>15</v>
      </c>
      <c r="P194" s="16">
        <v>2045</v>
      </c>
      <c r="Q194" s="143">
        <v>17.481538239116709</v>
      </c>
      <c r="R194" s="143">
        <v>11.184245506734811</v>
      </c>
      <c r="S194" s="15" t="s">
        <v>12</v>
      </c>
      <c r="T194" s="111" t="s">
        <v>50</v>
      </c>
      <c r="U194" s="112" t="s">
        <v>54</v>
      </c>
      <c r="Y194" s="15"/>
      <c r="Z194" s="15"/>
      <c r="AA194" s="15"/>
    </row>
    <row r="195" spans="4:27" s="11" customFormat="1" x14ac:dyDescent="0.3">
      <c r="D195" s="7" t="s">
        <v>7</v>
      </c>
      <c r="E195" s="12">
        <v>2041</v>
      </c>
      <c r="F195" s="13">
        <f>F194-'Area 2010_12'!$E$10*$AI$12</f>
        <v>8.1291124905033492</v>
      </c>
      <c r="G195" s="13">
        <f>G194-'Area 2010_12'!$F$10*$AI$24</f>
        <v>13.740057137692711</v>
      </c>
      <c r="H195" s="15" t="s">
        <v>86</v>
      </c>
      <c r="I195" s="111" t="s">
        <v>50</v>
      </c>
      <c r="J195" s="112" t="s">
        <v>51</v>
      </c>
      <c r="K195" s="15"/>
      <c r="M195"/>
      <c r="N195" s="15" t="s">
        <v>14</v>
      </c>
      <c r="O195" s="7" t="s">
        <v>15</v>
      </c>
      <c r="P195" s="16">
        <v>2046</v>
      </c>
      <c r="Q195" s="143">
        <v>17.967136523536617</v>
      </c>
      <c r="R195" s="143">
        <v>11.494918993033002</v>
      </c>
      <c r="S195" s="15" t="s">
        <v>12</v>
      </c>
      <c r="T195" s="111" t="s">
        <v>50</v>
      </c>
      <c r="U195" s="112" t="s">
        <v>54</v>
      </c>
      <c r="Y195" s="15"/>
      <c r="Z195" s="15"/>
      <c r="AA195" s="15"/>
    </row>
    <row r="196" spans="4:27" s="11" customFormat="1" x14ac:dyDescent="0.3">
      <c r="D196" s="7" t="s">
        <v>7</v>
      </c>
      <c r="E196" s="12">
        <v>2042</v>
      </c>
      <c r="F196" s="13">
        <f>F195-'Area 2010_12'!$E$10*$AI$12</f>
        <v>8.107106230377461</v>
      </c>
      <c r="G196" s="13">
        <f>G195-'Area 2010_12'!$F$10*$AI$24</f>
        <v>13.702861530931225</v>
      </c>
      <c r="H196" s="15" t="s">
        <v>86</v>
      </c>
      <c r="I196" s="111" t="s">
        <v>50</v>
      </c>
      <c r="J196" s="112" t="s">
        <v>51</v>
      </c>
      <c r="K196" s="15"/>
      <c r="M196"/>
      <c r="N196" s="15" t="s">
        <v>14</v>
      </c>
      <c r="O196" s="7" t="s">
        <v>15</v>
      </c>
      <c r="P196" s="16">
        <v>2047</v>
      </c>
      <c r="Q196" s="143">
        <v>18.452734807956528</v>
      </c>
      <c r="R196" s="143">
        <v>11.805592479331192</v>
      </c>
      <c r="S196" s="15" t="s">
        <v>12</v>
      </c>
      <c r="T196" s="111" t="s">
        <v>50</v>
      </c>
      <c r="U196" s="112" t="s">
        <v>54</v>
      </c>
      <c r="Y196" s="15"/>
      <c r="Z196" s="15"/>
      <c r="AA196" s="15"/>
    </row>
    <row r="197" spans="4:27" s="11" customFormat="1" x14ac:dyDescent="0.3">
      <c r="D197" s="7" t="s">
        <v>7</v>
      </c>
      <c r="E197" s="12">
        <v>2043</v>
      </c>
      <c r="F197" s="13">
        <f>F196-'Area 2010_12'!$E$10*$AI$12</f>
        <v>8.0850999702515729</v>
      </c>
      <c r="G197" s="13">
        <f>G196-'Area 2010_12'!$F$10*$AI$24</f>
        <v>13.665665924169739</v>
      </c>
      <c r="H197" s="15" t="s">
        <v>86</v>
      </c>
      <c r="I197" s="111" t="s">
        <v>50</v>
      </c>
      <c r="J197" s="112" t="s">
        <v>51</v>
      </c>
      <c r="K197" s="15"/>
      <c r="M197"/>
      <c r="N197" s="15" t="s">
        <v>14</v>
      </c>
      <c r="O197" s="7" t="s">
        <v>15</v>
      </c>
      <c r="P197" s="16">
        <v>2048</v>
      </c>
      <c r="Q197" s="143">
        <v>18.938333092376435</v>
      </c>
      <c r="R197" s="143">
        <v>12.116265965629381</v>
      </c>
      <c r="S197" s="15" t="s">
        <v>12</v>
      </c>
      <c r="T197" s="111" t="s">
        <v>50</v>
      </c>
      <c r="U197" s="112" t="s">
        <v>54</v>
      </c>
      <c r="Y197" s="15"/>
      <c r="Z197" s="15"/>
      <c r="AA197" s="15"/>
    </row>
    <row r="198" spans="4:27" s="11" customFormat="1" x14ac:dyDescent="0.3">
      <c r="D198" s="7" t="s">
        <v>7</v>
      </c>
      <c r="E198" s="12">
        <v>2044</v>
      </c>
      <c r="F198" s="13">
        <f>F197-'Area 2010_12'!$E$10*$AI$12</f>
        <v>8.0630937101256848</v>
      </c>
      <c r="G198" s="13">
        <f>G197-'Area 2010_12'!$F$10*$AI$24</f>
        <v>13.628470317408253</v>
      </c>
      <c r="H198" s="15" t="s">
        <v>86</v>
      </c>
      <c r="I198" s="111" t="s">
        <v>50</v>
      </c>
      <c r="J198" s="112" t="s">
        <v>51</v>
      </c>
      <c r="K198" s="15"/>
      <c r="M198"/>
      <c r="N198" s="15" t="s">
        <v>14</v>
      </c>
      <c r="O198" s="7" t="s">
        <v>15</v>
      </c>
      <c r="P198" s="16">
        <v>2049</v>
      </c>
      <c r="Q198" s="143">
        <v>19.423931376796347</v>
      </c>
      <c r="R198" s="143">
        <v>12.42693945192757</v>
      </c>
      <c r="S198" s="15" t="s">
        <v>12</v>
      </c>
      <c r="T198" s="111" t="s">
        <v>50</v>
      </c>
      <c r="U198" s="112" t="s">
        <v>54</v>
      </c>
      <c r="Y198" s="15"/>
      <c r="Z198" s="15"/>
      <c r="AA198" s="15"/>
    </row>
    <row r="199" spans="4:27" s="11" customFormat="1" x14ac:dyDescent="0.3">
      <c r="D199" s="7" t="s">
        <v>7</v>
      </c>
      <c r="E199" s="12">
        <v>2045</v>
      </c>
      <c r="F199" s="13">
        <f>F198-'Area 2010_12'!$E$10*$AI$12</f>
        <v>8.0410874499997966</v>
      </c>
      <c r="G199" s="13">
        <f>G198-'Area 2010_12'!$F$10*$AI$24</f>
        <v>13.591274710646767</v>
      </c>
      <c r="H199" s="15" t="s">
        <v>86</v>
      </c>
      <c r="I199" s="111" t="s">
        <v>50</v>
      </c>
      <c r="J199" s="112" t="s">
        <v>51</v>
      </c>
      <c r="K199" s="15"/>
      <c r="M199"/>
      <c r="N199" s="15" t="s">
        <v>14</v>
      </c>
      <c r="O199" s="7" t="s">
        <v>15</v>
      </c>
      <c r="P199" s="16">
        <v>2050</v>
      </c>
      <c r="Q199" s="143">
        <v>19.909529661216254</v>
      </c>
      <c r="R199" s="143">
        <v>12.737612938225761</v>
      </c>
      <c r="S199" s="15" t="s">
        <v>12</v>
      </c>
      <c r="T199" s="111" t="s">
        <v>50</v>
      </c>
      <c r="U199" s="112" t="s">
        <v>54</v>
      </c>
      <c r="Y199" s="15"/>
      <c r="Z199" s="15"/>
      <c r="AA199" s="15"/>
    </row>
    <row r="200" spans="4:27" s="11" customFormat="1" x14ac:dyDescent="0.3">
      <c r="D200" s="7" t="s">
        <v>7</v>
      </c>
      <c r="E200" s="12">
        <v>2046</v>
      </c>
      <c r="F200" s="13">
        <f>F199-'Area 2010_12'!$E$10*$AJ$12</f>
        <v>8.0190811898739085</v>
      </c>
      <c r="G200" s="13">
        <f>G199-'Area 2010_12'!$F$10*$AJ$24</f>
        <v>13.554079103885281</v>
      </c>
      <c r="H200" s="15" t="s">
        <v>86</v>
      </c>
      <c r="I200" s="111" t="s">
        <v>50</v>
      </c>
      <c r="J200" s="112" t="s">
        <v>51</v>
      </c>
      <c r="K200" s="15"/>
      <c r="M200"/>
      <c r="N200" s="15" t="s">
        <v>14</v>
      </c>
      <c r="O200" s="7" t="s">
        <v>15</v>
      </c>
      <c r="P200" s="16">
        <v>2012</v>
      </c>
      <c r="Q200" s="143">
        <v>7.5568251271300194E-2</v>
      </c>
      <c r="R200" s="143">
        <v>9.2763618119955538E-2</v>
      </c>
      <c r="S200" s="15" t="s">
        <v>13</v>
      </c>
      <c r="T200" s="111" t="s">
        <v>50</v>
      </c>
      <c r="U200" s="112" t="s">
        <v>54</v>
      </c>
      <c r="Y200" s="15"/>
      <c r="Z200" s="15"/>
      <c r="AA200" s="15"/>
    </row>
    <row r="201" spans="4:27" s="11" customFormat="1" x14ac:dyDescent="0.3">
      <c r="D201" s="7" t="s">
        <v>7</v>
      </c>
      <c r="E201" s="12">
        <v>2047</v>
      </c>
      <c r="F201" s="13">
        <f>F200-'Area 2010_12'!$E$10*$AJ$12</f>
        <v>7.9970749297480195</v>
      </c>
      <c r="G201" s="13">
        <f>G200-'Area 2010_12'!$F$10*$AJ$24</f>
        <v>13.516883497123795</v>
      </c>
      <c r="H201" s="15" t="s">
        <v>86</v>
      </c>
      <c r="I201" s="111" t="s">
        <v>50</v>
      </c>
      <c r="J201" s="112" t="s">
        <v>51</v>
      </c>
      <c r="K201" s="15"/>
      <c r="M201"/>
      <c r="N201" s="15" t="s">
        <v>14</v>
      </c>
      <c r="O201" s="7" t="s">
        <v>15</v>
      </c>
      <c r="P201" s="16">
        <v>2013</v>
      </c>
      <c r="Q201" s="143">
        <v>0.1007576683617336</v>
      </c>
      <c r="R201" s="143">
        <v>0.12368482415994073</v>
      </c>
      <c r="S201" s="15" t="s">
        <v>13</v>
      </c>
      <c r="T201" s="111" t="s">
        <v>50</v>
      </c>
      <c r="U201" s="112" t="s">
        <v>54</v>
      </c>
      <c r="Y201" s="15"/>
      <c r="Z201" s="15"/>
      <c r="AA201" s="15"/>
    </row>
    <row r="202" spans="4:27" s="11" customFormat="1" x14ac:dyDescent="0.3">
      <c r="D202" s="7" t="s">
        <v>7</v>
      </c>
      <c r="E202" s="12">
        <v>2048</v>
      </c>
      <c r="F202" s="13">
        <f>F201-'Area 2010_12'!$E$10*$AJ$12</f>
        <v>7.9750686696221305</v>
      </c>
      <c r="G202" s="13">
        <f>G201-'Area 2010_12'!$F$10*$AJ$24</f>
        <v>13.479687890362309</v>
      </c>
      <c r="H202" s="15" t="s">
        <v>86</v>
      </c>
      <c r="I202" s="111" t="s">
        <v>50</v>
      </c>
      <c r="J202" s="112" t="s">
        <v>51</v>
      </c>
      <c r="K202" s="15"/>
      <c r="M202"/>
      <c r="N202" s="15" t="s">
        <v>14</v>
      </c>
      <c r="O202" s="7" t="s">
        <v>15</v>
      </c>
      <c r="P202" s="16">
        <v>2014</v>
      </c>
      <c r="Q202" s="143">
        <v>0.12594708545216698</v>
      </c>
      <c r="R202" s="143">
        <v>0.15460603019992591</v>
      </c>
      <c r="S202" s="15" t="s">
        <v>13</v>
      </c>
      <c r="T202" s="111" t="s">
        <v>50</v>
      </c>
      <c r="U202" s="112" t="s">
        <v>54</v>
      </c>
      <c r="Y202" s="15"/>
      <c r="Z202" s="15"/>
      <c r="AA202" s="15"/>
    </row>
    <row r="203" spans="4:27" s="11" customFormat="1" x14ac:dyDescent="0.3">
      <c r="D203" s="7" t="s">
        <v>7</v>
      </c>
      <c r="E203" s="12">
        <v>2049</v>
      </c>
      <c r="F203" s="13">
        <f>F202-'Area 2010_12'!$E$10*$AJ$12</f>
        <v>7.9530624094962414</v>
      </c>
      <c r="G203" s="13">
        <f>G202-'Area 2010_12'!$F$10*$AJ$24</f>
        <v>13.442492283600822</v>
      </c>
      <c r="H203" s="15" t="s">
        <v>86</v>
      </c>
      <c r="I203" s="111" t="s">
        <v>50</v>
      </c>
      <c r="J203" s="112" t="s">
        <v>51</v>
      </c>
      <c r="K203" s="15"/>
      <c r="M203"/>
      <c r="N203" s="15" t="s">
        <v>14</v>
      </c>
      <c r="O203" s="7" t="s">
        <v>15</v>
      </c>
      <c r="P203" s="16">
        <v>2015</v>
      </c>
      <c r="Q203" s="143">
        <v>0.15113650254260041</v>
      </c>
      <c r="R203" s="143">
        <v>0.18552813623991099</v>
      </c>
      <c r="S203" s="15" t="s">
        <v>13</v>
      </c>
      <c r="T203" s="111" t="s">
        <v>50</v>
      </c>
      <c r="U203" s="112" t="s">
        <v>54</v>
      </c>
      <c r="Y203" s="15"/>
      <c r="Z203" s="15"/>
      <c r="AA203" s="15"/>
    </row>
    <row r="204" spans="4:27" s="11" customFormat="1" x14ac:dyDescent="0.3">
      <c r="D204" s="7" t="s">
        <v>7</v>
      </c>
      <c r="E204" s="12">
        <v>2050</v>
      </c>
      <c r="F204" s="13">
        <f>F203-'Area 2010_12'!$E$10*$AJ$12</f>
        <v>7.9310561493703524</v>
      </c>
      <c r="G204" s="13">
        <f>G203-'Area 2010_12'!$F$10*$AJ$24</f>
        <v>13.405296676839336</v>
      </c>
      <c r="H204" s="15" t="s">
        <v>86</v>
      </c>
      <c r="I204" s="111" t="s">
        <v>50</v>
      </c>
      <c r="J204" s="112" t="s">
        <v>51</v>
      </c>
      <c r="K204" s="15"/>
      <c r="M204"/>
      <c r="N204" s="15" t="s">
        <v>14</v>
      </c>
      <c r="O204" s="7" t="s">
        <v>15</v>
      </c>
      <c r="P204" s="16">
        <v>2016</v>
      </c>
      <c r="Q204" s="143">
        <v>0.17632591963303379</v>
      </c>
      <c r="R204" s="143">
        <v>0.21644844227989626</v>
      </c>
      <c r="S204" s="15" t="s">
        <v>13</v>
      </c>
      <c r="T204" s="111" t="s">
        <v>50</v>
      </c>
      <c r="U204" s="112" t="s">
        <v>54</v>
      </c>
      <c r="Y204" s="15"/>
      <c r="Z204" s="15"/>
      <c r="AA204" s="15"/>
    </row>
    <row r="205" spans="4:27" s="11" customFormat="1" x14ac:dyDescent="0.3">
      <c r="D205" s="7" t="s">
        <v>7</v>
      </c>
      <c r="E205" s="12">
        <v>2011</v>
      </c>
      <c r="F205" s="13">
        <f>'Area 2010_12'!$E$11-'Area 2010_12'!$E$11*$AB$13</f>
        <v>6.6129135340449894</v>
      </c>
      <c r="G205" s="13">
        <f>'Area 2010_12'!$F$11-'Area 2010_12'!$F$11*$AB$25</f>
        <v>11.177334538124191</v>
      </c>
      <c r="H205" s="15" t="s">
        <v>87</v>
      </c>
      <c r="I205" s="111" t="s">
        <v>50</v>
      </c>
      <c r="J205" s="112" t="s">
        <v>51</v>
      </c>
      <c r="K205" s="15"/>
      <c r="M205"/>
      <c r="N205" s="15" t="s">
        <v>14</v>
      </c>
      <c r="O205" s="7" t="s">
        <v>15</v>
      </c>
      <c r="P205" s="16">
        <v>2017</v>
      </c>
      <c r="Q205" s="143">
        <v>0.20151533681346701</v>
      </c>
      <c r="R205" s="143">
        <v>0.24736964831988145</v>
      </c>
      <c r="S205" s="15" t="s">
        <v>13</v>
      </c>
      <c r="T205" s="111" t="s">
        <v>50</v>
      </c>
      <c r="U205" s="112" t="s">
        <v>54</v>
      </c>
      <c r="Y205" s="15"/>
      <c r="Z205" s="15"/>
      <c r="AA205" s="15"/>
    </row>
    <row r="206" spans="4:27" s="11" customFormat="1" x14ac:dyDescent="0.3">
      <c r="D206" s="7" t="s">
        <v>7</v>
      </c>
      <c r="E206" s="12">
        <v>2012</v>
      </c>
      <c r="F206" s="13">
        <f>F205-'Area 2010_12'!$E$11*$AB$13</f>
        <v>6.5976687699592889</v>
      </c>
      <c r="G206" s="13">
        <f>G205-'Area 2010_12'!$F$11*$AB$25</f>
        <v>11.15156740427866</v>
      </c>
      <c r="H206" s="15" t="s">
        <v>87</v>
      </c>
      <c r="I206" s="111" t="s">
        <v>50</v>
      </c>
      <c r="J206" s="112" t="s">
        <v>51</v>
      </c>
      <c r="K206" s="15"/>
      <c r="M206"/>
      <c r="N206" s="15" t="s">
        <v>14</v>
      </c>
      <c r="O206" s="7" t="s">
        <v>15</v>
      </c>
      <c r="P206" s="16">
        <v>2018</v>
      </c>
      <c r="Q206" s="143">
        <v>0.22670475381390062</v>
      </c>
      <c r="R206" s="143">
        <v>0.27829085435986667</v>
      </c>
      <c r="S206" s="15" t="s">
        <v>13</v>
      </c>
      <c r="T206" s="111" t="s">
        <v>50</v>
      </c>
      <c r="U206" s="112" t="s">
        <v>54</v>
      </c>
      <c r="Y206" s="15"/>
      <c r="Z206" s="15"/>
      <c r="AA206" s="15"/>
    </row>
    <row r="207" spans="4:27" s="11" customFormat="1" x14ac:dyDescent="0.3">
      <c r="D207" s="7" t="s">
        <v>7</v>
      </c>
      <c r="E207" s="12">
        <v>2013</v>
      </c>
      <c r="F207" s="13">
        <f>F206-'Area 2010_12'!$E$11*$AC$13</f>
        <v>6.5824240058735883</v>
      </c>
      <c r="G207" s="13">
        <f>G206-'Area 2010_12'!$F$11*$AC$25</f>
        <v>11.12580027043313</v>
      </c>
      <c r="H207" s="15" t="s">
        <v>87</v>
      </c>
      <c r="I207" s="111" t="s">
        <v>50</v>
      </c>
      <c r="J207" s="112" t="s">
        <v>51</v>
      </c>
      <c r="K207" s="15"/>
      <c r="M207"/>
      <c r="N207" s="15" t="s">
        <v>14</v>
      </c>
      <c r="O207" s="7" t="s">
        <v>15</v>
      </c>
      <c r="P207" s="16">
        <v>2019</v>
      </c>
      <c r="Q207" s="143">
        <v>0.25189417090433402</v>
      </c>
      <c r="R207" s="143">
        <v>0.30921206039985183</v>
      </c>
      <c r="S207" s="15" t="s">
        <v>13</v>
      </c>
      <c r="T207" s="111" t="s">
        <v>50</v>
      </c>
      <c r="U207" s="112" t="s">
        <v>54</v>
      </c>
      <c r="Y207" s="15"/>
      <c r="Z207" s="15"/>
      <c r="AA207" s="15"/>
    </row>
    <row r="208" spans="4:27" s="11" customFormat="1" x14ac:dyDescent="0.3">
      <c r="D208" s="7" t="s">
        <v>7</v>
      </c>
      <c r="E208" s="12">
        <v>2014</v>
      </c>
      <c r="F208" s="13">
        <f>F207-'Area 2010_12'!$E$11*$AC$13</f>
        <v>6.5671792417878878</v>
      </c>
      <c r="G208" s="13">
        <f>G207-'Area 2010_12'!$F$11*$AC$25</f>
        <v>11.1000331365876</v>
      </c>
      <c r="H208" s="15" t="s">
        <v>87</v>
      </c>
      <c r="I208" s="111" t="s">
        <v>50</v>
      </c>
      <c r="J208" s="112" t="s">
        <v>51</v>
      </c>
      <c r="K208" s="15"/>
      <c r="M208"/>
      <c r="N208" s="15" t="s">
        <v>14</v>
      </c>
      <c r="O208" s="7" t="s">
        <v>15</v>
      </c>
      <c r="P208" s="16">
        <v>2020</v>
      </c>
      <c r="Q208" s="143">
        <v>0.27708358799476746</v>
      </c>
      <c r="R208" s="143">
        <v>0.34013326643983699</v>
      </c>
      <c r="S208" s="15" t="s">
        <v>13</v>
      </c>
      <c r="T208" s="111" t="s">
        <v>50</v>
      </c>
      <c r="U208" s="112" t="s">
        <v>54</v>
      </c>
      <c r="Y208" s="15"/>
      <c r="Z208" s="15"/>
      <c r="AA208" s="15"/>
    </row>
    <row r="209" spans="4:27" s="11" customFormat="1" x14ac:dyDescent="0.3">
      <c r="D209" s="7" t="s">
        <v>7</v>
      </c>
      <c r="E209" s="12">
        <v>2015</v>
      </c>
      <c r="F209" s="13">
        <f>F208-'Area 2010_12'!$E$11*$AC$13</f>
        <v>6.5519344777021873</v>
      </c>
      <c r="G209" s="13">
        <f>G208-'Area 2010_12'!$F$11*$AC$25</f>
        <v>11.074266002742069</v>
      </c>
      <c r="H209" s="15" t="s">
        <v>87</v>
      </c>
      <c r="I209" s="111" t="s">
        <v>50</v>
      </c>
      <c r="J209" s="112" t="s">
        <v>51</v>
      </c>
      <c r="K209" s="15"/>
      <c r="M209"/>
      <c r="N209" s="15" t="s">
        <v>14</v>
      </c>
      <c r="O209" s="7" t="s">
        <v>15</v>
      </c>
      <c r="P209" s="16">
        <v>2021</v>
      </c>
      <c r="Q209" s="143">
        <v>0.30227300508520089</v>
      </c>
      <c r="R209" s="143">
        <v>0.37105448147982201</v>
      </c>
      <c r="S209" s="15" t="s">
        <v>13</v>
      </c>
      <c r="T209" s="111" t="s">
        <v>50</v>
      </c>
      <c r="U209" s="112" t="s">
        <v>54</v>
      </c>
      <c r="Y209" s="15"/>
      <c r="Z209" s="15"/>
      <c r="AA209" s="15"/>
    </row>
    <row r="210" spans="4:27" s="11" customFormat="1" x14ac:dyDescent="0.3">
      <c r="D210" s="7" t="s">
        <v>7</v>
      </c>
      <c r="E210" s="12">
        <v>2016</v>
      </c>
      <c r="F210" s="13">
        <f>F209-'Area 2010_12'!$E$11*$AD$13</f>
        <v>6.5353640819568604</v>
      </c>
      <c r="G210" s="13">
        <f>G209-'Area 2010_12'!$F$11*$AD$25</f>
        <v>11.046258248562145</v>
      </c>
      <c r="H210" s="15" t="s">
        <v>87</v>
      </c>
      <c r="I210" s="111" t="s">
        <v>50</v>
      </c>
      <c r="J210" s="112" t="s">
        <v>51</v>
      </c>
      <c r="K210" s="15"/>
      <c r="M210"/>
      <c r="N210" s="15" t="s">
        <v>14</v>
      </c>
      <c r="O210" s="7" t="s">
        <v>15</v>
      </c>
      <c r="P210" s="16">
        <v>2022</v>
      </c>
      <c r="Q210" s="143">
        <v>0.32746242217563426</v>
      </c>
      <c r="R210" s="143">
        <v>0.40197567851980742</v>
      </c>
      <c r="S210" s="15" t="s">
        <v>13</v>
      </c>
      <c r="T210" s="111" t="s">
        <v>50</v>
      </c>
      <c r="U210" s="112" t="s">
        <v>54</v>
      </c>
      <c r="Y210" s="15"/>
      <c r="Z210" s="15"/>
      <c r="AA210" s="15"/>
    </row>
    <row r="211" spans="4:27" s="11" customFormat="1" x14ac:dyDescent="0.3">
      <c r="D211" s="7" t="s">
        <v>7</v>
      </c>
      <c r="E211" s="12">
        <v>2017</v>
      </c>
      <c r="F211" s="13">
        <f>F210-'Area 2010_12'!$E$11*$AD$13</f>
        <v>6.5187936862115334</v>
      </c>
      <c r="G211" s="13">
        <f>G210-'Area 2010_12'!$F$11*$AD$25</f>
        <v>11.018250494382221</v>
      </c>
      <c r="H211" s="15" t="s">
        <v>87</v>
      </c>
      <c r="I211" s="111" t="s">
        <v>50</v>
      </c>
      <c r="J211" s="112" t="s">
        <v>51</v>
      </c>
      <c r="K211" s="15"/>
      <c r="M211"/>
      <c r="N211" s="15" t="s">
        <v>14</v>
      </c>
      <c r="O211" s="7" t="s">
        <v>15</v>
      </c>
      <c r="P211" s="16">
        <v>2023</v>
      </c>
      <c r="Q211" s="143">
        <v>0.35265183926606769</v>
      </c>
      <c r="R211" s="143">
        <v>0.43289688455979258</v>
      </c>
      <c r="S211" s="15" t="s">
        <v>13</v>
      </c>
      <c r="T211" s="111" t="s">
        <v>50</v>
      </c>
      <c r="U211" s="112" t="s">
        <v>54</v>
      </c>
      <c r="Y211" s="15"/>
      <c r="Z211" s="15"/>
      <c r="AA211" s="15"/>
    </row>
    <row r="212" spans="4:27" s="11" customFormat="1" x14ac:dyDescent="0.3">
      <c r="D212" s="7" t="s">
        <v>7</v>
      </c>
      <c r="E212" s="12">
        <v>2018</v>
      </c>
      <c r="F212" s="13">
        <f>F211-'Area 2010_12'!$E$11*$AD$13</f>
        <v>6.5022232904662065</v>
      </c>
      <c r="G212" s="13">
        <f>G211-'Area 2010_12'!$F$11*$AD$25</f>
        <v>10.990242740202296</v>
      </c>
      <c r="H212" s="15" t="s">
        <v>87</v>
      </c>
      <c r="I212" s="111" t="s">
        <v>50</v>
      </c>
      <c r="J212" s="112" t="s">
        <v>51</v>
      </c>
      <c r="K212" s="15"/>
      <c r="M212"/>
      <c r="N212" s="15" t="s">
        <v>14</v>
      </c>
      <c r="O212" s="7" t="s">
        <v>15</v>
      </c>
      <c r="P212" s="16">
        <v>2024</v>
      </c>
      <c r="Q212" s="143">
        <v>0.37784125635650112</v>
      </c>
      <c r="R212" s="143">
        <v>0.46381809059977774</v>
      </c>
      <c r="S212" s="15" t="s">
        <v>13</v>
      </c>
      <c r="T212" s="111" t="s">
        <v>50</v>
      </c>
      <c r="U212" s="112" t="s">
        <v>54</v>
      </c>
      <c r="Y212" s="15"/>
      <c r="Z212" s="15"/>
      <c r="AA212" s="15"/>
    </row>
    <row r="213" spans="4:27" s="11" customFormat="1" x14ac:dyDescent="0.3">
      <c r="D213" s="7" t="s">
        <v>7</v>
      </c>
      <c r="E213" s="12">
        <v>2019</v>
      </c>
      <c r="F213" s="13">
        <f>F212-'Area 2010_12'!$E$11*$AD$13</f>
        <v>6.4856528947208796</v>
      </c>
      <c r="G213" s="13">
        <f>G212-'Area 2010_12'!$F$11*$AD$25</f>
        <v>10.962234986022372</v>
      </c>
      <c r="H213" s="15" t="s">
        <v>87</v>
      </c>
      <c r="I213" s="111" t="s">
        <v>50</v>
      </c>
      <c r="J213" s="112" t="s">
        <v>51</v>
      </c>
      <c r="K213" s="15"/>
      <c r="M213"/>
      <c r="N213" s="15" t="s">
        <v>14</v>
      </c>
      <c r="O213" s="7" t="s">
        <v>15</v>
      </c>
      <c r="P213" s="16">
        <v>2025</v>
      </c>
      <c r="Q213" s="143">
        <v>0.40303067344693455</v>
      </c>
      <c r="R213" s="143">
        <v>0.49473929663976296</v>
      </c>
      <c r="S213" s="15" t="s">
        <v>13</v>
      </c>
      <c r="T213" s="111" t="s">
        <v>50</v>
      </c>
      <c r="U213" s="112" t="s">
        <v>54</v>
      </c>
      <c r="Y213" s="15"/>
      <c r="Z213" s="15"/>
      <c r="AA213" s="15"/>
    </row>
    <row r="214" spans="4:27" s="11" customFormat="1" x14ac:dyDescent="0.3">
      <c r="D214" s="7" t="s">
        <v>7</v>
      </c>
      <c r="E214" s="12">
        <v>2020</v>
      </c>
      <c r="F214" s="13">
        <f>F213-'Area 2010_12'!$E$11*$AD$13</f>
        <v>6.4690824989755527</v>
      </c>
      <c r="G214" s="13">
        <f>G213-'Area 2010_12'!$F$11*$AD$25</f>
        <v>10.934227231842447</v>
      </c>
      <c r="H214" s="15" t="s">
        <v>87</v>
      </c>
      <c r="I214" s="111" t="s">
        <v>50</v>
      </c>
      <c r="J214" s="112" t="s">
        <v>51</v>
      </c>
      <c r="K214" s="15"/>
      <c r="M214"/>
      <c r="N214" s="15" t="s">
        <v>14</v>
      </c>
      <c r="O214" s="7" t="s">
        <v>15</v>
      </c>
      <c r="P214" s="16">
        <v>2026</v>
      </c>
      <c r="Q214" s="143">
        <v>0.42822009053736793</v>
      </c>
      <c r="R214" s="143">
        <v>0.52566050267974818</v>
      </c>
      <c r="S214" s="15" t="s">
        <v>13</v>
      </c>
      <c r="T214" s="111" t="s">
        <v>50</v>
      </c>
      <c r="U214" s="112" t="s">
        <v>54</v>
      </c>
      <c r="Y214" s="15"/>
      <c r="Z214" s="15"/>
      <c r="AA214" s="15"/>
    </row>
    <row r="215" spans="4:27" s="11" customFormat="1" x14ac:dyDescent="0.3">
      <c r="D215" s="7" t="s">
        <v>7</v>
      </c>
      <c r="E215" s="12">
        <v>2021</v>
      </c>
      <c r="F215" s="13">
        <f>F214-'Area 2010_12'!$E$11*$AE$13</f>
        <v>6.4525121032302257</v>
      </c>
      <c r="G215" s="13">
        <f>G214-'Area 2010_12'!$F$11*$AE$25</f>
        <v>10.906219477662523</v>
      </c>
      <c r="H215" s="15" t="s">
        <v>87</v>
      </c>
      <c r="I215" s="111" t="s">
        <v>50</v>
      </c>
      <c r="J215" s="112" t="s">
        <v>51</v>
      </c>
      <c r="K215" s="15"/>
      <c r="M215"/>
      <c r="N215" s="15" t="s">
        <v>14</v>
      </c>
      <c r="O215" s="7" t="s">
        <v>15</v>
      </c>
      <c r="P215" s="16">
        <v>2027</v>
      </c>
      <c r="Q215" s="143">
        <v>0.4534095076278013</v>
      </c>
      <c r="R215" s="143">
        <v>0.55658170871973334</v>
      </c>
      <c r="S215" s="15" t="s">
        <v>13</v>
      </c>
      <c r="T215" s="111" t="s">
        <v>50</v>
      </c>
      <c r="U215" s="112" t="s">
        <v>54</v>
      </c>
      <c r="Y215" s="15"/>
      <c r="Z215" s="15"/>
      <c r="AA215" s="15"/>
    </row>
    <row r="216" spans="4:27" s="11" customFormat="1" x14ac:dyDescent="0.3">
      <c r="D216" s="7" t="s">
        <v>7</v>
      </c>
      <c r="E216" s="12">
        <v>2022</v>
      </c>
      <c r="F216" s="13">
        <f>F215-'Area 2010_12'!$E$11*$AE$13</f>
        <v>6.4359417074848988</v>
      </c>
      <c r="G216" s="13">
        <f>G215-'Area 2010_12'!$F$11*$AE$25</f>
        <v>10.878211723482599</v>
      </c>
      <c r="H216" s="15" t="s">
        <v>87</v>
      </c>
      <c r="I216" s="111" t="s">
        <v>50</v>
      </c>
      <c r="J216" s="112" t="s">
        <v>51</v>
      </c>
      <c r="K216" s="15"/>
      <c r="M216"/>
      <c r="N216" s="15" t="s">
        <v>14</v>
      </c>
      <c r="O216" s="7" t="s">
        <v>15</v>
      </c>
      <c r="P216" s="16">
        <v>2028</v>
      </c>
      <c r="Q216" s="143">
        <v>0.47859892471823473</v>
      </c>
      <c r="R216" s="143">
        <v>0.58750291475971861</v>
      </c>
      <c r="S216" s="15" t="s">
        <v>13</v>
      </c>
      <c r="T216" s="111" t="s">
        <v>50</v>
      </c>
      <c r="U216" s="112" t="s">
        <v>54</v>
      </c>
      <c r="Y216" s="15"/>
      <c r="Z216" s="15"/>
      <c r="AA216" s="15"/>
    </row>
    <row r="217" spans="4:27" s="11" customFormat="1" x14ac:dyDescent="0.3">
      <c r="D217" s="7" t="s">
        <v>7</v>
      </c>
      <c r="E217" s="12">
        <v>2023</v>
      </c>
      <c r="F217" s="13">
        <f>F216-'Area 2010_12'!$E$11*$AE$13</f>
        <v>6.4193713117395719</v>
      </c>
      <c r="G217" s="13">
        <f>G216-'Area 2010_12'!$F$11*$AE$25</f>
        <v>10.850203969302674</v>
      </c>
      <c r="H217" s="15" t="s">
        <v>87</v>
      </c>
      <c r="I217" s="111" t="s">
        <v>50</v>
      </c>
      <c r="J217" s="112" t="s">
        <v>51</v>
      </c>
      <c r="K217" s="15"/>
      <c r="M217"/>
      <c r="N217" s="15" t="s">
        <v>14</v>
      </c>
      <c r="O217" s="7" t="s">
        <v>15</v>
      </c>
      <c r="P217" s="16">
        <v>2029</v>
      </c>
      <c r="Q217" s="143">
        <v>0.50378834180866816</v>
      </c>
      <c r="R217" s="143">
        <v>0.61842412079970388</v>
      </c>
      <c r="S217" s="15" t="s">
        <v>13</v>
      </c>
      <c r="T217" s="111" t="s">
        <v>50</v>
      </c>
      <c r="U217" s="112" t="s">
        <v>54</v>
      </c>
      <c r="Y217" s="15"/>
      <c r="Z217" s="15"/>
      <c r="AA217" s="15"/>
    </row>
    <row r="218" spans="4:27" s="11" customFormat="1" x14ac:dyDescent="0.3">
      <c r="D218" s="7" t="s">
        <v>7</v>
      </c>
      <c r="E218" s="12">
        <v>2024</v>
      </c>
      <c r="F218" s="13">
        <f>F217-'Area 2010_12'!$E$11*$AE$13</f>
        <v>6.4028009159942449</v>
      </c>
      <c r="G218" s="13">
        <f>G217-'Area 2010_12'!$F$11*$AE$25</f>
        <v>10.82219621512275</v>
      </c>
      <c r="H218" s="15" t="s">
        <v>87</v>
      </c>
      <c r="I218" s="111" t="s">
        <v>50</v>
      </c>
      <c r="J218" s="112" t="s">
        <v>51</v>
      </c>
      <c r="K218" s="15"/>
      <c r="M218"/>
      <c r="N218" s="15" t="s">
        <v>14</v>
      </c>
      <c r="O218" s="7" t="s">
        <v>15</v>
      </c>
      <c r="P218" s="16">
        <v>2030</v>
      </c>
      <c r="Q218" s="143">
        <v>0.52897775889910159</v>
      </c>
      <c r="R218" s="143">
        <v>0.64934532683968904</v>
      </c>
      <c r="S218" s="15" t="s">
        <v>13</v>
      </c>
      <c r="T218" s="111" t="s">
        <v>50</v>
      </c>
      <c r="U218" s="112" t="s">
        <v>54</v>
      </c>
      <c r="Y218" s="15"/>
      <c r="Z218" s="15"/>
      <c r="AA218" s="15"/>
    </row>
    <row r="219" spans="4:27" s="11" customFormat="1" x14ac:dyDescent="0.3">
      <c r="D219" s="7" t="s">
        <v>7</v>
      </c>
      <c r="E219" s="12">
        <v>2025</v>
      </c>
      <c r="F219" s="13">
        <f>F218-'Area 2010_12'!$E$11*$AE$13</f>
        <v>6.386230520248918</v>
      </c>
      <c r="G219" s="13">
        <f>G218-'Area 2010_12'!$F$11*$AE$25</f>
        <v>10.794188460942825</v>
      </c>
      <c r="H219" s="15" t="s">
        <v>87</v>
      </c>
      <c r="I219" s="111" t="s">
        <v>50</v>
      </c>
      <c r="J219" s="112" t="s">
        <v>51</v>
      </c>
      <c r="K219" s="15"/>
      <c r="M219"/>
      <c r="N219" s="15" t="s">
        <v>14</v>
      </c>
      <c r="O219" s="7" t="s">
        <v>15</v>
      </c>
      <c r="P219" s="16">
        <v>2031</v>
      </c>
      <c r="Q219" s="143">
        <v>0.55416717598953491</v>
      </c>
      <c r="R219" s="143">
        <v>0.6802665328796742</v>
      </c>
      <c r="S219" s="15" t="s">
        <v>13</v>
      </c>
      <c r="T219" s="111" t="s">
        <v>50</v>
      </c>
      <c r="U219" s="112" t="s">
        <v>54</v>
      </c>
      <c r="Y219" s="15"/>
      <c r="Z219" s="15"/>
      <c r="AA219" s="15"/>
    </row>
    <row r="220" spans="4:27" s="11" customFormat="1" x14ac:dyDescent="0.3">
      <c r="D220" s="7" t="s">
        <v>7</v>
      </c>
      <c r="E220" s="12">
        <v>2026</v>
      </c>
      <c r="F220" s="13">
        <f>F219-'Area 2010_12'!$E$11*$AF$13</f>
        <v>6.3696601245035911</v>
      </c>
      <c r="G220" s="13">
        <f>G219-'Area 2010_12'!$F$11*$AF$25</f>
        <v>10.766180706762901</v>
      </c>
      <c r="H220" s="15" t="s">
        <v>87</v>
      </c>
      <c r="I220" s="111" t="s">
        <v>50</v>
      </c>
      <c r="J220" s="112" t="s">
        <v>51</v>
      </c>
      <c r="K220" s="15"/>
      <c r="M220"/>
      <c r="N220" s="15" t="s">
        <v>14</v>
      </c>
      <c r="O220" s="7" t="s">
        <v>15</v>
      </c>
      <c r="P220" s="16">
        <v>2032</v>
      </c>
      <c r="Q220" s="143">
        <v>0.57935659307996834</v>
      </c>
      <c r="R220" s="143">
        <v>0.71118773891965947</v>
      </c>
      <c r="S220" s="15" t="s">
        <v>13</v>
      </c>
      <c r="T220" s="111" t="s">
        <v>50</v>
      </c>
      <c r="U220" s="112" t="s">
        <v>54</v>
      </c>
      <c r="Y220" s="15"/>
      <c r="Z220" s="15"/>
      <c r="AA220" s="15"/>
    </row>
    <row r="221" spans="4:27" s="11" customFormat="1" x14ac:dyDescent="0.3">
      <c r="D221" s="7" t="s">
        <v>7</v>
      </c>
      <c r="E221" s="12">
        <v>2027</v>
      </c>
      <c r="F221" s="13">
        <f>F220-'Area 2010_12'!$E$11*$AF$13</f>
        <v>6.3530897287582642</v>
      </c>
      <c r="G221" s="13">
        <f>G220-'Area 2010_12'!$F$11*$AF$25</f>
        <v>10.738172952582977</v>
      </c>
      <c r="H221" s="15" t="s">
        <v>87</v>
      </c>
      <c r="I221" s="111" t="s">
        <v>50</v>
      </c>
      <c r="J221" s="112" t="s">
        <v>51</v>
      </c>
      <c r="K221" s="15"/>
      <c r="M221"/>
      <c r="N221" s="15" t="s">
        <v>14</v>
      </c>
      <c r="O221" s="7" t="s">
        <v>15</v>
      </c>
      <c r="P221" s="16">
        <v>2033</v>
      </c>
      <c r="Q221" s="143">
        <v>0.60454601017040177</v>
      </c>
      <c r="R221" s="143">
        <v>0.74210894495964475</v>
      </c>
      <c r="S221" s="15" t="s">
        <v>13</v>
      </c>
      <c r="T221" s="111" t="s">
        <v>50</v>
      </c>
      <c r="U221" s="112" t="s">
        <v>54</v>
      </c>
      <c r="Y221" s="15"/>
      <c r="Z221" s="15"/>
      <c r="AA221" s="15"/>
    </row>
    <row r="222" spans="4:27" s="11" customFormat="1" x14ac:dyDescent="0.3">
      <c r="D222" s="7" t="s">
        <v>7</v>
      </c>
      <c r="E222" s="12">
        <v>2028</v>
      </c>
      <c r="F222" s="13">
        <f>F221-'Area 2010_12'!$E$11*$AF$13</f>
        <v>6.3365193330129372</v>
      </c>
      <c r="G222" s="13">
        <f>G221-'Area 2010_12'!$F$11*$AF$25</f>
        <v>10.710165198403052</v>
      </c>
      <c r="H222" s="15" t="s">
        <v>87</v>
      </c>
      <c r="I222" s="111" t="s">
        <v>50</v>
      </c>
      <c r="J222" s="112" t="s">
        <v>51</v>
      </c>
      <c r="K222" s="15"/>
      <c r="M222"/>
      <c r="N222" s="15" t="s">
        <v>14</v>
      </c>
      <c r="O222" s="7" t="s">
        <v>15</v>
      </c>
      <c r="P222" s="16">
        <v>2034</v>
      </c>
      <c r="Q222" s="143">
        <v>0.62973542816083505</v>
      </c>
      <c r="R222" s="143">
        <v>0.77303015099962991</v>
      </c>
      <c r="S222" s="15" t="s">
        <v>13</v>
      </c>
      <c r="T222" s="111" t="s">
        <v>50</v>
      </c>
      <c r="U222" s="112" t="s">
        <v>54</v>
      </c>
      <c r="Y222" s="15"/>
      <c r="Z222" s="15"/>
      <c r="AA222" s="15"/>
    </row>
    <row r="223" spans="4:27" s="11" customFormat="1" x14ac:dyDescent="0.3">
      <c r="D223" s="7" t="s">
        <v>7</v>
      </c>
      <c r="E223" s="12">
        <v>2029</v>
      </c>
      <c r="F223" s="13">
        <f>F222-'Area 2010_12'!$E$11*$AF$13</f>
        <v>6.3199489372676103</v>
      </c>
      <c r="G223" s="13">
        <f>G222-'Area 2010_12'!$F$11*$AF$25</f>
        <v>10.682157444223128</v>
      </c>
      <c r="H223" s="15" t="s">
        <v>87</v>
      </c>
      <c r="I223" s="111" t="s">
        <v>50</v>
      </c>
      <c r="J223" s="112" t="s">
        <v>51</v>
      </c>
      <c r="K223" s="15"/>
      <c r="M223"/>
      <c r="N223" s="15" t="s">
        <v>14</v>
      </c>
      <c r="O223" s="7" t="s">
        <v>15</v>
      </c>
      <c r="P223" s="16">
        <v>2035</v>
      </c>
      <c r="Q223" s="143">
        <v>0.65492484435126852</v>
      </c>
      <c r="R223" s="143">
        <v>0.80395135703961507</v>
      </c>
      <c r="S223" s="15" t="s">
        <v>13</v>
      </c>
      <c r="T223" s="111" t="s">
        <v>50</v>
      </c>
      <c r="U223" s="112" t="s">
        <v>54</v>
      </c>
      <c r="Y223" s="15"/>
      <c r="Z223" s="15"/>
      <c r="AA223" s="15"/>
    </row>
    <row r="224" spans="4:27" s="11" customFormat="1" x14ac:dyDescent="0.3">
      <c r="D224" s="7" t="s">
        <v>7</v>
      </c>
      <c r="E224" s="12">
        <v>2030</v>
      </c>
      <c r="F224" s="13">
        <f>F223-'Area 2010_12'!$E$11*$AF$13</f>
        <v>6.3033785415222834</v>
      </c>
      <c r="G224" s="13">
        <f>G223-'Area 2010_12'!$F$11*$AF$25</f>
        <v>10.654149690043203</v>
      </c>
      <c r="H224" s="15" t="s">
        <v>87</v>
      </c>
      <c r="I224" s="111" t="s">
        <v>50</v>
      </c>
      <c r="J224" s="112" t="s">
        <v>51</v>
      </c>
      <c r="K224" s="15"/>
      <c r="M224"/>
      <c r="N224" s="15" t="s">
        <v>14</v>
      </c>
      <c r="O224" s="7" t="s">
        <v>15</v>
      </c>
      <c r="P224" s="16">
        <v>2036</v>
      </c>
      <c r="Q224" s="143">
        <v>0.68011426144170195</v>
      </c>
      <c r="R224" s="143">
        <v>0.83488156307960004</v>
      </c>
      <c r="S224" s="15" t="s">
        <v>13</v>
      </c>
      <c r="T224" s="111" t="s">
        <v>50</v>
      </c>
      <c r="U224" s="112" t="s">
        <v>54</v>
      </c>
      <c r="Y224" s="15"/>
      <c r="Z224" s="15"/>
      <c r="AA224" s="15"/>
    </row>
    <row r="225" spans="4:27" s="11" customFormat="1" x14ac:dyDescent="0.3">
      <c r="D225" s="7" t="s">
        <v>7</v>
      </c>
      <c r="E225" s="12">
        <v>2031</v>
      </c>
      <c r="F225" s="13">
        <f>F224-'Area 2010_12'!$E$11*$AG$13</f>
        <v>6.2868081457769565</v>
      </c>
      <c r="G225" s="13">
        <f>G224-'Area 2010_12'!$F$11*$AG$25</f>
        <v>10.626141935863279</v>
      </c>
      <c r="H225" s="15" t="s">
        <v>87</v>
      </c>
      <c r="I225" s="111" t="s">
        <v>50</v>
      </c>
      <c r="J225" s="112" t="s">
        <v>51</v>
      </c>
      <c r="K225" s="15"/>
      <c r="M225"/>
      <c r="N225" s="15" t="s">
        <v>14</v>
      </c>
      <c r="O225" s="7" t="s">
        <v>15</v>
      </c>
      <c r="P225" s="16">
        <v>2037</v>
      </c>
      <c r="Q225" s="143">
        <v>0.70530367853213538</v>
      </c>
      <c r="R225" s="143">
        <v>0.86579376911958561</v>
      </c>
      <c r="S225" s="15" t="s">
        <v>13</v>
      </c>
      <c r="T225" s="111" t="s">
        <v>50</v>
      </c>
      <c r="U225" s="112" t="s">
        <v>54</v>
      </c>
      <c r="Y225" s="15"/>
      <c r="Z225" s="15"/>
      <c r="AA225" s="15"/>
    </row>
    <row r="226" spans="4:27" s="11" customFormat="1" x14ac:dyDescent="0.3">
      <c r="D226" s="7" t="s">
        <v>7</v>
      </c>
      <c r="E226" s="12">
        <v>2032</v>
      </c>
      <c r="F226" s="13">
        <f>F225-'Area 2010_12'!$E$11*$AG$13</f>
        <v>6.2702377500316295</v>
      </c>
      <c r="G226" s="13">
        <f>G225-'Area 2010_12'!$F$11*$AG$25</f>
        <v>10.598134181683355</v>
      </c>
      <c r="H226" s="15" t="s">
        <v>87</v>
      </c>
      <c r="I226" s="111" t="s">
        <v>50</v>
      </c>
      <c r="J226" s="112" t="s">
        <v>51</v>
      </c>
      <c r="K226" s="15"/>
      <c r="M226"/>
      <c r="N226" s="15" t="s">
        <v>14</v>
      </c>
      <c r="O226" s="7" t="s">
        <v>15</v>
      </c>
      <c r="P226" s="16">
        <v>2038</v>
      </c>
      <c r="Q226" s="143">
        <v>0.73049309562256881</v>
      </c>
      <c r="R226" s="143">
        <v>0.89671497515957077</v>
      </c>
      <c r="S226" s="15" t="s">
        <v>13</v>
      </c>
      <c r="T226" s="111" t="s">
        <v>50</v>
      </c>
      <c r="U226" s="112" t="s">
        <v>54</v>
      </c>
      <c r="Y226" s="15"/>
      <c r="Z226" s="15"/>
      <c r="AA226" s="15"/>
    </row>
    <row r="227" spans="4:27" s="11" customFormat="1" x14ac:dyDescent="0.3">
      <c r="D227" s="7" t="s">
        <v>7</v>
      </c>
      <c r="E227" s="12">
        <v>2033</v>
      </c>
      <c r="F227" s="13">
        <f>F226-'Area 2010_12'!$E$11*$AG$13</f>
        <v>6.2536673542863026</v>
      </c>
      <c r="G227" s="13">
        <f>G226-'Area 2010_12'!$F$11*$AG$25</f>
        <v>10.57012642750343</v>
      </c>
      <c r="H227" s="15" t="s">
        <v>87</v>
      </c>
      <c r="I227" s="111" t="s">
        <v>50</v>
      </c>
      <c r="J227" s="112" t="s">
        <v>51</v>
      </c>
      <c r="K227" s="15"/>
      <c r="M227"/>
      <c r="N227" s="15" t="s">
        <v>14</v>
      </c>
      <c r="O227" s="7" t="s">
        <v>15</v>
      </c>
      <c r="P227" s="16">
        <v>2039</v>
      </c>
      <c r="Q227" s="143">
        <v>0.75568251271300224</v>
      </c>
      <c r="R227" s="143">
        <v>0.92763618119955593</v>
      </c>
      <c r="S227" s="15" t="s">
        <v>13</v>
      </c>
      <c r="T227" s="111" t="s">
        <v>50</v>
      </c>
      <c r="U227" s="112" t="s">
        <v>54</v>
      </c>
      <c r="Y227" s="15"/>
      <c r="Z227" s="15"/>
      <c r="AA227" s="15"/>
    </row>
    <row r="228" spans="4:27" s="11" customFormat="1" x14ac:dyDescent="0.3">
      <c r="D228" s="7" t="s">
        <v>7</v>
      </c>
      <c r="E228" s="12">
        <v>2034</v>
      </c>
      <c r="F228" s="13">
        <f>F227-'Area 2010_12'!$E$11*$AG$13</f>
        <v>6.2370969585409757</v>
      </c>
      <c r="G228" s="13">
        <f>G227-'Area 2010_12'!$F$11*$AG$25</f>
        <v>10.542118673323506</v>
      </c>
      <c r="H228" s="15" t="s">
        <v>87</v>
      </c>
      <c r="I228" s="111" t="s">
        <v>50</v>
      </c>
      <c r="J228" s="112" t="s">
        <v>51</v>
      </c>
      <c r="K228" s="15"/>
      <c r="M228"/>
      <c r="N228" s="15" t="s">
        <v>14</v>
      </c>
      <c r="O228" s="7" t="s">
        <v>15</v>
      </c>
      <c r="P228" s="16">
        <v>2040</v>
      </c>
      <c r="Q228" s="143">
        <v>0.78087192980343567</v>
      </c>
      <c r="R228" s="143">
        <v>0.95855738813954094</v>
      </c>
      <c r="S228" s="15" t="s">
        <v>13</v>
      </c>
      <c r="T228" s="111" t="s">
        <v>50</v>
      </c>
      <c r="U228" s="112" t="s">
        <v>54</v>
      </c>
      <c r="Y228" s="15"/>
      <c r="Z228" s="15"/>
      <c r="AA228" s="15"/>
    </row>
    <row r="229" spans="4:27" s="11" customFormat="1" x14ac:dyDescent="0.3">
      <c r="D229" s="7" t="s">
        <v>7</v>
      </c>
      <c r="E229" s="12">
        <v>2035</v>
      </c>
      <c r="F229" s="13">
        <f>F228-'Area 2010_12'!$E$11*$AG$13</f>
        <v>6.2205265627956488</v>
      </c>
      <c r="G229" s="13">
        <f>G228-'Area 2010_12'!$F$11*$AG$25</f>
        <v>10.514110919143581</v>
      </c>
      <c r="H229" s="15" t="s">
        <v>87</v>
      </c>
      <c r="I229" s="111" t="s">
        <v>50</v>
      </c>
      <c r="J229" s="112" t="s">
        <v>51</v>
      </c>
      <c r="K229" s="15"/>
      <c r="M229"/>
      <c r="N229" s="15" t="s">
        <v>14</v>
      </c>
      <c r="O229" s="7" t="s">
        <v>15</v>
      </c>
      <c r="P229" s="16">
        <v>2041</v>
      </c>
      <c r="Q229" s="143">
        <v>0.8060613468938691</v>
      </c>
      <c r="R229" s="143">
        <v>0.98947859327952647</v>
      </c>
      <c r="S229" s="15" t="s">
        <v>13</v>
      </c>
      <c r="T229" s="111" t="s">
        <v>50</v>
      </c>
      <c r="U229" s="112" t="s">
        <v>54</v>
      </c>
      <c r="Y229" s="15"/>
      <c r="Z229" s="15"/>
      <c r="AA229" s="15"/>
    </row>
    <row r="230" spans="4:27" s="11" customFormat="1" x14ac:dyDescent="0.3">
      <c r="D230" s="7" t="s">
        <v>7</v>
      </c>
      <c r="E230" s="12">
        <v>2036</v>
      </c>
      <c r="F230" s="13">
        <f>F229-'Area 2010_12'!$E$11*$AH$13</f>
        <v>6.2039561670503218</v>
      </c>
      <c r="G230" s="13">
        <f>G229-'Area 2010_12'!$F$11*$AH$25</f>
        <v>10.486103164963657</v>
      </c>
      <c r="H230" s="15" t="s">
        <v>87</v>
      </c>
      <c r="I230" s="111" t="s">
        <v>50</v>
      </c>
      <c r="J230" s="112" t="s">
        <v>51</v>
      </c>
      <c r="K230" s="15"/>
      <c r="M230"/>
      <c r="N230" s="15" t="s">
        <v>14</v>
      </c>
      <c r="O230" s="7" t="s">
        <v>15</v>
      </c>
      <c r="P230" s="16">
        <v>2042</v>
      </c>
      <c r="Q230" s="143">
        <v>0.83125076398430253</v>
      </c>
      <c r="R230" s="143">
        <v>1.0203997993195117</v>
      </c>
      <c r="S230" s="15" t="s">
        <v>13</v>
      </c>
      <c r="T230" s="111" t="s">
        <v>50</v>
      </c>
      <c r="U230" s="112" t="s">
        <v>54</v>
      </c>
      <c r="Y230" s="15"/>
      <c r="Z230" s="15"/>
      <c r="AA230" s="15"/>
    </row>
    <row r="231" spans="4:27" s="11" customFormat="1" x14ac:dyDescent="0.3">
      <c r="D231" s="7" t="s">
        <v>7</v>
      </c>
      <c r="E231" s="12">
        <v>2037</v>
      </c>
      <c r="F231" s="13">
        <f>F230-'Area 2010_12'!$E$11*$AH$13</f>
        <v>6.1873857713049949</v>
      </c>
      <c r="G231" s="13">
        <f>G230-'Area 2010_12'!$F$11*$AH$25</f>
        <v>10.458095410783733</v>
      </c>
      <c r="H231" s="15" t="s">
        <v>87</v>
      </c>
      <c r="I231" s="111" t="s">
        <v>50</v>
      </c>
      <c r="J231" s="112" t="s">
        <v>51</v>
      </c>
      <c r="K231" s="15"/>
      <c r="M231"/>
      <c r="N231" s="15" t="s">
        <v>14</v>
      </c>
      <c r="O231" s="7" t="s">
        <v>15</v>
      </c>
      <c r="P231" s="16">
        <v>2043</v>
      </c>
      <c r="Q231" s="143">
        <v>0.85644018107473596</v>
      </c>
      <c r="R231" s="143">
        <v>1.0513210053594968</v>
      </c>
      <c r="S231" s="15" t="s">
        <v>13</v>
      </c>
      <c r="T231" s="111" t="s">
        <v>50</v>
      </c>
      <c r="U231" s="112" t="s">
        <v>54</v>
      </c>
      <c r="Y231" s="15"/>
      <c r="Z231" s="15"/>
      <c r="AA231" s="15"/>
    </row>
    <row r="232" spans="4:27" s="11" customFormat="1" x14ac:dyDescent="0.3">
      <c r="D232" s="7" t="s">
        <v>7</v>
      </c>
      <c r="E232" s="12">
        <v>2038</v>
      </c>
      <c r="F232" s="13">
        <f>F231-'Area 2010_12'!$E$11*$AH$13</f>
        <v>6.170815375559668</v>
      </c>
      <c r="G232" s="13">
        <f>G231-'Area 2010_12'!$F$11*$AH$25</f>
        <v>10.430087656603808</v>
      </c>
      <c r="H232" s="15" t="s">
        <v>87</v>
      </c>
      <c r="I232" s="111" t="s">
        <v>50</v>
      </c>
      <c r="J232" s="112" t="s">
        <v>51</v>
      </c>
      <c r="K232" s="15"/>
      <c r="M232"/>
      <c r="N232" s="15" t="s">
        <v>14</v>
      </c>
      <c r="O232" s="7" t="s">
        <v>15</v>
      </c>
      <c r="P232" s="16">
        <v>2044</v>
      </c>
      <c r="Q232" s="143">
        <v>0.88162959816516939</v>
      </c>
      <c r="R232" s="143">
        <v>1.0822422113994821</v>
      </c>
      <c r="S232" s="15" t="s">
        <v>13</v>
      </c>
      <c r="T232" s="111" t="s">
        <v>50</v>
      </c>
      <c r="U232" s="112" t="s">
        <v>54</v>
      </c>
      <c r="Y232" s="15"/>
      <c r="Z232" s="15"/>
      <c r="AA232" s="15"/>
    </row>
    <row r="233" spans="4:27" s="11" customFormat="1" x14ac:dyDescent="0.3">
      <c r="D233" s="7" t="s">
        <v>7</v>
      </c>
      <c r="E233" s="12">
        <v>2039</v>
      </c>
      <c r="F233" s="13">
        <f>F232-'Area 2010_12'!$E$11*$AH$13</f>
        <v>6.154244979814341</v>
      </c>
      <c r="G233" s="13">
        <f>G232-'Area 2010_12'!$F$11*$AH$25</f>
        <v>10.402079902423884</v>
      </c>
      <c r="H233" s="15" t="s">
        <v>87</v>
      </c>
      <c r="I233" s="111" t="s">
        <v>50</v>
      </c>
      <c r="J233" s="112" t="s">
        <v>51</v>
      </c>
      <c r="K233" s="15"/>
      <c r="M233"/>
      <c r="N233" s="15" t="s">
        <v>14</v>
      </c>
      <c r="O233" s="7" t="s">
        <v>15</v>
      </c>
      <c r="P233" s="16">
        <v>2045</v>
      </c>
      <c r="Q233" s="143">
        <v>0.90681901525560282</v>
      </c>
      <c r="R233" s="143">
        <v>1.1131634174394673</v>
      </c>
      <c r="S233" s="15" t="s">
        <v>13</v>
      </c>
      <c r="T233" s="111" t="s">
        <v>50</v>
      </c>
      <c r="U233" s="112" t="s">
        <v>54</v>
      </c>
      <c r="Y233" s="15"/>
      <c r="Z233" s="15"/>
      <c r="AA233" s="15"/>
    </row>
    <row r="234" spans="4:27" s="11" customFormat="1" x14ac:dyDescent="0.3">
      <c r="D234" s="7" t="s">
        <v>7</v>
      </c>
      <c r="E234" s="12">
        <v>2040</v>
      </c>
      <c r="F234" s="13">
        <f>F233-'Area 2010_12'!$E$11*$AH$13</f>
        <v>6.1376745840690141</v>
      </c>
      <c r="G234" s="13">
        <f>G233-'Area 2010_12'!$F$11*$AH$25</f>
        <v>10.374072148243959</v>
      </c>
      <c r="H234" s="15" t="s">
        <v>87</v>
      </c>
      <c r="I234" s="111" t="s">
        <v>50</v>
      </c>
      <c r="J234" s="112" t="s">
        <v>51</v>
      </c>
      <c r="K234" s="15"/>
      <c r="M234"/>
      <c r="N234" s="15" t="s">
        <v>14</v>
      </c>
      <c r="O234" s="7" t="s">
        <v>15</v>
      </c>
      <c r="P234" s="16">
        <v>2046</v>
      </c>
      <c r="Q234" s="143">
        <v>0.93200843234603625</v>
      </c>
      <c r="R234" s="143">
        <v>1.1440846234794524</v>
      </c>
      <c r="S234" s="15" t="s">
        <v>13</v>
      </c>
      <c r="T234" s="111" t="s">
        <v>50</v>
      </c>
      <c r="U234" s="112" t="s">
        <v>54</v>
      </c>
      <c r="Y234" s="15"/>
      <c r="Z234" s="15"/>
      <c r="AA234" s="15"/>
    </row>
    <row r="235" spans="4:27" s="11" customFormat="1" x14ac:dyDescent="0.3">
      <c r="D235" s="7" t="s">
        <v>7</v>
      </c>
      <c r="E235" s="12">
        <v>2041</v>
      </c>
      <c r="F235" s="13">
        <f>F234-'Area 2010_12'!$E$11*$AI$13</f>
        <v>6.1211041883236872</v>
      </c>
      <c r="G235" s="13">
        <f>G234-'Area 2010_12'!$F$11*$AI$25</f>
        <v>10.346064394064035</v>
      </c>
      <c r="H235" s="15" t="s">
        <v>87</v>
      </c>
      <c r="I235" s="111" t="s">
        <v>50</v>
      </c>
      <c r="J235" s="112" t="s">
        <v>51</v>
      </c>
      <c r="K235" s="15"/>
      <c r="M235"/>
      <c r="N235" s="15" t="s">
        <v>14</v>
      </c>
      <c r="O235" s="7" t="s">
        <v>15</v>
      </c>
      <c r="P235" s="16">
        <v>2047</v>
      </c>
      <c r="Q235" s="143">
        <v>0.95719784943646968</v>
      </c>
      <c r="R235" s="143">
        <v>1.1750058295194377</v>
      </c>
      <c r="S235" s="15" t="s">
        <v>13</v>
      </c>
      <c r="T235" s="111" t="s">
        <v>50</v>
      </c>
      <c r="U235" s="112" t="s">
        <v>54</v>
      </c>
      <c r="Y235" s="15"/>
      <c r="Z235" s="15"/>
      <c r="AA235" s="15"/>
    </row>
    <row r="236" spans="4:27" s="11" customFormat="1" x14ac:dyDescent="0.3">
      <c r="D236" s="7" t="s">
        <v>7</v>
      </c>
      <c r="E236" s="12">
        <v>2042</v>
      </c>
      <c r="F236" s="13">
        <f>F235-'Area 2010_12'!$E$11*$AI$13</f>
        <v>6.1045337925783603</v>
      </c>
      <c r="G236" s="13">
        <f>G235-'Area 2010_12'!$F$11*$AI$25</f>
        <v>10.31805663988411</v>
      </c>
      <c r="H236" s="15" t="s">
        <v>87</v>
      </c>
      <c r="I236" s="111" t="s">
        <v>50</v>
      </c>
      <c r="J236" s="112" t="s">
        <v>51</v>
      </c>
      <c r="K236" s="15"/>
      <c r="M236"/>
      <c r="N236" s="15" t="s">
        <v>14</v>
      </c>
      <c r="O236" s="7" t="s">
        <v>15</v>
      </c>
      <c r="P236" s="16">
        <v>2048</v>
      </c>
      <c r="Q236" s="143">
        <v>0.98238816652690297</v>
      </c>
      <c r="R236" s="143">
        <v>1.2059270355594229</v>
      </c>
      <c r="S236" s="15" t="s">
        <v>13</v>
      </c>
      <c r="T236" s="111" t="s">
        <v>50</v>
      </c>
      <c r="U236" s="112" t="s">
        <v>54</v>
      </c>
      <c r="Y236" s="15"/>
      <c r="Z236" s="15"/>
      <c r="AA236" s="15"/>
    </row>
    <row r="237" spans="4:27" s="11" customFormat="1" x14ac:dyDescent="0.3">
      <c r="D237" s="7" t="s">
        <v>7</v>
      </c>
      <c r="E237" s="12">
        <v>2043</v>
      </c>
      <c r="F237" s="13">
        <f>F236-'Area 2010_12'!$E$11*$AI$13</f>
        <v>6.0879633968330333</v>
      </c>
      <c r="G237" s="13">
        <f>G236-'Area 2010_12'!$F$11*$AI$25</f>
        <v>10.290048885704186</v>
      </c>
      <c r="H237" s="15" t="s">
        <v>87</v>
      </c>
      <c r="I237" s="111" t="s">
        <v>50</v>
      </c>
      <c r="J237" s="112" t="s">
        <v>51</v>
      </c>
      <c r="K237" s="15"/>
      <c r="M237"/>
      <c r="N237" s="15" t="s">
        <v>14</v>
      </c>
      <c r="O237" s="7" t="s">
        <v>15</v>
      </c>
      <c r="P237" s="16">
        <v>2049</v>
      </c>
      <c r="Q237" s="143">
        <v>1.0075766836173365</v>
      </c>
      <c r="R237" s="143">
        <v>1.2368482415994082</v>
      </c>
      <c r="S237" s="15" t="s">
        <v>13</v>
      </c>
      <c r="T237" s="111" t="s">
        <v>50</v>
      </c>
      <c r="U237" s="112" t="s">
        <v>54</v>
      </c>
      <c r="Y237" s="15"/>
      <c r="Z237" s="15"/>
      <c r="AA237" s="15"/>
    </row>
    <row r="238" spans="4:27" s="11" customFormat="1" x14ac:dyDescent="0.3">
      <c r="D238" s="7" t="s">
        <v>7</v>
      </c>
      <c r="E238" s="12">
        <v>2044</v>
      </c>
      <c r="F238" s="13">
        <f>F237-'Area 2010_12'!$E$11*$AI$13</f>
        <v>6.0713930010877064</v>
      </c>
      <c r="G238" s="13">
        <f>G237-'Area 2010_12'!$F$11*$AI$25</f>
        <v>10.262041131524262</v>
      </c>
      <c r="H238" s="15" t="s">
        <v>87</v>
      </c>
      <c r="I238" s="111" t="s">
        <v>50</v>
      </c>
      <c r="J238" s="112" t="s">
        <v>51</v>
      </c>
      <c r="K238" s="15"/>
      <c r="M238"/>
      <c r="N238" s="15" t="s">
        <v>14</v>
      </c>
      <c r="O238" s="7" t="s">
        <v>15</v>
      </c>
      <c r="P238" s="16">
        <v>2050</v>
      </c>
      <c r="Q238" s="143">
        <v>1.03276610070777</v>
      </c>
      <c r="R238" s="143">
        <v>1.2677694476393935</v>
      </c>
      <c r="S238" s="15" t="s">
        <v>13</v>
      </c>
      <c r="T238" s="111" t="s">
        <v>50</v>
      </c>
      <c r="U238" s="112" t="s">
        <v>54</v>
      </c>
      <c r="Y238" s="15"/>
      <c r="Z238" s="15"/>
      <c r="AA238" s="15"/>
    </row>
    <row r="239" spans="4:27" s="11" customFormat="1" x14ac:dyDescent="0.3">
      <c r="D239" s="7" t="s">
        <v>7</v>
      </c>
      <c r="E239" s="12">
        <v>2045</v>
      </c>
      <c r="F239" s="13">
        <f>F238-'Area 2010_12'!$E$11*$AI$13</f>
        <v>6.0548226053423795</v>
      </c>
      <c r="G239" s="13">
        <f>G238-'Area 2010_12'!$F$11*$AI$25</f>
        <v>10.234033377344337</v>
      </c>
      <c r="H239" s="15" t="s">
        <v>87</v>
      </c>
      <c r="I239" s="111" t="s">
        <v>50</v>
      </c>
      <c r="J239" s="112" t="s">
        <v>51</v>
      </c>
      <c r="K239" s="15"/>
      <c r="M239"/>
      <c r="N239"/>
      <c r="O239" s="15"/>
      <c r="P239" s="15"/>
      <c r="Q239" s="15"/>
      <c r="R239" s="15"/>
      <c r="S239" s="15"/>
      <c r="T239" s="14"/>
      <c r="U239" s="14"/>
      <c r="Y239" s="15"/>
      <c r="Z239" s="15"/>
      <c r="AA239" s="15"/>
    </row>
    <row r="240" spans="4:27" s="11" customFormat="1" x14ac:dyDescent="0.3">
      <c r="D240" s="7" t="s">
        <v>7</v>
      </c>
      <c r="E240" s="12">
        <v>2046</v>
      </c>
      <c r="F240" s="13">
        <f>F239-'Area 2010_12'!$E$11*$AJ$13</f>
        <v>6.0382522095970526</v>
      </c>
      <c r="G240" s="13">
        <f>G239-'Area 2010_12'!$F$11*$AJ$25</f>
        <v>10.206025623164413</v>
      </c>
      <c r="H240" s="15" t="s">
        <v>87</v>
      </c>
      <c r="I240" s="111" t="s">
        <v>50</v>
      </c>
      <c r="J240" s="112" t="s">
        <v>51</v>
      </c>
      <c r="K240" s="15"/>
      <c r="M240"/>
      <c r="N240"/>
      <c r="O240"/>
      <c r="P240"/>
      <c r="Q240"/>
      <c r="R240"/>
      <c r="S240"/>
      <c r="T240" s="14"/>
      <c r="U240" s="14"/>
      <c r="Y240" s="15"/>
      <c r="Z240" s="15"/>
      <c r="AA240" s="15"/>
    </row>
    <row r="241" spans="4:27" s="11" customFormat="1" x14ac:dyDescent="0.3">
      <c r="D241" s="7" t="s">
        <v>7</v>
      </c>
      <c r="E241" s="12">
        <v>2047</v>
      </c>
      <c r="F241" s="13">
        <f>F240-'Area 2010_12'!$E$11*$AJ$13</f>
        <v>6.0216818138517256</v>
      </c>
      <c r="G241" s="13">
        <f>G240-'Area 2010_12'!$F$11*$AJ$25</f>
        <v>10.178017868984488</v>
      </c>
      <c r="H241" s="15" t="s">
        <v>87</v>
      </c>
      <c r="I241" s="111" t="s">
        <v>50</v>
      </c>
      <c r="J241" s="112" t="s">
        <v>51</v>
      </c>
      <c r="K241" s="15"/>
      <c r="M241"/>
      <c r="N241"/>
      <c r="O241"/>
      <c r="P241"/>
      <c r="Q241"/>
      <c r="R241"/>
      <c r="S241"/>
      <c r="T241" s="14"/>
      <c r="U241" s="14"/>
      <c r="Y241" s="15"/>
      <c r="Z241" s="15"/>
      <c r="AA241" s="15"/>
    </row>
    <row r="242" spans="4:27" s="11" customFormat="1" x14ac:dyDescent="0.3">
      <c r="D242" s="7" t="s">
        <v>7</v>
      </c>
      <c r="E242" s="12">
        <v>2048</v>
      </c>
      <c r="F242" s="13">
        <f>F241-'Area 2010_12'!$E$11*$AJ$13</f>
        <v>6.0051114181063987</v>
      </c>
      <c r="G242" s="13">
        <f>G241-'Area 2010_12'!$F$11*$AJ$25</f>
        <v>10.150010114804564</v>
      </c>
      <c r="H242" s="15" t="s">
        <v>87</v>
      </c>
      <c r="I242" s="111" t="s">
        <v>50</v>
      </c>
      <c r="J242" s="112" t="s">
        <v>51</v>
      </c>
      <c r="K242" s="15"/>
      <c r="M242"/>
      <c r="N242"/>
      <c r="O242"/>
      <c r="P242"/>
      <c r="Q242"/>
      <c r="R242"/>
      <c r="S242"/>
      <c r="T242" s="14"/>
      <c r="U242" s="14"/>
      <c r="Y242" s="15"/>
      <c r="Z242" s="15"/>
      <c r="AA242" s="15"/>
    </row>
    <row r="243" spans="4:27" s="11" customFormat="1" x14ac:dyDescent="0.3">
      <c r="D243" s="7" t="s">
        <v>7</v>
      </c>
      <c r="E243" s="12">
        <v>2049</v>
      </c>
      <c r="F243" s="13">
        <f>F242-'Area 2010_12'!$E$11*$AJ$13</f>
        <v>5.9885410223610718</v>
      </c>
      <c r="G243" s="13">
        <f>G242-'Area 2010_12'!$F$11*$AJ$25</f>
        <v>10.12200236062464</v>
      </c>
      <c r="H243" s="15" t="s">
        <v>87</v>
      </c>
      <c r="I243" s="111" t="s">
        <v>50</v>
      </c>
      <c r="J243" s="112" t="s">
        <v>51</v>
      </c>
      <c r="K243" s="15"/>
      <c r="M243"/>
      <c r="N243"/>
      <c r="O243"/>
      <c r="P243"/>
      <c r="Q243"/>
      <c r="R243"/>
      <c r="S243"/>
      <c r="T243" s="14"/>
      <c r="U243" s="14"/>
      <c r="Y243" s="15"/>
      <c r="Z243" s="15"/>
      <c r="AA243" s="15"/>
    </row>
    <row r="244" spans="4:27" s="11" customFormat="1" x14ac:dyDescent="0.3">
      <c r="D244" s="7" t="s">
        <v>7</v>
      </c>
      <c r="E244" s="12">
        <v>2050</v>
      </c>
      <c r="F244" s="13">
        <f>F243-'Area 2010_12'!$E$11*$AJ$13</f>
        <v>5.9719706266157448</v>
      </c>
      <c r="G244" s="13">
        <f>G243-'Area 2010_12'!$F$11*$AJ$25</f>
        <v>10.093994606444715</v>
      </c>
      <c r="H244" s="15" t="s">
        <v>87</v>
      </c>
      <c r="I244" s="111" t="s">
        <v>50</v>
      </c>
      <c r="J244" s="112" t="s">
        <v>51</v>
      </c>
      <c r="K244" s="15"/>
      <c r="M244"/>
      <c r="N244"/>
      <c r="O244"/>
      <c r="P244"/>
      <c r="Q244"/>
      <c r="R244"/>
      <c r="S244"/>
      <c r="T244" s="14"/>
      <c r="U244" s="14"/>
      <c r="Y244" s="15"/>
      <c r="Z244" s="15"/>
      <c r="AA244" s="15"/>
    </row>
    <row r="245" spans="4:27" s="11" customFormat="1" x14ac:dyDescent="0.3">
      <c r="D245" s="7" t="s">
        <v>7</v>
      </c>
      <c r="E245" s="12">
        <v>2011</v>
      </c>
      <c r="F245" s="13">
        <f>'Area 2010_12'!$E$12-'Area 2010_12'!$E$12*$AB$14</f>
        <v>1.4199171808931133</v>
      </c>
      <c r="G245" s="13">
        <f>'Area 2010_12'!$F$12-'Area 2010_12'!$F$12*$AB$26</f>
        <v>3.7450233427335129</v>
      </c>
      <c r="H245" s="15" t="s">
        <v>88</v>
      </c>
      <c r="I245" s="111" t="s">
        <v>50</v>
      </c>
      <c r="J245" s="112" t="s">
        <v>51</v>
      </c>
      <c r="K245" s="15"/>
      <c r="M245"/>
      <c r="N245"/>
      <c r="O245"/>
      <c r="P245"/>
      <c r="Q245"/>
      <c r="R245"/>
      <c r="S245"/>
      <c r="T245" s="14"/>
      <c r="U245" s="14"/>
      <c r="Y245" s="15"/>
      <c r="Z245" s="15"/>
      <c r="AA245" s="15"/>
    </row>
    <row r="246" spans="4:27" s="11" customFormat="1" x14ac:dyDescent="0.3">
      <c r="D246" s="7" t="s">
        <v>7</v>
      </c>
      <c r="E246" s="12">
        <v>2012</v>
      </c>
      <c r="F246" s="13">
        <f>F245-'Area 2010_12'!$E$12*$AB$14</f>
        <v>1.4166438426992132</v>
      </c>
      <c r="G246" s="13">
        <f>G245-'Area 2010_12'!$F$12*$AB$26</f>
        <v>3.73186972336616</v>
      </c>
      <c r="H246" s="15" t="s">
        <v>88</v>
      </c>
      <c r="I246" s="111" t="s">
        <v>50</v>
      </c>
      <c r="J246" s="112" t="s">
        <v>51</v>
      </c>
      <c r="K246" s="15"/>
      <c r="M246"/>
      <c r="N246"/>
      <c r="O246"/>
      <c r="P246"/>
      <c r="Q246"/>
      <c r="R246"/>
      <c r="S246"/>
      <c r="T246" s="14"/>
      <c r="U246" s="14"/>
      <c r="Y246" s="15"/>
      <c r="Z246" s="15"/>
      <c r="AA246" s="15"/>
    </row>
    <row r="247" spans="4:27" s="11" customFormat="1" x14ac:dyDescent="0.3">
      <c r="D247" s="7" t="s">
        <v>7</v>
      </c>
      <c r="E247" s="12">
        <v>2013</v>
      </c>
      <c r="F247" s="13">
        <f>F246-'Area 2010_12'!$E$12*$AC$14</f>
        <v>1.4133705045053131</v>
      </c>
      <c r="G247" s="13">
        <f>G246-'Area 2010_12'!$F$12*$AC$26</f>
        <v>3.718716103998807</v>
      </c>
      <c r="H247" s="15" t="s">
        <v>88</v>
      </c>
      <c r="I247" s="111" t="s">
        <v>50</v>
      </c>
      <c r="J247" s="112" t="s">
        <v>51</v>
      </c>
      <c r="K247" s="15"/>
      <c r="M247"/>
      <c r="N247"/>
      <c r="O247"/>
      <c r="P247"/>
      <c r="Q247"/>
      <c r="R247"/>
      <c r="S247"/>
      <c r="T247" s="14"/>
      <c r="U247" s="14"/>
      <c r="Y247" s="15"/>
      <c r="Z247" s="15"/>
      <c r="AA247" s="15"/>
    </row>
    <row r="248" spans="4:27" s="11" customFormat="1" x14ac:dyDescent="0.3">
      <c r="D248" s="7" t="s">
        <v>7</v>
      </c>
      <c r="E248" s="12">
        <v>2014</v>
      </c>
      <c r="F248" s="13">
        <f>F247-'Area 2010_12'!$E$12*$AC$14</f>
        <v>1.410097166311413</v>
      </c>
      <c r="G248" s="13">
        <f>G247-'Area 2010_12'!$F$12*$AC$26</f>
        <v>3.7055624846314541</v>
      </c>
      <c r="H248" s="15" t="s">
        <v>88</v>
      </c>
      <c r="I248" s="111" t="s">
        <v>50</v>
      </c>
      <c r="J248" s="112" t="s">
        <v>51</v>
      </c>
      <c r="K248" s="15"/>
      <c r="M248"/>
      <c r="N248"/>
      <c r="O248"/>
      <c r="P248"/>
      <c r="Q248"/>
      <c r="R248"/>
      <c r="S248"/>
      <c r="T248" s="14"/>
      <c r="U248" s="14"/>
      <c r="Y248" s="15"/>
      <c r="Z248" s="15"/>
      <c r="AA248" s="15"/>
    </row>
    <row r="249" spans="4:27" s="11" customFormat="1" x14ac:dyDescent="0.3">
      <c r="D249" s="7" t="s">
        <v>7</v>
      </c>
      <c r="E249" s="12">
        <v>2015</v>
      </c>
      <c r="F249" s="13">
        <f>F248-'Area 2010_12'!$E$12*$AC$14</f>
        <v>1.4068238281175129</v>
      </c>
      <c r="G249" s="13">
        <f>G248-'Area 2010_12'!$F$12*$AC$26</f>
        <v>3.6924088652641012</v>
      </c>
      <c r="H249" s="15" t="s">
        <v>88</v>
      </c>
      <c r="I249" s="111" t="s">
        <v>50</v>
      </c>
      <c r="J249" s="112" t="s">
        <v>51</v>
      </c>
      <c r="K249" s="15"/>
      <c r="M249"/>
      <c r="N249"/>
      <c r="O249"/>
      <c r="P249"/>
      <c r="Q249"/>
      <c r="R249"/>
      <c r="S249"/>
      <c r="T249" s="14"/>
      <c r="U249" s="14"/>
      <c r="Y249" s="15"/>
      <c r="Z249" s="15"/>
      <c r="AA249" s="15"/>
    </row>
    <row r="250" spans="4:27" s="11" customFormat="1" x14ac:dyDescent="0.3">
      <c r="D250" s="7" t="s">
        <v>7</v>
      </c>
      <c r="E250" s="12">
        <v>2016</v>
      </c>
      <c r="F250" s="13">
        <f>F249-'Area 2010_12'!$E$12*$AD$14</f>
        <v>1.4032658518197954</v>
      </c>
      <c r="G250" s="13">
        <f>G249-'Area 2010_12'!$F$12*$AD$26</f>
        <v>3.6830134228588491</v>
      </c>
      <c r="H250" s="15" t="s">
        <v>88</v>
      </c>
      <c r="I250" s="111" t="s">
        <v>50</v>
      </c>
      <c r="J250" s="112" t="s">
        <v>51</v>
      </c>
      <c r="K250" s="15"/>
      <c r="M250"/>
      <c r="N250"/>
      <c r="O250"/>
      <c r="P250"/>
      <c r="Q250"/>
      <c r="R250"/>
      <c r="S250"/>
      <c r="T250" s="14"/>
      <c r="U250" s="14"/>
      <c r="Y250" s="15"/>
      <c r="Z250" s="15"/>
      <c r="AA250" s="15"/>
    </row>
    <row r="251" spans="4:27" s="11" customFormat="1" x14ac:dyDescent="0.3">
      <c r="D251" s="7" t="s">
        <v>7</v>
      </c>
      <c r="E251" s="12">
        <v>2017</v>
      </c>
      <c r="F251" s="13">
        <f>F250-'Area 2010_12'!$E$12*$AD$14</f>
        <v>1.3997078755220778</v>
      </c>
      <c r="G251" s="13">
        <f>G250-'Area 2010_12'!$F$12*$AD$26</f>
        <v>3.6736179804535971</v>
      </c>
      <c r="H251" s="15" t="s">
        <v>88</v>
      </c>
      <c r="I251" s="111" t="s">
        <v>50</v>
      </c>
      <c r="J251" s="112" t="s">
        <v>51</v>
      </c>
      <c r="K251" s="15"/>
      <c r="M251"/>
      <c r="N251"/>
      <c r="O251"/>
      <c r="P251"/>
      <c r="Q251"/>
      <c r="R251"/>
      <c r="S251"/>
      <c r="T251" s="14"/>
      <c r="U251" s="14"/>
      <c r="Y251" s="15"/>
      <c r="Z251" s="15"/>
      <c r="AA251" s="15"/>
    </row>
    <row r="252" spans="4:27" s="11" customFormat="1" x14ac:dyDescent="0.3">
      <c r="D252" s="7" t="s">
        <v>7</v>
      </c>
      <c r="E252" s="12">
        <v>2018</v>
      </c>
      <c r="F252" s="13">
        <f>F251-'Area 2010_12'!$E$12*$AD$14</f>
        <v>1.3961498992243602</v>
      </c>
      <c r="G252" s="13">
        <f>G251-'Area 2010_12'!$F$12*$AD$26</f>
        <v>3.6642225380483451</v>
      </c>
      <c r="H252" s="15" t="s">
        <v>88</v>
      </c>
      <c r="I252" s="111" t="s">
        <v>50</v>
      </c>
      <c r="J252" s="112" t="s">
        <v>51</v>
      </c>
      <c r="K252" s="15"/>
      <c r="M252"/>
      <c r="N252"/>
      <c r="O252"/>
      <c r="P252"/>
      <c r="Q252"/>
      <c r="R252"/>
      <c r="S252"/>
      <c r="T252" s="14"/>
      <c r="U252" s="14"/>
      <c r="Y252" s="15"/>
      <c r="Z252" s="15"/>
      <c r="AA252" s="15"/>
    </row>
    <row r="253" spans="4:27" s="11" customFormat="1" x14ac:dyDescent="0.3">
      <c r="D253" s="7" t="s">
        <v>7</v>
      </c>
      <c r="E253" s="12">
        <v>2019</v>
      </c>
      <c r="F253" s="13">
        <f>F252-'Area 2010_12'!$E$12*$AD$14</f>
        <v>1.3925919229266426</v>
      </c>
      <c r="G253" s="13">
        <f>G252-'Area 2010_12'!$F$12*$AD$26</f>
        <v>3.654827095643093</v>
      </c>
      <c r="H253" s="15" t="s">
        <v>88</v>
      </c>
      <c r="I253" s="111" t="s">
        <v>50</v>
      </c>
      <c r="J253" s="112" t="s">
        <v>51</v>
      </c>
      <c r="K253" s="15"/>
      <c r="M253"/>
      <c r="N253"/>
      <c r="O253"/>
      <c r="P253"/>
      <c r="Q253"/>
      <c r="R253"/>
      <c r="S253"/>
      <c r="T253" s="14"/>
      <c r="U253" s="14"/>
      <c r="Y253" s="15"/>
      <c r="Z253" s="15"/>
      <c r="AA253" s="15"/>
    </row>
    <row r="254" spans="4:27" s="11" customFormat="1" x14ac:dyDescent="0.3">
      <c r="D254" s="7" t="s">
        <v>7</v>
      </c>
      <c r="E254" s="12">
        <v>2020</v>
      </c>
      <c r="F254" s="13">
        <f>F253-'Area 2010_12'!$E$12*$AD$14</f>
        <v>1.389033946628925</v>
      </c>
      <c r="G254" s="13">
        <f>G253-'Area 2010_12'!$F$12*$AD$26</f>
        <v>3.645431653237841</v>
      </c>
      <c r="H254" s="15" t="s">
        <v>88</v>
      </c>
      <c r="I254" s="111" t="s">
        <v>50</v>
      </c>
      <c r="J254" s="112" t="s">
        <v>51</v>
      </c>
      <c r="K254" s="15"/>
      <c r="M254"/>
      <c r="N254"/>
      <c r="O254"/>
      <c r="P254"/>
      <c r="Q254"/>
      <c r="R254"/>
      <c r="S254"/>
      <c r="T254" s="14"/>
      <c r="U254" s="14"/>
      <c r="Y254" s="15"/>
      <c r="Z254" s="15"/>
      <c r="AA254" s="15"/>
    </row>
    <row r="255" spans="4:27" s="11" customFormat="1" x14ac:dyDescent="0.3">
      <c r="D255" s="7" t="s">
        <v>7</v>
      </c>
      <c r="E255" s="12">
        <v>2021</v>
      </c>
      <c r="F255" s="13">
        <f>F254-'Area 2010_12'!$E$12*$AE$14</f>
        <v>1.3854759703312074</v>
      </c>
      <c r="G255" s="13">
        <f>G254-'Area 2010_12'!$F$12*$AE$26</f>
        <v>3.636036210832589</v>
      </c>
      <c r="H255" s="15" t="s">
        <v>88</v>
      </c>
      <c r="I255" s="111" t="s">
        <v>50</v>
      </c>
      <c r="J255" s="112" t="s">
        <v>51</v>
      </c>
      <c r="K255" s="15"/>
      <c r="M255"/>
      <c r="N255"/>
      <c r="O255"/>
      <c r="P255"/>
      <c r="Q255"/>
      <c r="R255"/>
      <c r="S255"/>
      <c r="T255" s="14"/>
      <c r="U255" s="14"/>
      <c r="Y255" s="15"/>
      <c r="Z255" s="15"/>
      <c r="AA255" s="15"/>
    </row>
    <row r="256" spans="4:27" s="11" customFormat="1" x14ac:dyDescent="0.3">
      <c r="D256" s="7" t="s">
        <v>7</v>
      </c>
      <c r="E256" s="12">
        <v>2022</v>
      </c>
      <c r="F256" s="13">
        <f>F255-'Area 2010_12'!$E$12*$AE$14</f>
        <v>1.3819179940334898</v>
      </c>
      <c r="G256" s="13">
        <f>G255-'Area 2010_12'!$F$12*$AE$26</f>
        <v>3.626640768427337</v>
      </c>
      <c r="H256" s="15" t="s">
        <v>88</v>
      </c>
      <c r="I256" s="111" t="s">
        <v>50</v>
      </c>
      <c r="J256" s="112" t="s">
        <v>51</v>
      </c>
      <c r="K256" s="15"/>
      <c r="M256"/>
      <c r="N256"/>
      <c r="O256"/>
      <c r="P256"/>
      <c r="Q256"/>
      <c r="R256"/>
      <c r="S256"/>
      <c r="T256" s="14"/>
      <c r="U256" s="14"/>
      <c r="Y256" s="15"/>
      <c r="Z256" s="15"/>
      <c r="AA256" s="15"/>
    </row>
    <row r="257" spans="4:27" s="11" customFormat="1" x14ac:dyDescent="0.3">
      <c r="D257" s="7" t="s">
        <v>7</v>
      </c>
      <c r="E257" s="12">
        <v>2023</v>
      </c>
      <c r="F257" s="13">
        <f>F256-'Area 2010_12'!$E$12*$AE$14</f>
        <v>1.3783600177357722</v>
      </c>
      <c r="G257" s="13">
        <f>G256-'Area 2010_12'!$F$12*$AE$26</f>
        <v>3.6172453260220849</v>
      </c>
      <c r="H257" s="15" t="s">
        <v>88</v>
      </c>
      <c r="I257" s="111" t="s">
        <v>50</v>
      </c>
      <c r="J257" s="112" t="s">
        <v>51</v>
      </c>
      <c r="K257" s="15"/>
      <c r="M257"/>
      <c r="N257"/>
      <c r="O257"/>
      <c r="P257"/>
      <c r="Q257"/>
      <c r="R257"/>
      <c r="S257"/>
      <c r="T257" s="14"/>
      <c r="U257" s="14"/>
      <c r="Y257" s="15"/>
      <c r="Z257" s="15"/>
      <c r="AA257" s="15"/>
    </row>
    <row r="258" spans="4:27" s="11" customFormat="1" x14ac:dyDescent="0.3">
      <c r="D258" s="7" t="s">
        <v>7</v>
      </c>
      <c r="E258" s="12">
        <v>2024</v>
      </c>
      <c r="F258" s="13">
        <f>F257-'Area 2010_12'!$E$12*$AE$14</f>
        <v>1.3748020414380546</v>
      </c>
      <c r="G258" s="13">
        <f>G257-'Area 2010_12'!$F$12*$AE$26</f>
        <v>3.6078498836168329</v>
      </c>
      <c r="H258" s="15" t="s">
        <v>88</v>
      </c>
      <c r="I258" s="111" t="s">
        <v>50</v>
      </c>
      <c r="J258" s="112" t="s">
        <v>51</v>
      </c>
      <c r="K258" s="15"/>
      <c r="M258"/>
      <c r="N258"/>
      <c r="O258"/>
      <c r="P258"/>
      <c r="Q258"/>
      <c r="R258"/>
      <c r="S258"/>
      <c r="T258" s="14"/>
      <c r="U258" s="14"/>
      <c r="Y258" s="15"/>
      <c r="Z258" s="15"/>
      <c r="AA258" s="15"/>
    </row>
    <row r="259" spans="4:27" s="11" customFormat="1" x14ac:dyDescent="0.3">
      <c r="D259" s="7" t="s">
        <v>7</v>
      </c>
      <c r="E259" s="12">
        <v>2025</v>
      </c>
      <c r="F259" s="13">
        <f>F258-'Area 2010_12'!$E$12*$AE$14</f>
        <v>1.371244065140337</v>
      </c>
      <c r="G259" s="13">
        <f>G258-'Area 2010_12'!$F$12*$AE$26</f>
        <v>3.5984544412115809</v>
      </c>
      <c r="H259" s="15" t="s">
        <v>88</v>
      </c>
      <c r="I259" s="111" t="s">
        <v>50</v>
      </c>
      <c r="J259" s="112" t="s">
        <v>51</v>
      </c>
      <c r="K259" s="15"/>
      <c r="M259"/>
      <c r="N259"/>
      <c r="O259"/>
      <c r="P259"/>
      <c r="Q259"/>
      <c r="R259"/>
      <c r="S259"/>
      <c r="T259" s="14"/>
      <c r="U259" s="14"/>
      <c r="Y259" s="15"/>
      <c r="Z259" s="15"/>
      <c r="AA259" s="15"/>
    </row>
    <row r="260" spans="4:27" s="11" customFormat="1" x14ac:dyDescent="0.3">
      <c r="D260" s="7" t="s">
        <v>7</v>
      </c>
      <c r="E260" s="12">
        <v>2026</v>
      </c>
      <c r="F260" s="13">
        <f>F259-'Area 2010_12'!$E$12*$AF$14</f>
        <v>1.3676860888426194</v>
      </c>
      <c r="G260" s="13">
        <f>G259-'Area 2010_12'!$F$12*$AF$26</f>
        <v>3.5890589988063288</v>
      </c>
      <c r="H260" s="15" t="s">
        <v>88</v>
      </c>
      <c r="I260" s="111" t="s">
        <v>50</v>
      </c>
      <c r="J260" s="112" t="s">
        <v>51</v>
      </c>
      <c r="K260" s="15"/>
      <c r="M260"/>
      <c r="N260"/>
      <c r="O260"/>
      <c r="P260"/>
      <c r="Q260"/>
      <c r="R260"/>
      <c r="S260"/>
      <c r="T260" s="14"/>
      <c r="U260" s="14"/>
      <c r="Y260" s="15"/>
      <c r="Z260" s="15"/>
      <c r="AA260" s="15"/>
    </row>
    <row r="261" spans="4:27" s="11" customFormat="1" x14ac:dyDescent="0.3">
      <c r="D261" s="7" t="s">
        <v>7</v>
      </c>
      <c r="E261" s="12">
        <v>2027</v>
      </c>
      <c r="F261" s="13">
        <f>F260-'Area 2010_12'!$E$12*$AF$14</f>
        <v>1.3641281125449018</v>
      </c>
      <c r="G261" s="13">
        <f>G260-'Area 2010_12'!$F$12*$AF$26</f>
        <v>3.5796635564010768</v>
      </c>
      <c r="H261" s="15" t="s">
        <v>88</v>
      </c>
      <c r="I261" s="111" t="s">
        <v>50</v>
      </c>
      <c r="J261" s="112" t="s">
        <v>51</v>
      </c>
      <c r="K261" s="15"/>
      <c r="M261"/>
      <c r="N261"/>
      <c r="O261"/>
      <c r="P261"/>
      <c r="Q261"/>
      <c r="R261"/>
      <c r="S261"/>
      <c r="T261" s="14"/>
      <c r="U261" s="14"/>
      <c r="Y261" s="15"/>
      <c r="Z261" s="15"/>
      <c r="AA261" s="15"/>
    </row>
    <row r="262" spans="4:27" s="11" customFormat="1" x14ac:dyDescent="0.3">
      <c r="D262" s="7" t="s">
        <v>7</v>
      </c>
      <c r="E262" s="12">
        <v>2028</v>
      </c>
      <c r="F262" s="13">
        <f>F261-'Area 2010_12'!$E$12*$AF$14</f>
        <v>1.3605701362471843</v>
      </c>
      <c r="G262" s="13">
        <f>G261-'Area 2010_12'!$F$12*$AF$26</f>
        <v>3.5702681139958248</v>
      </c>
      <c r="H262" s="15" t="s">
        <v>88</v>
      </c>
      <c r="I262" s="111" t="s">
        <v>50</v>
      </c>
      <c r="J262" s="112" t="s">
        <v>51</v>
      </c>
      <c r="K262" s="15"/>
      <c r="M262"/>
      <c r="N262"/>
      <c r="O262"/>
      <c r="P262"/>
      <c r="Q262"/>
      <c r="R262"/>
      <c r="S262"/>
      <c r="T262" s="14"/>
      <c r="U262" s="14"/>
      <c r="Y262" s="15"/>
      <c r="Z262" s="15"/>
      <c r="AA262" s="15"/>
    </row>
    <row r="263" spans="4:27" s="11" customFormat="1" x14ac:dyDescent="0.3">
      <c r="D263" s="7" t="s">
        <v>7</v>
      </c>
      <c r="E263" s="12">
        <v>2029</v>
      </c>
      <c r="F263" s="13">
        <f>F262-'Area 2010_12'!$E$12*$AF$14</f>
        <v>1.3570121599494667</v>
      </c>
      <c r="G263" s="13">
        <f>G262-'Area 2010_12'!$F$12*$AF$26</f>
        <v>3.5608726715905727</v>
      </c>
      <c r="H263" s="15" t="s">
        <v>88</v>
      </c>
      <c r="I263" s="111" t="s">
        <v>50</v>
      </c>
      <c r="J263" s="112" t="s">
        <v>51</v>
      </c>
      <c r="K263" s="15"/>
      <c r="M263"/>
      <c r="N263"/>
      <c r="O263"/>
      <c r="P263"/>
      <c r="Q263"/>
      <c r="R263"/>
      <c r="S263"/>
      <c r="T263" s="14"/>
      <c r="U263" s="14"/>
      <c r="Y263" s="15"/>
      <c r="Z263" s="15"/>
      <c r="AA263" s="15"/>
    </row>
    <row r="264" spans="4:27" s="11" customFormat="1" x14ac:dyDescent="0.3">
      <c r="D264" s="7" t="s">
        <v>7</v>
      </c>
      <c r="E264" s="12">
        <v>2030</v>
      </c>
      <c r="F264" s="13">
        <f>F263-'Area 2010_12'!$E$12*$AF$14</f>
        <v>1.3534541836517491</v>
      </c>
      <c r="G264" s="13">
        <f>G263-'Area 2010_12'!$F$12*$AF$26</f>
        <v>3.5514772291853207</v>
      </c>
      <c r="H264" s="15" t="s">
        <v>88</v>
      </c>
      <c r="I264" s="111" t="s">
        <v>50</v>
      </c>
      <c r="J264" s="112" t="s">
        <v>51</v>
      </c>
      <c r="K264" s="15"/>
      <c r="M264"/>
      <c r="N264"/>
      <c r="O264"/>
      <c r="P264"/>
      <c r="Q264"/>
      <c r="R264"/>
      <c r="S264"/>
      <c r="T264" s="14"/>
      <c r="U264" s="14"/>
      <c r="Y264" s="15"/>
      <c r="Z264" s="15"/>
      <c r="AA264" s="15"/>
    </row>
    <row r="265" spans="4:27" s="11" customFormat="1" x14ac:dyDescent="0.3">
      <c r="D265" s="7" t="s">
        <v>7</v>
      </c>
      <c r="E265" s="12">
        <v>2031</v>
      </c>
      <c r="F265" s="13">
        <f>F264-'Area 2010_12'!$E$12*$AG$14</f>
        <v>1.3498962073540315</v>
      </c>
      <c r="G265" s="13">
        <f>G264-'Area 2010_12'!$F$12*$AG$26</f>
        <v>3.5420817867800687</v>
      </c>
      <c r="H265" s="15" t="s">
        <v>88</v>
      </c>
      <c r="I265" s="111" t="s">
        <v>50</v>
      </c>
      <c r="J265" s="112" t="s">
        <v>51</v>
      </c>
      <c r="K265" s="15"/>
      <c r="M265"/>
      <c r="N265"/>
      <c r="O265"/>
      <c r="P265"/>
      <c r="Q265"/>
      <c r="R265"/>
      <c r="S265"/>
      <c r="T265" s="14"/>
      <c r="U265" s="14"/>
      <c r="Y265" s="15"/>
      <c r="Z265" s="15"/>
      <c r="AA265" s="15"/>
    </row>
    <row r="266" spans="4:27" s="11" customFormat="1" x14ac:dyDescent="0.3">
      <c r="D266" s="7" t="s">
        <v>7</v>
      </c>
      <c r="E266" s="12">
        <v>2032</v>
      </c>
      <c r="F266" s="13">
        <f>F265-'Area 2010_12'!$E$12*$AG$14</f>
        <v>1.3463382310563139</v>
      </c>
      <c r="G266" s="13">
        <f>G265-'Area 2010_12'!$F$12*$AG$26</f>
        <v>3.5326863443748167</v>
      </c>
      <c r="H266" s="15" t="s">
        <v>88</v>
      </c>
      <c r="I266" s="111" t="s">
        <v>50</v>
      </c>
      <c r="J266" s="112" t="s">
        <v>51</v>
      </c>
      <c r="K266" s="15"/>
      <c r="M266"/>
      <c r="N266"/>
      <c r="O266"/>
      <c r="P266"/>
      <c r="Q266"/>
      <c r="R266"/>
      <c r="S266"/>
      <c r="T266" s="14"/>
      <c r="U266" s="14"/>
      <c r="Y266" s="15"/>
      <c r="Z266" s="15"/>
      <c r="AA266" s="15"/>
    </row>
    <row r="267" spans="4:27" s="11" customFormat="1" x14ac:dyDescent="0.3">
      <c r="D267" s="7" t="s">
        <v>7</v>
      </c>
      <c r="E267" s="12">
        <v>2033</v>
      </c>
      <c r="F267" s="13">
        <f>F266-'Area 2010_12'!$E$12*$AG$14</f>
        <v>1.3427802547585963</v>
      </c>
      <c r="G267" s="13">
        <f>G266-'Area 2010_12'!$F$12*$AG$26</f>
        <v>3.5232909019695646</v>
      </c>
      <c r="H267" s="15" t="s">
        <v>88</v>
      </c>
      <c r="I267" s="111" t="s">
        <v>50</v>
      </c>
      <c r="J267" s="112" t="s">
        <v>51</v>
      </c>
      <c r="K267" s="15"/>
      <c r="M267"/>
      <c r="N267"/>
      <c r="O267"/>
      <c r="P267"/>
      <c r="Q267"/>
      <c r="R267"/>
      <c r="S267"/>
      <c r="T267" s="14"/>
      <c r="U267" s="14"/>
      <c r="Y267" s="15"/>
      <c r="Z267" s="15"/>
      <c r="AA267" s="15"/>
    </row>
    <row r="268" spans="4:27" s="11" customFormat="1" x14ac:dyDescent="0.3">
      <c r="D268" s="7" t="s">
        <v>7</v>
      </c>
      <c r="E268" s="12">
        <v>2034</v>
      </c>
      <c r="F268" s="13">
        <f>F267-'Area 2010_12'!$E$12*$AG$14</f>
        <v>1.3392222784608787</v>
      </c>
      <c r="G268" s="13">
        <f>G267-'Area 2010_12'!$F$12*$AG$26</f>
        <v>3.5138954595643126</v>
      </c>
      <c r="H268" s="15" t="s">
        <v>88</v>
      </c>
      <c r="I268" s="111" t="s">
        <v>50</v>
      </c>
      <c r="J268" s="112" t="s">
        <v>51</v>
      </c>
      <c r="K268" s="15"/>
      <c r="M268"/>
      <c r="N268"/>
      <c r="O268"/>
      <c r="P268"/>
      <c r="Q268"/>
      <c r="R268"/>
      <c r="S268"/>
      <c r="T268" s="14"/>
      <c r="U268" s="14"/>
      <c r="Y268" s="15"/>
      <c r="Z268" s="15"/>
      <c r="AA268" s="15"/>
    </row>
    <row r="269" spans="4:27" s="11" customFormat="1" x14ac:dyDescent="0.3">
      <c r="D269" s="7" t="s">
        <v>7</v>
      </c>
      <c r="E269" s="12">
        <v>2035</v>
      </c>
      <c r="F269" s="13">
        <f>F268-'Area 2010_12'!$E$12*$AG$14</f>
        <v>1.3356643021631611</v>
      </c>
      <c r="G269" s="13">
        <f>G268-'Area 2010_12'!$F$12*$AG$26</f>
        <v>3.5045000171590606</v>
      </c>
      <c r="H269" s="15" t="s">
        <v>88</v>
      </c>
      <c r="I269" s="111" t="s">
        <v>50</v>
      </c>
      <c r="J269" s="112" t="s">
        <v>51</v>
      </c>
      <c r="K269" s="15"/>
      <c r="M269"/>
      <c r="N269"/>
      <c r="O269"/>
      <c r="P269"/>
      <c r="Q269"/>
      <c r="R269"/>
      <c r="S269"/>
      <c r="T269" s="14"/>
      <c r="U269" s="14"/>
      <c r="Y269" s="15"/>
      <c r="Z269" s="15"/>
      <c r="AA269" s="15"/>
    </row>
    <row r="270" spans="4:27" s="11" customFormat="1" x14ac:dyDescent="0.3">
      <c r="D270" s="7" t="s">
        <v>7</v>
      </c>
      <c r="E270" s="12">
        <v>2036</v>
      </c>
      <c r="F270" s="13">
        <f>F269-'Area 2010_12'!$E$12*$AH$14</f>
        <v>1.3321063258654435</v>
      </c>
      <c r="G270" s="13">
        <f>G269-'Area 2010_12'!$F$12*$AH$26</f>
        <v>3.4951045747538085</v>
      </c>
      <c r="H270" s="15" t="s">
        <v>88</v>
      </c>
      <c r="I270" s="111" t="s">
        <v>50</v>
      </c>
      <c r="J270" s="112" t="s">
        <v>51</v>
      </c>
      <c r="K270" s="15"/>
      <c r="M270"/>
      <c r="N270"/>
      <c r="O270"/>
      <c r="P270"/>
      <c r="Q270"/>
      <c r="R270"/>
      <c r="S270"/>
      <c r="T270" s="14"/>
      <c r="U270" s="14"/>
      <c r="Y270" s="15"/>
      <c r="Z270" s="15"/>
      <c r="AA270" s="15"/>
    </row>
    <row r="271" spans="4:27" s="11" customFormat="1" x14ac:dyDescent="0.3">
      <c r="D271" s="7" t="s">
        <v>7</v>
      </c>
      <c r="E271" s="12">
        <v>2037</v>
      </c>
      <c r="F271" s="13">
        <f>F270-'Area 2010_12'!$E$12*$AH$14</f>
        <v>1.3285483495677259</v>
      </c>
      <c r="G271" s="13">
        <f>G270-'Area 2010_12'!$F$12*$AH$26</f>
        <v>3.4857091323485565</v>
      </c>
      <c r="H271" s="15" t="s">
        <v>88</v>
      </c>
      <c r="I271" s="111" t="s">
        <v>50</v>
      </c>
      <c r="J271" s="112" t="s">
        <v>51</v>
      </c>
      <c r="K271" s="15"/>
      <c r="M271"/>
      <c r="N271"/>
      <c r="O271"/>
      <c r="P271"/>
      <c r="Q271"/>
      <c r="R271"/>
      <c r="S271"/>
      <c r="T271" s="14"/>
      <c r="U271" s="14"/>
      <c r="Y271" s="15"/>
      <c r="Z271" s="15"/>
      <c r="AA271" s="15"/>
    </row>
    <row r="272" spans="4:27" s="11" customFormat="1" x14ac:dyDescent="0.3">
      <c r="D272" s="7" t="s">
        <v>7</v>
      </c>
      <c r="E272" s="12">
        <v>2038</v>
      </c>
      <c r="F272" s="13">
        <f>F271-'Area 2010_12'!$E$12*$AH$14</f>
        <v>1.3249903732700083</v>
      </c>
      <c r="G272" s="13">
        <f>G271-'Area 2010_12'!$F$12*$AH$26</f>
        <v>3.4763136899433045</v>
      </c>
      <c r="H272" s="15" t="s">
        <v>88</v>
      </c>
      <c r="I272" s="111" t="s">
        <v>50</v>
      </c>
      <c r="J272" s="112" t="s">
        <v>51</v>
      </c>
      <c r="K272" s="15"/>
      <c r="M272"/>
      <c r="N272"/>
      <c r="O272"/>
      <c r="P272"/>
      <c r="Q272"/>
      <c r="R272"/>
      <c r="S272"/>
      <c r="T272" s="14"/>
      <c r="U272" s="14"/>
      <c r="Y272" s="15"/>
      <c r="Z272" s="15"/>
      <c r="AA272" s="15"/>
    </row>
    <row r="273" spans="4:27" s="11" customFormat="1" x14ac:dyDescent="0.3">
      <c r="D273" s="7" t="s">
        <v>7</v>
      </c>
      <c r="E273" s="12">
        <v>2039</v>
      </c>
      <c r="F273" s="13">
        <f>F272-'Area 2010_12'!$E$12*$AH$14</f>
        <v>1.3214323969722908</v>
      </c>
      <c r="G273" s="13">
        <f>G272-'Area 2010_12'!$F$12*$AH$26</f>
        <v>3.4669182475380524</v>
      </c>
      <c r="H273" s="15" t="s">
        <v>88</v>
      </c>
      <c r="I273" s="111" t="s">
        <v>50</v>
      </c>
      <c r="J273" s="112" t="s">
        <v>51</v>
      </c>
      <c r="K273" s="15"/>
      <c r="M273"/>
      <c r="N273"/>
      <c r="O273"/>
      <c r="P273"/>
      <c r="Q273"/>
      <c r="R273"/>
      <c r="S273"/>
      <c r="T273" s="14"/>
      <c r="U273" s="14"/>
      <c r="Y273" s="15"/>
      <c r="Z273" s="15"/>
      <c r="AA273" s="15"/>
    </row>
    <row r="274" spans="4:27" s="11" customFormat="1" x14ac:dyDescent="0.3">
      <c r="D274" s="7" t="s">
        <v>7</v>
      </c>
      <c r="E274" s="12">
        <v>2040</v>
      </c>
      <c r="F274" s="13">
        <f>F273-'Area 2010_12'!$E$12*$AH$14</f>
        <v>1.3178744206745732</v>
      </c>
      <c r="G274" s="13">
        <f>G273-'Area 2010_12'!$F$12*$AH$26</f>
        <v>3.4575228051328004</v>
      </c>
      <c r="H274" s="15" t="s">
        <v>88</v>
      </c>
      <c r="I274" s="111" t="s">
        <v>50</v>
      </c>
      <c r="J274" s="112" t="s">
        <v>51</v>
      </c>
      <c r="K274" s="15"/>
      <c r="M274"/>
      <c r="N274"/>
      <c r="O274"/>
      <c r="P274"/>
      <c r="Q274"/>
      <c r="R274"/>
      <c r="S274"/>
      <c r="T274" s="14"/>
      <c r="U274" s="14"/>
      <c r="Y274" s="15"/>
      <c r="Z274" s="15"/>
      <c r="AA274" s="15"/>
    </row>
    <row r="275" spans="4:27" s="11" customFormat="1" x14ac:dyDescent="0.3">
      <c r="D275" s="7" t="s">
        <v>7</v>
      </c>
      <c r="E275" s="12">
        <v>2041</v>
      </c>
      <c r="F275" s="13">
        <f>F274-'Area 2010_12'!$E$12*$AH$14</f>
        <v>1.3143164443768556</v>
      </c>
      <c r="G275" s="13">
        <f>G274-'Area 2010_12'!$F$12*$AH$26</f>
        <v>3.4481273627275484</v>
      </c>
      <c r="H275" s="15" t="s">
        <v>88</v>
      </c>
      <c r="I275" s="111" t="s">
        <v>50</v>
      </c>
      <c r="J275" s="112" t="s">
        <v>51</v>
      </c>
      <c r="K275" s="15"/>
      <c r="M275"/>
      <c r="N275"/>
      <c r="O275"/>
      <c r="P275"/>
      <c r="Q275"/>
      <c r="R275"/>
      <c r="S275"/>
      <c r="T275" s="14"/>
      <c r="U275" s="14"/>
      <c r="Y275" s="15"/>
      <c r="Z275" s="15"/>
      <c r="AA275" s="15"/>
    </row>
    <row r="276" spans="4:27" s="11" customFormat="1" x14ac:dyDescent="0.3">
      <c r="D276" s="7" t="s">
        <v>7</v>
      </c>
      <c r="E276" s="12">
        <v>2042</v>
      </c>
      <c r="F276" s="13">
        <f>F275-'Area 2010_12'!$E$12*$AH$14</f>
        <v>1.310758468079138</v>
      </c>
      <c r="G276" s="13">
        <f>G275-'Area 2010_12'!$F$12*$AH$26</f>
        <v>3.4387319203222964</v>
      </c>
      <c r="H276" s="15" t="s">
        <v>88</v>
      </c>
      <c r="I276" s="111" t="s">
        <v>50</v>
      </c>
      <c r="J276" s="112" t="s">
        <v>51</v>
      </c>
      <c r="K276" s="15"/>
      <c r="M276"/>
      <c r="N276"/>
      <c r="O276"/>
      <c r="P276"/>
      <c r="Q276"/>
      <c r="R276"/>
      <c r="S276"/>
      <c r="T276" s="14"/>
      <c r="U276" s="14"/>
      <c r="Y276" s="15"/>
      <c r="Z276" s="15"/>
      <c r="AA276" s="15"/>
    </row>
    <row r="277" spans="4:27" s="11" customFormat="1" x14ac:dyDescent="0.3">
      <c r="D277" s="7" t="s">
        <v>7</v>
      </c>
      <c r="E277" s="12">
        <v>2043</v>
      </c>
      <c r="F277" s="13">
        <f>F276-'Area 2010_12'!$E$12*$AH$14</f>
        <v>1.3072004917814204</v>
      </c>
      <c r="G277" s="13">
        <f>G276-'Area 2010_12'!$F$12*$AH$26</f>
        <v>3.4293364779170443</v>
      </c>
      <c r="H277" s="15" t="s">
        <v>88</v>
      </c>
      <c r="I277" s="111" t="s">
        <v>50</v>
      </c>
      <c r="J277" s="112" t="s">
        <v>51</v>
      </c>
      <c r="K277" s="15"/>
      <c r="M277"/>
      <c r="N277"/>
      <c r="O277"/>
      <c r="P277"/>
      <c r="Q277"/>
      <c r="R277"/>
      <c r="S277"/>
      <c r="T277" s="14"/>
      <c r="U277" s="14"/>
      <c r="Y277" s="15"/>
      <c r="Z277" s="15"/>
      <c r="AA277" s="15"/>
    </row>
    <row r="278" spans="4:27" s="11" customFormat="1" x14ac:dyDescent="0.3">
      <c r="D278" s="7" t="s">
        <v>7</v>
      </c>
      <c r="E278" s="12">
        <v>2044</v>
      </c>
      <c r="F278" s="13">
        <f>F277-'Area 2010_12'!$E$12*$AH$14</f>
        <v>1.3036425154837028</v>
      </c>
      <c r="G278" s="13">
        <f>G277-'Area 2010_12'!$F$12*$AH$26</f>
        <v>3.4199410355117923</v>
      </c>
      <c r="H278" s="15" t="s">
        <v>88</v>
      </c>
      <c r="I278" s="111" t="s">
        <v>50</v>
      </c>
      <c r="J278" s="112" t="s">
        <v>51</v>
      </c>
      <c r="K278" s="15"/>
      <c r="M278"/>
      <c r="N278"/>
      <c r="O278"/>
      <c r="P278"/>
      <c r="Q278"/>
      <c r="R278"/>
      <c r="S278"/>
      <c r="T278" s="14"/>
      <c r="U278" s="14"/>
      <c r="Y278" s="15"/>
      <c r="Z278" s="15"/>
      <c r="AA278" s="15"/>
    </row>
    <row r="279" spans="4:27" s="11" customFormat="1" x14ac:dyDescent="0.3">
      <c r="D279" s="7" t="s">
        <v>7</v>
      </c>
      <c r="E279" s="12">
        <v>2045</v>
      </c>
      <c r="F279" s="13">
        <f>F278-'Area 2010_12'!$E$12*$AI$14</f>
        <v>1.3000845391859852</v>
      </c>
      <c r="G279" s="13">
        <f>G278-'Area 2010_12'!$F$12*$AI$26</f>
        <v>3.4105455931065403</v>
      </c>
      <c r="H279" s="15" t="s">
        <v>88</v>
      </c>
      <c r="I279" s="111" t="s">
        <v>50</v>
      </c>
      <c r="J279" s="112" t="s">
        <v>51</v>
      </c>
      <c r="K279" s="15"/>
      <c r="M279"/>
      <c r="N279"/>
      <c r="O279"/>
      <c r="P279"/>
      <c r="Q279"/>
      <c r="R279"/>
      <c r="S279"/>
      <c r="T279" s="14"/>
      <c r="U279" s="14"/>
      <c r="Y279" s="15"/>
      <c r="Z279" s="15"/>
      <c r="AA279" s="15"/>
    </row>
    <row r="280" spans="4:27" s="11" customFormat="1" x14ac:dyDescent="0.3">
      <c r="D280" s="7" t="s">
        <v>7</v>
      </c>
      <c r="E280" s="12">
        <v>2046</v>
      </c>
      <c r="F280" s="13">
        <f>F279-'Area 2010_12'!$E$12*$AJ$14</f>
        <v>1.2965265628882676</v>
      </c>
      <c r="G280" s="13">
        <f>G279-'Area 2010_12'!$F$12*$AJ$26</f>
        <v>3.4011501507012882</v>
      </c>
      <c r="H280" s="15" t="s">
        <v>88</v>
      </c>
      <c r="I280" s="111" t="s">
        <v>50</v>
      </c>
      <c r="J280" s="112" t="s">
        <v>51</v>
      </c>
      <c r="K280" s="15"/>
      <c r="M280"/>
      <c r="N280"/>
      <c r="O280"/>
      <c r="P280"/>
      <c r="Q280"/>
      <c r="R280"/>
      <c r="S280"/>
      <c r="T280" s="14"/>
      <c r="U280" s="14"/>
      <c r="Y280" s="15"/>
      <c r="Z280" s="15"/>
      <c r="AA280" s="15"/>
    </row>
    <row r="281" spans="4:27" s="11" customFormat="1" x14ac:dyDescent="0.3">
      <c r="D281" s="7" t="s">
        <v>7</v>
      </c>
      <c r="E281" s="12">
        <v>2047</v>
      </c>
      <c r="F281" s="13">
        <f>F280-'Area 2010_12'!$E$12*$AJ$14</f>
        <v>1.29296858659055</v>
      </c>
      <c r="G281" s="13">
        <f>G280-'Area 2010_12'!$F$12*$AJ$26</f>
        <v>3.3917547082960362</v>
      </c>
      <c r="H281" s="15" t="s">
        <v>88</v>
      </c>
      <c r="I281" s="111" t="s">
        <v>50</v>
      </c>
      <c r="J281" s="112" t="s">
        <v>51</v>
      </c>
      <c r="K281" s="15"/>
      <c r="M281"/>
      <c r="N281"/>
      <c r="O281"/>
      <c r="P281"/>
      <c r="Q281"/>
      <c r="R281"/>
      <c r="S281"/>
      <c r="T281" s="14"/>
      <c r="U281" s="14"/>
      <c r="Y281" s="15"/>
      <c r="Z281" s="15"/>
      <c r="AA281" s="15"/>
    </row>
    <row r="282" spans="4:27" s="11" customFormat="1" x14ac:dyDescent="0.3">
      <c r="D282" s="7" t="s">
        <v>7</v>
      </c>
      <c r="E282" s="12">
        <v>2048</v>
      </c>
      <c r="F282" s="13">
        <f>F281-'Area 2010_12'!$E$12*$AJ$14</f>
        <v>1.2894106102928324</v>
      </c>
      <c r="G282" s="13">
        <f>G281-'Area 2010_12'!$F$12*$AJ$26</f>
        <v>3.3823592658907842</v>
      </c>
      <c r="H282" s="15" t="s">
        <v>88</v>
      </c>
      <c r="I282" s="111" t="s">
        <v>50</v>
      </c>
      <c r="J282" s="112" t="s">
        <v>51</v>
      </c>
      <c r="K282" s="15"/>
      <c r="M282"/>
      <c r="N282"/>
      <c r="O282"/>
      <c r="P282"/>
      <c r="Q282"/>
      <c r="R282"/>
      <c r="S282"/>
      <c r="T282" s="14"/>
      <c r="U282" s="14"/>
      <c r="Y282" s="15"/>
      <c r="Z282" s="15"/>
      <c r="AA282" s="15"/>
    </row>
    <row r="283" spans="4:27" s="11" customFormat="1" x14ac:dyDescent="0.3">
      <c r="D283" s="7" t="s">
        <v>7</v>
      </c>
      <c r="E283" s="12">
        <v>2049</v>
      </c>
      <c r="F283" s="13">
        <f>F282-'Area 2010_12'!$E$12*$AJ$14</f>
        <v>1.2858526339951148</v>
      </c>
      <c r="G283" s="13">
        <f>G282-'Area 2010_12'!$F$12*$AJ$26</f>
        <v>3.3729638234855321</v>
      </c>
      <c r="H283" s="15" t="s">
        <v>88</v>
      </c>
      <c r="I283" s="111" t="s">
        <v>50</v>
      </c>
      <c r="J283" s="112" t="s">
        <v>51</v>
      </c>
      <c r="K283" s="15"/>
      <c r="M283"/>
      <c r="N283"/>
      <c r="O283"/>
      <c r="P283"/>
      <c r="Q283"/>
      <c r="R283"/>
      <c r="S283"/>
      <c r="T283" s="14"/>
      <c r="U283" s="14"/>
      <c r="Y283" s="15"/>
      <c r="Z283" s="15"/>
      <c r="AA283" s="15"/>
    </row>
    <row r="284" spans="4:27" s="11" customFormat="1" x14ac:dyDescent="0.3">
      <c r="D284" s="7" t="s">
        <v>7</v>
      </c>
      <c r="E284" s="12">
        <v>2050</v>
      </c>
      <c r="F284" s="13">
        <f>F283-'Area 2010_12'!$E$12*$AJ$14</f>
        <v>1.2822946576973973</v>
      </c>
      <c r="G284" s="13">
        <f>G283-'Area 2010_12'!$F$12*$AJ$26</f>
        <v>3.3635683810802801</v>
      </c>
      <c r="H284" s="15" t="s">
        <v>88</v>
      </c>
      <c r="I284" s="111" t="s">
        <v>50</v>
      </c>
      <c r="J284" s="112" t="s">
        <v>51</v>
      </c>
      <c r="K284" s="15"/>
      <c r="M284"/>
      <c r="N284"/>
      <c r="O284"/>
      <c r="P284"/>
      <c r="Q284"/>
      <c r="R284"/>
      <c r="S284"/>
      <c r="T284" s="14"/>
      <c r="U284" s="14"/>
      <c r="Y284" s="15"/>
      <c r="Z284" s="15"/>
      <c r="AA284" s="15"/>
    </row>
    <row r="285" spans="4:27" s="11" customFormat="1" x14ac:dyDescent="0.3">
      <c r="D285" s="7" t="s">
        <v>7</v>
      </c>
      <c r="E285" s="12">
        <v>2011</v>
      </c>
      <c r="F285" s="13">
        <f>'Area 2010_12'!$E$13-'Area 2010_12'!$E$13*$AB$15</f>
        <v>0.64827352076663813</v>
      </c>
      <c r="G285" s="13">
        <f>'Area 2010_12'!$F$13-'Area 2010_12'!$F$13*$AB$27</f>
        <v>1.7098176572664878</v>
      </c>
      <c r="H285" s="15" t="s">
        <v>89</v>
      </c>
      <c r="I285" s="111" t="s">
        <v>50</v>
      </c>
      <c r="J285" s="112" t="s">
        <v>51</v>
      </c>
      <c r="K285" s="15"/>
      <c r="M285"/>
      <c r="N285"/>
      <c r="O285"/>
      <c r="P285"/>
      <c r="Q285"/>
      <c r="R285"/>
      <c r="S285"/>
      <c r="T285" s="14"/>
      <c r="U285" s="14"/>
      <c r="Y285" s="15"/>
      <c r="Z285" s="15"/>
      <c r="AA285" s="15"/>
    </row>
    <row r="286" spans="4:27" s="11" customFormat="1" x14ac:dyDescent="0.3">
      <c r="D286" s="7" t="s">
        <v>7</v>
      </c>
      <c r="E286" s="12">
        <v>2012</v>
      </c>
      <c r="F286" s="13">
        <f>F285-'Area 2010_12'!$E$13*$AB$15</f>
        <v>0.64677905439622296</v>
      </c>
      <c r="G286" s="13">
        <f>G285-'Area 2010_12'!$F$13*$AB$27</f>
        <v>1.7038122766338408</v>
      </c>
      <c r="H286" s="15" t="s">
        <v>89</v>
      </c>
      <c r="I286" s="111" t="s">
        <v>50</v>
      </c>
      <c r="J286" s="112" t="s">
        <v>51</v>
      </c>
      <c r="K286" s="15"/>
      <c r="M286"/>
      <c r="N286"/>
      <c r="O286"/>
      <c r="P286"/>
      <c r="Q286"/>
      <c r="R286"/>
      <c r="S286"/>
      <c r="T286" s="14"/>
      <c r="U286" s="14"/>
      <c r="Y286" s="15"/>
      <c r="Z286" s="15"/>
      <c r="AA286" s="15"/>
    </row>
    <row r="287" spans="4:27" s="11" customFormat="1" x14ac:dyDescent="0.3">
      <c r="D287" s="7" t="s">
        <v>7</v>
      </c>
      <c r="E287" s="12">
        <v>2013</v>
      </c>
      <c r="F287" s="13">
        <f>F286-'Area 2010_12'!$E$13*$AC$15</f>
        <v>0.64528458802580779</v>
      </c>
      <c r="G287" s="13">
        <f>G286-'Area 2010_12'!$F$13*$AC$27</f>
        <v>1.6978068960011938</v>
      </c>
      <c r="H287" s="15" t="s">
        <v>89</v>
      </c>
      <c r="I287" s="111" t="s">
        <v>50</v>
      </c>
      <c r="J287" s="112" t="s">
        <v>51</v>
      </c>
      <c r="K287" s="15"/>
      <c r="M287"/>
      <c r="N287"/>
      <c r="O287"/>
      <c r="P287"/>
      <c r="Q287"/>
      <c r="R287"/>
      <c r="S287"/>
      <c r="T287" s="14"/>
      <c r="U287" s="14"/>
      <c r="Y287" s="15"/>
      <c r="Z287" s="15"/>
      <c r="AA287" s="15"/>
    </row>
    <row r="288" spans="4:27" s="11" customFormat="1" x14ac:dyDescent="0.3">
      <c r="D288" s="7" t="s">
        <v>7</v>
      </c>
      <c r="E288" s="12">
        <v>2014</v>
      </c>
      <c r="F288" s="13">
        <f>F287-'Area 2010_12'!$E$13*$AC$15</f>
        <v>0.64379012165539262</v>
      </c>
      <c r="G288" s="13">
        <f>G287-'Area 2010_12'!$F$13*$AC$27</f>
        <v>1.6918015153685468</v>
      </c>
      <c r="H288" s="15" t="s">
        <v>89</v>
      </c>
      <c r="I288" s="111" t="s">
        <v>50</v>
      </c>
      <c r="J288" s="112" t="s">
        <v>51</v>
      </c>
      <c r="K288" s="15"/>
      <c r="M288"/>
      <c r="N288"/>
      <c r="O288"/>
      <c r="P288"/>
      <c r="Q288"/>
      <c r="R288"/>
      <c r="S288"/>
      <c r="T288" s="14"/>
      <c r="U288" s="14"/>
      <c r="Y288" s="15"/>
      <c r="Z288" s="15"/>
      <c r="AA288" s="15"/>
    </row>
    <row r="289" spans="4:27" s="11" customFormat="1" x14ac:dyDescent="0.3">
      <c r="D289" s="7" t="s">
        <v>7</v>
      </c>
      <c r="E289" s="12">
        <v>2015</v>
      </c>
      <c r="F289" s="13">
        <f>F288-'Area 2010_12'!$E$13*$AC$15</f>
        <v>0.64229565528497745</v>
      </c>
      <c r="G289" s="13">
        <f>G288-'Area 2010_12'!$F$13*$AC$27</f>
        <v>1.6857961347358998</v>
      </c>
      <c r="H289" s="15" t="s">
        <v>89</v>
      </c>
      <c r="I289" s="111" t="s">
        <v>50</v>
      </c>
      <c r="J289" s="112" t="s">
        <v>51</v>
      </c>
      <c r="K289" s="15"/>
      <c r="M289"/>
      <c r="N289"/>
      <c r="O289"/>
      <c r="P289"/>
      <c r="Q289"/>
      <c r="R289"/>
      <c r="S289"/>
      <c r="T289" s="14"/>
      <c r="U289" s="14"/>
      <c r="Y289" s="15"/>
      <c r="Z289" s="15"/>
      <c r="AA289" s="15"/>
    </row>
    <row r="290" spans="4:27" s="11" customFormat="1" x14ac:dyDescent="0.3">
      <c r="D290" s="7" t="s">
        <v>7</v>
      </c>
      <c r="E290" s="12">
        <v>2016</v>
      </c>
      <c r="F290" s="13">
        <f>F289-'Area 2010_12'!$E$13*$AD$15</f>
        <v>0.64067123531713477</v>
      </c>
      <c r="G290" s="13">
        <f>G289-'Area 2010_12'!$F$13*$AD$27</f>
        <v>1.6815065771411519</v>
      </c>
      <c r="H290" s="15" t="s">
        <v>89</v>
      </c>
      <c r="I290" s="111" t="s">
        <v>50</v>
      </c>
      <c r="J290" s="112" t="s">
        <v>51</v>
      </c>
      <c r="K290" s="15"/>
      <c r="M290"/>
      <c r="N290"/>
      <c r="O290"/>
      <c r="P290"/>
      <c r="Q290"/>
      <c r="R290"/>
      <c r="S290"/>
      <c r="T290" s="14"/>
      <c r="U290" s="14"/>
      <c r="Y290" s="15"/>
      <c r="Z290" s="15"/>
      <c r="AA290" s="15"/>
    </row>
    <row r="291" spans="4:27" s="11" customFormat="1" x14ac:dyDescent="0.3">
      <c r="D291" s="7" t="s">
        <v>7</v>
      </c>
      <c r="E291" s="12">
        <v>2017</v>
      </c>
      <c r="F291" s="13">
        <f>F290-'Area 2010_12'!$E$13*$AD$15</f>
        <v>0.63904681534929209</v>
      </c>
      <c r="G291" s="13">
        <f>G290-'Area 2010_12'!$F$13*$AD$27</f>
        <v>1.677217019546404</v>
      </c>
      <c r="H291" s="15" t="s">
        <v>89</v>
      </c>
      <c r="I291" s="111" t="s">
        <v>50</v>
      </c>
      <c r="J291" s="112" t="s">
        <v>51</v>
      </c>
      <c r="K291" s="15"/>
      <c r="M291"/>
      <c r="N291"/>
      <c r="O291"/>
      <c r="P291"/>
      <c r="Q291"/>
      <c r="R291"/>
      <c r="S291"/>
      <c r="T291" s="14"/>
      <c r="U291" s="14"/>
      <c r="Y291" s="15"/>
      <c r="Z291" s="15"/>
      <c r="AA291" s="15"/>
    </row>
    <row r="292" spans="4:27" s="11" customFormat="1" x14ac:dyDescent="0.3">
      <c r="D292" s="7" t="s">
        <v>7</v>
      </c>
      <c r="E292" s="12">
        <v>2018</v>
      </c>
      <c r="F292" s="13">
        <f>F291-'Area 2010_12'!$E$13*$AD$15</f>
        <v>0.6374223953814494</v>
      </c>
      <c r="G292" s="13">
        <f>G291-'Area 2010_12'!$F$13*$AD$27</f>
        <v>1.6729274619516561</v>
      </c>
      <c r="H292" s="15" t="s">
        <v>89</v>
      </c>
      <c r="I292" s="111" t="s">
        <v>50</v>
      </c>
      <c r="J292" s="112" t="s">
        <v>51</v>
      </c>
      <c r="K292" s="15"/>
      <c r="M292"/>
      <c r="N292"/>
      <c r="O292"/>
      <c r="P292"/>
      <c r="Q292"/>
      <c r="R292"/>
      <c r="S292"/>
      <c r="T292" s="14"/>
      <c r="U292" s="14"/>
      <c r="Y292" s="15"/>
      <c r="Z292" s="15"/>
      <c r="AA292" s="15"/>
    </row>
    <row r="293" spans="4:27" s="11" customFormat="1" x14ac:dyDescent="0.3">
      <c r="D293" s="7" t="s">
        <v>7</v>
      </c>
      <c r="E293" s="12">
        <v>2019</v>
      </c>
      <c r="F293" s="13">
        <f>F292-'Area 2010_12'!$E$13*$AD$15</f>
        <v>0.63579797541360672</v>
      </c>
      <c r="G293" s="13">
        <f>G292-'Area 2010_12'!$F$13*$AD$27</f>
        <v>1.6686379043569082</v>
      </c>
      <c r="H293" s="15" t="s">
        <v>89</v>
      </c>
      <c r="I293" s="111" t="s">
        <v>50</v>
      </c>
      <c r="J293" s="112" t="s">
        <v>51</v>
      </c>
      <c r="K293" s="15"/>
      <c r="M293"/>
      <c r="N293"/>
      <c r="O293"/>
      <c r="P293"/>
      <c r="Q293"/>
      <c r="R293"/>
      <c r="S293"/>
      <c r="T293" s="14"/>
      <c r="U293" s="14"/>
      <c r="Y293" s="15"/>
      <c r="Z293" s="15"/>
      <c r="AA293" s="15"/>
    </row>
    <row r="294" spans="4:27" s="11" customFormat="1" x14ac:dyDescent="0.3">
      <c r="D294" s="7" t="s">
        <v>7</v>
      </c>
      <c r="E294" s="12">
        <v>2020</v>
      </c>
      <c r="F294" s="13">
        <f>F293-'Area 2010_12'!$E$13*$AD$15</f>
        <v>0.63417355544576404</v>
      </c>
      <c r="G294" s="13">
        <f>G293-'Area 2010_12'!$F$13*$AD$27</f>
        <v>1.6643483467621603</v>
      </c>
      <c r="H294" s="15" t="s">
        <v>89</v>
      </c>
      <c r="I294" s="111" t="s">
        <v>50</v>
      </c>
      <c r="J294" s="112" t="s">
        <v>51</v>
      </c>
      <c r="K294" s="15"/>
      <c r="M294"/>
      <c r="N294"/>
      <c r="O294"/>
      <c r="P294"/>
      <c r="Q294"/>
      <c r="R294"/>
      <c r="S294"/>
      <c r="T294" s="14"/>
      <c r="U294" s="14"/>
      <c r="Y294" s="15"/>
      <c r="Z294" s="15"/>
      <c r="AA294" s="15"/>
    </row>
    <row r="295" spans="4:27" s="11" customFormat="1" x14ac:dyDescent="0.3">
      <c r="D295" s="7" t="s">
        <v>7</v>
      </c>
      <c r="E295" s="12">
        <v>2021</v>
      </c>
      <c r="F295" s="13">
        <f>F294-'Area 2010_12'!$E$13*$AE$15</f>
        <v>0.63254913547792135</v>
      </c>
      <c r="G295" s="13">
        <f>G294-'Area 2010_12'!$F$13*$AE$27</f>
        <v>1.6600587891674123</v>
      </c>
      <c r="H295" s="15" t="s">
        <v>89</v>
      </c>
      <c r="I295" s="111" t="s">
        <v>50</v>
      </c>
      <c r="J295" s="112" t="s">
        <v>51</v>
      </c>
      <c r="K295" s="15"/>
      <c r="M295"/>
      <c r="N295"/>
      <c r="O295"/>
      <c r="P295"/>
      <c r="Q295"/>
      <c r="R295"/>
      <c r="S295"/>
      <c r="T295" s="14"/>
      <c r="U295" s="14"/>
      <c r="Y295" s="15"/>
      <c r="Z295" s="15"/>
      <c r="AA295" s="15"/>
    </row>
    <row r="296" spans="4:27" s="11" customFormat="1" x14ac:dyDescent="0.3">
      <c r="D296" s="7" t="s">
        <v>7</v>
      </c>
      <c r="E296" s="12">
        <v>2022</v>
      </c>
      <c r="F296" s="13">
        <f>F295-'Area 2010_12'!$E$13*$AE$15</f>
        <v>0.63092471551007867</v>
      </c>
      <c r="G296" s="13">
        <f>G295-'Area 2010_12'!$F$13*$AE$27</f>
        <v>1.6557692315726644</v>
      </c>
      <c r="H296" s="15" t="s">
        <v>89</v>
      </c>
      <c r="I296" s="111" t="s">
        <v>50</v>
      </c>
      <c r="J296" s="112" t="s">
        <v>51</v>
      </c>
      <c r="K296" s="15"/>
      <c r="M296"/>
      <c r="N296"/>
      <c r="O296"/>
      <c r="P296"/>
      <c r="Q296"/>
      <c r="R296"/>
      <c r="S296"/>
      <c r="T296" s="14"/>
      <c r="U296" s="14"/>
      <c r="Y296" s="15"/>
      <c r="Z296" s="15"/>
      <c r="AA296" s="15"/>
    </row>
    <row r="297" spans="4:27" s="11" customFormat="1" x14ac:dyDescent="0.3">
      <c r="D297" s="7" t="s">
        <v>7</v>
      </c>
      <c r="E297" s="12">
        <v>2023</v>
      </c>
      <c r="F297" s="13">
        <f>F296-'Area 2010_12'!$E$13*$AE$15</f>
        <v>0.62930029554223599</v>
      </c>
      <c r="G297" s="13">
        <f>G296-'Area 2010_12'!$F$13*$AE$27</f>
        <v>1.6514796739779165</v>
      </c>
      <c r="H297" s="15" t="s">
        <v>89</v>
      </c>
      <c r="I297" s="111" t="s">
        <v>50</v>
      </c>
      <c r="J297" s="112" t="s">
        <v>51</v>
      </c>
      <c r="K297" s="15"/>
      <c r="M297"/>
      <c r="N297"/>
      <c r="O297"/>
      <c r="P297"/>
      <c r="Q297"/>
      <c r="R297"/>
      <c r="S297"/>
      <c r="T297" s="14"/>
      <c r="U297" s="14"/>
      <c r="Y297" s="15"/>
      <c r="Z297" s="15"/>
      <c r="AA297" s="15"/>
    </row>
    <row r="298" spans="4:27" s="11" customFormat="1" x14ac:dyDescent="0.3">
      <c r="D298" s="7" t="s">
        <v>7</v>
      </c>
      <c r="E298" s="12">
        <v>2024</v>
      </c>
      <c r="F298" s="13">
        <f>F297-'Area 2010_12'!$E$13*$AE$15</f>
        <v>0.6276758755743933</v>
      </c>
      <c r="G298" s="13">
        <f>G297-'Area 2010_12'!$F$13*$AE$27</f>
        <v>1.6471901163831686</v>
      </c>
      <c r="H298" s="15" t="s">
        <v>89</v>
      </c>
      <c r="I298" s="111" t="s">
        <v>50</v>
      </c>
      <c r="J298" s="112" t="s">
        <v>51</v>
      </c>
      <c r="K298" s="15"/>
      <c r="M298"/>
      <c r="N298"/>
      <c r="O298"/>
      <c r="P298"/>
      <c r="Q298"/>
      <c r="R298"/>
      <c r="S298"/>
      <c r="T298" s="14"/>
      <c r="U298" s="14"/>
      <c r="Y298" s="15"/>
      <c r="Z298" s="15"/>
      <c r="AA298" s="15"/>
    </row>
    <row r="299" spans="4:27" s="11" customFormat="1" x14ac:dyDescent="0.3">
      <c r="D299" s="7" t="s">
        <v>7</v>
      </c>
      <c r="E299" s="12">
        <v>2025</v>
      </c>
      <c r="F299" s="13">
        <f>F298-'Area 2010_12'!$E$13*$AE$15</f>
        <v>0.62605145560655062</v>
      </c>
      <c r="G299" s="13">
        <f>G298-'Area 2010_12'!$F$13*$AE$27</f>
        <v>1.6429005587884207</v>
      </c>
      <c r="H299" s="15" t="s">
        <v>89</v>
      </c>
      <c r="I299" s="111" t="s">
        <v>50</v>
      </c>
      <c r="J299" s="112" t="s">
        <v>51</v>
      </c>
      <c r="K299" s="15"/>
      <c r="M299"/>
      <c r="N299"/>
      <c r="O299"/>
      <c r="P299"/>
      <c r="Q299"/>
      <c r="R299"/>
      <c r="S299"/>
      <c r="T299" s="14"/>
      <c r="U299" s="14"/>
      <c r="Y299" s="15"/>
      <c r="Z299" s="15"/>
      <c r="AA299" s="15"/>
    </row>
    <row r="300" spans="4:27" s="11" customFormat="1" x14ac:dyDescent="0.3">
      <c r="D300" s="7" t="s">
        <v>7</v>
      </c>
      <c r="E300" s="12">
        <v>2026</v>
      </c>
      <c r="F300" s="13">
        <f>F299-'Area 2010_12'!$E$13*$AF$15</f>
        <v>0.62442703563870794</v>
      </c>
      <c r="G300" s="13">
        <f>G299-'Area 2010_12'!$F$13*$AF$27</f>
        <v>1.6386110011936728</v>
      </c>
      <c r="H300" s="15" t="s">
        <v>89</v>
      </c>
      <c r="I300" s="111" t="s">
        <v>50</v>
      </c>
      <c r="J300" s="112" t="s">
        <v>51</v>
      </c>
      <c r="K300" s="15"/>
      <c r="M300"/>
      <c r="N300"/>
      <c r="O300"/>
      <c r="P300"/>
      <c r="Q300"/>
      <c r="R300"/>
      <c r="S300"/>
      <c r="T300" s="14"/>
      <c r="U300" s="14"/>
      <c r="Y300" s="15"/>
      <c r="Z300" s="15"/>
      <c r="AA300" s="15"/>
    </row>
    <row r="301" spans="4:27" s="11" customFormat="1" x14ac:dyDescent="0.3">
      <c r="D301" s="7" t="s">
        <v>7</v>
      </c>
      <c r="E301" s="12">
        <v>2027</v>
      </c>
      <c r="F301" s="13">
        <f>F300-'Area 2010_12'!$E$13*$AF$15</f>
        <v>0.62280261567086526</v>
      </c>
      <c r="G301" s="13">
        <f>G300-'Area 2010_12'!$F$13*$AF$27</f>
        <v>1.6343214435989248</v>
      </c>
      <c r="H301" s="15" t="s">
        <v>89</v>
      </c>
      <c r="I301" s="111" t="s">
        <v>50</v>
      </c>
      <c r="J301" s="112" t="s">
        <v>51</v>
      </c>
      <c r="K301" s="15"/>
      <c r="M301"/>
      <c r="N301"/>
      <c r="O301"/>
      <c r="P301"/>
      <c r="Q301"/>
      <c r="R301"/>
      <c r="S301"/>
      <c r="T301" s="14"/>
      <c r="U301" s="14"/>
      <c r="Y301" s="15"/>
      <c r="Z301" s="15"/>
      <c r="AA301" s="15"/>
    </row>
    <row r="302" spans="4:27" s="11" customFormat="1" x14ac:dyDescent="0.3">
      <c r="D302" s="7" t="s">
        <v>7</v>
      </c>
      <c r="E302" s="12">
        <v>2028</v>
      </c>
      <c r="F302" s="13">
        <f>F301-'Area 2010_12'!$E$13*$AF$15</f>
        <v>0.62117819570302257</v>
      </c>
      <c r="G302" s="13">
        <f>G301-'Area 2010_12'!$F$13*$AF$27</f>
        <v>1.6300318860041769</v>
      </c>
      <c r="H302" s="15" t="s">
        <v>89</v>
      </c>
      <c r="I302" s="111" t="s">
        <v>50</v>
      </c>
      <c r="J302" s="112" t="s">
        <v>51</v>
      </c>
      <c r="K302" s="15"/>
      <c r="M302"/>
      <c r="N302"/>
      <c r="O302"/>
      <c r="P302"/>
      <c r="Q302"/>
      <c r="R302"/>
      <c r="S302"/>
      <c r="T302" s="14"/>
      <c r="U302" s="14"/>
      <c r="Y302" s="15"/>
      <c r="Z302" s="15"/>
      <c r="AA302" s="15"/>
    </row>
    <row r="303" spans="4:27" s="11" customFormat="1" x14ac:dyDescent="0.3">
      <c r="D303" s="7" t="s">
        <v>7</v>
      </c>
      <c r="E303" s="12">
        <v>2029</v>
      </c>
      <c r="F303" s="13">
        <f>F302-'Area 2010_12'!$E$13*$AF$15</f>
        <v>0.61955377573517989</v>
      </c>
      <c r="G303" s="13">
        <f>G302-'Area 2010_12'!$F$13*$AF$27</f>
        <v>1.625742328409429</v>
      </c>
      <c r="H303" s="15" t="s">
        <v>89</v>
      </c>
      <c r="I303" s="111" t="s">
        <v>50</v>
      </c>
      <c r="J303" s="112" t="s">
        <v>51</v>
      </c>
      <c r="K303" s="15"/>
      <c r="M303"/>
      <c r="N303"/>
      <c r="O303"/>
      <c r="P303"/>
      <c r="Q303"/>
      <c r="R303"/>
      <c r="S303"/>
      <c r="T303" s="14"/>
      <c r="U303" s="14"/>
      <c r="Y303" s="15"/>
      <c r="Z303" s="15"/>
      <c r="AA303" s="15"/>
    </row>
    <row r="304" spans="4:27" s="11" customFormat="1" x14ac:dyDescent="0.3">
      <c r="D304" s="7" t="s">
        <v>7</v>
      </c>
      <c r="E304" s="12">
        <v>2030</v>
      </c>
      <c r="F304" s="13">
        <f>F303-'Area 2010_12'!$E$13*$AF$15</f>
        <v>0.61792935576733721</v>
      </c>
      <c r="G304" s="13">
        <f>G303-'Area 2010_12'!$F$13*$AF$27</f>
        <v>1.6214527708146811</v>
      </c>
      <c r="H304" s="15" t="s">
        <v>89</v>
      </c>
      <c r="I304" s="111" t="s">
        <v>50</v>
      </c>
      <c r="J304" s="112" t="s">
        <v>51</v>
      </c>
      <c r="K304" s="15"/>
      <c r="M304"/>
      <c r="N304"/>
      <c r="O304"/>
      <c r="P304"/>
      <c r="Q304"/>
      <c r="R304"/>
      <c r="S304"/>
      <c r="T304" s="14"/>
      <c r="U304" s="14"/>
      <c r="Y304" s="15"/>
      <c r="Z304" s="15"/>
      <c r="AA304" s="15"/>
    </row>
    <row r="305" spans="4:27" s="11" customFormat="1" x14ac:dyDescent="0.3">
      <c r="D305" s="7" t="s">
        <v>7</v>
      </c>
      <c r="E305" s="12">
        <v>2031</v>
      </c>
      <c r="F305" s="13">
        <f>F304-'Area 2010_12'!$E$13*$AG$15</f>
        <v>0.61630493579949452</v>
      </c>
      <c r="G305" s="13">
        <f>G304-'Area 2010_12'!$F$13*$AG$27</f>
        <v>1.6171632132199332</v>
      </c>
      <c r="H305" s="15" t="s">
        <v>89</v>
      </c>
      <c r="I305" s="111" t="s">
        <v>50</v>
      </c>
      <c r="J305" s="112" t="s">
        <v>51</v>
      </c>
      <c r="K305" s="15"/>
      <c r="M305"/>
      <c r="N305"/>
      <c r="O305"/>
      <c r="P305"/>
      <c r="Q305"/>
      <c r="R305"/>
      <c r="S305"/>
      <c r="T305" s="14"/>
      <c r="U305" s="14"/>
      <c r="Y305" s="15"/>
      <c r="Z305" s="15"/>
      <c r="AA305" s="15"/>
    </row>
    <row r="306" spans="4:27" s="11" customFormat="1" x14ac:dyDescent="0.3">
      <c r="D306" s="7" t="s">
        <v>7</v>
      </c>
      <c r="E306" s="12">
        <v>2032</v>
      </c>
      <c r="F306" s="13">
        <f>F305-'Area 2010_12'!$E$13*$AG$15</f>
        <v>0.61468051583165184</v>
      </c>
      <c r="G306" s="13">
        <f>G305-'Area 2010_12'!$F$13*$AG$27</f>
        <v>1.6128736556251853</v>
      </c>
      <c r="H306" s="15" t="s">
        <v>89</v>
      </c>
      <c r="I306" s="111" t="s">
        <v>50</v>
      </c>
      <c r="J306" s="112" t="s">
        <v>51</v>
      </c>
      <c r="K306" s="15"/>
      <c r="M306"/>
      <c r="N306"/>
      <c r="O306"/>
      <c r="P306"/>
      <c r="Q306"/>
      <c r="R306"/>
      <c r="S306"/>
      <c r="T306" s="14"/>
      <c r="U306" s="14"/>
      <c r="Y306" s="15"/>
      <c r="Z306" s="15"/>
      <c r="AA306" s="15"/>
    </row>
    <row r="307" spans="4:27" s="11" customFormat="1" x14ac:dyDescent="0.3">
      <c r="D307" s="7" t="s">
        <v>7</v>
      </c>
      <c r="E307" s="12">
        <v>2033</v>
      </c>
      <c r="F307" s="13">
        <f>F306-'Area 2010_12'!$E$13*$AG$15</f>
        <v>0.61305609586380916</v>
      </c>
      <c r="G307" s="13">
        <f>G306-'Area 2010_12'!$F$13*$AG$27</f>
        <v>1.6085840980304373</v>
      </c>
      <c r="H307" s="15" t="s">
        <v>89</v>
      </c>
      <c r="I307" s="111" t="s">
        <v>50</v>
      </c>
      <c r="J307" s="112" t="s">
        <v>51</v>
      </c>
      <c r="K307" s="15"/>
      <c r="M307"/>
      <c r="N307"/>
      <c r="O307"/>
      <c r="P307"/>
      <c r="Q307"/>
      <c r="R307"/>
      <c r="S307"/>
      <c r="T307" s="14"/>
      <c r="U307" s="14"/>
      <c r="Y307" s="15"/>
      <c r="Z307" s="15"/>
      <c r="AA307" s="15"/>
    </row>
    <row r="308" spans="4:27" s="11" customFormat="1" x14ac:dyDescent="0.3">
      <c r="D308" s="7" t="s">
        <v>7</v>
      </c>
      <c r="E308" s="12">
        <v>2034</v>
      </c>
      <c r="F308" s="13">
        <f>F307-'Area 2010_12'!$E$13*$AG$15</f>
        <v>0.61143167589596648</v>
      </c>
      <c r="G308" s="13">
        <f>G307-'Area 2010_12'!$F$13*$AG$27</f>
        <v>1.6042945404356894</v>
      </c>
      <c r="H308" s="15" t="s">
        <v>89</v>
      </c>
      <c r="I308" s="111" t="s">
        <v>50</v>
      </c>
      <c r="J308" s="112" t="s">
        <v>51</v>
      </c>
      <c r="K308" s="15"/>
      <c r="M308"/>
      <c r="N308"/>
      <c r="O308"/>
      <c r="P308"/>
      <c r="Q308"/>
      <c r="R308"/>
      <c r="S308"/>
      <c r="T308" s="14"/>
      <c r="U308" s="14"/>
      <c r="Y308" s="15"/>
      <c r="Z308" s="15"/>
      <c r="AA308" s="15"/>
    </row>
    <row r="309" spans="4:27" s="11" customFormat="1" x14ac:dyDescent="0.3">
      <c r="D309" s="7" t="s">
        <v>7</v>
      </c>
      <c r="E309" s="12">
        <v>2035</v>
      </c>
      <c r="F309" s="13">
        <f>F308-'Area 2010_12'!$E$13*$AG$15</f>
        <v>0.60980725592812379</v>
      </c>
      <c r="G309" s="13">
        <f>G308-'Area 2010_12'!$F$13*$AG$27</f>
        <v>1.6000049828409415</v>
      </c>
      <c r="H309" s="15" t="s">
        <v>89</v>
      </c>
      <c r="I309" s="111" t="s">
        <v>50</v>
      </c>
      <c r="J309" s="112" t="s">
        <v>51</v>
      </c>
      <c r="K309" s="15"/>
      <c r="M309"/>
      <c r="N309"/>
      <c r="O309"/>
      <c r="P309"/>
      <c r="Q309"/>
      <c r="R309"/>
      <c r="S309"/>
      <c r="T309" s="14"/>
      <c r="U309" s="14"/>
      <c r="Y309" s="15"/>
      <c r="Z309" s="15"/>
      <c r="AA309" s="15"/>
    </row>
    <row r="310" spans="4:27" s="11" customFormat="1" x14ac:dyDescent="0.3">
      <c r="D310" s="7" t="s">
        <v>7</v>
      </c>
      <c r="E310" s="12">
        <v>2036</v>
      </c>
      <c r="F310" s="13">
        <f>F309-'Area 2010_12'!$E$13*$AH$15</f>
        <v>0.60818283596028111</v>
      </c>
      <c r="G310" s="13">
        <f>G309-'Area 2010_12'!$F$13*$AH$27</f>
        <v>1.5957154252461936</v>
      </c>
      <c r="H310" s="15" t="s">
        <v>89</v>
      </c>
      <c r="I310" s="111" t="s">
        <v>50</v>
      </c>
      <c r="J310" s="112" t="s">
        <v>51</v>
      </c>
      <c r="K310" s="15"/>
      <c r="M310"/>
      <c r="N310"/>
      <c r="O310"/>
      <c r="P310"/>
      <c r="Q310"/>
      <c r="R310"/>
      <c r="S310"/>
      <c r="T310" s="14"/>
      <c r="U310" s="14"/>
      <c r="Y310" s="15"/>
      <c r="Z310" s="15"/>
      <c r="AA310" s="15"/>
    </row>
    <row r="311" spans="4:27" s="11" customFormat="1" x14ac:dyDescent="0.3">
      <c r="D311" s="7" t="s">
        <v>7</v>
      </c>
      <c r="E311" s="12">
        <v>2037</v>
      </c>
      <c r="F311" s="13">
        <f>F310-'Area 2010_12'!$E$13*$AH$15</f>
        <v>0.60655841599243843</v>
      </c>
      <c r="G311" s="13">
        <f>G310-'Area 2010_12'!$F$13*$AH$27</f>
        <v>1.5914258676514457</v>
      </c>
      <c r="H311" s="15" t="s">
        <v>89</v>
      </c>
      <c r="I311" s="111" t="s">
        <v>50</v>
      </c>
      <c r="J311" s="112" t="s">
        <v>51</v>
      </c>
      <c r="K311" s="15"/>
      <c r="M311"/>
      <c r="N311"/>
      <c r="O311"/>
      <c r="P311"/>
      <c r="Q311"/>
      <c r="R311"/>
      <c r="S311"/>
      <c r="T311" s="14"/>
      <c r="U311" s="14"/>
      <c r="Y311" s="15"/>
      <c r="Z311" s="15"/>
      <c r="AA311" s="15"/>
    </row>
    <row r="312" spans="4:27" s="11" customFormat="1" x14ac:dyDescent="0.3">
      <c r="D312" s="7" t="s">
        <v>7</v>
      </c>
      <c r="E312" s="12">
        <v>2038</v>
      </c>
      <c r="F312" s="13">
        <f>F311-'Area 2010_12'!$E$13*$AH$15</f>
        <v>0.60493399602459574</v>
      </c>
      <c r="G312" s="13">
        <f>G311-'Area 2010_12'!$F$13*$AH$27</f>
        <v>1.5871363100566978</v>
      </c>
      <c r="H312" s="15" t="s">
        <v>89</v>
      </c>
      <c r="I312" s="111" t="s">
        <v>50</v>
      </c>
      <c r="J312" s="112" t="s">
        <v>51</v>
      </c>
      <c r="K312" s="15"/>
      <c r="M312"/>
      <c r="N312"/>
      <c r="O312"/>
      <c r="P312"/>
      <c r="Q312"/>
      <c r="R312"/>
      <c r="S312"/>
      <c r="T312" s="14"/>
      <c r="U312" s="14"/>
      <c r="Y312" s="15"/>
      <c r="Z312" s="15"/>
      <c r="AA312" s="15"/>
    </row>
    <row r="313" spans="4:27" s="11" customFormat="1" x14ac:dyDescent="0.3">
      <c r="D313" s="7" t="s">
        <v>7</v>
      </c>
      <c r="E313" s="12">
        <v>2039</v>
      </c>
      <c r="F313" s="13">
        <f>F312-'Area 2010_12'!$E$13*$AH$15</f>
        <v>0.60330957605675306</v>
      </c>
      <c r="G313" s="13">
        <f>G312-'Area 2010_12'!$F$13*$AH$27</f>
        <v>1.5828467524619498</v>
      </c>
      <c r="H313" s="15" t="s">
        <v>89</v>
      </c>
      <c r="I313" s="111" t="s">
        <v>50</v>
      </c>
      <c r="J313" s="112" t="s">
        <v>51</v>
      </c>
      <c r="K313" s="15"/>
      <c r="M313"/>
      <c r="N313"/>
      <c r="O313"/>
      <c r="P313"/>
      <c r="Q313"/>
      <c r="R313"/>
      <c r="S313"/>
      <c r="T313" s="14"/>
      <c r="U313" s="14"/>
      <c r="Y313" s="15"/>
      <c r="Z313" s="15"/>
      <c r="AA313" s="15"/>
    </row>
    <row r="314" spans="4:27" s="11" customFormat="1" x14ac:dyDescent="0.3">
      <c r="D314" s="7" t="s">
        <v>7</v>
      </c>
      <c r="E314" s="12">
        <v>2040</v>
      </c>
      <c r="F314" s="13">
        <f>F313-'Area 2010_12'!$E$13*$AH$15</f>
        <v>0.60168515608891038</v>
      </c>
      <c r="G314" s="13">
        <f>G313-'Area 2010_12'!$F$13*$AH$27</f>
        <v>1.5785571948672019</v>
      </c>
      <c r="H314" s="15" t="s">
        <v>89</v>
      </c>
      <c r="I314" s="111" t="s">
        <v>50</v>
      </c>
      <c r="J314" s="112" t="s">
        <v>51</v>
      </c>
      <c r="K314" s="15"/>
      <c r="M314"/>
      <c r="N314"/>
      <c r="O314"/>
      <c r="P314"/>
      <c r="Q314"/>
      <c r="R314"/>
      <c r="S314"/>
      <c r="T314" s="14"/>
      <c r="U314" s="14"/>
      <c r="Y314" s="15"/>
      <c r="Z314" s="15"/>
      <c r="AA314" s="15"/>
    </row>
    <row r="315" spans="4:27" s="11" customFormat="1" x14ac:dyDescent="0.3">
      <c r="D315" s="7" t="s">
        <v>7</v>
      </c>
      <c r="E315" s="12">
        <v>2041</v>
      </c>
      <c r="F315" s="13">
        <f>F314-'Area 2010_12'!$E$13*$AI$15</f>
        <v>0.60006073612106769</v>
      </c>
      <c r="G315" s="13">
        <f>G314-'Area 2010_12'!$F$13*$AI$27</f>
        <v>1.574267637272454</v>
      </c>
      <c r="H315" s="15" t="s">
        <v>89</v>
      </c>
      <c r="I315" s="111" t="s">
        <v>50</v>
      </c>
      <c r="J315" s="112" t="s">
        <v>51</v>
      </c>
      <c r="K315" s="15"/>
      <c r="M315"/>
      <c r="N315"/>
      <c r="O315"/>
      <c r="P315"/>
      <c r="Q315"/>
      <c r="R315"/>
      <c r="S315"/>
      <c r="T315" s="14"/>
      <c r="U315" s="14"/>
      <c r="Y315" s="15"/>
      <c r="Z315" s="15"/>
      <c r="AA315" s="15"/>
    </row>
    <row r="316" spans="4:27" s="11" customFormat="1" x14ac:dyDescent="0.3">
      <c r="D316" s="7" t="s">
        <v>7</v>
      </c>
      <c r="E316" s="12">
        <v>2042</v>
      </c>
      <c r="F316" s="13">
        <f>F315-'Area 2010_12'!$E$13*$AI$15</f>
        <v>0.59843631615322501</v>
      </c>
      <c r="G316" s="13">
        <f>G315-'Area 2010_12'!$F$13*$AI$27</f>
        <v>1.5699780796777061</v>
      </c>
      <c r="H316" s="15" t="s">
        <v>89</v>
      </c>
      <c r="I316" s="111" t="s">
        <v>50</v>
      </c>
      <c r="J316" s="112" t="s">
        <v>51</v>
      </c>
      <c r="K316" s="15"/>
      <c r="M316"/>
      <c r="N316"/>
      <c r="O316"/>
      <c r="P316"/>
      <c r="Q316"/>
      <c r="R316"/>
      <c r="S316"/>
      <c r="T316" s="14"/>
      <c r="U316" s="14"/>
      <c r="Y316" s="15"/>
      <c r="Z316" s="15"/>
      <c r="AA316" s="15"/>
    </row>
    <row r="317" spans="4:27" s="11" customFormat="1" x14ac:dyDescent="0.3">
      <c r="D317" s="7" t="s">
        <v>7</v>
      </c>
      <c r="E317" s="12">
        <v>2043</v>
      </c>
      <c r="F317" s="13">
        <f>F316-'Area 2010_12'!$E$13*$AI$15</f>
        <v>0.59681189618538233</v>
      </c>
      <c r="G317" s="13">
        <f>G316-'Area 2010_12'!$F$13*$AI$27</f>
        <v>1.5656885220829582</v>
      </c>
      <c r="H317" s="15" t="s">
        <v>89</v>
      </c>
      <c r="I317" s="111" t="s">
        <v>50</v>
      </c>
      <c r="J317" s="112" t="s">
        <v>51</v>
      </c>
      <c r="K317" s="15"/>
      <c r="M317"/>
      <c r="N317"/>
      <c r="O317"/>
      <c r="P317"/>
      <c r="Q317"/>
      <c r="R317"/>
      <c r="S317"/>
      <c r="T317" s="14"/>
      <c r="U317" s="14"/>
      <c r="Y317" s="15"/>
      <c r="Z317" s="15"/>
      <c r="AA317" s="15"/>
    </row>
    <row r="318" spans="4:27" s="11" customFormat="1" x14ac:dyDescent="0.3">
      <c r="D318" s="7" t="s">
        <v>7</v>
      </c>
      <c r="E318" s="12">
        <v>2044</v>
      </c>
      <c r="F318" s="13">
        <f>F317-'Area 2010_12'!$E$13*$AI$15</f>
        <v>0.59518747621753965</v>
      </c>
      <c r="G318" s="13">
        <f>G317-'Area 2010_12'!$F$13*$AI$27</f>
        <v>1.5613989644882103</v>
      </c>
      <c r="H318" s="15" t="s">
        <v>89</v>
      </c>
      <c r="I318" s="111" t="s">
        <v>50</v>
      </c>
      <c r="J318" s="112" t="s">
        <v>51</v>
      </c>
      <c r="K318" s="15"/>
      <c r="M318"/>
      <c r="N318"/>
      <c r="O318"/>
      <c r="P318"/>
      <c r="Q318"/>
      <c r="R318"/>
      <c r="S318"/>
      <c r="T318" s="14"/>
      <c r="U318" s="14"/>
      <c r="Y318" s="15"/>
      <c r="Z318" s="15"/>
      <c r="AA318" s="15"/>
    </row>
    <row r="319" spans="4:27" s="11" customFormat="1" x14ac:dyDescent="0.3">
      <c r="D319" s="7" t="s">
        <v>7</v>
      </c>
      <c r="E319" s="12">
        <v>2045</v>
      </c>
      <c r="F319" s="13">
        <f>F318-'Area 2010_12'!$E$13*$AI$15</f>
        <v>0.59356305624969696</v>
      </c>
      <c r="G319" s="13">
        <f>G318-'Area 2010_12'!$F$13*$AI$27</f>
        <v>1.5571094068934623</v>
      </c>
      <c r="H319" s="15" t="s">
        <v>89</v>
      </c>
      <c r="I319" s="111" t="s">
        <v>50</v>
      </c>
      <c r="J319" s="112" t="s">
        <v>51</v>
      </c>
      <c r="K319" s="15"/>
      <c r="M319"/>
      <c r="N319"/>
      <c r="O319"/>
      <c r="P319"/>
      <c r="Q319"/>
      <c r="R319"/>
      <c r="S319"/>
      <c r="T319" s="14"/>
      <c r="U319" s="14"/>
      <c r="Y319" s="15"/>
      <c r="Z319" s="15"/>
      <c r="AA319" s="15"/>
    </row>
    <row r="320" spans="4:27" s="11" customFormat="1" x14ac:dyDescent="0.3">
      <c r="D320" s="7" t="s">
        <v>7</v>
      </c>
      <c r="E320" s="12">
        <v>2046</v>
      </c>
      <c r="F320" s="13">
        <f>F319-'Area 2010_12'!$E$13*$AJ$15</f>
        <v>0.59193863628185428</v>
      </c>
      <c r="G320" s="13">
        <f>G319-'Area 2010_12'!$F$13*$AJ$27</f>
        <v>1.5528198492987144</v>
      </c>
      <c r="H320" s="15" t="s">
        <v>89</v>
      </c>
      <c r="I320" s="111" t="s">
        <v>50</v>
      </c>
      <c r="J320" s="112" t="s">
        <v>51</v>
      </c>
      <c r="K320" s="15"/>
      <c r="M320"/>
      <c r="N320"/>
      <c r="O320"/>
      <c r="P320"/>
      <c r="Q320"/>
      <c r="R320"/>
      <c r="S320"/>
      <c r="T320" s="14"/>
      <c r="U320" s="14"/>
      <c r="Y320" s="15"/>
      <c r="Z320" s="15"/>
      <c r="AA320" s="15"/>
    </row>
    <row r="321" spans="4:27" s="11" customFormat="1" x14ac:dyDescent="0.3">
      <c r="D321" s="7" t="s">
        <v>7</v>
      </c>
      <c r="E321" s="12">
        <v>2047</v>
      </c>
      <c r="F321" s="13">
        <f>F320-'Area 2010_12'!$E$13*$AJ$15</f>
        <v>0.5903142163140116</v>
      </c>
      <c r="G321" s="13">
        <f>G320-'Area 2010_12'!$F$13*$AJ$27</f>
        <v>1.5485302917039665</v>
      </c>
      <c r="H321" s="15" t="s">
        <v>89</v>
      </c>
      <c r="I321" s="111" t="s">
        <v>50</v>
      </c>
      <c r="J321" s="112" t="s">
        <v>51</v>
      </c>
      <c r="K321" s="15"/>
      <c r="M321"/>
      <c r="N321"/>
      <c r="O321"/>
      <c r="P321"/>
      <c r="Q321"/>
      <c r="R321"/>
      <c r="S321"/>
      <c r="T321" s="14"/>
      <c r="U321" s="14"/>
      <c r="Y321" s="15"/>
      <c r="Z321" s="15"/>
      <c r="AA321" s="15"/>
    </row>
    <row r="322" spans="4:27" s="11" customFormat="1" x14ac:dyDescent="0.3">
      <c r="D322" s="7" t="s">
        <v>7</v>
      </c>
      <c r="E322" s="12">
        <v>2048</v>
      </c>
      <c r="F322" s="13">
        <f>F321-'Area 2010_12'!$E$13*$AJ$15</f>
        <v>0.58868979634616891</v>
      </c>
      <c r="G322" s="13">
        <f>G321-'Area 2010_12'!$F$13*$AJ$27</f>
        <v>1.5442407341092186</v>
      </c>
      <c r="H322" s="15" t="s">
        <v>89</v>
      </c>
      <c r="I322" s="111" t="s">
        <v>50</v>
      </c>
      <c r="J322" s="112" t="s">
        <v>51</v>
      </c>
      <c r="K322" s="15"/>
      <c r="M322"/>
      <c r="N322"/>
      <c r="O322"/>
      <c r="P322"/>
      <c r="Q322"/>
      <c r="R322"/>
      <c r="S322"/>
      <c r="T322" s="14"/>
      <c r="U322" s="14"/>
      <c r="Y322" s="15"/>
      <c r="Z322" s="15"/>
      <c r="AA322" s="15"/>
    </row>
    <row r="323" spans="4:27" s="11" customFormat="1" x14ac:dyDescent="0.3">
      <c r="D323" s="7" t="s">
        <v>7</v>
      </c>
      <c r="E323" s="12">
        <v>2049</v>
      </c>
      <c r="F323" s="13">
        <f>F322-'Area 2010_12'!$E$13*$AJ$15</f>
        <v>0.58706537637832623</v>
      </c>
      <c r="G323" s="13">
        <f>G322-'Area 2010_12'!$F$13*$AJ$27</f>
        <v>1.5399511765144707</v>
      </c>
      <c r="H323" s="15" t="s">
        <v>89</v>
      </c>
      <c r="I323" s="111" t="s">
        <v>50</v>
      </c>
      <c r="J323" s="112" t="s">
        <v>51</v>
      </c>
      <c r="K323" s="15"/>
      <c r="M323"/>
      <c r="N323"/>
      <c r="O323"/>
      <c r="P323"/>
      <c r="Q323"/>
      <c r="R323"/>
      <c r="S323"/>
      <c r="T323" s="14"/>
      <c r="U323" s="14"/>
      <c r="Y323" s="15"/>
      <c r="Z323" s="15"/>
      <c r="AA323" s="15"/>
    </row>
    <row r="324" spans="4:27" s="11" customFormat="1" x14ac:dyDescent="0.3">
      <c r="D324" s="7" t="s">
        <v>7</v>
      </c>
      <c r="E324" s="12">
        <v>2050</v>
      </c>
      <c r="F324" s="13">
        <f>F323-'Area 2010_12'!$E$13*$AJ$15</f>
        <v>0.58544095641048355</v>
      </c>
      <c r="G324" s="13">
        <f>G323-'Area 2010_12'!$F$13*$AJ$27</f>
        <v>1.5356616189197227</v>
      </c>
      <c r="H324" s="15" t="s">
        <v>89</v>
      </c>
      <c r="I324" s="111" t="s">
        <v>50</v>
      </c>
      <c r="J324" s="112" t="s">
        <v>51</v>
      </c>
      <c r="K324" s="15"/>
      <c r="M324"/>
      <c r="N324"/>
      <c r="O324"/>
      <c r="P324"/>
      <c r="Q324"/>
      <c r="R324"/>
      <c r="S324"/>
      <c r="T324" s="14"/>
      <c r="U324" s="14"/>
      <c r="Y324" s="15"/>
      <c r="Z324" s="15"/>
      <c r="AA324" s="15"/>
    </row>
    <row r="325" spans="4:27" s="11" customFormat="1" x14ac:dyDescent="0.3">
      <c r="D325" s="7" t="s">
        <v>7</v>
      </c>
      <c r="E325" s="12">
        <v>2011</v>
      </c>
      <c r="F325" s="13">
        <f>'Area 2010_12'!$E$14-'Area 2010_12'!$E$14*$AB$16</f>
        <v>2.8310150004142192</v>
      </c>
      <c r="G325" s="13">
        <f>'Area 2010_12'!$F$14-'Area 2010_12'!$F$14*$AB$28</f>
        <v>7.4667856709158844</v>
      </c>
      <c r="H325" s="15" t="s">
        <v>90</v>
      </c>
      <c r="I325" s="111" t="s">
        <v>50</v>
      </c>
      <c r="J325" s="112" t="s">
        <v>51</v>
      </c>
      <c r="K325" s="15"/>
      <c r="M325"/>
      <c r="N325"/>
      <c r="O325"/>
      <c r="P325"/>
      <c r="Q325"/>
      <c r="R325"/>
      <c r="S325"/>
      <c r="T325" s="14"/>
      <c r="U325" s="14"/>
      <c r="Y325" s="15"/>
      <c r="Z325" s="15"/>
      <c r="AA325" s="15"/>
    </row>
    <row r="326" spans="4:27" s="11" customFormat="1" x14ac:dyDescent="0.3">
      <c r="D326" s="7" t="s">
        <v>7</v>
      </c>
      <c r="E326" s="12">
        <v>2012</v>
      </c>
      <c r="F326" s="13">
        <f>F325-'Area 2010_12'!$E$14*$AB$16</f>
        <v>2.8244886553195485</v>
      </c>
      <c r="G326" s="13">
        <f>G325-'Area 2010_12'!$F$14*$AB$28</f>
        <v>7.4405601316803542</v>
      </c>
      <c r="H326" s="15" t="s">
        <v>90</v>
      </c>
      <c r="I326" s="111" t="s">
        <v>50</v>
      </c>
      <c r="J326" s="112" t="s">
        <v>51</v>
      </c>
      <c r="K326" s="15"/>
      <c r="M326"/>
      <c r="N326"/>
      <c r="O326"/>
      <c r="P326"/>
      <c r="Q326"/>
      <c r="R326"/>
      <c r="S326"/>
      <c r="T326" s="14"/>
      <c r="U326" s="14"/>
      <c r="Y326" s="15"/>
      <c r="Z326" s="15"/>
      <c r="AA326" s="15"/>
    </row>
    <row r="327" spans="4:27" s="11" customFormat="1" x14ac:dyDescent="0.3">
      <c r="D327" s="7" t="s">
        <v>7</v>
      </c>
      <c r="E327" s="12">
        <v>2013</v>
      </c>
      <c r="F327" s="13">
        <f>F326-'Area 2010_12'!$E$14*$AC$16</f>
        <v>2.8179623102248779</v>
      </c>
      <c r="G327" s="13">
        <f>G326-'Area 2010_12'!$F$14*$AC$28</f>
        <v>7.4143345924448241</v>
      </c>
      <c r="H327" s="15" t="s">
        <v>90</v>
      </c>
      <c r="I327" s="111" t="s">
        <v>50</v>
      </c>
      <c r="J327" s="112" t="s">
        <v>51</v>
      </c>
      <c r="K327" s="15"/>
      <c r="M327"/>
      <c r="N327"/>
      <c r="O327"/>
      <c r="P327"/>
      <c r="Q327"/>
      <c r="R327"/>
      <c r="S327"/>
      <c r="T327" s="14"/>
      <c r="U327" s="14"/>
      <c r="Y327" s="15"/>
      <c r="Z327" s="15"/>
      <c r="AA327" s="15"/>
    </row>
    <row r="328" spans="4:27" s="11" customFormat="1" x14ac:dyDescent="0.3">
      <c r="D328" s="7" t="s">
        <v>7</v>
      </c>
      <c r="E328" s="12">
        <v>2014</v>
      </c>
      <c r="F328" s="13">
        <f>F327-'Area 2010_12'!$E$14*$AC$16</f>
        <v>2.8114359651302072</v>
      </c>
      <c r="G328" s="13">
        <f>G327-'Area 2010_12'!$F$14*$AC$28</f>
        <v>7.3881090532092939</v>
      </c>
      <c r="H328" s="15" t="s">
        <v>90</v>
      </c>
      <c r="I328" s="111" t="s">
        <v>50</v>
      </c>
      <c r="J328" s="112" t="s">
        <v>51</v>
      </c>
      <c r="K328" s="15"/>
      <c r="M328"/>
      <c r="N328"/>
      <c r="O328"/>
      <c r="P328"/>
      <c r="Q328"/>
      <c r="R328"/>
      <c r="S328"/>
      <c r="T328" s="14"/>
      <c r="U328" s="14"/>
      <c r="Y328" s="15"/>
      <c r="Z328" s="15"/>
      <c r="AA328" s="15"/>
    </row>
    <row r="329" spans="4:27" s="11" customFormat="1" x14ac:dyDescent="0.3">
      <c r="D329" s="7" t="s">
        <v>7</v>
      </c>
      <c r="E329" s="12">
        <v>2015</v>
      </c>
      <c r="F329" s="13">
        <f>F328-'Area 2010_12'!$E$14*$AC$16</f>
        <v>2.8049096200355366</v>
      </c>
      <c r="G329" s="13">
        <f>G328-'Area 2010_12'!$F$14*$AC$28</f>
        <v>7.3618835139737637</v>
      </c>
      <c r="H329" s="15" t="s">
        <v>90</v>
      </c>
      <c r="I329" s="111" t="s">
        <v>50</v>
      </c>
      <c r="J329" s="112" t="s">
        <v>51</v>
      </c>
      <c r="K329" s="15"/>
      <c r="M329"/>
      <c r="N329"/>
      <c r="O329"/>
      <c r="P329"/>
      <c r="Q329"/>
      <c r="R329"/>
      <c r="S329"/>
      <c r="T329" s="14"/>
      <c r="U329" s="14"/>
      <c r="Y329" s="15"/>
      <c r="Z329" s="15"/>
      <c r="AA329" s="15"/>
    </row>
    <row r="330" spans="4:27" s="11" customFormat="1" x14ac:dyDescent="0.3">
      <c r="D330" s="7" t="s">
        <v>7</v>
      </c>
      <c r="E330" s="12">
        <v>2016</v>
      </c>
      <c r="F330" s="13">
        <f>F329-'Area 2010_12'!$E$14*$AD$16</f>
        <v>2.7978157666717642</v>
      </c>
      <c r="G330" s="13">
        <f>G329-'Area 2010_12'!$F$14*$AD$28</f>
        <v>7.3431509859483848</v>
      </c>
      <c r="H330" s="15" t="s">
        <v>90</v>
      </c>
      <c r="I330" s="111" t="s">
        <v>50</v>
      </c>
      <c r="J330" s="112" t="s">
        <v>51</v>
      </c>
      <c r="K330" s="15"/>
      <c r="M330"/>
      <c r="N330"/>
      <c r="O330"/>
      <c r="P330"/>
      <c r="Q330"/>
      <c r="R330"/>
      <c r="S330"/>
      <c r="T330" s="14"/>
      <c r="U330" s="14"/>
      <c r="Y330" s="15"/>
      <c r="Z330" s="15"/>
      <c r="AA330" s="15"/>
    </row>
    <row r="331" spans="4:27" s="11" customFormat="1" x14ac:dyDescent="0.3">
      <c r="D331" s="7" t="s">
        <v>7</v>
      </c>
      <c r="E331" s="12">
        <v>2017</v>
      </c>
      <c r="F331" s="13">
        <f>F330-'Area 2010_12'!$E$14*$AD$16</f>
        <v>2.7907219133079919</v>
      </c>
      <c r="G331" s="13">
        <f>G330-'Area 2010_12'!$F$14*$AD$28</f>
        <v>7.3244184579230058</v>
      </c>
      <c r="H331" s="15" t="s">
        <v>90</v>
      </c>
      <c r="I331" s="111" t="s">
        <v>50</v>
      </c>
      <c r="J331" s="112" t="s">
        <v>51</v>
      </c>
      <c r="K331" s="15"/>
      <c r="M331"/>
      <c r="N331"/>
      <c r="O331"/>
      <c r="P331"/>
      <c r="Q331"/>
      <c r="R331"/>
      <c r="S331"/>
      <c r="T331" s="14"/>
      <c r="U331" s="14"/>
      <c r="Y331" s="15"/>
      <c r="Z331" s="15"/>
      <c r="AA331" s="15"/>
    </row>
    <row r="332" spans="4:27" s="11" customFormat="1" x14ac:dyDescent="0.3">
      <c r="D332" s="7" t="s">
        <v>7</v>
      </c>
      <c r="E332" s="12">
        <v>2018</v>
      </c>
      <c r="F332" s="13">
        <f>F331-'Area 2010_12'!$E$14*$AD$16</f>
        <v>2.7836280599442196</v>
      </c>
      <c r="G332" s="13">
        <f>G331-'Area 2010_12'!$F$14*$AD$28</f>
        <v>7.3056859298976269</v>
      </c>
      <c r="H332" s="15" t="s">
        <v>90</v>
      </c>
      <c r="I332" s="111" t="s">
        <v>50</v>
      </c>
      <c r="J332" s="112" t="s">
        <v>51</v>
      </c>
      <c r="K332" s="15"/>
      <c r="M332"/>
      <c r="N332"/>
      <c r="O332"/>
      <c r="P332"/>
      <c r="Q332"/>
      <c r="R332"/>
      <c r="S332"/>
      <c r="T332" s="14"/>
      <c r="U332" s="14"/>
      <c r="Y332" s="15"/>
      <c r="Z332" s="15"/>
      <c r="AA332" s="15"/>
    </row>
    <row r="333" spans="4:27" s="11" customFormat="1" x14ac:dyDescent="0.3">
      <c r="D333" s="7" t="s">
        <v>7</v>
      </c>
      <c r="E333" s="12">
        <v>2019</v>
      </c>
      <c r="F333" s="13">
        <f>F332-'Area 2010_12'!$E$14*$AD$16</f>
        <v>2.7765342065804473</v>
      </c>
      <c r="G333" s="13">
        <f>G332-'Area 2010_12'!$F$14*$AD$28</f>
        <v>7.2869534018722479</v>
      </c>
      <c r="H333" s="15" t="s">
        <v>90</v>
      </c>
      <c r="I333" s="111" t="s">
        <v>50</v>
      </c>
      <c r="J333" s="112" t="s">
        <v>51</v>
      </c>
      <c r="K333" s="15"/>
      <c r="M333"/>
      <c r="N333"/>
      <c r="O333"/>
      <c r="P333"/>
      <c r="Q333"/>
      <c r="R333"/>
      <c r="S333"/>
      <c r="T333" s="14"/>
      <c r="U333" s="14"/>
      <c r="Y333" s="15"/>
      <c r="Z333" s="15"/>
      <c r="AA333" s="15"/>
    </row>
    <row r="334" spans="4:27" s="11" customFormat="1" x14ac:dyDescent="0.3">
      <c r="D334" s="7" t="s">
        <v>7</v>
      </c>
      <c r="E334" s="12">
        <v>2020</v>
      </c>
      <c r="F334" s="13">
        <f>F333-'Area 2010_12'!$E$14*$AD$16</f>
        <v>2.7694403532166749</v>
      </c>
      <c r="G334" s="13">
        <f>G333-'Area 2010_12'!$F$14*$AD$28</f>
        <v>7.268220873846869</v>
      </c>
      <c r="H334" s="15" t="s">
        <v>90</v>
      </c>
      <c r="I334" s="111" t="s">
        <v>50</v>
      </c>
      <c r="J334" s="112" t="s">
        <v>51</v>
      </c>
      <c r="K334" s="15"/>
      <c r="M334"/>
      <c r="N334"/>
      <c r="O334"/>
      <c r="P334"/>
      <c r="Q334"/>
      <c r="R334"/>
      <c r="S334"/>
      <c r="T334" s="14"/>
      <c r="U334" s="14"/>
      <c r="Y334" s="15"/>
      <c r="Z334" s="15"/>
      <c r="AA334" s="15"/>
    </row>
    <row r="335" spans="4:27" s="11" customFormat="1" x14ac:dyDescent="0.3">
      <c r="D335" s="7" t="s">
        <v>7</v>
      </c>
      <c r="E335" s="12">
        <v>2021</v>
      </c>
      <c r="F335" s="13">
        <f>F334-'Area 2010_12'!$E$14*$AE$16</f>
        <v>2.7623464998529026</v>
      </c>
      <c r="G335" s="13">
        <f>G334-'Area 2010_12'!$F$14*$AE$28</f>
        <v>7.24948834582149</v>
      </c>
      <c r="H335" s="15" t="s">
        <v>90</v>
      </c>
      <c r="I335" s="111" t="s">
        <v>50</v>
      </c>
      <c r="J335" s="112" t="s">
        <v>51</v>
      </c>
      <c r="K335" s="15"/>
      <c r="M335"/>
      <c r="N335"/>
      <c r="O335"/>
      <c r="P335"/>
      <c r="Q335"/>
      <c r="R335"/>
      <c r="S335"/>
      <c r="T335" s="14"/>
      <c r="U335" s="14"/>
      <c r="Y335" s="15"/>
      <c r="Z335" s="15"/>
      <c r="AA335" s="15"/>
    </row>
    <row r="336" spans="4:27" s="11" customFormat="1" x14ac:dyDescent="0.3">
      <c r="D336" s="7" t="s">
        <v>7</v>
      </c>
      <c r="E336" s="12">
        <v>2022</v>
      </c>
      <c r="F336" s="13">
        <f>F335-'Area 2010_12'!$E$14*$AE$16</f>
        <v>2.7552526464891303</v>
      </c>
      <c r="G336" s="13">
        <f>G335-'Area 2010_12'!$F$14*$AE$28</f>
        <v>7.2307558177961111</v>
      </c>
      <c r="H336" s="15" t="s">
        <v>90</v>
      </c>
      <c r="I336" s="111" t="s">
        <v>50</v>
      </c>
      <c r="J336" s="112" t="s">
        <v>51</v>
      </c>
      <c r="K336" s="15"/>
      <c r="M336"/>
      <c r="N336"/>
      <c r="O336"/>
      <c r="P336"/>
      <c r="Q336"/>
      <c r="R336"/>
      <c r="S336"/>
      <c r="T336" s="14"/>
      <c r="U336" s="14"/>
      <c r="Y336" s="15"/>
      <c r="Z336" s="15"/>
      <c r="AA336" s="15"/>
    </row>
    <row r="337" spans="4:27" s="11" customFormat="1" x14ac:dyDescent="0.3">
      <c r="D337" s="7" t="s">
        <v>7</v>
      </c>
      <c r="E337" s="12">
        <v>2023</v>
      </c>
      <c r="F337" s="13">
        <f>F336-'Area 2010_12'!$E$14*$AE$16</f>
        <v>2.7481587931253579</v>
      </c>
      <c r="G337" s="13">
        <f>G336-'Area 2010_12'!$F$14*$AE$28</f>
        <v>7.2120232897707321</v>
      </c>
      <c r="H337" s="15" t="s">
        <v>90</v>
      </c>
      <c r="I337" s="111" t="s">
        <v>50</v>
      </c>
      <c r="J337" s="112" t="s">
        <v>51</v>
      </c>
      <c r="K337" s="15"/>
      <c r="M337"/>
      <c r="N337"/>
      <c r="O337"/>
      <c r="P337"/>
      <c r="Q337"/>
      <c r="R337"/>
      <c r="S337"/>
      <c r="T337" s="14"/>
      <c r="U337" s="14"/>
      <c r="Y337" s="15"/>
      <c r="Z337" s="15"/>
      <c r="AA337" s="15"/>
    </row>
    <row r="338" spans="4:27" s="11" customFormat="1" x14ac:dyDescent="0.3">
      <c r="D338" s="7" t="s">
        <v>7</v>
      </c>
      <c r="E338" s="12">
        <v>2024</v>
      </c>
      <c r="F338" s="13">
        <f>F337-'Area 2010_12'!$E$14*$AE$16</f>
        <v>2.7410649397615856</v>
      </c>
      <c r="G338" s="13">
        <f>G337-'Area 2010_12'!$F$14*$AE$28</f>
        <v>7.1932907617453532</v>
      </c>
      <c r="H338" s="15" t="s">
        <v>90</v>
      </c>
      <c r="I338" s="111" t="s">
        <v>50</v>
      </c>
      <c r="J338" s="112" t="s">
        <v>51</v>
      </c>
      <c r="K338" s="15"/>
      <c r="M338"/>
      <c r="N338"/>
      <c r="O338"/>
      <c r="P338"/>
      <c r="Q338"/>
      <c r="R338"/>
      <c r="S338"/>
      <c r="T338" s="14"/>
      <c r="U338" s="14"/>
      <c r="Y338" s="15"/>
      <c r="Z338" s="15"/>
      <c r="AA338" s="15"/>
    </row>
    <row r="339" spans="4:27" s="11" customFormat="1" x14ac:dyDescent="0.3">
      <c r="D339" s="7" t="s">
        <v>7</v>
      </c>
      <c r="E339" s="12">
        <v>2025</v>
      </c>
      <c r="F339" s="13">
        <f>F338-'Area 2010_12'!$E$14*$AE$16</f>
        <v>2.7339710863978133</v>
      </c>
      <c r="G339" s="13">
        <f>G338-'Area 2010_12'!$F$14*$AE$28</f>
        <v>7.1745582337199743</v>
      </c>
      <c r="H339" s="15" t="s">
        <v>90</v>
      </c>
      <c r="I339" s="111" t="s">
        <v>50</v>
      </c>
      <c r="J339" s="112" t="s">
        <v>51</v>
      </c>
      <c r="K339" s="15"/>
      <c r="M339"/>
      <c r="N339"/>
      <c r="O339"/>
      <c r="P339"/>
      <c r="Q339"/>
      <c r="R339"/>
      <c r="S339"/>
      <c r="T339" s="14"/>
      <c r="U339" s="14"/>
      <c r="Y339" s="15"/>
      <c r="Z339" s="15"/>
      <c r="AA339" s="15"/>
    </row>
    <row r="340" spans="4:27" s="11" customFormat="1" x14ac:dyDescent="0.3">
      <c r="D340" s="7" t="s">
        <v>7</v>
      </c>
      <c r="E340" s="12">
        <v>2026</v>
      </c>
      <c r="F340" s="13">
        <f>F339-'Area 2010_12'!$E$14*$AF$16</f>
        <v>2.7268772330340409</v>
      </c>
      <c r="G340" s="13">
        <f>G339-'Area 2010_12'!$F$14*$AF$28</f>
        <v>7.1558257056945953</v>
      </c>
      <c r="H340" s="15" t="s">
        <v>90</v>
      </c>
      <c r="I340" s="111" t="s">
        <v>50</v>
      </c>
      <c r="J340" s="112" t="s">
        <v>51</v>
      </c>
      <c r="K340" s="15"/>
      <c r="M340"/>
      <c r="N340"/>
      <c r="O340"/>
      <c r="P340"/>
      <c r="Q340"/>
      <c r="R340"/>
      <c r="S340"/>
      <c r="T340" s="14"/>
      <c r="U340" s="14"/>
      <c r="Y340" s="15"/>
      <c r="Z340" s="15"/>
      <c r="AA340" s="15"/>
    </row>
    <row r="341" spans="4:27" s="11" customFormat="1" x14ac:dyDescent="0.3">
      <c r="D341" s="7" t="s">
        <v>7</v>
      </c>
      <c r="E341" s="12">
        <v>2027</v>
      </c>
      <c r="F341" s="13">
        <f>F340-'Area 2010_12'!$E$14*$AF$16</f>
        <v>2.7197833796702686</v>
      </c>
      <c r="G341" s="13">
        <f>G340-'Area 2010_12'!$F$14*$AF$28</f>
        <v>7.1370931776692164</v>
      </c>
      <c r="H341" s="15" t="s">
        <v>90</v>
      </c>
      <c r="I341" s="111" t="s">
        <v>50</v>
      </c>
      <c r="J341" s="112" t="s">
        <v>51</v>
      </c>
      <c r="K341" s="15"/>
      <c r="M341"/>
      <c r="N341"/>
      <c r="O341"/>
      <c r="P341"/>
      <c r="Q341"/>
      <c r="R341"/>
      <c r="S341"/>
      <c r="T341" s="14"/>
      <c r="U341" s="14"/>
      <c r="Y341" s="15"/>
      <c r="Z341" s="15"/>
      <c r="AA341" s="15"/>
    </row>
    <row r="342" spans="4:27" s="11" customFormat="1" x14ac:dyDescent="0.3">
      <c r="D342" s="7" t="s">
        <v>7</v>
      </c>
      <c r="E342" s="12">
        <v>2028</v>
      </c>
      <c r="F342" s="13">
        <f>F341-'Area 2010_12'!$E$14*$AF$16</f>
        <v>2.7126895263064963</v>
      </c>
      <c r="G342" s="13">
        <f>G341-'Area 2010_12'!$F$14*$AF$28</f>
        <v>7.1183606496438374</v>
      </c>
      <c r="H342" s="15" t="s">
        <v>90</v>
      </c>
      <c r="I342" s="111" t="s">
        <v>50</v>
      </c>
      <c r="J342" s="112" t="s">
        <v>51</v>
      </c>
      <c r="K342" s="15"/>
      <c r="M342"/>
      <c r="N342"/>
      <c r="O342"/>
      <c r="P342"/>
      <c r="Q342"/>
      <c r="R342"/>
      <c r="S342"/>
      <c r="T342" s="14"/>
      <c r="U342" s="14"/>
      <c r="Y342" s="15"/>
      <c r="Z342" s="15"/>
      <c r="AA342" s="15"/>
    </row>
    <row r="343" spans="4:27" s="11" customFormat="1" x14ac:dyDescent="0.3">
      <c r="D343" s="7" t="s">
        <v>7</v>
      </c>
      <c r="E343" s="12">
        <v>2029</v>
      </c>
      <c r="F343" s="13">
        <f>F342-'Area 2010_12'!$E$14*$AF$16</f>
        <v>2.705595672942724</v>
      </c>
      <c r="G343" s="13">
        <f>G342-'Area 2010_12'!$F$14*$AF$28</f>
        <v>7.0996281216184585</v>
      </c>
      <c r="H343" s="15" t="s">
        <v>90</v>
      </c>
      <c r="I343" s="111" t="s">
        <v>50</v>
      </c>
      <c r="J343" s="112" t="s">
        <v>51</v>
      </c>
      <c r="K343" s="15"/>
      <c r="M343"/>
      <c r="N343"/>
      <c r="O343"/>
      <c r="P343"/>
      <c r="Q343"/>
      <c r="R343"/>
      <c r="S343"/>
      <c r="T343" s="14"/>
      <c r="U343" s="14"/>
      <c r="Y343" s="15"/>
      <c r="Z343" s="15"/>
      <c r="AA343" s="15"/>
    </row>
    <row r="344" spans="4:27" s="11" customFormat="1" x14ac:dyDescent="0.3">
      <c r="D344" s="7" t="s">
        <v>7</v>
      </c>
      <c r="E344" s="12">
        <v>2030</v>
      </c>
      <c r="F344" s="13">
        <f>F343-'Area 2010_12'!$E$14*$AF$16</f>
        <v>2.6985018195789516</v>
      </c>
      <c r="G344" s="13">
        <f>G343-'Area 2010_12'!$F$14*$AF$28</f>
        <v>7.0808955935930795</v>
      </c>
      <c r="H344" s="15" t="s">
        <v>90</v>
      </c>
      <c r="I344" s="111" t="s">
        <v>50</v>
      </c>
      <c r="J344" s="112" t="s">
        <v>51</v>
      </c>
      <c r="K344" s="15"/>
      <c r="M344"/>
      <c r="N344"/>
      <c r="O344"/>
      <c r="P344"/>
      <c r="Q344"/>
      <c r="R344"/>
      <c r="S344"/>
      <c r="T344" s="14"/>
      <c r="U344" s="14"/>
      <c r="Y344" s="15"/>
      <c r="Z344" s="15"/>
      <c r="AA344" s="15"/>
    </row>
    <row r="345" spans="4:27" s="11" customFormat="1" x14ac:dyDescent="0.3">
      <c r="D345" s="7" t="s">
        <v>7</v>
      </c>
      <c r="E345" s="12">
        <v>2031</v>
      </c>
      <c r="F345" s="13">
        <f>F344-'Area 2010_12'!$E$14*$AG$16</f>
        <v>2.6914079662151793</v>
      </c>
      <c r="G345" s="13">
        <f>G344-'Area 2010_12'!$F$14*$AG$28</f>
        <v>7.0621630655677006</v>
      </c>
      <c r="H345" s="15" t="s">
        <v>90</v>
      </c>
      <c r="I345" s="111" t="s">
        <v>50</v>
      </c>
      <c r="J345" s="112" t="s">
        <v>51</v>
      </c>
      <c r="K345" s="15"/>
      <c r="M345"/>
      <c r="N345"/>
      <c r="O345"/>
      <c r="P345"/>
      <c r="Q345"/>
      <c r="R345"/>
      <c r="S345"/>
      <c r="T345" s="14"/>
      <c r="U345" s="14"/>
      <c r="Y345" s="15"/>
      <c r="Z345" s="15"/>
      <c r="AA345" s="15"/>
    </row>
    <row r="346" spans="4:27" s="11" customFormat="1" x14ac:dyDescent="0.3">
      <c r="D346" s="7" t="s">
        <v>7</v>
      </c>
      <c r="E346" s="12">
        <v>2032</v>
      </c>
      <c r="F346" s="13">
        <f>F345-'Area 2010_12'!$E$14*$AG$16</f>
        <v>2.684314112851407</v>
      </c>
      <c r="G346" s="13">
        <f>G345-'Area 2010_12'!$F$14*$AG$28</f>
        <v>7.0434305375423216</v>
      </c>
      <c r="H346" s="15" t="s">
        <v>90</v>
      </c>
      <c r="I346" s="111" t="s">
        <v>50</v>
      </c>
      <c r="J346" s="112" t="s">
        <v>51</v>
      </c>
      <c r="K346" s="15"/>
      <c r="M346"/>
      <c r="N346"/>
      <c r="O346"/>
      <c r="P346"/>
      <c r="Q346"/>
      <c r="R346"/>
      <c r="S346"/>
      <c r="T346" s="14"/>
      <c r="U346" s="14"/>
      <c r="Y346" s="15"/>
      <c r="Z346" s="15"/>
      <c r="AA346" s="15"/>
    </row>
    <row r="347" spans="4:27" s="11" customFormat="1" x14ac:dyDescent="0.3">
      <c r="D347" s="7" t="s">
        <v>7</v>
      </c>
      <c r="E347" s="12">
        <v>2033</v>
      </c>
      <c r="F347" s="13">
        <f>F346-'Area 2010_12'!$E$14*$AG$16</f>
        <v>2.6772202594876346</v>
      </c>
      <c r="G347" s="13">
        <f>G346-'Area 2010_12'!$F$14*$AG$28</f>
        <v>7.0246980095169427</v>
      </c>
      <c r="H347" s="15" t="s">
        <v>90</v>
      </c>
      <c r="I347" s="111" t="s">
        <v>50</v>
      </c>
      <c r="J347" s="112" t="s">
        <v>51</v>
      </c>
      <c r="K347" s="15"/>
      <c r="M347"/>
      <c r="N347"/>
      <c r="O347"/>
      <c r="P347"/>
      <c r="Q347"/>
      <c r="R347"/>
      <c r="S347"/>
      <c r="T347" s="14"/>
      <c r="U347" s="14"/>
      <c r="Y347" s="15"/>
      <c r="Z347" s="15"/>
      <c r="AA347" s="15"/>
    </row>
    <row r="348" spans="4:27" s="11" customFormat="1" x14ac:dyDescent="0.3">
      <c r="D348" s="7" t="s">
        <v>7</v>
      </c>
      <c r="E348" s="12">
        <v>2034</v>
      </c>
      <c r="F348" s="13">
        <f>F347-'Area 2010_12'!$E$14*$AG$16</f>
        <v>2.6701264061238623</v>
      </c>
      <c r="G348" s="13">
        <f>G347-'Area 2010_12'!$F$14*$AG$28</f>
        <v>7.0059654814915637</v>
      </c>
      <c r="H348" s="15" t="s">
        <v>90</v>
      </c>
      <c r="I348" s="111" t="s">
        <v>50</v>
      </c>
      <c r="J348" s="112" t="s">
        <v>51</v>
      </c>
      <c r="K348" s="15"/>
      <c r="M348"/>
      <c r="N348"/>
      <c r="O348"/>
      <c r="P348"/>
      <c r="Q348"/>
      <c r="R348"/>
      <c r="S348"/>
      <c r="T348" s="14"/>
      <c r="U348" s="14"/>
      <c r="Y348" s="15"/>
      <c r="Z348" s="15"/>
      <c r="AA348" s="15"/>
    </row>
    <row r="349" spans="4:27" s="11" customFormat="1" x14ac:dyDescent="0.3">
      <c r="D349" s="7" t="s">
        <v>7</v>
      </c>
      <c r="E349" s="12">
        <v>2035</v>
      </c>
      <c r="F349" s="13">
        <f>F348-'Area 2010_12'!$E$14*$AG$16</f>
        <v>2.66303255276009</v>
      </c>
      <c r="G349" s="13">
        <f>G348-'Area 2010_12'!$F$14*$AG$28</f>
        <v>6.9872329534661848</v>
      </c>
      <c r="H349" s="15" t="s">
        <v>90</v>
      </c>
      <c r="I349" s="111" t="s">
        <v>50</v>
      </c>
      <c r="J349" s="112" t="s">
        <v>51</v>
      </c>
      <c r="K349" s="15"/>
      <c r="M349"/>
      <c r="N349"/>
      <c r="O349"/>
      <c r="P349"/>
      <c r="Q349"/>
      <c r="R349"/>
      <c r="S349"/>
      <c r="T349" s="14"/>
      <c r="U349" s="14"/>
      <c r="Y349" s="15"/>
      <c r="Z349" s="15"/>
      <c r="AA349" s="15"/>
    </row>
    <row r="350" spans="4:27" s="11" customFormat="1" x14ac:dyDescent="0.3">
      <c r="D350" s="7" t="s">
        <v>7</v>
      </c>
      <c r="E350" s="12">
        <v>2036</v>
      </c>
      <c r="F350" s="13">
        <f>F349-'Area 2010_12'!$E$14*$AH$16</f>
        <v>2.6559386993963177</v>
      </c>
      <c r="G350" s="13">
        <f>G349-'Area 2010_12'!$F$14*$AH$28</f>
        <v>6.9685004254408058</v>
      </c>
      <c r="H350" s="15" t="s">
        <v>90</v>
      </c>
      <c r="I350" s="111" t="s">
        <v>50</v>
      </c>
      <c r="J350" s="112" t="s">
        <v>51</v>
      </c>
      <c r="K350" s="15"/>
      <c r="M350"/>
      <c r="N350"/>
      <c r="O350"/>
      <c r="P350"/>
      <c r="Q350"/>
      <c r="R350"/>
      <c r="S350"/>
      <c r="T350" s="14"/>
      <c r="U350" s="14"/>
      <c r="Y350" s="15"/>
      <c r="Z350" s="15"/>
      <c r="AA350" s="15"/>
    </row>
    <row r="351" spans="4:27" s="11" customFormat="1" x14ac:dyDescent="0.3">
      <c r="D351" s="7" t="s">
        <v>7</v>
      </c>
      <c r="E351" s="12">
        <v>2037</v>
      </c>
      <c r="F351" s="13">
        <f>F350-'Area 2010_12'!$E$14*$AH$16</f>
        <v>2.6488448460325453</v>
      </c>
      <c r="G351" s="13">
        <f>G350-'Area 2010_12'!$F$14*$AH$28</f>
        <v>6.9497678974154269</v>
      </c>
      <c r="H351" s="15" t="s">
        <v>90</v>
      </c>
      <c r="I351" s="111" t="s">
        <v>50</v>
      </c>
      <c r="J351" s="112" t="s">
        <v>51</v>
      </c>
      <c r="K351" s="15"/>
      <c r="M351"/>
      <c r="N351"/>
      <c r="O351"/>
      <c r="P351"/>
      <c r="Q351"/>
      <c r="R351"/>
      <c r="S351"/>
      <c r="T351" s="14"/>
      <c r="U351" s="14"/>
      <c r="Y351" s="15"/>
      <c r="Z351" s="15"/>
      <c r="AA351" s="15"/>
    </row>
    <row r="352" spans="4:27" s="11" customFormat="1" x14ac:dyDescent="0.3">
      <c r="D352" s="7" t="s">
        <v>7</v>
      </c>
      <c r="E352" s="12">
        <v>2038</v>
      </c>
      <c r="F352" s="13">
        <f>F351-'Area 2010_12'!$E$14*$AH$16</f>
        <v>2.641750992668773</v>
      </c>
      <c r="G352" s="13">
        <f>G351-'Area 2010_12'!$F$14*$AH$28</f>
        <v>6.9310353693900479</v>
      </c>
      <c r="H352" s="15" t="s">
        <v>90</v>
      </c>
      <c r="I352" s="111" t="s">
        <v>50</v>
      </c>
      <c r="J352" s="112" t="s">
        <v>51</v>
      </c>
      <c r="K352" s="15"/>
      <c r="M352"/>
      <c r="N352"/>
      <c r="O352"/>
      <c r="P352"/>
      <c r="Q352"/>
      <c r="R352"/>
      <c r="S352"/>
      <c r="T352" s="14"/>
      <c r="U352" s="14"/>
      <c r="Y352" s="15"/>
      <c r="Z352" s="15"/>
      <c r="AA352" s="15"/>
    </row>
    <row r="353" spans="4:27" s="11" customFormat="1" x14ac:dyDescent="0.3">
      <c r="D353" s="7" t="s">
        <v>7</v>
      </c>
      <c r="E353" s="12">
        <v>2039</v>
      </c>
      <c r="F353" s="13">
        <f>F352-'Area 2010_12'!$E$14*$AH$16</f>
        <v>2.6346571393050007</v>
      </c>
      <c r="G353" s="13">
        <f>G352-'Area 2010_12'!$F$14*$AH$28</f>
        <v>6.912302841364669</v>
      </c>
      <c r="H353" s="15" t="s">
        <v>90</v>
      </c>
      <c r="I353" s="111" t="s">
        <v>50</v>
      </c>
      <c r="J353" s="112" t="s">
        <v>51</v>
      </c>
      <c r="K353" s="15"/>
      <c r="M353"/>
      <c r="N353"/>
      <c r="O353"/>
      <c r="P353"/>
      <c r="Q353"/>
      <c r="R353"/>
      <c r="S353"/>
      <c r="T353" s="14"/>
      <c r="U353" s="14"/>
      <c r="Y353" s="15"/>
      <c r="Z353" s="15"/>
      <c r="AA353" s="15"/>
    </row>
    <row r="354" spans="4:27" s="11" customFormat="1" x14ac:dyDescent="0.3">
      <c r="D354" s="7" t="s">
        <v>7</v>
      </c>
      <c r="E354" s="12">
        <v>2040</v>
      </c>
      <c r="F354" s="13">
        <f>F353-'Area 2010_12'!$E$14*$AH$16</f>
        <v>2.6275632859412283</v>
      </c>
      <c r="G354" s="13">
        <f>G353-'Area 2010_12'!$F$14*$AH$28</f>
        <v>6.89357031333929</v>
      </c>
      <c r="H354" s="15" t="s">
        <v>90</v>
      </c>
      <c r="I354" s="111" t="s">
        <v>50</v>
      </c>
      <c r="J354" s="112" t="s">
        <v>51</v>
      </c>
      <c r="K354" s="15"/>
      <c r="M354"/>
      <c r="N354"/>
      <c r="O354"/>
      <c r="P354"/>
      <c r="Q354"/>
      <c r="R354"/>
      <c r="S354"/>
      <c r="T354" s="14"/>
      <c r="U354" s="14"/>
      <c r="Y354" s="15"/>
      <c r="Z354" s="15"/>
      <c r="AA354" s="15"/>
    </row>
    <row r="355" spans="4:27" s="11" customFormat="1" x14ac:dyDescent="0.3">
      <c r="D355" s="7" t="s">
        <v>7</v>
      </c>
      <c r="E355" s="12">
        <v>2041</v>
      </c>
      <c r="F355" s="13">
        <f>F354-'Area 2010_12'!$E$14*$AI$16</f>
        <v>2.620469432577456</v>
      </c>
      <c r="G355" s="13">
        <f>G354-'Area 2010_12'!$F$14*$AI$28</f>
        <v>6.8748377853139111</v>
      </c>
      <c r="H355" s="15" t="s">
        <v>90</v>
      </c>
      <c r="I355" s="111" t="s">
        <v>50</v>
      </c>
      <c r="J355" s="112" t="s">
        <v>51</v>
      </c>
      <c r="K355" s="15"/>
      <c r="M355"/>
      <c r="N355"/>
      <c r="O355"/>
      <c r="P355"/>
      <c r="Q355"/>
      <c r="R355"/>
      <c r="S355"/>
      <c r="T355" s="14"/>
      <c r="U355" s="14"/>
      <c r="Y355" s="15"/>
      <c r="Z355" s="15"/>
      <c r="AA355" s="15"/>
    </row>
    <row r="356" spans="4:27" s="11" customFormat="1" x14ac:dyDescent="0.3">
      <c r="D356" s="7" t="s">
        <v>7</v>
      </c>
      <c r="E356" s="12">
        <v>2042</v>
      </c>
      <c r="F356" s="13">
        <f>F355-'Area 2010_12'!$E$14*$AI$16</f>
        <v>2.6133755792136837</v>
      </c>
      <c r="G356" s="13">
        <f>G355-'Area 2010_12'!$F$14*$AI$28</f>
        <v>6.8561052572885322</v>
      </c>
      <c r="H356" s="15" t="s">
        <v>90</v>
      </c>
      <c r="I356" s="111" t="s">
        <v>50</v>
      </c>
      <c r="J356" s="112" t="s">
        <v>51</v>
      </c>
      <c r="K356" s="15"/>
      <c r="M356"/>
      <c r="N356"/>
      <c r="O356"/>
      <c r="P356"/>
      <c r="Q356"/>
      <c r="R356"/>
      <c r="S356"/>
      <c r="T356" s="14"/>
      <c r="U356" s="14"/>
      <c r="Y356" s="15"/>
      <c r="Z356" s="15"/>
      <c r="AA356" s="15"/>
    </row>
    <row r="357" spans="4:27" s="11" customFormat="1" x14ac:dyDescent="0.3">
      <c r="D357" s="7" t="s">
        <v>7</v>
      </c>
      <c r="E357" s="12">
        <v>2043</v>
      </c>
      <c r="F357" s="13">
        <f>F356-'Area 2010_12'!$E$14*$AI$16</f>
        <v>2.6062817258499114</v>
      </c>
      <c r="G357" s="13">
        <f>G356-'Area 2010_12'!$F$14*$AI$28</f>
        <v>6.8373727292631532</v>
      </c>
      <c r="H357" s="15" t="s">
        <v>90</v>
      </c>
      <c r="I357" s="111" t="s">
        <v>50</v>
      </c>
      <c r="J357" s="112" t="s">
        <v>51</v>
      </c>
      <c r="K357" s="15"/>
      <c r="M357"/>
      <c r="N357"/>
      <c r="O357"/>
      <c r="P357"/>
      <c r="Q357"/>
      <c r="R357"/>
      <c r="S357"/>
      <c r="T357" s="14"/>
      <c r="U357" s="14"/>
      <c r="Y357" s="15"/>
      <c r="Z357" s="15"/>
      <c r="AA357" s="15"/>
    </row>
    <row r="358" spans="4:27" s="11" customFormat="1" x14ac:dyDescent="0.3">
      <c r="D358" s="7" t="s">
        <v>7</v>
      </c>
      <c r="E358" s="12">
        <v>2044</v>
      </c>
      <c r="F358" s="13">
        <f>F357-'Area 2010_12'!$E$14*$AI$16</f>
        <v>2.599187872486139</v>
      </c>
      <c r="G358" s="13">
        <f>G357-'Area 2010_12'!$F$14*$AI$28</f>
        <v>6.8186402012377743</v>
      </c>
      <c r="H358" s="15" t="s">
        <v>90</v>
      </c>
      <c r="I358" s="111" t="s">
        <v>50</v>
      </c>
      <c r="J358" s="112" t="s">
        <v>51</v>
      </c>
      <c r="K358" s="15"/>
      <c r="M358"/>
      <c r="N358"/>
      <c r="O358"/>
      <c r="P358"/>
      <c r="Q358"/>
      <c r="R358"/>
      <c r="S358"/>
      <c r="T358" s="14"/>
      <c r="U358" s="14"/>
      <c r="Y358" s="15"/>
      <c r="Z358" s="15"/>
      <c r="AA358" s="15"/>
    </row>
    <row r="359" spans="4:27" s="11" customFormat="1" x14ac:dyDescent="0.3">
      <c r="D359" s="7" t="s">
        <v>7</v>
      </c>
      <c r="E359" s="12">
        <v>2045</v>
      </c>
      <c r="F359" s="13">
        <f>F358-'Area 2010_12'!$E$14*$AI$16</f>
        <v>2.5920940191223667</v>
      </c>
      <c r="G359" s="13">
        <f>G358-'Area 2010_12'!$F$14*$AI$28</f>
        <v>6.7999076732123953</v>
      </c>
      <c r="H359" s="15" t="s">
        <v>90</v>
      </c>
      <c r="I359" s="111" t="s">
        <v>50</v>
      </c>
      <c r="J359" s="112" t="s">
        <v>51</v>
      </c>
      <c r="K359" s="15"/>
      <c r="M359"/>
      <c r="N359"/>
      <c r="O359"/>
      <c r="P359"/>
      <c r="Q359"/>
      <c r="R359"/>
      <c r="S359"/>
      <c r="T359" s="14"/>
      <c r="U359" s="14"/>
      <c r="Y359" s="15"/>
      <c r="Z359" s="15"/>
      <c r="AA359" s="15"/>
    </row>
    <row r="360" spans="4:27" s="11" customFormat="1" x14ac:dyDescent="0.3">
      <c r="D360" s="7" t="s">
        <v>7</v>
      </c>
      <c r="E360" s="12">
        <v>2046</v>
      </c>
      <c r="F360" s="13">
        <f>F359-'Area 2010_12'!$E$14*$AJ$16</f>
        <v>2.5850001657585944</v>
      </c>
      <c r="G360" s="13">
        <f>G359-'Area 2010_12'!$F$14*$AJ$28</f>
        <v>6.7811751451870164</v>
      </c>
      <c r="H360" s="15" t="s">
        <v>90</v>
      </c>
      <c r="I360" s="111" t="s">
        <v>50</v>
      </c>
      <c r="J360" s="112" t="s">
        <v>51</v>
      </c>
      <c r="K360" s="15"/>
      <c r="M360"/>
      <c r="N360"/>
      <c r="O360"/>
      <c r="P360"/>
      <c r="Q360"/>
      <c r="R360"/>
      <c r="S360"/>
      <c r="T360" s="14"/>
      <c r="U360" s="14"/>
      <c r="Y360" s="15"/>
      <c r="Z360" s="15"/>
      <c r="AA360" s="15"/>
    </row>
    <row r="361" spans="4:27" s="11" customFormat="1" x14ac:dyDescent="0.3">
      <c r="D361" s="7" t="s">
        <v>7</v>
      </c>
      <c r="E361" s="12">
        <v>2047</v>
      </c>
      <c r="F361" s="13">
        <f>F360-'Area 2010_12'!$E$14*$AJ$16</f>
        <v>2.577906312394822</v>
      </c>
      <c r="G361" s="13">
        <f>G360-'Area 2010_12'!$F$14*$AJ$28</f>
        <v>6.7624426171616374</v>
      </c>
      <c r="H361" s="15" t="s">
        <v>90</v>
      </c>
      <c r="I361" s="111" t="s">
        <v>50</v>
      </c>
      <c r="J361" s="112" t="s">
        <v>51</v>
      </c>
      <c r="K361" s="15"/>
      <c r="M361"/>
      <c r="N361"/>
      <c r="O361"/>
      <c r="P361"/>
      <c r="Q361"/>
      <c r="R361"/>
      <c r="S361"/>
      <c r="T361" s="14"/>
      <c r="U361" s="14"/>
      <c r="Y361" s="15"/>
      <c r="Z361" s="15"/>
      <c r="AA361" s="15"/>
    </row>
    <row r="362" spans="4:27" s="11" customFormat="1" x14ac:dyDescent="0.3">
      <c r="D362" s="7" t="s">
        <v>7</v>
      </c>
      <c r="E362" s="12">
        <v>2048</v>
      </c>
      <c r="F362" s="13">
        <f>F361-'Area 2010_12'!$E$14*$AJ$16</f>
        <v>2.5708124590310497</v>
      </c>
      <c r="G362" s="13">
        <f>G361-'Area 2010_12'!$F$14*$AJ$28</f>
        <v>6.7437100891362585</v>
      </c>
      <c r="H362" s="15" t="s">
        <v>90</v>
      </c>
      <c r="I362" s="111" t="s">
        <v>50</v>
      </c>
      <c r="J362" s="112" t="s">
        <v>51</v>
      </c>
      <c r="K362" s="15"/>
      <c r="M362"/>
      <c r="N362"/>
      <c r="O362"/>
      <c r="P362"/>
      <c r="Q362"/>
      <c r="R362"/>
      <c r="S362"/>
      <c r="T362" s="14"/>
      <c r="U362" s="14"/>
      <c r="Y362" s="15"/>
      <c r="Z362" s="15"/>
      <c r="AA362" s="15"/>
    </row>
    <row r="363" spans="4:27" s="11" customFormat="1" x14ac:dyDescent="0.3">
      <c r="D363" s="7" t="s">
        <v>7</v>
      </c>
      <c r="E363" s="12">
        <v>2049</v>
      </c>
      <c r="F363" s="13">
        <f>F362-'Area 2010_12'!$E$14*$AJ$16</f>
        <v>2.5637186056672774</v>
      </c>
      <c r="G363" s="13">
        <f>G362-'Area 2010_12'!$F$14*$AJ$28</f>
        <v>6.7249775611108795</v>
      </c>
      <c r="H363" s="15" t="s">
        <v>90</v>
      </c>
      <c r="I363" s="111" t="s">
        <v>50</v>
      </c>
      <c r="J363" s="112" t="s">
        <v>51</v>
      </c>
      <c r="K363" s="15"/>
      <c r="M363"/>
      <c r="N363"/>
      <c r="O363"/>
      <c r="P363"/>
      <c r="Q363"/>
      <c r="R363"/>
      <c r="S363"/>
      <c r="T363" s="14"/>
      <c r="U363" s="14"/>
      <c r="Y363" s="15"/>
      <c r="Z363" s="15"/>
      <c r="AA363" s="15"/>
    </row>
    <row r="364" spans="4:27" s="11" customFormat="1" x14ac:dyDescent="0.3">
      <c r="D364" s="7" t="s">
        <v>7</v>
      </c>
      <c r="E364" s="12">
        <v>2050</v>
      </c>
      <c r="F364" s="13">
        <f>F363-'Area 2010_12'!$E$14*$AJ$16</f>
        <v>2.5566247523035051</v>
      </c>
      <c r="G364" s="13">
        <f>G363-'Area 2010_12'!$F$14*$AJ$28</f>
        <v>6.7062450330855006</v>
      </c>
      <c r="H364" s="15" t="s">
        <v>90</v>
      </c>
      <c r="I364" s="111" t="s">
        <v>50</v>
      </c>
      <c r="J364" s="112" t="s">
        <v>51</v>
      </c>
      <c r="K364" s="15"/>
      <c r="M364"/>
      <c r="N364"/>
      <c r="O364"/>
      <c r="P364"/>
      <c r="Q364"/>
      <c r="R364"/>
      <c r="S364"/>
      <c r="T364" s="14"/>
      <c r="U364" s="14"/>
      <c r="Y364" s="15"/>
      <c r="Z364" s="15"/>
      <c r="AA364" s="15"/>
    </row>
    <row r="365" spans="4:27" s="11" customFormat="1" x14ac:dyDescent="0.3">
      <c r="D365" s="7" t="s">
        <v>7</v>
      </c>
      <c r="E365" s="12">
        <v>2011</v>
      </c>
      <c r="F365" s="13">
        <f>'Area 2010_12'!$E$15-'Area 2010_12'!$E$15*$AB$17</f>
        <v>1.2925204979260299</v>
      </c>
      <c r="G365" s="13">
        <f>'Area 2010_12'!$F$15-'Area 2010_12'!$F$15*$AB$29</f>
        <v>3.4090153290841152</v>
      </c>
      <c r="H365" s="15" t="s">
        <v>91</v>
      </c>
      <c r="I365" s="111" t="s">
        <v>50</v>
      </c>
      <c r="J365" s="112" t="s">
        <v>51</v>
      </c>
      <c r="K365" s="15"/>
      <c r="M365"/>
      <c r="N365"/>
      <c r="O365"/>
      <c r="P365"/>
      <c r="Q365"/>
      <c r="R365"/>
      <c r="S365"/>
      <c r="T365" s="14"/>
      <c r="U365" s="14"/>
      <c r="Y365" s="15"/>
      <c r="Z365" s="15"/>
      <c r="AA365" s="15"/>
    </row>
    <row r="366" spans="4:27" s="11" customFormat="1" x14ac:dyDescent="0.3">
      <c r="D366" s="7" t="s">
        <v>7</v>
      </c>
      <c r="E366" s="12">
        <v>2012</v>
      </c>
      <c r="F366" s="13">
        <f>F365-'Area 2010_12'!$E$15*$AB$17</f>
        <v>1.2895408475850156</v>
      </c>
      <c r="G366" s="13">
        <f>G365-'Area 2010_12'!$F$15*$AB$29</f>
        <v>3.3970418683196453</v>
      </c>
      <c r="H366" s="15" t="s">
        <v>91</v>
      </c>
      <c r="I366" s="111" t="s">
        <v>50</v>
      </c>
      <c r="J366" s="112" t="s">
        <v>51</v>
      </c>
      <c r="K366" s="15"/>
      <c r="M366"/>
      <c r="N366"/>
      <c r="O366"/>
      <c r="P366"/>
      <c r="Q366"/>
      <c r="R366"/>
      <c r="S366"/>
      <c r="T366" s="14"/>
      <c r="U366" s="14"/>
      <c r="Y366" s="15"/>
      <c r="Z366" s="15"/>
      <c r="AA366" s="15"/>
    </row>
    <row r="367" spans="4:27" s="11" customFormat="1" x14ac:dyDescent="0.3">
      <c r="D367" s="7" t="s">
        <v>7</v>
      </c>
      <c r="E367" s="12">
        <v>2013</v>
      </c>
      <c r="F367" s="13">
        <f>F366-'Area 2010_12'!$E$15*$AC$17</f>
        <v>1.2865611972440014</v>
      </c>
      <c r="G367" s="13">
        <f>G366-'Area 2010_12'!$F$15*$AC$29</f>
        <v>3.3850684075551754</v>
      </c>
      <c r="H367" s="15" t="s">
        <v>91</v>
      </c>
      <c r="I367" s="111" t="s">
        <v>50</v>
      </c>
      <c r="J367" s="112" t="s">
        <v>51</v>
      </c>
      <c r="K367" s="15"/>
      <c r="M367"/>
      <c r="N367"/>
      <c r="O367"/>
      <c r="P367"/>
      <c r="Q367"/>
      <c r="R367"/>
      <c r="S367"/>
      <c r="T367" s="14"/>
      <c r="U367" s="14"/>
      <c r="Y367" s="15"/>
      <c r="Z367" s="15"/>
      <c r="AA367" s="15"/>
    </row>
    <row r="368" spans="4:27" s="11" customFormat="1" x14ac:dyDescent="0.3">
      <c r="D368" s="7" t="s">
        <v>7</v>
      </c>
      <c r="E368" s="12">
        <v>2014</v>
      </c>
      <c r="F368" s="13">
        <f>F367-'Area 2010_12'!$E$15*$AC$17</f>
        <v>1.2835815469029872</v>
      </c>
      <c r="G368" s="13">
        <f>G367-'Area 2010_12'!$F$15*$AC$29</f>
        <v>3.3730949467907054</v>
      </c>
      <c r="H368" s="15" t="s">
        <v>91</v>
      </c>
      <c r="I368" s="111" t="s">
        <v>50</v>
      </c>
      <c r="J368" s="112" t="s">
        <v>51</v>
      </c>
      <c r="K368" s="15"/>
      <c r="M368"/>
      <c r="N368"/>
      <c r="O368"/>
      <c r="P368"/>
      <c r="Q368"/>
      <c r="R368"/>
      <c r="S368"/>
      <c r="T368" s="14"/>
      <c r="U368" s="14"/>
      <c r="Y368" s="15"/>
      <c r="Z368" s="15"/>
      <c r="AA368" s="15"/>
    </row>
    <row r="369" spans="4:27" s="11" customFormat="1" x14ac:dyDescent="0.3">
      <c r="D369" s="7" t="s">
        <v>7</v>
      </c>
      <c r="E369" s="12">
        <v>2015</v>
      </c>
      <c r="F369" s="13">
        <f>F368-'Area 2010_12'!$E$15*$AC$17</f>
        <v>1.280601896561973</v>
      </c>
      <c r="G369" s="13">
        <f>G368-'Area 2010_12'!$F$15*$AC$29</f>
        <v>3.3611214860262355</v>
      </c>
      <c r="H369" s="15" t="s">
        <v>91</v>
      </c>
      <c r="I369" s="111" t="s">
        <v>50</v>
      </c>
      <c r="J369" s="112" t="s">
        <v>51</v>
      </c>
      <c r="K369" s="15"/>
      <c r="M369"/>
      <c r="N369"/>
      <c r="O369"/>
      <c r="P369"/>
      <c r="Q369"/>
      <c r="R369"/>
      <c r="S369"/>
      <c r="T369" s="14"/>
      <c r="U369" s="14"/>
      <c r="Y369" s="15"/>
      <c r="Z369" s="15"/>
      <c r="AA369" s="15"/>
    </row>
    <row r="370" spans="4:27" s="11" customFormat="1" x14ac:dyDescent="0.3">
      <c r="D370" s="7" t="s">
        <v>7</v>
      </c>
      <c r="E370" s="12">
        <v>2016</v>
      </c>
      <c r="F370" s="13">
        <f>F369-'Area 2010_12'!$E$15*$AC$17</f>
        <v>1.2776222462209588</v>
      </c>
      <c r="G370" s="13">
        <f>G369-'Area 2010_12'!$F$15*$AC$29</f>
        <v>3.3491480252617656</v>
      </c>
      <c r="H370" s="15" t="s">
        <v>91</v>
      </c>
      <c r="I370" s="111" t="s">
        <v>50</v>
      </c>
      <c r="J370" s="112" t="s">
        <v>51</v>
      </c>
      <c r="K370" s="15"/>
      <c r="M370"/>
      <c r="N370"/>
      <c r="O370"/>
      <c r="P370"/>
      <c r="Q370"/>
      <c r="R370"/>
      <c r="S370"/>
      <c r="T370" s="14"/>
      <c r="U370" s="14"/>
      <c r="Y370" s="15"/>
      <c r="Z370" s="15"/>
      <c r="AA370" s="15"/>
    </row>
    <row r="371" spans="4:27" s="11" customFormat="1" x14ac:dyDescent="0.3">
      <c r="D371" s="7" t="s">
        <v>7</v>
      </c>
      <c r="E371" s="12">
        <v>2017</v>
      </c>
      <c r="F371" s="13">
        <f>F370-'Area 2010_12'!$E$15*$AC$17</f>
        <v>1.2746425958799446</v>
      </c>
      <c r="G371" s="13">
        <f>G370-'Area 2010_12'!$F$15*$AC$29</f>
        <v>3.3371745644972957</v>
      </c>
      <c r="H371" s="15" t="s">
        <v>91</v>
      </c>
      <c r="I371" s="111" t="s">
        <v>50</v>
      </c>
      <c r="J371" s="112" t="s">
        <v>51</v>
      </c>
      <c r="K371" s="15"/>
      <c r="M371"/>
      <c r="N371"/>
      <c r="O371"/>
      <c r="P371"/>
      <c r="Q371"/>
      <c r="R371"/>
      <c r="S371"/>
      <c r="T371" s="14"/>
      <c r="U371" s="14"/>
      <c r="Y371" s="15"/>
      <c r="Z371" s="15"/>
      <c r="AA371" s="15"/>
    </row>
    <row r="372" spans="4:27" s="11" customFormat="1" x14ac:dyDescent="0.3">
      <c r="D372" s="7" t="s">
        <v>7</v>
      </c>
      <c r="E372" s="12">
        <v>2018</v>
      </c>
      <c r="F372" s="13">
        <f>F371-'Area 2010_12'!$E$15*$AC$17</f>
        <v>1.2716629455389303</v>
      </c>
      <c r="G372" s="13">
        <f>G371-'Area 2010_12'!$F$15*$AC$29</f>
        <v>3.3252011037328257</v>
      </c>
      <c r="H372" s="15" t="s">
        <v>91</v>
      </c>
      <c r="I372" s="111" t="s">
        <v>50</v>
      </c>
      <c r="J372" s="112" t="s">
        <v>51</v>
      </c>
      <c r="K372" s="15"/>
      <c r="M372"/>
      <c r="N372"/>
      <c r="O372"/>
      <c r="P372"/>
      <c r="Q372"/>
      <c r="R372"/>
      <c r="S372"/>
      <c r="T372" s="14"/>
      <c r="U372" s="14"/>
      <c r="Y372" s="15"/>
      <c r="Z372" s="15"/>
      <c r="AA372" s="15"/>
    </row>
    <row r="373" spans="4:27" s="11" customFormat="1" x14ac:dyDescent="0.3">
      <c r="D373" s="7" t="s">
        <v>7</v>
      </c>
      <c r="E373" s="12">
        <v>2019</v>
      </c>
      <c r="F373" s="13">
        <f>F372-'Area 2010_12'!$E$15*$AC$17</f>
        <v>1.2686832951979161</v>
      </c>
      <c r="G373" s="13">
        <f>G372-'Area 2010_12'!$F$15*$AC$29</f>
        <v>3.3132276429683558</v>
      </c>
      <c r="H373" s="15" t="s">
        <v>91</v>
      </c>
      <c r="I373" s="111" t="s">
        <v>50</v>
      </c>
      <c r="J373" s="112" t="s">
        <v>51</v>
      </c>
      <c r="K373" s="15"/>
      <c r="M373"/>
      <c r="N373"/>
      <c r="O373"/>
      <c r="P373"/>
      <c r="Q373"/>
      <c r="R373"/>
      <c r="S373"/>
      <c r="T373" s="14"/>
      <c r="U373" s="14"/>
      <c r="Y373" s="15"/>
      <c r="Z373" s="15"/>
      <c r="AA373" s="15"/>
    </row>
    <row r="374" spans="4:27" s="11" customFormat="1" x14ac:dyDescent="0.3">
      <c r="D374" s="7" t="s">
        <v>7</v>
      </c>
      <c r="E374" s="12">
        <v>2020</v>
      </c>
      <c r="F374" s="13">
        <f>F373-'Area 2010_12'!$E$15*$AC$17</f>
        <v>1.2657036448569019</v>
      </c>
      <c r="G374" s="13">
        <f>G373-'Area 2010_12'!$F$15*$AC$29</f>
        <v>3.3012541822038859</v>
      </c>
      <c r="H374" s="15" t="s">
        <v>91</v>
      </c>
      <c r="I374" s="111" t="s">
        <v>50</v>
      </c>
      <c r="J374" s="112" t="s">
        <v>51</v>
      </c>
      <c r="K374" s="15"/>
      <c r="M374"/>
      <c r="N374"/>
      <c r="O374"/>
      <c r="P374"/>
      <c r="Q374"/>
      <c r="R374"/>
      <c r="S374"/>
      <c r="T374" s="14"/>
      <c r="U374" s="14"/>
      <c r="Y374" s="15"/>
      <c r="Z374" s="15"/>
      <c r="AA374" s="15"/>
    </row>
    <row r="375" spans="4:27" s="11" customFormat="1" x14ac:dyDescent="0.3">
      <c r="D375" s="7" t="s">
        <v>7</v>
      </c>
      <c r="E375" s="12">
        <v>2021</v>
      </c>
      <c r="F375" s="13">
        <f>F374-'Area 2010_12'!$E$15*$AC$17</f>
        <v>1.2627239945158877</v>
      </c>
      <c r="G375" s="13">
        <f>G374-'Area 2010_12'!$F$15*$AC$29</f>
        <v>3.289280721439416</v>
      </c>
      <c r="H375" s="15" t="s">
        <v>91</v>
      </c>
      <c r="I375" s="111" t="s">
        <v>50</v>
      </c>
      <c r="J375" s="112" t="s">
        <v>51</v>
      </c>
      <c r="K375" s="15"/>
      <c r="M375"/>
      <c r="N375"/>
      <c r="O375"/>
      <c r="P375"/>
      <c r="Q375"/>
      <c r="R375"/>
      <c r="S375"/>
      <c r="T375" s="14"/>
      <c r="U375" s="14"/>
      <c r="Y375" s="15"/>
      <c r="Z375" s="15"/>
      <c r="AA375" s="15"/>
    </row>
    <row r="376" spans="4:27" s="11" customFormat="1" x14ac:dyDescent="0.3">
      <c r="D376" s="7" t="s">
        <v>7</v>
      </c>
      <c r="E376" s="12">
        <v>2022</v>
      </c>
      <c r="F376" s="13">
        <f>F375-'Area 2010_12'!$E$15*$AC$17</f>
        <v>1.2597443441748735</v>
      </c>
      <c r="G376" s="13">
        <f>G375-'Area 2010_12'!$F$15*$AC$29</f>
        <v>3.277307260674946</v>
      </c>
      <c r="H376" s="15" t="s">
        <v>91</v>
      </c>
      <c r="I376" s="111" t="s">
        <v>50</v>
      </c>
      <c r="J376" s="112" t="s">
        <v>51</v>
      </c>
      <c r="K376" s="15"/>
      <c r="M376"/>
      <c r="N376"/>
      <c r="O376"/>
      <c r="P376"/>
      <c r="Q376"/>
      <c r="R376"/>
      <c r="S376"/>
      <c r="T376" s="14"/>
      <c r="U376" s="14"/>
      <c r="Y376" s="15"/>
      <c r="Z376" s="15"/>
      <c r="AA376" s="15"/>
    </row>
    <row r="377" spans="4:27" s="11" customFormat="1" x14ac:dyDescent="0.3">
      <c r="D377" s="7" t="s">
        <v>7</v>
      </c>
      <c r="E377" s="12">
        <v>2023</v>
      </c>
      <c r="F377" s="13">
        <f>F376-'Area 2010_12'!$E$15*$AC$17</f>
        <v>1.2567646938338592</v>
      </c>
      <c r="G377" s="13">
        <f>G376-'Area 2010_12'!$F$15*$AC$29</f>
        <v>3.2653337999104761</v>
      </c>
      <c r="H377" s="15" t="s">
        <v>91</v>
      </c>
      <c r="I377" s="111" t="s">
        <v>50</v>
      </c>
      <c r="J377" s="112" t="s">
        <v>51</v>
      </c>
      <c r="K377" s="15"/>
      <c r="M377"/>
      <c r="N377"/>
      <c r="O377"/>
      <c r="P377"/>
      <c r="Q377"/>
      <c r="R377"/>
      <c r="S377"/>
      <c r="T377" s="14"/>
      <c r="U377" s="14"/>
      <c r="Y377" s="15"/>
      <c r="Z377" s="15"/>
      <c r="AA377" s="15"/>
    </row>
    <row r="378" spans="4:27" s="11" customFormat="1" x14ac:dyDescent="0.3">
      <c r="D378" s="7" t="s">
        <v>7</v>
      </c>
      <c r="E378" s="12">
        <v>2024</v>
      </c>
      <c r="F378" s="13">
        <f>F377-'Area 2010_12'!$E$15*$AC$17</f>
        <v>1.253785043492845</v>
      </c>
      <c r="G378" s="13">
        <f>G377-'Area 2010_12'!$F$15*$AC$29</f>
        <v>3.2533603391460062</v>
      </c>
      <c r="H378" s="15" t="s">
        <v>91</v>
      </c>
      <c r="I378" s="111" t="s">
        <v>50</v>
      </c>
      <c r="J378" s="112" t="s">
        <v>51</v>
      </c>
      <c r="K378" s="15"/>
      <c r="M378"/>
      <c r="N378"/>
      <c r="O378"/>
      <c r="P378"/>
      <c r="Q378"/>
      <c r="R378"/>
      <c r="S378"/>
      <c r="T378" s="14"/>
      <c r="U378" s="14"/>
      <c r="Y378" s="15"/>
      <c r="Z378" s="15"/>
      <c r="AA378" s="15"/>
    </row>
    <row r="379" spans="4:27" s="11" customFormat="1" x14ac:dyDescent="0.3">
      <c r="D379" s="7" t="s">
        <v>7</v>
      </c>
      <c r="E379" s="12">
        <v>2025</v>
      </c>
      <c r="F379" s="13">
        <f>F378-'Area 2010_12'!$E$15*$AC$17</f>
        <v>1.2508053931518308</v>
      </c>
      <c r="G379" s="13">
        <f>G378-'Area 2010_12'!$F$15*$AC$29</f>
        <v>3.2413868783815363</v>
      </c>
      <c r="H379" s="15" t="s">
        <v>91</v>
      </c>
      <c r="I379" s="111" t="s">
        <v>50</v>
      </c>
      <c r="J379" s="112" t="s">
        <v>51</v>
      </c>
      <c r="K379" s="15"/>
      <c r="M379"/>
      <c r="N379"/>
      <c r="O379"/>
      <c r="P379"/>
      <c r="Q379"/>
      <c r="R379"/>
      <c r="S379"/>
      <c r="T379" s="14"/>
      <c r="U379" s="14"/>
      <c r="Y379" s="15"/>
      <c r="Z379" s="15"/>
      <c r="AA379" s="15"/>
    </row>
    <row r="380" spans="4:27" s="11" customFormat="1" x14ac:dyDescent="0.3">
      <c r="D380" s="7" t="s">
        <v>7</v>
      </c>
      <c r="E380" s="12">
        <v>2026</v>
      </c>
      <c r="F380" s="13">
        <f>F379-'Area 2010_12'!$E$15*$AC$17</f>
        <v>1.2478257428108166</v>
      </c>
      <c r="G380" s="13">
        <f>G379-'Area 2010_12'!$F$15*$AC$29</f>
        <v>3.2294134176170664</v>
      </c>
      <c r="H380" s="15" t="s">
        <v>91</v>
      </c>
      <c r="I380" s="111" t="s">
        <v>50</v>
      </c>
      <c r="J380" s="112" t="s">
        <v>51</v>
      </c>
      <c r="K380" s="15"/>
      <c r="M380"/>
      <c r="N380"/>
      <c r="O380"/>
      <c r="P380"/>
      <c r="Q380"/>
      <c r="R380"/>
      <c r="S380"/>
      <c r="T380" s="14"/>
      <c r="U380" s="14"/>
      <c r="Y380" s="15"/>
      <c r="Z380" s="15"/>
      <c r="AA380" s="15"/>
    </row>
    <row r="381" spans="4:27" s="11" customFormat="1" x14ac:dyDescent="0.3">
      <c r="D381" s="7" t="s">
        <v>7</v>
      </c>
      <c r="E381" s="12">
        <v>2027</v>
      </c>
      <c r="F381" s="13">
        <f>F380-'Area 2010_12'!$E$15*$AC$17</f>
        <v>1.2448460924698024</v>
      </c>
      <c r="G381" s="13">
        <f>G380-'Area 2010_12'!$F$15*$AC$29</f>
        <v>3.2174399568525964</v>
      </c>
      <c r="H381" s="15" t="s">
        <v>91</v>
      </c>
      <c r="I381" s="111" t="s">
        <v>50</v>
      </c>
      <c r="J381" s="112" t="s">
        <v>51</v>
      </c>
      <c r="K381" s="15"/>
      <c r="M381"/>
      <c r="N381"/>
      <c r="O381"/>
      <c r="P381"/>
      <c r="Q381"/>
      <c r="R381"/>
      <c r="S381"/>
      <c r="T381" s="14"/>
      <c r="U381" s="14"/>
      <c r="Y381" s="15"/>
      <c r="Z381" s="15"/>
      <c r="AA381" s="15"/>
    </row>
    <row r="382" spans="4:27" s="11" customFormat="1" x14ac:dyDescent="0.3">
      <c r="D382" s="7" t="s">
        <v>7</v>
      </c>
      <c r="E382" s="12">
        <v>2028</v>
      </c>
      <c r="F382" s="13">
        <f>F381-'Area 2010_12'!$E$15*$AF$17</f>
        <v>1.2416073420991347</v>
      </c>
      <c r="G382" s="13">
        <f>G381-'Area 2010_12'!$F$15*$AF$29</f>
        <v>3.2088874848779749</v>
      </c>
      <c r="H382" s="15" t="s">
        <v>91</v>
      </c>
      <c r="I382" s="111" t="s">
        <v>50</v>
      </c>
      <c r="J382" s="112" t="s">
        <v>51</v>
      </c>
      <c r="K382" s="15"/>
      <c r="M382"/>
      <c r="N382"/>
      <c r="O382"/>
      <c r="P382"/>
      <c r="Q382"/>
      <c r="R382"/>
      <c r="S382"/>
      <c r="T382" s="14"/>
      <c r="U382" s="14"/>
      <c r="Y382" s="15"/>
      <c r="Z382" s="15"/>
      <c r="AA382" s="15"/>
    </row>
    <row r="383" spans="4:27" s="11" customFormat="1" x14ac:dyDescent="0.3">
      <c r="D383" s="7" t="s">
        <v>7</v>
      </c>
      <c r="E383" s="12">
        <v>2029</v>
      </c>
      <c r="F383" s="13">
        <f>F382-'Area 2010_12'!$E$15*$AF$17</f>
        <v>1.238368591728467</v>
      </c>
      <c r="G383" s="13">
        <f>G382-'Area 2010_12'!$F$15*$AF$29</f>
        <v>3.2003350129033534</v>
      </c>
      <c r="H383" s="15" t="s">
        <v>91</v>
      </c>
      <c r="I383" s="111" t="s">
        <v>50</v>
      </c>
      <c r="J383" s="112" t="s">
        <v>51</v>
      </c>
      <c r="K383" s="15"/>
      <c r="M383"/>
      <c r="N383"/>
      <c r="O383"/>
      <c r="P383"/>
      <c r="Q383"/>
      <c r="R383"/>
      <c r="S383"/>
      <c r="T383" s="14"/>
      <c r="U383" s="14"/>
      <c r="Y383" s="15"/>
      <c r="Z383" s="15"/>
      <c r="AA383" s="15"/>
    </row>
    <row r="384" spans="4:27" s="11" customFormat="1" x14ac:dyDescent="0.3">
      <c r="D384" s="7" t="s">
        <v>7</v>
      </c>
      <c r="E384" s="12">
        <v>2030</v>
      </c>
      <c r="F384" s="13">
        <f>F383-'Area 2010_12'!$E$15*$AF$17</f>
        <v>1.2351298413577994</v>
      </c>
      <c r="G384" s="13">
        <f>G383-'Area 2010_12'!$F$15*$AF$29</f>
        <v>3.1917825409287319</v>
      </c>
      <c r="H384" s="15" t="s">
        <v>91</v>
      </c>
      <c r="I384" s="111" t="s">
        <v>50</v>
      </c>
      <c r="J384" s="112" t="s">
        <v>51</v>
      </c>
      <c r="K384" s="15"/>
      <c r="M384"/>
      <c r="N384"/>
      <c r="O384"/>
      <c r="P384"/>
      <c r="Q384"/>
      <c r="R384"/>
      <c r="S384"/>
      <c r="T384" s="14"/>
      <c r="U384" s="14"/>
      <c r="Y384" s="15"/>
      <c r="Z384" s="15"/>
      <c r="AA384" s="15"/>
    </row>
    <row r="385" spans="4:27" s="11" customFormat="1" x14ac:dyDescent="0.3">
      <c r="D385" s="7" t="s">
        <v>7</v>
      </c>
      <c r="E385" s="12">
        <v>2031</v>
      </c>
      <c r="F385" s="13">
        <f>F384-'Area 2010_12'!$E$15*$AG$17</f>
        <v>1.2318910909871317</v>
      </c>
      <c r="G385" s="13">
        <f>G384-'Area 2010_12'!$F$15*$AG$29</f>
        <v>3.1832300689541104</v>
      </c>
      <c r="H385" s="15" t="s">
        <v>91</v>
      </c>
      <c r="I385" s="111" t="s">
        <v>50</v>
      </c>
      <c r="J385" s="112" t="s">
        <v>51</v>
      </c>
      <c r="K385" s="15"/>
      <c r="M385"/>
      <c r="N385"/>
      <c r="O385"/>
      <c r="P385"/>
      <c r="Q385"/>
      <c r="R385"/>
      <c r="S385"/>
      <c r="T385" s="14"/>
      <c r="U385" s="14"/>
      <c r="Y385" s="15"/>
      <c r="Z385" s="15"/>
      <c r="AA385" s="15"/>
    </row>
    <row r="386" spans="4:27" s="11" customFormat="1" x14ac:dyDescent="0.3">
      <c r="D386" s="7" t="s">
        <v>7</v>
      </c>
      <c r="E386" s="12">
        <v>2032</v>
      </c>
      <c r="F386" s="13">
        <f>F385-'Area 2010_12'!$E$15*$AG$17</f>
        <v>1.228652340616464</v>
      </c>
      <c r="G386" s="13">
        <f>G385-'Area 2010_12'!$F$15*$AG$29</f>
        <v>3.1746775969794889</v>
      </c>
      <c r="H386" s="15" t="s">
        <v>91</v>
      </c>
      <c r="I386" s="111" t="s">
        <v>50</v>
      </c>
      <c r="J386" s="112" t="s">
        <v>51</v>
      </c>
      <c r="K386" s="15"/>
      <c r="M386"/>
      <c r="N386"/>
      <c r="O386"/>
      <c r="P386"/>
      <c r="Q386"/>
      <c r="R386"/>
      <c r="S386"/>
      <c r="T386" s="14"/>
      <c r="U386" s="14"/>
      <c r="Y386" s="15"/>
      <c r="Z386" s="15"/>
      <c r="AA386" s="15"/>
    </row>
    <row r="387" spans="4:27" s="11" customFormat="1" x14ac:dyDescent="0.3">
      <c r="D387" s="7" t="s">
        <v>7</v>
      </c>
      <c r="E387" s="12">
        <v>2033</v>
      </c>
      <c r="F387" s="13">
        <f>F386-'Area 2010_12'!$E$15*$AG$17</f>
        <v>1.2254135902457963</v>
      </c>
      <c r="G387" s="13">
        <f>G386-'Area 2010_12'!$F$15*$AG$29</f>
        <v>3.1661251250048674</v>
      </c>
      <c r="H387" s="15" t="s">
        <v>91</v>
      </c>
      <c r="I387" s="111" t="s">
        <v>50</v>
      </c>
      <c r="J387" s="112" t="s">
        <v>51</v>
      </c>
      <c r="K387" s="15"/>
      <c r="M387"/>
      <c r="N387"/>
      <c r="O387"/>
      <c r="P387"/>
      <c r="Q387"/>
      <c r="R387"/>
      <c r="S387"/>
      <c r="T387" s="14"/>
      <c r="U387" s="14"/>
      <c r="Y387" s="15"/>
      <c r="Z387" s="15"/>
      <c r="AA387" s="15"/>
    </row>
    <row r="388" spans="4:27" s="11" customFormat="1" x14ac:dyDescent="0.3">
      <c r="D388" s="7" t="s">
        <v>7</v>
      </c>
      <c r="E388" s="12">
        <v>2034</v>
      </c>
      <c r="F388" s="13">
        <f>F387-'Area 2010_12'!$E$15*$AG$17</f>
        <v>1.2221748398751286</v>
      </c>
      <c r="G388" s="13">
        <f>G387-'Area 2010_12'!$F$15*$AG$29</f>
        <v>3.1575726530302459</v>
      </c>
      <c r="H388" s="15" t="s">
        <v>91</v>
      </c>
      <c r="I388" s="111" t="s">
        <v>50</v>
      </c>
      <c r="J388" s="112" t="s">
        <v>51</v>
      </c>
      <c r="K388" s="15"/>
      <c r="M388"/>
      <c r="N388"/>
      <c r="O388"/>
      <c r="P388"/>
      <c r="Q388"/>
      <c r="R388"/>
      <c r="S388"/>
      <c r="T388" s="14"/>
      <c r="U388" s="14"/>
      <c r="Y388" s="15"/>
      <c r="Z388" s="15"/>
      <c r="AA388" s="15"/>
    </row>
    <row r="389" spans="4:27" s="11" customFormat="1" x14ac:dyDescent="0.3">
      <c r="D389" s="7" t="s">
        <v>7</v>
      </c>
      <c r="E389" s="12">
        <v>2035</v>
      </c>
      <c r="F389" s="13">
        <f>F388-'Area 2010_12'!$E$15*$AG$17</f>
        <v>1.218936089504461</v>
      </c>
      <c r="G389" s="13">
        <f>G388-'Area 2010_12'!$F$15*$AG$29</f>
        <v>3.1490201810556244</v>
      </c>
      <c r="H389" s="15" t="s">
        <v>91</v>
      </c>
      <c r="I389" s="111" t="s">
        <v>50</v>
      </c>
      <c r="J389" s="112" t="s">
        <v>51</v>
      </c>
      <c r="K389" s="15"/>
      <c r="M389"/>
      <c r="N389"/>
      <c r="O389"/>
      <c r="P389"/>
      <c r="Q389"/>
      <c r="R389"/>
      <c r="S389"/>
      <c r="T389" s="14"/>
      <c r="U389" s="14"/>
      <c r="Y389" s="15"/>
      <c r="Z389" s="15"/>
      <c r="AA389" s="15"/>
    </row>
    <row r="390" spans="4:27" s="11" customFormat="1" x14ac:dyDescent="0.3">
      <c r="D390" s="7" t="s">
        <v>7</v>
      </c>
      <c r="E390" s="12">
        <v>2036</v>
      </c>
      <c r="F390" s="13">
        <f>F389-'Area 2010_12'!$E$15*$AH$17</f>
        <v>1.2156973391337933</v>
      </c>
      <c r="G390" s="13">
        <f>G389-'Area 2010_12'!$F$15*$AH$29</f>
        <v>3.1404677090810029</v>
      </c>
      <c r="H390" s="15" t="s">
        <v>91</v>
      </c>
      <c r="I390" s="111" t="s">
        <v>50</v>
      </c>
      <c r="J390" s="112" t="s">
        <v>51</v>
      </c>
      <c r="K390" s="15"/>
      <c r="M390"/>
      <c r="N390"/>
      <c r="O390"/>
      <c r="P390"/>
      <c r="Q390"/>
      <c r="R390"/>
      <c r="S390"/>
      <c r="T390" s="14"/>
      <c r="U390" s="14"/>
      <c r="Y390" s="15"/>
      <c r="Z390" s="15"/>
      <c r="AA390" s="15"/>
    </row>
    <row r="391" spans="4:27" s="11" customFormat="1" x14ac:dyDescent="0.3">
      <c r="D391" s="7" t="s">
        <v>7</v>
      </c>
      <c r="E391" s="12">
        <v>2037</v>
      </c>
      <c r="F391" s="13">
        <f>F390-'Area 2010_12'!$E$15*$AH$17</f>
        <v>1.2124585887631256</v>
      </c>
      <c r="G391" s="13">
        <f>G390-'Area 2010_12'!$F$15*$AH$29</f>
        <v>3.1319152371063814</v>
      </c>
      <c r="H391" s="15" t="s">
        <v>91</v>
      </c>
      <c r="I391" s="111" t="s">
        <v>50</v>
      </c>
      <c r="J391" s="112" t="s">
        <v>51</v>
      </c>
      <c r="K391" s="15"/>
      <c r="M391"/>
      <c r="N391"/>
      <c r="O391"/>
      <c r="P391"/>
      <c r="Q391"/>
      <c r="R391"/>
      <c r="S391"/>
      <c r="T391" s="14"/>
      <c r="U391" s="14"/>
      <c r="Y391" s="15"/>
      <c r="Z391" s="15"/>
      <c r="AA391" s="15"/>
    </row>
    <row r="392" spans="4:27" s="11" customFormat="1" x14ac:dyDescent="0.3">
      <c r="D392" s="7" t="s">
        <v>7</v>
      </c>
      <c r="E392" s="12">
        <v>2038</v>
      </c>
      <c r="F392" s="13">
        <f>F391-'Area 2010_12'!$E$15*$AH$17</f>
        <v>1.2092198383924579</v>
      </c>
      <c r="G392" s="13">
        <f>G391-'Area 2010_12'!$F$15*$AH$29</f>
        <v>3.1233627651317599</v>
      </c>
      <c r="H392" s="15" t="s">
        <v>91</v>
      </c>
      <c r="I392" s="111" t="s">
        <v>50</v>
      </c>
      <c r="J392" s="112" t="s">
        <v>51</v>
      </c>
      <c r="K392" s="15"/>
      <c r="M392"/>
      <c r="N392"/>
      <c r="O392"/>
      <c r="P392"/>
      <c r="Q392"/>
      <c r="R392"/>
      <c r="S392"/>
      <c r="T392" s="14"/>
      <c r="U392" s="14"/>
      <c r="Y392" s="15"/>
      <c r="Z392" s="15"/>
      <c r="AA392" s="15"/>
    </row>
    <row r="393" spans="4:27" s="11" customFormat="1" x14ac:dyDescent="0.3">
      <c r="D393" s="7" t="s">
        <v>7</v>
      </c>
      <c r="E393" s="12">
        <v>2039</v>
      </c>
      <c r="F393" s="13">
        <f>F392-'Area 2010_12'!$E$15*$AH$17</f>
        <v>1.2059810880217903</v>
      </c>
      <c r="G393" s="13">
        <f>G392-'Area 2010_12'!$F$15*$AH$29</f>
        <v>3.1148102931571384</v>
      </c>
      <c r="H393" s="15" t="s">
        <v>91</v>
      </c>
      <c r="I393" s="111" t="s">
        <v>50</v>
      </c>
      <c r="J393" s="112" t="s">
        <v>51</v>
      </c>
      <c r="K393" s="15"/>
      <c r="M393"/>
      <c r="N393"/>
      <c r="O393"/>
      <c r="P393"/>
      <c r="Q393"/>
      <c r="R393"/>
      <c r="S393"/>
      <c r="T393" s="14"/>
      <c r="U393" s="14"/>
      <c r="Y393" s="15"/>
      <c r="Z393" s="15"/>
      <c r="AA393" s="15"/>
    </row>
    <row r="394" spans="4:27" s="11" customFormat="1" x14ac:dyDescent="0.3">
      <c r="D394" s="7" t="s">
        <v>7</v>
      </c>
      <c r="E394" s="12">
        <v>2040</v>
      </c>
      <c r="F394" s="13">
        <f>F393-'Area 2010_12'!$E$15*$AH$17</f>
        <v>1.2027423376511226</v>
      </c>
      <c r="G394" s="13">
        <f>G393-'Area 2010_12'!$F$15*$AH$29</f>
        <v>3.1062578211825169</v>
      </c>
      <c r="H394" s="15" t="s">
        <v>91</v>
      </c>
      <c r="I394" s="111" t="s">
        <v>50</v>
      </c>
      <c r="J394" s="112" t="s">
        <v>51</v>
      </c>
      <c r="K394" s="15"/>
      <c r="M394"/>
      <c r="N394"/>
      <c r="O394"/>
      <c r="P394"/>
      <c r="Q394"/>
      <c r="R394"/>
      <c r="S394"/>
      <c r="T394" s="14"/>
      <c r="U394" s="14"/>
      <c r="Y394" s="15"/>
      <c r="Z394" s="15"/>
      <c r="AA394" s="15"/>
    </row>
    <row r="395" spans="4:27" s="11" customFormat="1" x14ac:dyDescent="0.3">
      <c r="D395" s="7" t="s">
        <v>7</v>
      </c>
      <c r="E395" s="12">
        <v>2041</v>
      </c>
      <c r="F395" s="13">
        <f>F394-'Area 2010_12'!$E$15*$AI$17</f>
        <v>1.1995035872804549</v>
      </c>
      <c r="G395" s="13">
        <f>G394-'Area 2010_12'!$F$15*$AI$29</f>
        <v>3.0977053492078954</v>
      </c>
      <c r="H395" s="15" t="s">
        <v>91</v>
      </c>
      <c r="I395" s="111" t="s">
        <v>50</v>
      </c>
      <c r="J395" s="112" t="s">
        <v>51</v>
      </c>
      <c r="K395" s="15"/>
      <c r="M395"/>
      <c r="N395"/>
      <c r="O395"/>
      <c r="P395"/>
      <c r="Q395"/>
      <c r="R395"/>
      <c r="S395"/>
      <c r="T395" s="14"/>
      <c r="U395" s="14"/>
      <c r="Y395" s="15"/>
      <c r="Z395" s="15"/>
      <c r="AA395" s="15"/>
    </row>
    <row r="396" spans="4:27" s="11" customFormat="1" x14ac:dyDescent="0.3">
      <c r="D396" s="7" t="s">
        <v>7</v>
      </c>
      <c r="E396" s="12">
        <v>2042</v>
      </c>
      <c r="F396" s="13">
        <f>F395-'Area 2010_12'!$E$15*$AI$17</f>
        <v>1.1962648369097872</v>
      </c>
      <c r="G396" s="13">
        <f>G395-'Area 2010_12'!$F$15*$AI$29</f>
        <v>3.0891528772332739</v>
      </c>
      <c r="H396" s="15" t="s">
        <v>91</v>
      </c>
      <c r="I396" s="111" t="s">
        <v>50</v>
      </c>
      <c r="J396" s="112" t="s">
        <v>51</v>
      </c>
      <c r="K396" s="15"/>
      <c r="M396"/>
      <c r="N396"/>
      <c r="O396"/>
      <c r="P396"/>
      <c r="Q396"/>
      <c r="R396"/>
      <c r="S396"/>
      <c r="T396" s="14"/>
      <c r="U396" s="14"/>
      <c r="Y396" s="15"/>
      <c r="Z396" s="15"/>
      <c r="AA396" s="15"/>
    </row>
    <row r="397" spans="4:27" s="11" customFormat="1" x14ac:dyDescent="0.3">
      <c r="D397" s="7" t="s">
        <v>7</v>
      </c>
      <c r="E397" s="12">
        <v>2043</v>
      </c>
      <c r="F397" s="13">
        <f>F396-'Area 2010_12'!$E$15*$AI$17</f>
        <v>1.1930260865391196</v>
      </c>
      <c r="G397" s="13">
        <f>G396-'Area 2010_12'!$F$15*$AI$29</f>
        <v>3.0806004052586524</v>
      </c>
      <c r="H397" s="15" t="s">
        <v>91</v>
      </c>
      <c r="I397" s="111" t="s">
        <v>50</v>
      </c>
      <c r="J397" s="112" t="s">
        <v>51</v>
      </c>
      <c r="K397" s="15"/>
      <c r="M397"/>
      <c r="N397"/>
      <c r="O397"/>
      <c r="P397"/>
      <c r="Q397"/>
      <c r="R397"/>
      <c r="S397"/>
      <c r="T397" s="14"/>
      <c r="U397" s="14"/>
      <c r="Y397" s="15"/>
      <c r="Z397" s="15"/>
      <c r="AA397" s="15"/>
    </row>
    <row r="398" spans="4:27" s="11" customFormat="1" x14ac:dyDescent="0.3">
      <c r="D398" s="7" t="s">
        <v>7</v>
      </c>
      <c r="E398" s="12">
        <v>2044</v>
      </c>
      <c r="F398" s="13">
        <f>F397-'Area 2010_12'!$E$15*$AI$17</f>
        <v>1.1897873361684519</v>
      </c>
      <c r="G398" s="13">
        <f>G397-'Area 2010_12'!$F$15*$AI$29</f>
        <v>3.0720479332840309</v>
      </c>
      <c r="H398" s="15" t="s">
        <v>91</v>
      </c>
      <c r="I398" s="111" t="s">
        <v>50</v>
      </c>
      <c r="J398" s="112" t="s">
        <v>51</v>
      </c>
      <c r="K398" s="15"/>
      <c r="M398"/>
      <c r="N398"/>
      <c r="O398"/>
      <c r="P398"/>
      <c r="Q398"/>
      <c r="R398"/>
      <c r="S398"/>
      <c r="T398" s="14"/>
      <c r="U398" s="14"/>
      <c r="Y398" s="15"/>
      <c r="Z398" s="15"/>
      <c r="AA398" s="15"/>
    </row>
    <row r="399" spans="4:27" s="11" customFormat="1" x14ac:dyDescent="0.3">
      <c r="D399" s="7" t="s">
        <v>7</v>
      </c>
      <c r="E399" s="12">
        <v>2045</v>
      </c>
      <c r="F399" s="13">
        <f>F398-'Area 2010_12'!$E$15*$AI$17</f>
        <v>1.1865485857977842</v>
      </c>
      <c r="G399" s="13">
        <f>G398-'Area 2010_12'!$F$15*$AI$29</f>
        <v>3.0634954613094094</v>
      </c>
      <c r="H399" s="15" t="s">
        <v>91</v>
      </c>
      <c r="I399" s="111" t="s">
        <v>50</v>
      </c>
      <c r="J399" s="112" t="s">
        <v>51</v>
      </c>
      <c r="K399" s="15"/>
      <c r="M399"/>
      <c r="N399"/>
      <c r="O399"/>
      <c r="P399"/>
      <c r="Q399"/>
      <c r="R399"/>
      <c r="S399"/>
      <c r="T399" s="14"/>
      <c r="U399" s="14"/>
      <c r="Y399" s="15"/>
      <c r="Z399" s="15"/>
      <c r="AA399" s="15"/>
    </row>
    <row r="400" spans="4:27" s="11" customFormat="1" x14ac:dyDescent="0.3">
      <c r="D400" s="7" t="s">
        <v>7</v>
      </c>
      <c r="E400" s="12">
        <v>2046</v>
      </c>
      <c r="F400" s="13">
        <f>F399-'Area 2010_12'!$E$15*$AJ$17</f>
        <v>1.1833098354271165</v>
      </c>
      <c r="G400" s="13">
        <f>G399-'Area 2010_12'!$F$15*$AJ$29</f>
        <v>3.0549429893347879</v>
      </c>
      <c r="H400" s="15" t="s">
        <v>91</v>
      </c>
      <c r="I400" s="111" t="s">
        <v>50</v>
      </c>
      <c r="J400" s="112" t="s">
        <v>51</v>
      </c>
      <c r="K400" s="15"/>
      <c r="M400"/>
      <c r="N400"/>
      <c r="O400"/>
      <c r="P400"/>
      <c r="Q400"/>
      <c r="R400"/>
      <c r="S400"/>
      <c r="T400" s="14"/>
      <c r="U400" s="14"/>
      <c r="Y400" s="15"/>
      <c r="Z400" s="15"/>
      <c r="AA400" s="15"/>
    </row>
    <row r="401" spans="4:27" s="11" customFormat="1" x14ac:dyDescent="0.3">
      <c r="D401" s="7" t="s">
        <v>7</v>
      </c>
      <c r="E401" s="12">
        <v>2047</v>
      </c>
      <c r="F401" s="13">
        <f>F400-'Area 2010_12'!$E$15*$AJ$17</f>
        <v>1.1800710850564489</v>
      </c>
      <c r="G401" s="13">
        <f>G400-'Area 2010_12'!$F$15*$AJ$29</f>
        <v>3.0463905173601664</v>
      </c>
      <c r="H401" s="15" t="s">
        <v>91</v>
      </c>
      <c r="I401" s="111" t="s">
        <v>50</v>
      </c>
      <c r="J401" s="112" t="s">
        <v>51</v>
      </c>
      <c r="K401" s="15"/>
      <c r="M401"/>
      <c r="N401"/>
      <c r="O401"/>
      <c r="P401"/>
      <c r="Q401"/>
      <c r="R401"/>
      <c r="S401"/>
      <c r="T401" s="14"/>
      <c r="U401" s="14"/>
      <c r="Y401" s="15"/>
      <c r="Z401" s="15"/>
      <c r="AA401" s="15"/>
    </row>
    <row r="402" spans="4:27" s="11" customFormat="1" x14ac:dyDescent="0.3">
      <c r="D402" s="7" t="s">
        <v>7</v>
      </c>
      <c r="E402" s="12">
        <v>2048</v>
      </c>
      <c r="F402" s="13">
        <f>F401-'Area 2010_12'!$E$15*$AJ$17</f>
        <v>1.1768323346857812</v>
      </c>
      <c r="G402" s="13">
        <f>G401-'Area 2010_12'!$F$15*$AJ$29</f>
        <v>3.0378380453855449</v>
      </c>
      <c r="H402" s="15" t="s">
        <v>91</v>
      </c>
      <c r="I402" s="111" t="s">
        <v>50</v>
      </c>
      <c r="J402" s="112" t="s">
        <v>51</v>
      </c>
      <c r="K402" s="15"/>
      <c r="M402"/>
      <c r="N402"/>
      <c r="O402"/>
      <c r="P402"/>
      <c r="Q402"/>
      <c r="R402"/>
      <c r="S402"/>
      <c r="T402" s="14"/>
      <c r="U402" s="14"/>
      <c r="Y402" s="15"/>
      <c r="Z402" s="15"/>
      <c r="AA402" s="15"/>
    </row>
    <row r="403" spans="4:27" s="11" customFormat="1" x14ac:dyDescent="0.3">
      <c r="D403" s="7" t="s">
        <v>7</v>
      </c>
      <c r="E403" s="12">
        <v>2049</v>
      </c>
      <c r="F403" s="13">
        <f>F402-'Area 2010_12'!$E$15*$AJ$17</f>
        <v>1.1735935843151135</v>
      </c>
      <c r="G403" s="13">
        <f>G402-'Area 2010_12'!$F$15*$AJ$29</f>
        <v>3.0292855734109234</v>
      </c>
      <c r="H403" s="15" t="s">
        <v>91</v>
      </c>
      <c r="I403" s="111" t="s">
        <v>50</v>
      </c>
      <c r="J403" s="112" t="s">
        <v>51</v>
      </c>
      <c r="K403" s="15"/>
      <c r="M403"/>
      <c r="N403"/>
      <c r="O403"/>
      <c r="P403"/>
      <c r="Q403"/>
      <c r="R403"/>
      <c r="S403"/>
      <c r="T403" s="14"/>
      <c r="U403" s="14"/>
      <c r="Y403" s="15"/>
      <c r="Z403" s="15"/>
      <c r="AA403" s="15"/>
    </row>
    <row r="404" spans="4:27" s="11" customFormat="1" x14ac:dyDescent="0.3">
      <c r="D404" s="7" t="s">
        <v>7</v>
      </c>
      <c r="E404" s="12">
        <v>2050</v>
      </c>
      <c r="F404" s="13">
        <f>F403-'Area 2010_12'!$E$15*$AJ$17</f>
        <v>1.1703548339444458</v>
      </c>
      <c r="G404" s="13">
        <f>G403-'Area 2010_12'!$F$15*$AJ$29</f>
        <v>3.0207331014363019</v>
      </c>
      <c r="H404" s="15" t="s">
        <v>91</v>
      </c>
      <c r="I404" s="111" t="s">
        <v>50</v>
      </c>
      <c r="J404" s="112" t="s">
        <v>51</v>
      </c>
      <c r="K404" s="15"/>
      <c r="M404"/>
      <c r="N404"/>
      <c r="O404"/>
      <c r="P404"/>
      <c r="Q404"/>
      <c r="R404"/>
      <c r="S404"/>
      <c r="T404" s="14"/>
      <c r="U404" s="14"/>
      <c r="Y404" s="15"/>
      <c r="Z404" s="15"/>
      <c r="AA404" s="15"/>
    </row>
    <row r="405" spans="4:27" s="11" customFormat="1" x14ac:dyDescent="0.3">
      <c r="D405" s="7" t="s">
        <v>7</v>
      </c>
      <c r="E405" s="12">
        <v>2011</v>
      </c>
      <c r="F405" s="13">
        <f>'Area 2010_12'!$E$16-'Area 2010_12'!$E$16*$AB$18</f>
        <v>0.74981930745232028</v>
      </c>
      <c r="G405" s="13">
        <f>'Area 2010_12'!$F$16-'Area 2010_12'!$F$16*$AB$30</f>
        <v>0.98111260722330684</v>
      </c>
      <c r="H405" s="15" t="s">
        <v>92</v>
      </c>
      <c r="I405" s="111" t="s">
        <v>50</v>
      </c>
      <c r="J405" s="112" t="s">
        <v>51</v>
      </c>
      <c r="K405" s="15"/>
      <c r="M405"/>
      <c r="N405"/>
      <c r="O405"/>
      <c r="P405"/>
      <c r="Q405"/>
      <c r="R405"/>
      <c r="S405"/>
      <c r="T405" s="14"/>
      <c r="U405" s="14"/>
      <c r="Y405" s="15"/>
      <c r="Z405" s="15"/>
      <c r="AA405" s="15"/>
    </row>
    <row r="406" spans="4:27" s="11" customFormat="1" x14ac:dyDescent="0.3">
      <c r="D406" s="7" t="s">
        <v>7</v>
      </c>
      <c r="E406" s="12">
        <v>2012</v>
      </c>
      <c r="F406" s="13">
        <f>F405-'Area 2010_12'!$E$16*$AB$18</f>
        <v>0.74809074735696057</v>
      </c>
      <c r="G406" s="13">
        <f>G405-'Area 2010_12'!$F$16*$AB$30</f>
        <v>0.96718200225259054</v>
      </c>
      <c r="H406" s="15" t="s">
        <v>92</v>
      </c>
      <c r="I406" s="111" t="s">
        <v>50</v>
      </c>
      <c r="J406" s="112" t="s">
        <v>51</v>
      </c>
      <c r="K406" s="15"/>
      <c r="M406"/>
      <c r="N406"/>
      <c r="O406"/>
      <c r="P406"/>
      <c r="Q406"/>
      <c r="R406"/>
      <c r="S406"/>
      <c r="T406" s="14"/>
      <c r="U406" s="14"/>
      <c r="Y406" s="15"/>
      <c r="Z406" s="15"/>
      <c r="AA406" s="15"/>
    </row>
    <row r="407" spans="4:27" s="11" customFormat="1" x14ac:dyDescent="0.3">
      <c r="D407" s="7" t="s">
        <v>7</v>
      </c>
      <c r="E407" s="12">
        <v>2013</v>
      </c>
      <c r="F407" s="13">
        <f>F406-'Area 2010_12'!$E$16*$AC$18</f>
        <v>0.74636218726160086</v>
      </c>
      <c r="G407" s="13">
        <f>G406-'Area 2010_12'!$F$16*$AC$30</f>
        <v>0.95325139728187425</v>
      </c>
      <c r="H407" s="15" t="s">
        <v>92</v>
      </c>
      <c r="I407" s="111" t="s">
        <v>50</v>
      </c>
      <c r="J407" s="112" t="s">
        <v>51</v>
      </c>
      <c r="K407" s="15"/>
      <c r="M407"/>
      <c r="N407"/>
      <c r="O407"/>
      <c r="P407"/>
      <c r="Q407"/>
      <c r="R407"/>
      <c r="S407"/>
      <c r="T407" s="14"/>
      <c r="U407" s="14"/>
      <c r="Y407" s="15"/>
      <c r="Z407" s="15"/>
      <c r="AA407" s="15"/>
    </row>
    <row r="408" spans="4:27" s="11" customFormat="1" x14ac:dyDescent="0.3">
      <c r="D408" s="7" t="s">
        <v>7</v>
      </c>
      <c r="E408" s="12">
        <v>2014</v>
      </c>
      <c r="F408" s="13">
        <f>F407-'Area 2010_12'!$E$16*$AC$18</f>
        <v>0.74463362716624115</v>
      </c>
      <c r="G408" s="13">
        <f>G407-'Area 2010_12'!$F$16*$AC$30</f>
        <v>0.93932079231115795</v>
      </c>
      <c r="H408" s="15" t="s">
        <v>92</v>
      </c>
      <c r="I408" s="111" t="s">
        <v>50</v>
      </c>
      <c r="J408" s="112" t="s">
        <v>51</v>
      </c>
      <c r="K408" s="15"/>
      <c r="M408"/>
      <c r="N408"/>
      <c r="O408"/>
      <c r="P408"/>
      <c r="Q408"/>
      <c r="R408"/>
      <c r="S408"/>
      <c r="T408" s="14"/>
      <c r="U408" s="14"/>
      <c r="Y408" s="15"/>
      <c r="Z408" s="15"/>
      <c r="AA408" s="15"/>
    </row>
    <row r="409" spans="4:27" s="11" customFormat="1" x14ac:dyDescent="0.3">
      <c r="D409" s="7" t="s">
        <v>7</v>
      </c>
      <c r="E409" s="12">
        <v>2015</v>
      </c>
      <c r="F409" s="13">
        <f>F408-'Area 2010_12'!$E$16*$AC$18</f>
        <v>0.74290506707088144</v>
      </c>
      <c r="G409" s="13">
        <f>G408-'Area 2010_12'!$F$16*$AC$30</f>
        <v>0.92539018734044165</v>
      </c>
      <c r="H409" s="15" t="s">
        <v>92</v>
      </c>
      <c r="I409" s="111" t="s">
        <v>50</v>
      </c>
      <c r="J409" s="112" t="s">
        <v>51</v>
      </c>
      <c r="K409" s="15"/>
      <c r="M409"/>
      <c r="N409"/>
      <c r="O409"/>
      <c r="P409"/>
      <c r="Q409"/>
      <c r="R409"/>
      <c r="S409"/>
      <c r="T409" s="14"/>
      <c r="U409" s="14"/>
      <c r="Y409" s="15"/>
      <c r="Z409" s="15"/>
      <c r="AA409" s="15"/>
    </row>
    <row r="410" spans="4:27" s="11" customFormat="1" x14ac:dyDescent="0.3">
      <c r="D410" s="7" t="s">
        <v>7</v>
      </c>
      <c r="E410" s="12">
        <v>2016</v>
      </c>
      <c r="F410" s="13">
        <f>F409-'Area 2010_12'!$E$16*$AD$18</f>
        <v>0.74102619740201225</v>
      </c>
      <c r="G410" s="13">
        <f>G409-'Area 2010_12'!$F$16*$AD$30</f>
        <v>0.92290257930995656</v>
      </c>
      <c r="H410" s="15" t="s">
        <v>92</v>
      </c>
      <c r="I410" s="111" t="s">
        <v>50</v>
      </c>
      <c r="J410" s="112" t="s">
        <v>51</v>
      </c>
      <c r="K410" s="15"/>
      <c r="M410"/>
      <c r="N410"/>
      <c r="O410"/>
      <c r="P410"/>
      <c r="Q410"/>
      <c r="R410"/>
      <c r="S410"/>
      <c r="T410" s="14"/>
      <c r="U410" s="14"/>
      <c r="Y410" s="15"/>
      <c r="Z410" s="15"/>
      <c r="AA410" s="15"/>
    </row>
    <row r="411" spans="4:27" s="11" customFormat="1" x14ac:dyDescent="0.3">
      <c r="D411" s="7" t="s">
        <v>7</v>
      </c>
      <c r="E411" s="12">
        <v>2017</v>
      </c>
      <c r="F411" s="13">
        <f>F410-'Area 2010_12'!$E$16*$AD$18</f>
        <v>0.73914732773314307</v>
      </c>
      <c r="G411" s="13">
        <f>G410-'Area 2010_12'!$F$16*$AD$30</f>
        <v>0.92041497127947147</v>
      </c>
      <c r="H411" s="15" t="s">
        <v>92</v>
      </c>
      <c r="I411" s="111" t="s">
        <v>50</v>
      </c>
      <c r="J411" s="112" t="s">
        <v>51</v>
      </c>
      <c r="K411" s="15"/>
      <c r="M411"/>
      <c r="N411"/>
      <c r="O411"/>
      <c r="P411"/>
      <c r="Q411"/>
      <c r="R411"/>
      <c r="S411"/>
      <c r="T411" s="14"/>
      <c r="U411" s="14"/>
      <c r="Y411" s="15"/>
      <c r="Z411" s="15"/>
      <c r="AA411" s="15"/>
    </row>
    <row r="412" spans="4:27" s="11" customFormat="1" x14ac:dyDescent="0.3">
      <c r="D412" s="7" t="s">
        <v>7</v>
      </c>
      <c r="E412" s="12">
        <v>2018</v>
      </c>
      <c r="F412" s="13">
        <f>F411-'Area 2010_12'!$E$16*$AD$18</f>
        <v>0.73726845806427388</v>
      </c>
      <c r="G412" s="13">
        <f>G411-'Area 2010_12'!$F$16*$AD$30</f>
        <v>0.91792736324898638</v>
      </c>
      <c r="H412" s="15" t="s">
        <v>92</v>
      </c>
      <c r="I412" s="111" t="s">
        <v>50</v>
      </c>
      <c r="J412" s="112" t="s">
        <v>51</v>
      </c>
      <c r="K412" s="15"/>
      <c r="M412"/>
      <c r="N412"/>
      <c r="O412"/>
      <c r="P412"/>
      <c r="Q412"/>
      <c r="R412"/>
      <c r="S412"/>
      <c r="T412" s="14"/>
      <c r="U412" s="14"/>
      <c r="Y412" s="15"/>
      <c r="Z412" s="15"/>
      <c r="AA412" s="15"/>
    </row>
    <row r="413" spans="4:27" s="11" customFormat="1" x14ac:dyDescent="0.3">
      <c r="D413" s="7" t="s">
        <v>7</v>
      </c>
      <c r="E413" s="12">
        <v>2019</v>
      </c>
      <c r="F413" s="13">
        <f>F412-'Area 2010_12'!$E$16*$AD$18</f>
        <v>0.73538958839540469</v>
      </c>
      <c r="G413" s="13">
        <f>G412-'Area 2010_12'!$F$16*$AD$30</f>
        <v>0.91543975521850129</v>
      </c>
      <c r="H413" s="15" t="s">
        <v>92</v>
      </c>
      <c r="I413" s="111" t="s">
        <v>50</v>
      </c>
      <c r="J413" s="112" t="s">
        <v>51</v>
      </c>
      <c r="K413" s="15"/>
      <c r="M413"/>
      <c r="N413"/>
      <c r="O413"/>
      <c r="P413"/>
      <c r="Q413"/>
      <c r="R413"/>
      <c r="S413"/>
      <c r="T413" s="14"/>
      <c r="U413" s="14"/>
      <c r="Y413" s="15"/>
      <c r="Z413" s="15"/>
      <c r="AA413" s="15"/>
    </row>
    <row r="414" spans="4:27" s="11" customFormat="1" x14ac:dyDescent="0.3">
      <c r="D414" s="7" t="s">
        <v>7</v>
      </c>
      <c r="E414" s="12">
        <v>2020</v>
      </c>
      <c r="F414" s="13">
        <f>F413-'Area 2010_12'!$E$16*$AD$18</f>
        <v>0.7335107187265355</v>
      </c>
      <c r="G414" s="13">
        <f>G413-'Area 2010_12'!$F$16*$AD$30</f>
        <v>0.91295214718801621</v>
      </c>
      <c r="H414" s="15" t="s">
        <v>92</v>
      </c>
      <c r="I414" s="111" t="s">
        <v>50</v>
      </c>
      <c r="J414" s="112" t="s">
        <v>51</v>
      </c>
      <c r="K414" s="15"/>
      <c r="M414"/>
      <c r="N414"/>
      <c r="O414"/>
      <c r="P414"/>
      <c r="Q414"/>
      <c r="R414"/>
      <c r="S414"/>
      <c r="T414" s="14"/>
      <c r="U414" s="14"/>
      <c r="Y414" s="15"/>
      <c r="Z414" s="15"/>
      <c r="AA414" s="15"/>
    </row>
    <row r="415" spans="4:27" s="11" customFormat="1" x14ac:dyDescent="0.3">
      <c r="D415" s="7" t="s">
        <v>7</v>
      </c>
      <c r="E415" s="12">
        <v>2021</v>
      </c>
      <c r="F415" s="13">
        <f>F414-'Area 2010_12'!$E$16*$AE$18</f>
        <v>0.73163184905766632</v>
      </c>
      <c r="G415" s="13">
        <f>G414-'Area 2010_12'!$F$16*$AE$30</f>
        <v>0.91046453915753112</v>
      </c>
      <c r="H415" s="15" t="s">
        <v>92</v>
      </c>
      <c r="I415" s="111" t="s">
        <v>50</v>
      </c>
      <c r="J415" s="112" t="s">
        <v>51</v>
      </c>
      <c r="K415" s="15"/>
      <c r="M415"/>
      <c r="N415"/>
      <c r="O415"/>
      <c r="P415"/>
      <c r="Q415"/>
      <c r="R415"/>
      <c r="S415"/>
      <c r="T415" s="14"/>
      <c r="U415" s="14"/>
      <c r="Y415" s="15"/>
      <c r="Z415" s="15"/>
      <c r="AA415" s="15"/>
    </row>
    <row r="416" spans="4:27" s="11" customFormat="1" x14ac:dyDescent="0.3">
      <c r="D416" s="7" t="s">
        <v>7</v>
      </c>
      <c r="E416" s="12">
        <v>2022</v>
      </c>
      <c r="F416" s="13">
        <f>F415-'Area 2010_12'!$E$16*$AE$18</f>
        <v>0.72975297938879713</v>
      </c>
      <c r="G416" s="13">
        <f>G415-'Area 2010_12'!$F$16*$AE$30</f>
        <v>0.90797693112704603</v>
      </c>
      <c r="H416" s="15" t="s">
        <v>92</v>
      </c>
      <c r="I416" s="111" t="s">
        <v>50</v>
      </c>
      <c r="J416" s="112" t="s">
        <v>51</v>
      </c>
      <c r="K416" s="15"/>
      <c r="M416"/>
      <c r="N416"/>
      <c r="O416"/>
      <c r="P416"/>
      <c r="Q416"/>
      <c r="R416"/>
      <c r="S416"/>
      <c r="T416" s="14"/>
      <c r="U416" s="14"/>
      <c r="Y416" s="15"/>
      <c r="Z416" s="15"/>
      <c r="AA416" s="15"/>
    </row>
    <row r="417" spans="4:27" s="11" customFormat="1" x14ac:dyDescent="0.3">
      <c r="D417" s="7" t="s">
        <v>7</v>
      </c>
      <c r="E417" s="12">
        <v>2023</v>
      </c>
      <c r="F417" s="13">
        <f>F416-'Area 2010_12'!$E$16*$AE$18</f>
        <v>0.72787410971992794</v>
      </c>
      <c r="G417" s="13">
        <f>G416-'Area 2010_12'!$F$16*$AE$30</f>
        <v>0.90548932309656094</v>
      </c>
      <c r="H417" s="15" t="s">
        <v>92</v>
      </c>
      <c r="I417" s="111" t="s">
        <v>50</v>
      </c>
      <c r="J417" s="112" t="s">
        <v>51</v>
      </c>
      <c r="K417" s="15"/>
      <c r="M417"/>
      <c r="N417"/>
      <c r="O417"/>
      <c r="P417"/>
      <c r="Q417"/>
      <c r="R417"/>
      <c r="S417"/>
      <c r="T417" s="14"/>
      <c r="U417" s="14"/>
      <c r="Y417" s="15"/>
      <c r="Z417" s="15"/>
      <c r="AA417" s="15"/>
    </row>
    <row r="418" spans="4:27" s="11" customFormat="1" x14ac:dyDescent="0.3">
      <c r="D418" s="7" t="s">
        <v>7</v>
      </c>
      <c r="E418" s="12">
        <v>2024</v>
      </c>
      <c r="F418" s="13">
        <f>F417-'Area 2010_12'!$E$16*$AE$18</f>
        <v>0.72599524005105875</v>
      </c>
      <c r="G418" s="13">
        <f>G417-'Area 2010_12'!$F$16*$AE$30</f>
        <v>0.90300171506607585</v>
      </c>
      <c r="H418" s="15" t="s">
        <v>92</v>
      </c>
      <c r="I418" s="111" t="s">
        <v>50</v>
      </c>
      <c r="J418" s="112" t="s">
        <v>51</v>
      </c>
      <c r="K418" s="15"/>
      <c r="M418"/>
      <c r="N418"/>
      <c r="O418"/>
      <c r="P418"/>
      <c r="Q418"/>
      <c r="R418"/>
      <c r="S418"/>
      <c r="T418" s="14"/>
      <c r="U418" s="14"/>
      <c r="Y418" s="15"/>
      <c r="Z418" s="15"/>
      <c r="AA418" s="15"/>
    </row>
    <row r="419" spans="4:27" s="11" customFormat="1" x14ac:dyDescent="0.3">
      <c r="D419" s="7" t="s">
        <v>7</v>
      </c>
      <c r="E419" s="12">
        <v>2025</v>
      </c>
      <c r="F419" s="13">
        <f>F418-'Area 2010_12'!$E$16*$AE$18</f>
        <v>0.72411637038218957</v>
      </c>
      <c r="G419" s="13">
        <f>G418-'Area 2010_12'!$F$16*$AE$30</f>
        <v>0.90051410703559076</v>
      </c>
      <c r="H419" s="15" t="s">
        <v>92</v>
      </c>
      <c r="I419" s="111" t="s">
        <v>50</v>
      </c>
      <c r="J419" s="112" t="s">
        <v>51</v>
      </c>
      <c r="K419" s="15"/>
      <c r="M419"/>
      <c r="N419"/>
      <c r="O419"/>
      <c r="P419"/>
      <c r="Q419"/>
      <c r="R419"/>
      <c r="S419"/>
      <c r="T419" s="14"/>
      <c r="U419" s="14"/>
      <c r="Y419" s="15"/>
      <c r="Z419" s="15"/>
      <c r="AA419" s="15"/>
    </row>
    <row r="420" spans="4:27" s="11" customFormat="1" x14ac:dyDescent="0.3">
      <c r="D420" s="7" t="s">
        <v>7</v>
      </c>
      <c r="E420" s="12">
        <v>2026</v>
      </c>
      <c r="F420" s="13">
        <f>F419-'Area 2010_12'!$E$16*$AF$18</f>
        <v>0.72223750071332038</v>
      </c>
      <c r="G420" s="13">
        <f>G419-'Area 2010_12'!$F$16*$AF$30</f>
        <v>0.89802649900510567</v>
      </c>
      <c r="H420" s="15" t="s">
        <v>92</v>
      </c>
      <c r="I420" s="111" t="s">
        <v>50</v>
      </c>
      <c r="J420" s="112" t="s">
        <v>51</v>
      </c>
      <c r="K420" s="15"/>
      <c r="M420"/>
      <c r="N420"/>
      <c r="O420"/>
      <c r="P420"/>
      <c r="Q420"/>
      <c r="R420"/>
      <c r="S420"/>
      <c r="T420" s="14"/>
      <c r="U420" s="14"/>
      <c r="Y420" s="15"/>
      <c r="Z420" s="15"/>
      <c r="AA420" s="15"/>
    </row>
    <row r="421" spans="4:27" s="11" customFormat="1" x14ac:dyDescent="0.3">
      <c r="D421" s="7" t="s">
        <v>7</v>
      </c>
      <c r="E421" s="12">
        <v>2027</v>
      </c>
      <c r="F421" s="13">
        <f>F420-'Area 2010_12'!$E$16*$AF$18</f>
        <v>0.72035863104445119</v>
      </c>
      <c r="G421" s="13">
        <f>G420-'Area 2010_12'!$F$16*$AF$30</f>
        <v>0.89553889097462058</v>
      </c>
      <c r="H421" s="15" t="s">
        <v>92</v>
      </c>
      <c r="I421" s="111" t="s">
        <v>50</v>
      </c>
      <c r="J421" s="112" t="s">
        <v>51</v>
      </c>
      <c r="K421" s="15"/>
      <c r="M421"/>
      <c r="N421"/>
      <c r="O421"/>
      <c r="P421"/>
      <c r="Q421"/>
      <c r="R421"/>
      <c r="S421"/>
      <c r="T421" s="14"/>
      <c r="U421" s="14"/>
      <c r="Y421" s="15"/>
      <c r="Z421" s="15"/>
      <c r="AA421" s="15"/>
    </row>
    <row r="422" spans="4:27" s="11" customFormat="1" x14ac:dyDescent="0.3">
      <c r="D422" s="7" t="s">
        <v>7</v>
      </c>
      <c r="E422" s="12">
        <v>2028</v>
      </c>
      <c r="F422" s="13">
        <f>F421-'Area 2010_12'!$E$16*$AF$18</f>
        <v>0.718479761375582</v>
      </c>
      <c r="G422" s="13">
        <f>G421-'Area 2010_12'!$F$16*$AF$30</f>
        <v>0.89305128294413549</v>
      </c>
      <c r="H422" s="15" t="s">
        <v>92</v>
      </c>
      <c r="I422" s="111" t="s">
        <v>50</v>
      </c>
      <c r="J422" s="112" t="s">
        <v>51</v>
      </c>
      <c r="K422" s="15"/>
      <c r="M422"/>
      <c r="N422"/>
      <c r="O422"/>
      <c r="P422"/>
      <c r="Q422"/>
      <c r="R422"/>
      <c r="S422"/>
      <c r="T422" s="14"/>
      <c r="U422" s="14"/>
      <c r="Y422" s="15"/>
      <c r="Z422" s="15"/>
      <c r="AA422" s="15"/>
    </row>
    <row r="423" spans="4:27" s="11" customFormat="1" x14ac:dyDescent="0.3">
      <c r="D423" s="7" t="s">
        <v>7</v>
      </c>
      <c r="E423" s="12">
        <v>2029</v>
      </c>
      <c r="F423" s="13">
        <f>F422-'Area 2010_12'!$E$16*$AF$18</f>
        <v>0.71660089170671282</v>
      </c>
      <c r="G423" s="13">
        <f>G422-'Area 2010_12'!$F$16*$AF$30</f>
        <v>0.8905636749136504</v>
      </c>
      <c r="H423" s="15" t="s">
        <v>92</v>
      </c>
      <c r="I423" s="111" t="s">
        <v>50</v>
      </c>
      <c r="J423" s="112" t="s">
        <v>51</v>
      </c>
      <c r="K423" s="15"/>
      <c r="M423"/>
      <c r="N423"/>
      <c r="O423"/>
      <c r="P423"/>
      <c r="Q423"/>
      <c r="R423"/>
      <c r="S423"/>
      <c r="T423" s="14"/>
      <c r="U423" s="14"/>
      <c r="Y423" s="15"/>
      <c r="Z423" s="15"/>
      <c r="AA423" s="15"/>
    </row>
    <row r="424" spans="4:27" s="11" customFormat="1" x14ac:dyDescent="0.3">
      <c r="D424" s="7" t="s">
        <v>7</v>
      </c>
      <c r="E424" s="12">
        <v>2030</v>
      </c>
      <c r="F424" s="13">
        <f>F423-'Area 2010_12'!$E$16*$AF$18</f>
        <v>0.71472202203784363</v>
      </c>
      <c r="G424" s="13">
        <f>G423-'Area 2010_12'!$F$16*$AF$30</f>
        <v>0.88807606688316532</v>
      </c>
      <c r="H424" s="15" t="s">
        <v>92</v>
      </c>
      <c r="I424" s="111" t="s">
        <v>50</v>
      </c>
      <c r="J424" s="112" t="s">
        <v>51</v>
      </c>
      <c r="K424" s="15"/>
      <c r="M424"/>
      <c r="N424"/>
      <c r="O424"/>
      <c r="P424"/>
      <c r="Q424"/>
      <c r="R424"/>
      <c r="S424"/>
      <c r="T424" s="14"/>
      <c r="U424" s="14"/>
      <c r="Y424" s="15"/>
      <c r="Z424" s="15"/>
      <c r="AA424" s="15"/>
    </row>
    <row r="425" spans="4:27" s="11" customFormat="1" x14ac:dyDescent="0.3">
      <c r="D425" s="7" t="s">
        <v>7</v>
      </c>
      <c r="E425" s="12">
        <v>2031</v>
      </c>
      <c r="F425" s="13">
        <f>F424-'Area 2010_12'!$E$16*$AG$18</f>
        <v>0.71284315236897444</v>
      </c>
      <c r="G425" s="13">
        <f>G424-'Area 2010_12'!$F$16*$AG$30</f>
        <v>0.88558845885268023</v>
      </c>
      <c r="H425" s="15" t="s">
        <v>92</v>
      </c>
      <c r="I425" s="111" t="s">
        <v>50</v>
      </c>
      <c r="J425" s="112" t="s">
        <v>51</v>
      </c>
      <c r="K425" s="15"/>
      <c r="M425"/>
      <c r="N425"/>
      <c r="O425"/>
      <c r="P425"/>
      <c r="Q425"/>
      <c r="R425"/>
      <c r="S425"/>
      <c r="T425" s="14"/>
      <c r="U425" s="14"/>
      <c r="Y425" s="15"/>
      <c r="Z425" s="15"/>
      <c r="AA425" s="15"/>
    </row>
    <row r="426" spans="4:27" s="11" customFormat="1" x14ac:dyDescent="0.3">
      <c r="D426" s="7" t="s">
        <v>7</v>
      </c>
      <c r="E426" s="12">
        <v>2032</v>
      </c>
      <c r="F426" s="13">
        <f>F425-'Area 2010_12'!$E$16*$AG$18</f>
        <v>0.71096428270010525</v>
      </c>
      <c r="G426" s="13">
        <f>G425-'Area 2010_12'!$F$16*$AG$30</f>
        <v>0.88310085082219514</v>
      </c>
      <c r="H426" s="15" t="s">
        <v>92</v>
      </c>
      <c r="I426" s="111" t="s">
        <v>50</v>
      </c>
      <c r="J426" s="112" t="s">
        <v>51</v>
      </c>
      <c r="K426" s="15"/>
      <c r="M426"/>
      <c r="N426"/>
      <c r="O426"/>
      <c r="P426"/>
      <c r="Q426"/>
      <c r="R426"/>
      <c r="S426"/>
      <c r="T426" s="14"/>
      <c r="U426" s="14"/>
      <c r="Y426" s="15"/>
      <c r="Z426" s="15"/>
      <c r="AA426" s="15"/>
    </row>
    <row r="427" spans="4:27" s="11" customFormat="1" x14ac:dyDescent="0.3">
      <c r="D427" s="7" t="s">
        <v>7</v>
      </c>
      <c r="E427" s="12">
        <v>2033</v>
      </c>
      <c r="F427" s="13">
        <f>F426-'Area 2010_12'!$E$16*$AG$18</f>
        <v>0.70908541303123607</v>
      </c>
      <c r="G427" s="13">
        <f>G426-'Area 2010_12'!$F$16*$AG$30</f>
        <v>0.88061324279171005</v>
      </c>
      <c r="H427" s="15" t="s">
        <v>92</v>
      </c>
      <c r="I427" s="111" t="s">
        <v>50</v>
      </c>
      <c r="J427" s="112" t="s">
        <v>51</v>
      </c>
      <c r="K427" s="15"/>
      <c r="M427"/>
      <c r="N427"/>
      <c r="O427"/>
      <c r="P427"/>
      <c r="Q427"/>
      <c r="R427"/>
      <c r="S427"/>
      <c r="T427" s="14"/>
      <c r="U427" s="14"/>
      <c r="Y427" s="15"/>
      <c r="Z427" s="15"/>
      <c r="AA427" s="15"/>
    </row>
    <row r="428" spans="4:27" s="11" customFormat="1" x14ac:dyDescent="0.3">
      <c r="D428" s="7" t="s">
        <v>7</v>
      </c>
      <c r="E428" s="12">
        <v>2034</v>
      </c>
      <c r="F428" s="13">
        <f>F427-'Area 2010_12'!$E$16*$AG$18</f>
        <v>0.70720654336236688</v>
      </c>
      <c r="G428" s="13">
        <f>G427-'Area 2010_12'!$F$16*$AG$30</f>
        <v>0.87812563476122496</v>
      </c>
      <c r="H428" s="15" t="s">
        <v>92</v>
      </c>
      <c r="I428" s="111" t="s">
        <v>50</v>
      </c>
      <c r="J428" s="112" t="s">
        <v>51</v>
      </c>
      <c r="K428" s="15"/>
      <c r="M428"/>
      <c r="N428"/>
      <c r="O428"/>
      <c r="P428"/>
      <c r="Q428"/>
      <c r="R428"/>
      <c r="S428"/>
      <c r="T428" s="14"/>
      <c r="U428" s="14"/>
      <c r="Y428" s="15"/>
      <c r="Z428" s="15"/>
      <c r="AA428" s="15"/>
    </row>
    <row r="429" spans="4:27" s="11" customFormat="1" x14ac:dyDescent="0.3">
      <c r="D429" s="7" t="s">
        <v>7</v>
      </c>
      <c r="E429" s="12">
        <v>2035</v>
      </c>
      <c r="F429" s="13">
        <f>F428-'Area 2010_12'!$E$16*$AG$18</f>
        <v>0.70532767369349769</v>
      </c>
      <c r="G429" s="13">
        <f>G428-'Area 2010_12'!$F$16*$AG$30</f>
        <v>0.87563802673073987</v>
      </c>
      <c r="H429" s="15" t="s">
        <v>92</v>
      </c>
      <c r="I429" s="111" t="s">
        <v>50</v>
      </c>
      <c r="J429" s="112" t="s">
        <v>51</v>
      </c>
      <c r="K429" s="15"/>
      <c r="M429"/>
      <c r="N429"/>
      <c r="O429"/>
      <c r="P429"/>
      <c r="Q429"/>
      <c r="R429"/>
      <c r="S429"/>
      <c r="T429" s="14"/>
      <c r="U429" s="14"/>
      <c r="Y429" s="15"/>
      <c r="Z429" s="15"/>
      <c r="AA429" s="15"/>
    </row>
    <row r="430" spans="4:27" s="11" customFormat="1" x14ac:dyDescent="0.3">
      <c r="D430" s="7" t="s">
        <v>7</v>
      </c>
      <c r="E430" s="12">
        <v>2036</v>
      </c>
      <c r="F430" s="13">
        <f>F429-'Area 2010_12'!$E$16*$AH$18</f>
        <v>0.7034488040246285</v>
      </c>
      <c r="G430" s="13">
        <f>G429-'Area 2010_12'!$F$16*$AH$30</f>
        <v>0.87315041870025478</v>
      </c>
      <c r="H430" s="15" t="s">
        <v>92</v>
      </c>
      <c r="I430" s="111" t="s">
        <v>50</v>
      </c>
      <c r="J430" s="112" t="s">
        <v>51</v>
      </c>
      <c r="K430" s="15"/>
      <c r="M430"/>
      <c r="N430"/>
      <c r="O430"/>
      <c r="P430"/>
      <c r="Q430"/>
      <c r="R430"/>
      <c r="S430"/>
      <c r="T430" s="14"/>
      <c r="U430" s="14"/>
      <c r="Y430" s="15"/>
      <c r="Z430" s="15"/>
      <c r="AA430" s="15"/>
    </row>
    <row r="431" spans="4:27" s="11" customFormat="1" x14ac:dyDescent="0.3">
      <c r="D431" s="7" t="s">
        <v>7</v>
      </c>
      <c r="E431" s="12">
        <v>2037</v>
      </c>
      <c r="F431" s="13">
        <f>F430-'Area 2010_12'!$E$16*$AH$18</f>
        <v>0.70156993435575932</v>
      </c>
      <c r="G431" s="13">
        <f>G430-'Area 2010_12'!$F$16*$AH$30</f>
        <v>0.87066281066976969</v>
      </c>
      <c r="H431" s="15" t="s">
        <v>92</v>
      </c>
      <c r="I431" s="111" t="s">
        <v>50</v>
      </c>
      <c r="J431" s="112" t="s">
        <v>51</v>
      </c>
      <c r="K431" s="15"/>
      <c r="M431"/>
      <c r="N431"/>
      <c r="O431"/>
      <c r="P431"/>
      <c r="Q431"/>
      <c r="R431"/>
      <c r="S431"/>
      <c r="T431" s="14"/>
      <c r="U431" s="14"/>
      <c r="Y431" s="15"/>
      <c r="Z431" s="15"/>
      <c r="AA431" s="15"/>
    </row>
    <row r="432" spans="4:27" s="11" customFormat="1" x14ac:dyDescent="0.3">
      <c r="D432" s="7" t="s">
        <v>7</v>
      </c>
      <c r="E432" s="12">
        <v>2038</v>
      </c>
      <c r="F432" s="13">
        <f>F431-'Area 2010_12'!$E$16*$AH$18</f>
        <v>0.69969106468689013</v>
      </c>
      <c r="G432" s="13">
        <f>G431-'Area 2010_12'!$F$16*$AH$30</f>
        <v>0.8681752026392846</v>
      </c>
      <c r="H432" s="15" t="s">
        <v>92</v>
      </c>
      <c r="I432" s="111" t="s">
        <v>50</v>
      </c>
      <c r="J432" s="112" t="s">
        <v>51</v>
      </c>
      <c r="K432" s="15"/>
      <c r="M432"/>
      <c r="N432"/>
      <c r="O432"/>
      <c r="P432"/>
      <c r="Q432"/>
      <c r="R432"/>
      <c r="S432"/>
      <c r="T432" s="14"/>
      <c r="U432" s="14"/>
      <c r="Y432" s="15"/>
      <c r="Z432" s="15"/>
      <c r="AA432" s="15"/>
    </row>
    <row r="433" spans="4:27" s="11" customFormat="1" x14ac:dyDescent="0.3">
      <c r="D433" s="7" t="s">
        <v>7</v>
      </c>
      <c r="E433" s="12">
        <v>2039</v>
      </c>
      <c r="F433" s="13">
        <f>F432-'Area 2010_12'!$E$16*$AH$18</f>
        <v>0.69781219501802094</v>
      </c>
      <c r="G433" s="13">
        <f>G432-'Area 2010_12'!$F$16*$AH$30</f>
        <v>0.86568759460879952</v>
      </c>
      <c r="H433" s="15" t="s">
        <v>92</v>
      </c>
      <c r="I433" s="111" t="s">
        <v>50</v>
      </c>
      <c r="J433" s="112" t="s">
        <v>51</v>
      </c>
      <c r="K433" s="15"/>
      <c r="M433"/>
      <c r="N433"/>
      <c r="O433"/>
      <c r="P433"/>
      <c r="Q433"/>
      <c r="R433"/>
      <c r="S433"/>
      <c r="T433" s="14"/>
      <c r="U433" s="14"/>
      <c r="Y433" s="15"/>
      <c r="Z433" s="15"/>
      <c r="AA433" s="15"/>
    </row>
    <row r="434" spans="4:27" s="11" customFormat="1" x14ac:dyDescent="0.3">
      <c r="D434" s="7" t="s">
        <v>7</v>
      </c>
      <c r="E434" s="12">
        <v>2040</v>
      </c>
      <c r="F434" s="13">
        <f>F433-'Area 2010_12'!$E$16*$AH$18</f>
        <v>0.69593332534915175</v>
      </c>
      <c r="G434" s="13">
        <f>G433-'Area 2010_12'!$F$16*$AH$30</f>
        <v>0.86319998657831443</v>
      </c>
      <c r="H434" s="15" t="s">
        <v>92</v>
      </c>
      <c r="I434" s="111" t="s">
        <v>50</v>
      </c>
      <c r="J434" s="112" t="s">
        <v>51</v>
      </c>
      <c r="K434" s="15"/>
      <c r="M434"/>
      <c r="N434"/>
      <c r="O434"/>
      <c r="P434"/>
      <c r="Q434"/>
      <c r="R434"/>
      <c r="S434"/>
      <c r="T434" s="14"/>
      <c r="U434" s="14"/>
      <c r="Y434" s="15"/>
      <c r="Z434" s="15"/>
      <c r="AA434" s="15"/>
    </row>
    <row r="435" spans="4:27" s="11" customFormat="1" x14ac:dyDescent="0.3">
      <c r="D435" s="7" t="s">
        <v>7</v>
      </c>
      <c r="E435" s="12">
        <v>2041</v>
      </c>
      <c r="F435" s="13">
        <f>F434-'Area 2010_12'!$E$16*$AI$18</f>
        <v>0.69405445568028257</v>
      </c>
      <c r="G435" s="13">
        <f>G434-'Area 2010_12'!$F$16*$AI$30</f>
        <v>0.86071237854782934</v>
      </c>
      <c r="H435" s="15" t="s">
        <v>92</v>
      </c>
      <c r="I435" s="111" t="s">
        <v>50</v>
      </c>
      <c r="J435" s="112" t="s">
        <v>51</v>
      </c>
      <c r="K435" s="15"/>
      <c r="M435"/>
      <c r="N435"/>
      <c r="O435"/>
      <c r="P435"/>
      <c r="Q435"/>
      <c r="R435"/>
      <c r="S435"/>
      <c r="T435" s="14"/>
      <c r="U435" s="14"/>
      <c r="Y435" s="15"/>
      <c r="Z435" s="15"/>
      <c r="AA435" s="15"/>
    </row>
    <row r="436" spans="4:27" s="11" customFormat="1" x14ac:dyDescent="0.3">
      <c r="D436" s="7" t="s">
        <v>7</v>
      </c>
      <c r="E436" s="12">
        <v>2042</v>
      </c>
      <c r="F436" s="13">
        <f>F435-'Area 2010_12'!$E$16*$AI$18</f>
        <v>0.69217558601141338</v>
      </c>
      <c r="G436" s="13">
        <f>G435-'Area 2010_12'!$F$16*$AI$30</f>
        <v>0.85822477051734425</v>
      </c>
      <c r="H436" s="15" t="s">
        <v>92</v>
      </c>
      <c r="I436" s="111" t="s">
        <v>50</v>
      </c>
      <c r="J436" s="112" t="s">
        <v>51</v>
      </c>
      <c r="K436" s="15"/>
      <c r="M436"/>
      <c r="N436"/>
      <c r="O436"/>
      <c r="P436"/>
      <c r="Q436"/>
      <c r="R436"/>
      <c r="S436"/>
      <c r="T436" s="14"/>
      <c r="U436" s="14"/>
      <c r="Y436" s="15"/>
      <c r="Z436" s="15"/>
      <c r="AA436" s="15"/>
    </row>
    <row r="437" spans="4:27" s="11" customFormat="1" x14ac:dyDescent="0.3">
      <c r="D437" s="7" t="s">
        <v>7</v>
      </c>
      <c r="E437" s="12">
        <v>2043</v>
      </c>
      <c r="F437" s="13">
        <f>F436-'Area 2010_12'!$E$16*$AI$18</f>
        <v>0.69029671634254419</v>
      </c>
      <c r="G437" s="13">
        <f>G436-'Area 2010_12'!$F$16*$AI$30</f>
        <v>0.85573716248685916</v>
      </c>
      <c r="H437" s="15" t="s">
        <v>92</v>
      </c>
      <c r="I437" s="111" t="s">
        <v>50</v>
      </c>
      <c r="J437" s="112" t="s">
        <v>51</v>
      </c>
      <c r="K437" s="15"/>
      <c r="M437"/>
      <c r="N437"/>
      <c r="O437"/>
      <c r="P437"/>
      <c r="Q437"/>
      <c r="R437"/>
      <c r="S437"/>
      <c r="T437" s="14"/>
      <c r="U437" s="14"/>
      <c r="Y437" s="15"/>
      <c r="Z437" s="15"/>
      <c r="AA437" s="15"/>
    </row>
    <row r="438" spans="4:27" s="11" customFormat="1" x14ac:dyDescent="0.3">
      <c r="D438" s="7" t="s">
        <v>7</v>
      </c>
      <c r="E438" s="12">
        <v>2044</v>
      </c>
      <c r="F438" s="13">
        <f>F437-'Area 2010_12'!$E$16*$AI$18</f>
        <v>0.688417846673675</v>
      </c>
      <c r="G438" s="13">
        <f>G437-'Area 2010_12'!$F$16*$AI$30</f>
        <v>0.85324955445637407</v>
      </c>
      <c r="H438" s="15" t="s">
        <v>92</v>
      </c>
      <c r="I438" s="111" t="s">
        <v>50</v>
      </c>
      <c r="J438" s="112" t="s">
        <v>51</v>
      </c>
      <c r="K438" s="15"/>
      <c r="M438"/>
      <c r="N438"/>
      <c r="O438"/>
      <c r="P438"/>
      <c r="Q438"/>
      <c r="R438"/>
      <c r="S438"/>
      <c r="T438" s="14"/>
      <c r="U438" s="14"/>
      <c r="Y438" s="15"/>
      <c r="Z438" s="15"/>
      <c r="AA438" s="15"/>
    </row>
    <row r="439" spans="4:27" s="11" customFormat="1" x14ac:dyDescent="0.3">
      <c r="D439" s="7" t="s">
        <v>7</v>
      </c>
      <c r="E439" s="12">
        <v>2045</v>
      </c>
      <c r="F439" s="13">
        <f>F438-'Area 2010_12'!$E$16*$AI$18</f>
        <v>0.68653897700480582</v>
      </c>
      <c r="G439" s="13">
        <f>G438-'Area 2010_12'!$F$16*$AI$30</f>
        <v>0.85076194642588898</v>
      </c>
      <c r="H439" s="15" t="s">
        <v>92</v>
      </c>
      <c r="I439" s="111" t="s">
        <v>50</v>
      </c>
      <c r="J439" s="112" t="s">
        <v>51</v>
      </c>
      <c r="K439" s="15"/>
      <c r="M439"/>
      <c r="N439"/>
      <c r="O439"/>
      <c r="P439"/>
      <c r="Q439"/>
      <c r="R439"/>
      <c r="S439"/>
      <c r="T439" s="14"/>
      <c r="U439" s="14"/>
      <c r="Y439" s="15"/>
      <c r="Z439" s="15"/>
      <c r="AA439" s="15"/>
    </row>
    <row r="440" spans="4:27" s="11" customFormat="1" x14ac:dyDescent="0.3">
      <c r="D440" s="7" t="s">
        <v>7</v>
      </c>
      <c r="E440" s="12">
        <v>2046</v>
      </c>
      <c r="F440" s="13">
        <f>F439-'Area 2010_12'!$E$16*$AJ$18</f>
        <v>0.68466010733593663</v>
      </c>
      <c r="G440" s="13">
        <f>G439-'Area 2010_12'!$F$16*$AJ$30</f>
        <v>0.84827433839540389</v>
      </c>
      <c r="H440" s="15" t="s">
        <v>92</v>
      </c>
      <c r="I440" s="111" t="s">
        <v>50</v>
      </c>
      <c r="J440" s="112" t="s">
        <v>51</v>
      </c>
      <c r="K440" s="15"/>
      <c r="M440"/>
      <c r="N440"/>
      <c r="O440"/>
      <c r="P440"/>
      <c r="Q440"/>
      <c r="R440"/>
      <c r="S440"/>
      <c r="T440" s="14"/>
      <c r="U440" s="14"/>
      <c r="Y440" s="15"/>
      <c r="Z440" s="15"/>
      <c r="AA440" s="15"/>
    </row>
    <row r="441" spans="4:27" s="11" customFormat="1" x14ac:dyDescent="0.3">
      <c r="D441" s="7" t="s">
        <v>7</v>
      </c>
      <c r="E441" s="12">
        <v>2047</v>
      </c>
      <c r="F441" s="13">
        <f>F440-'Area 2010_12'!$E$16*$AJ$18</f>
        <v>0.68278123766706744</v>
      </c>
      <c r="G441" s="13">
        <f>G440-'Area 2010_12'!$F$16*$AJ$30</f>
        <v>0.8457867303649188</v>
      </c>
      <c r="H441" s="15" t="s">
        <v>92</v>
      </c>
      <c r="I441" s="111" t="s">
        <v>50</v>
      </c>
      <c r="J441" s="112" t="s">
        <v>51</v>
      </c>
      <c r="K441" s="15"/>
      <c r="M441"/>
      <c r="N441"/>
      <c r="O441"/>
      <c r="P441"/>
      <c r="Q441"/>
      <c r="R441"/>
      <c r="S441"/>
      <c r="T441" s="14"/>
      <c r="U441" s="14"/>
      <c r="Y441" s="15"/>
      <c r="Z441" s="15"/>
      <c r="AA441" s="15"/>
    </row>
    <row r="442" spans="4:27" s="11" customFormat="1" x14ac:dyDescent="0.3">
      <c r="D442" s="7" t="s">
        <v>7</v>
      </c>
      <c r="E442" s="12">
        <v>2048</v>
      </c>
      <c r="F442" s="13">
        <f>F441-'Area 2010_12'!$E$16*$AJ$18</f>
        <v>0.68090236799819825</v>
      </c>
      <c r="G442" s="13">
        <f>G441-'Area 2010_12'!$F$16*$AJ$30</f>
        <v>0.84329912233443372</v>
      </c>
      <c r="H442" s="15" t="s">
        <v>92</v>
      </c>
      <c r="I442" s="111" t="s">
        <v>50</v>
      </c>
      <c r="J442" s="112" t="s">
        <v>51</v>
      </c>
      <c r="K442" s="15"/>
      <c r="M442"/>
      <c r="N442"/>
      <c r="O442"/>
      <c r="P442"/>
      <c r="Q442"/>
      <c r="R442"/>
      <c r="S442"/>
      <c r="T442" s="14"/>
      <c r="U442" s="14"/>
      <c r="Y442" s="15"/>
      <c r="Z442" s="15"/>
      <c r="AA442" s="15"/>
    </row>
    <row r="443" spans="4:27" s="11" customFormat="1" x14ac:dyDescent="0.3">
      <c r="D443" s="7" t="s">
        <v>7</v>
      </c>
      <c r="E443" s="12">
        <v>2049</v>
      </c>
      <c r="F443" s="13">
        <f>F442-'Area 2010_12'!$E$16*$AJ$18</f>
        <v>0.67902349832932907</v>
      </c>
      <c r="G443" s="13">
        <f>G442-'Area 2010_12'!$F$16*$AJ$30</f>
        <v>0.84081151430394863</v>
      </c>
      <c r="H443" s="15" t="s">
        <v>92</v>
      </c>
      <c r="I443" s="111" t="s">
        <v>50</v>
      </c>
      <c r="J443" s="112" t="s">
        <v>51</v>
      </c>
      <c r="K443" s="15"/>
      <c r="M443"/>
      <c r="N443"/>
      <c r="O443"/>
      <c r="P443"/>
      <c r="Q443"/>
      <c r="R443"/>
      <c r="S443"/>
      <c r="T443" s="14"/>
      <c r="U443" s="14"/>
      <c r="Y443" s="15"/>
      <c r="Z443" s="15"/>
      <c r="AA443" s="15"/>
    </row>
    <row r="444" spans="4:27" s="11" customFormat="1" x14ac:dyDescent="0.3">
      <c r="D444" s="7" t="s">
        <v>7</v>
      </c>
      <c r="E444" s="12">
        <v>2050</v>
      </c>
      <c r="F444" s="13">
        <f>F443-'Area 2010_12'!$E$16*$AJ$18</f>
        <v>0.67714462866045988</v>
      </c>
      <c r="G444" s="13">
        <f>G443-'Area 2010_12'!$F$16*$AJ$30</f>
        <v>0.83832390627346354</v>
      </c>
      <c r="H444" s="15" t="s">
        <v>92</v>
      </c>
      <c r="I444" s="111" t="s">
        <v>50</v>
      </c>
      <c r="J444" s="112" t="s">
        <v>51</v>
      </c>
      <c r="K444" s="15"/>
      <c r="M444"/>
      <c r="N444"/>
      <c r="O444"/>
      <c r="P444"/>
      <c r="Q444"/>
      <c r="R444"/>
      <c r="S444"/>
      <c r="T444" s="14"/>
      <c r="U444" s="14"/>
      <c r="Y444" s="15"/>
      <c r="Z444" s="15"/>
      <c r="AA444" s="15"/>
    </row>
    <row r="445" spans="4:27" s="11" customFormat="1" x14ac:dyDescent="0.3">
      <c r="D445" s="7" t="s">
        <v>7</v>
      </c>
      <c r="E445" s="12">
        <v>2011</v>
      </c>
      <c r="F445" s="13">
        <f>'Area 2010_12'!$E$17-'Area 2010_12'!$E$17*$AB$19</f>
        <v>0.70981579254767979</v>
      </c>
      <c r="G445" s="13">
        <f>'Area 2010_12'!$F$17-'Area 2010_12'!$F$17*$AB$31</f>
        <v>0.92876939277669301</v>
      </c>
      <c r="H445" s="15" t="s">
        <v>93</v>
      </c>
      <c r="I445" s="111" t="s">
        <v>50</v>
      </c>
      <c r="J445" s="112" t="s">
        <v>51</v>
      </c>
      <c r="K445" s="15"/>
      <c r="M445"/>
      <c r="N445"/>
      <c r="O445"/>
      <c r="P445"/>
      <c r="Q445"/>
      <c r="R445"/>
      <c r="S445"/>
      <c r="T445" s="14"/>
      <c r="U445" s="14"/>
      <c r="Y445" s="15"/>
      <c r="Z445" s="15"/>
      <c r="AA445" s="15"/>
    </row>
    <row r="446" spans="4:27" s="11" customFormat="1" x14ac:dyDescent="0.3">
      <c r="D446" s="7" t="s">
        <v>7</v>
      </c>
      <c r="E446" s="12">
        <v>2012</v>
      </c>
      <c r="F446" s="13">
        <f>F445-'Area 2010_12'!$E$17*$AB$19</f>
        <v>0.7081794526430395</v>
      </c>
      <c r="G446" s="13">
        <f>G445-'Area 2010_12'!$F$17*$AB$31</f>
        <v>0.91558199774740934</v>
      </c>
      <c r="H446" s="15" t="s">
        <v>93</v>
      </c>
      <c r="I446" s="111" t="s">
        <v>50</v>
      </c>
      <c r="J446" s="112" t="s">
        <v>51</v>
      </c>
      <c r="K446" s="15"/>
      <c r="M446"/>
      <c r="N446"/>
      <c r="O446"/>
      <c r="P446"/>
      <c r="Q446"/>
      <c r="R446"/>
      <c r="S446"/>
      <c r="T446" s="14"/>
      <c r="U446" s="14"/>
      <c r="Y446" s="15"/>
      <c r="Z446" s="15"/>
      <c r="AA446" s="15"/>
    </row>
    <row r="447" spans="4:27" s="11" customFormat="1" x14ac:dyDescent="0.3">
      <c r="D447" s="7" t="s">
        <v>7</v>
      </c>
      <c r="E447" s="12">
        <v>2013</v>
      </c>
      <c r="F447" s="13">
        <f>F446-'Area 2010_12'!$E$17*$AC$19</f>
        <v>0.7065431127383992</v>
      </c>
      <c r="G447" s="13">
        <f>G446-'Area 2010_12'!$F$17*$AC$31</f>
        <v>0.90239460271812566</v>
      </c>
      <c r="H447" s="15" t="s">
        <v>93</v>
      </c>
      <c r="I447" s="111" t="s">
        <v>50</v>
      </c>
      <c r="J447" s="112" t="s">
        <v>51</v>
      </c>
      <c r="K447" s="15"/>
      <c r="M447"/>
      <c r="N447"/>
      <c r="O447"/>
      <c r="P447"/>
      <c r="Q447"/>
      <c r="R447"/>
      <c r="S447"/>
      <c r="T447" s="14"/>
      <c r="U447" s="14"/>
      <c r="Y447" s="15"/>
      <c r="Z447" s="15"/>
      <c r="AA447" s="15"/>
    </row>
    <row r="448" spans="4:27" s="11" customFormat="1" x14ac:dyDescent="0.3">
      <c r="D448" s="7" t="s">
        <v>7</v>
      </c>
      <c r="E448" s="12">
        <v>2014</v>
      </c>
      <c r="F448" s="13">
        <f>F447-'Area 2010_12'!$E$17*$AC$19</f>
        <v>0.70490677283375891</v>
      </c>
      <c r="G448" s="13">
        <f>G447-'Area 2010_12'!$F$17*$AC$31</f>
        <v>0.88920720768884198</v>
      </c>
      <c r="H448" s="15" t="s">
        <v>93</v>
      </c>
      <c r="I448" s="111" t="s">
        <v>50</v>
      </c>
      <c r="J448" s="112" t="s">
        <v>51</v>
      </c>
      <c r="K448" s="15"/>
      <c r="M448"/>
      <c r="N448"/>
      <c r="O448"/>
      <c r="P448"/>
      <c r="Q448"/>
      <c r="R448"/>
      <c r="S448"/>
      <c r="T448" s="14"/>
      <c r="U448" s="14"/>
      <c r="Y448" s="15"/>
      <c r="Z448" s="15"/>
      <c r="AA448" s="15"/>
    </row>
    <row r="449" spans="4:27" s="11" customFormat="1" x14ac:dyDescent="0.3">
      <c r="D449" s="7" t="s">
        <v>7</v>
      </c>
      <c r="E449" s="12">
        <v>2015</v>
      </c>
      <c r="F449" s="13">
        <f>F448-'Area 2010_12'!$E$17*$AC$19</f>
        <v>0.70327043292911862</v>
      </c>
      <c r="G449" s="13">
        <f>G448-'Area 2010_12'!$F$17*$AC$31</f>
        <v>0.87601981265955831</v>
      </c>
      <c r="H449" s="15" t="s">
        <v>93</v>
      </c>
      <c r="I449" s="111" t="s">
        <v>50</v>
      </c>
      <c r="J449" s="112" t="s">
        <v>51</v>
      </c>
      <c r="K449" s="15"/>
      <c r="M449"/>
      <c r="N449"/>
      <c r="O449"/>
      <c r="P449"/>
      <c r="Q449"/>
      <c r="R449"/>
      <c r="S449"/>
      <c r="T449" s="14"/>
      <c r="U449" s="14"/>
      <c r="Y449" s="15"/>
      <c r="Z449" s="15"/>
      <c r="AA449" s="15"/>
    </row>
    <row r="450" spans="4:27" s="11" customFormat="1" x14ac:dyDescent="0.3">
      <c r="D450" s="7" t="s">
        <v>7</v>
      </c>
      <c r="E450" s="12">
        <v>2016</v>
      </c>
      <c r="F450" s="13">
        <f>F449-'Area 2010_12'!$E$17*$AD$19</f>
        <v>0.70149180259798782</v>
      </c>
      <c r="G450" s="13">
        <f>G449-'Area 2010_12'!$F$17*$AD$31</f>
        <v>0.87366492069004331</v>
      </c>
      <c r="H450" s="15" t="s">
        <v>93</v>
      </c>
      <c r="I450" s="111" t="s">
        <v>50</v>
      </c>
      <c r="J450" s="112" t="s">
        <v>51</v>
      </c>
      <c r="K450" s="15"/>
      <c r="M450"/>
      <c r="N450"/>
      <c r="O450"/>
      <c r="P450"/>
      <c r="Q450"/>
      <c r="R450"/>
      <c r="S450"/>
      <c r="T450" s="14"/>
      <c r="U450" s="14"/>
      <c r="Y450" s="15"/>
      <c r="Z450" s="15"/>
      <c r="AA450" s="15"/>
    </row>
    <row r="451" spans="4:27" s="11" customFormat="1" x14ac:dyDescent="0.3">
      <c r="D451" s="7" t="s">
        <v>7</v>
      </c>
      <c r="E451" s="12">
        <v>2017</v>
      </c>
      <c r="F451" s="13">
        <f>F450-'Area 2010_12'!$E$17*$AD$19</f>
        <v>0.69971317226685703</v>
      </c>
      <c r="G451" s="13">
        <f>G450-'Area 2010_12'!$F$17*$AD$31</f>
        <v>0.87131002872052832</v>
      </c>
      <c r="H451" s="15" t="s">
        <v>93</v>
      </c>
      <c r="I451" s="111" t="s">
        <v>50</v>
      </c>
      <c r="J451" s="112" t="s">
        <v>51</v>
      </c>
      <c r="K451" s="15"/>
      <c r="M451"/>
      <c r="N451"/>
      <c r="O451"/>
      <c r="P451"/>
      <c r="Q451"/>
      <c r="R451"/>
      <c r="S451"/>
      <c r="T451" s="14"/>
      <c r="U451" s="14"/>
      <c r="Y451" s="15"/>
      <c r="Z451" s="15"/>
      <c r="AA451" s="15"/>
    </row>
    <row r="452" spans="4:27" s="11" customFormat="1" x14ac:dyDescent="0.3">
      <c r="D452" s="7" t="s">
        <v>7</v>
      </c>
      <c r="E452" s="12">
        <v>2018</v>
      </c>
      <c r="F452" s="13">
        <f>F451-'Area 2010_12'!$E$17*$AD$19</f>
        <v>0.69793454193572624</v>
      </c>
      <c r="G452" s="13">
        <f>G451-'Area 2010_12'!$F$17*$AD$31</f>
        <v>0.86895513675101332</v>
      </c>
      <c r="H452" s="15" t="s">
        <v>93</v>
      </c>
      <c r="I452" s="111" t="s">
        <v>50</v>
      </c>
      <c r="J452" s="112" t="s">
        <v>51</v>
      </c>
      <c r="K452" s="15"/>
      <c r="M452"/>
      <c r="N452"/>
      <c r="O452"/>
      <c r="P452"/>
      <c r="Q452"/>
      <c r="R452"/>
      <c r="S452"/>
      <c r="T452" s="14"/>
      <c r="U452" s="14"/>
      <c r="Y452" s="15"/>
      <c r="Z452" s="15"/>
      <c r="AA452" s="15"/>
    </row>
    <row r="453" spans="4:27" s="11" customFormat="1" x14ac:dyDescent="0.3">
      <c r="D453" s="7" t="s">
        <v>7</v>
      </c>
      <c r="E453" s="12">
        <v>2019</v>
      </c>
      <c r="F453" s="13">
        <f>F452-'Area 2010_12'!$E$17*$AD$19</f>
        <v>0.69615591160459545</v>
      </c>
      <c r="G453" s="13">
        <f>G452-'Area 2010_12'!$F$17*$AD$31</f>
        <v>0.86660024478149833</v>
      </c>
      <c r="H453" s="15" t="s">
        <v>93</v>
      </c>
      <c r="I453" s="111" t="s">
        <v>50</v>
      </c>
      <c r="J453" s="112" t="s">
        <v>51</v>
      </c>
      <c r="K453" s="15"/>
      <c r="M453"/>
      <c r="N453"/>
      <c r="O453"/>
      <c r="P453"/>
      <c r="Q453"/>
      <c r="R453"/>
      <c r="S453"/>
      <c r="T453" s="14"/>
      <c r="U453" s="14"/>
      <c r="Y453" s="15"/>
      <c r="Z453" s="15"/>
      <c r="AA453" s="15"/>
    </row>
    <row r="454" spans="4:27" s="11" customFormat="1" x14ac:dyDescent="0.3">
      <c r="D454" s="7" t="s">
        <v>7</v>
      </c>
      <c r="E454" s="12">
        <v>2020</v>
      </c>
      <c r="F454" s="13">
        <f>F453-'Area 2010_12'!$E$17*$AD$19</f>
        <v>0.69437728127346465</v>
      </c>
      <c r="G454" s="13">
        <f>G453-'Area 2010_12'!$F$17*$AD$31</f>
        <v>0.86424535281198334</v>
      </c>
      <c r="H454" s="15" t="s">
        <v>93</v>
      </c>
      <c r="I454" s="111" t="s">
        <v>50</v>
      </c>
      <c r="J454" s="112" t="s">
        <v>51</v>
      </c>
      <c r="K454" s="15"/>
      <c r="M454"/>
      <c r="N454"/>
      <c r="O454"/>
      <c r="P454"/>
      <c r="Q454"/>
      <c r="R454"/>
      <c r="S454"/>
      <c r="T454" s="14"/>
      <c r="U454" s="14"/>
      <c r="Y454" s="15"/>
      <c r="Z454" s="15"/>
      <c r="AA454" s="15"/>
    </row>
    <row r="455" spans="4:27" s="11" customFormat="1" x14ac:dyDescent="0.3">
      <c r="D455" s="7" t="s">
        <v>7</v>
      </c>
      <c r="E455" s="12">
        <v>2021</v>
      </c>
      <c r="F455" s="13">
        <f>F454-'Area 2010_12'!$E$17*$AE$19</f>
        <v>0.69259865094233386</v>
      </c>
      <c r="G455" s="13">
        <f>G454-'Area 2010_12'!$F$17*$AE$31</f>
        <v>0.86189046084246834</v>
      </c>
      <c r="H455" s="15" t="s">
        <v>93</v>
      </c>
      <c r="I455" s="111" t="s">
        <v>50</v>
      </c>
      <c r="J455" s="112" t="s">
        <v>51</v>
      </c>
      <c r="K455" s="15"/>
      <c r="M455"/>
      <c r="N455"/>
      <c r="O455"/>
      <c r="P455"/>
      <c r="Q455"/>
      <c r="R455"/>
      <c r="S455"/>
      <c r="T455" s="14"/>
      <c r="U455" s="14"/>
      <c r="Y455" s="15"/>
      <c r="Z455" s="15"/>
      <c r="AA455" s="15"/>
    </row>
    <row r="456" spans="4:27" s="11" customFormat="1" x14ac:dyDescent="0.3">
      <c r="D456" s="7" t="s">
        <v>7</v>
      </c>
      <c r="E456" s="12">
        <v>2022</v>
      </c>
      <c r="F456" s="13">
        <f>F455-'Area 2010_12'!$E$17*$AE$19</f>
        <v>0.69082002061120307</v>
      </c>
      <c r="G456" s="13">
        <f>G455-'Area 2010_12'!$F$17*$AE$31</f>
        <v>0.85953556887295335</v>
      </c>
      <c r="H456" s="15" t="s">
        <v>93</v>
      </c>
      <c r="I456" s="111" t="s">
        <v>50</v>
      </c>
      <c r="J456" s="112" t="s">
        <v>51</v>
      </c>
      <c r="K456" s="15"/>
      <c r="M456"/>
      <c r="N456"/>
      <c r="O456"/>
      <c r="P456"/>
      <c r="Q456"/>
      <c r="R456"/>
      <c r="S456"/>
      <c r="T456" s="14"/>
      <c r="U456" s="14"/>
      <c r="Y456" s="15"/>
      <c r="Z456" s="15"/>
      <c r="AA456" s="15"/>
    </row>
    <row r="457" spans="4:27" s="11" customFormat="1" x14ac:dyDescent="0.3">
      <c r="D457" s="7" t="s">
        <v>7</v>
      </c>
      <c r="E457" s="12">
        <v>2023</v>
      </c>
      <c r="F457" s="13">
        <f>F456-'Area 2010_12'!$E$17*$AE$19</f>
        <v>0.68904139028007227</v>
      </c>
      <c r="G457" s="13">
        <f>G456-'Area 2010_12'!$F$17*$AE$31</f>
        <v>0.85718067690343835</v>
      </c>
      <c r="H457" s="15" t="s">
        <v>93</v>
      </c>
      <c r="I457" s="111" t="s">
        <v>50</v>
      </c>
      <c r="J457" s="112" t="s">
        <v>51</v>
      </c>
      <c r="K457" s="15"/>
      <c r="M457"/>
      <c r="N457"/>
      <c r="O457"/>
      <c r="P457"/>
      <c r="Q457"/>
      <c r="R457"/>
      <c r="S457"/>
      <c r="T457" s="14"/>
      <c r="U457" s="14"/>
      <c r="Y457" s="15"/>
      <c r="Z457" s="15"/>
      <c r="AA457" s="15"/>
    </row>
    <row r="458" spans="4:27" s="11" customFormat="1" x14ac:dyDescent="0.3">
      <c r="D458" s="7" t="s">
        <v>7</v>
      </c>
      <c r="E458" s="12">
        <v>2024</v>
      </c>
      <c r="F458" s="13">
        <f>F457-'Area 2010_12'!$E$17*$AE$19</f>
        <v>0.68726275994894148</v>
      </c>
      <c r="G458" s="13">
        <f>G457-'Area 2010_12'!$F$17*$AE$31</f>
        <v>0.85482578493392336</v>
      </c>
      <c r="H458" s="15" t="s">
        <v>93</v>
      </c>
      <c r="I458" s="111" t="s">
        <v>50</v>
      </c>
      <c r="J458" s="112" t="s">
        <v>51</v>
      </c>
      <c r="K458" s="15"/>
      <c r="M458"/>
      <c r="N458"/>
      <c r="O458"/>
      <c r="P458"/>
      <c r="Q458"/>
      <c r="R458"/>
      <c r="S458"/>
      <c r="T458" s="14"/>
      <c r="U458" s="14"/>
      <c r="Y458" s="15"/>
      <c r="Z458" s="15"/>
      <c r="AA458" s="15"/>
    </row>
    <row r="459" spans="4:27" s="11" customFormat="1" x14ac:dyDescent="0.3">
      <c r="D459" s="7" t="s">
        <v>7</v>
      </c>
      <c r="E459" s="12">
        <v>2025</v>
      </c>
      <c r="F459" s="13">
        <f>F458-'Area 2010_12'!$E$17*$AE$19</f>
        <v>0.68548412961781069</v>
      </c>
      <c r="G459" s="13">
        <f>G458-'Area 2010_12'!$F$17*$AE$31</f>
        <v>0.85247089296440837</v>
      </c>
      <c r="H459" s="15" t="s">
        <v>93</v>
      </c>
      <c r="I459" s="111" t="s">
        <v>50</v>
      </c>
      <c r="J459" s="112" t="s">
        <v>51</v>
      </c>
      <c r="K459" s="15"/>
      <c r="M459"/>
      <c r="N459"/>
      <c r="O459"/>
      <c r="P459"/>
      <c r="Q459"/>
      <c r="R459"/>
      <c r="S459"/>
      <c r="T459" s="14"/>
      <c r="U459" s="14"/>
      <c r="Y459" s="15"/>
      <c r="Z459" s="15"/>
      <c r="AA459" s="15"/>
    </row>
    <row r="460" spans="4:27" s="11" customFormat="1" x14ac:dyDescent="0.3">
      <c r="D460" s="7" t="s">
        <v>7</v>
      </c>
      <c r="E460" s="12">
        <v>2026</v>
      </c>
      <c r="F460" s="13">
        <f>F459-'Area 2010_12'!$E$17*$AF$19</f>
        <v>0.6837054992866799</v>
      </c>
      <c r="G460" s="13">
        <f>G459-'Area 2010_12'!$F$17*$AF$31</f>
        <v>0.85011600099489337</v>
      </c>
      <c r="H460" s="15" t="s">
        <v>93</v>
      </c>
      <c r="I460" s="111" t="s">
        <v>50</v>
      </c>
      <c r="J460" s="112" t="s">
        <v>51</v>
      </c>
      <c r="K460" s="15"/>
      <c r="M460"/>
      <c r="N460"/>
      <c r="O460"/>
      <c r="P460"/>
      <c r="Q460"/>
      <c r="R460"/>
      <c r="S460"/>
      <c r="T460" s="14"/>
      <c r="U460" s="14"/>
      <c r="Y460" s="15"/>
      <c r="Z460" s="15"/>
      <c r="AA460" s="15"/>
    </row>
    <row r="461" spans="4:27" s="11" customFormat="1" x14ac:dyDescent="0.3">
      <c r="D461" s="7" t="s">
        <v>7</v>
      </c>
      <c r="E461" s="12">
        <v>2027</v>
      </c>
      <c r="F461" s="13">
        <f>F460-'Area 2010_12'!$E$17*$AF$19</f>
        <v>0.6819268689555491</v>
      </c>
      <c r="G461" s="13">
        <f>G460-'Area 2010_12'!$F$17*$AF$31</f>
        <v>0.84776110902537838</v>
      </c>
      <c r="H461" s="15" t="s">
        <v>93</v>
      </c>
      <c r="I461" s="111" t="s">
        <v>50</v>
      </c>
      <c r="J461" s="112" t="s">
        <v>51</v>
      </c>
      <c r="K461" s="15"/>
      <c r="M461"/>
      <c r="N461"/>
      <c r="O461"/>
      <c r="P461"/>
      <c r="Q461"/>
      <c r="R461"/>
      <c r="S461"/>
      <c r="T461" s="14"/>
      <c r="U461" s="14"/>
      <c r="Y461" s="15"/>
      <c r="Z461" s="15"/>
      <c r="AA461" s="15"/>
    </row>
    <row r="462" spans="4:27" s="11" customFormat="1" x14ac:dyDescent="0.3">
      <c r="D462" s="7" t="s">
        <v>7</v>
      </c>
      <c r="E462" s="12">
        <v>2028</v>
      </c>
      <c r="F462" s="13">
        <f>F461-'Area 2010_12'!$E$17*$AF$19</f>
        <v>0.68014823862441831</v>
      </c>
      <c r="G462" s="13">
        <f>G461-'Area 2010_12'!$F$17*$AF$31</f>
        <v>0.84540621705586338</v>
      </c>
      <c r="H462" s="15" t="s">
        <v>93</v>
      </c>
      <c r="I462" s="111" t="s">
        <v>50</v>
      </c>
      <c r="J462" s="112" t="s">
        <v>51</v>
      </c>
      <c r="K462" s="15"/>
      <c r="M462"/>
      <c r="N462"/>
      <c r="O462"/>
      <c r="P462"/>
      <c r="Q462"/>
      <c r="R462"/>
      <c r="S462"/>
      <c r="T462" s="14"/>
      <c r="U462" s="14"/>
      <c r="Y462" s="15"/>
      <c r="Z462" s="15"/>
      <c r="AA462" s="15"/>
    </row>
    <row r="463" spans="4:27" s="11" customFormat="1" x14ac:dyDescent="0.3">
      <c r="D463" s="7" t="s">
        <v>7</v>
      </c>
      <c r="E463" s="12">
        <v>2029</v>
      </c>
      <c r="F463" s="13">
        <f>F462-'Area 2010_12'!$E$17*$AF$19</f>
        <v>0.67836960829328752</v>
      </c>
      <c r="G463" s="13">
        <f>G462-'Area 2010_12'!$F$17*$AF$31</f>
        <v>0.84305132508634839</v>
      </c>
      <c r="H463" s="15" t="s">
        <v>93</v>
      </c>
      <c r="I463" s="111" t="s">
        <v>50</v>
      </c>
      <c r="J463" s="112" t="s">
        <v>51</v>
      </c>
      <c r="K463" s="15"/>
      <c r="M463"/>
      <c r="N463"/>
      <c r="O463"/>
      <c r="P463"/>
      <c r="Q463"/>
      <c r="R463"/>
      <c r="S463"/>
      <c r="T463" s="14"/>
      <c r="U463" s="14"/>
      <c r="Y463" s="15"/>
      <c r="Z463" s="15"/>
      <c r="AA463" s="15"/>
    </row>
    <row r="464" spans="4:27" s="11" customFormat="1" x14ac:dyDescent="0.3">
      <c r="D464" s="7" t="s">
        <v>7</v>
      </c>
      <c r="E464" s="12">
        <v>2030</v>
      </c>
      <c r="F464" s="13">
        <f>F463-'Area 2010_12'!$E$17*$AF$19</f>
        <v>0.67659097796215673</v>
      </c>
      <c r="G464" s="13">
        <f>G463-'Area 2010_12'!$F$17*$AF$31</f>
        <v>0.8406964331168334</v>
      </c>
      <c r="H464" s="15" t="s">
        <v>93</v>
      </c>
      <c r="I464" s="111" t="s">
        <v>50</v>
      </c>
      <c r="J464" s="112" t="s">
        <v>51</v>
      </c>
      <c r="K464" s="15"/>
      <c r="M464"/>
      <c r="N464"/>
      <c r="O464"/>
      <c r="P464"/>
      <c r="Q464"/>
      <c r="R464"/>
      <c r="S464"/>
      <c r="T464" s="14"/>
      <c r="U464" s="14"/>
      <c r="Y464" s="15"/>
      <c r="Z464" s="15"/>
      <c r="AA464" s="15"/>
    </row>
    <row r="465" spans="4:27" s="11" customFormat="1" x14ac:dyDescent="0.3">
      <c r="D465" s="7" t="s">
        <v>7</v>
      </c>
      <c r="E465" s="12">
        <v>2031</v>
      </c>
      <c r="F465" s="13">
        <f>F464-'Area 2010_12'!$E$17*$AG$19</f>
        <v>0.67481234763102593</v>
      </c>
      <c r="G465" s="13">
        <f>G464-'Area 2010_12'!$F$17*$AG$31</f>
        <v>0.8383415411473184</v>
      </c>
      <c r="H465" s="15" t="s">
        <v>93</v>
      </c>
      <c r="I465" s="111" t="s">
        <v>50</v>
      </c>
      <c r="J465" s="112" t="s">
        <v>51</v>
      </c>
      <c r="K465" s="15"/>
      <c r="M465"/>
      <c r="N465"/>
      <c r="O465"/>
      <c r="P465"/>
      <c r="Q465"/>
      <c r="R465"/>
      <c r="S465"/>
      <c r="T465" s="14"/>
      <c r="U465" s="14"/>
      <c r="Y465" s="15"/>
      <c r="Z465" s="15"/>
      <c r="AA465" s="15"/>
    </row>
    <row r="466" spans="4:27" s="11" customFormat="1" x14ac:dyDescent="0.3">
      <c r="D466" s="7" t="s">
        <v>7</v>
      </c>
      <c r="E466" s="12">
        <v>2032</v>
      </c>
      <c r="F466" s="13">
        <f>F465-'Area 2010_12'!$E$17*$AG$19</f>
        <v>0.67303371729989514</v>
      </c>
      <c r="G466" s="13">
        <f>G465-'Area 2010_12'!$F$17*$AG$31</f>
        <v>0.83598664917780341</v>
      </c>
      <c r="H466" s="15" t="s">
        <v>93</v>
      </c>
      <c r="I466" s="111" t="s">
        <v>50</v>
      </c>
      <c r="J466" s="112" t="s">
        <v>51</v>
      </c>
      <c r="K466" s="15"/>
      <c r="M466"/>
      <c r="N466"/>
      <c r="O466"/>
      <c r="P466"/>
      <c r="Q466"/>
      <c r="R466"/>
      <c r="S466"/>
      <c r="T466" s="14"/>
      <c r="U466" s="14"/>
      <c r="Y466" s="15"/>
      <c r="Z466" s="15"/>
      <c r="AA466" s="15"/>
    </row>
    <row r="467" spans="4:27" s="11" customFormat="1" x14ac:dyDescent="0.3">
      <c r="D467" s="7" t="s">
        <v>7</v>
      </c>
      <c r="E467" s="12">
        <v>2033</v>
      </c>
      <c r="F467" s="13">
        <f>F466-'Area 2010_12'!$E$17*$AG$19</f>
        <v>0.67125508696876435</v>
      </c>
      <c r="G467" s="13">
        <f>G466-'Area 2010_12'!$F$17*$AG$31</f>
        <v>0.83363175720828842</v>
      </c>
      <c r="H467" s="15" t="s">
        <v>93</v>
      </c>
      <c r="I467" s="111" t="s">
        <v>50</v>
      </c>
      <c r="J467" s="112" t="s">
        <v>51</v>
      </c>
      <c r="K467" s="15"/>
      <c r="M467"/>
      <c r="N467"/>
      <c r="O467"/>
      <c r="P467"/>
      <c r="Q467"/>
      <c r="R467"/>
      <c r="S467"/>
      <c r="T467" s="14"/>
      <c r="U467" s="14"/>
      <c r="Y467" s="15"/>
      <c r="Z467" s="15"/>
      <c r="AA467" s="15"/>
    </row>
    <row r="468" spans="4:27" s="11" customFormat="1" x14ac:dyDescent="0.3">
      <c r="D468" s="7" t="s">
        <v>7</v>
      </c>
      <c r="E468" s="12">
        <v>2034</v>
      </c>
      <c r="F468" s="13">
        <f>F467-'Area 2010_12'!$E$17*$AG$19</f>
        <v>0.66947645663763355</v>
      </c>
      <c r="G468" s="13">
        <f>G467-'Area 2010_12'!$F$17*$AG$31</f>
        <v>0.83127686523877342</v>
      </c>
      <c r="H468" s="15" t="s">
        <v>93</v>
      </c>
      <c r="I468" s="111" t="s">
        <v>50</v>
      </c>
      <c r="J468" s="112" t="s">
        <v>51</v>
      </c>
      <c r="K468" s="15"/>
      <c r="M468"/>
      <c r="N468"/>
      <c r="O468"/>
      <c r="P468"/>
      <c r="Q468"/>
      <c r="R468"/>
      <c r="S468"/>
      <c r="T468" s="14"/>
      <c r="U468" s="14"/>
      <c r="Y468" s="15"/>
      <c r="Z468" s="15"/>
      <c r="AA468" s="15"/>
    </row>
    <row r="469" spans="4:27" s="11" customFormat="1" x14ac:dyDescent="0.3">
      <c r="D469" s="7" t="s">
        <v>7</v>
      </c>
      <c r="E469" s="12">
        <v>2035</v>
      </c>
      <c r="F469" s="13">
        <f>F468-'Area 2010_12'!$E$17*$AG$19</f>
        <v>0.66769782630650276</v>
      </c>
      <c r="G469" s="13">
        <f>G468-'Area 2010_12'!$F$17*$AG$31</f>
        <v>0.82892197326925843</v>
      </c>
      <c r="H469" s="15" t="s">
        <v>93</v>
      </c>
      <c r="I469" s="111" t="s">
        <v>50</v>
      </c>
      <c r="J469" s="112" t="s">
        <v>51</v>
      </c>
      <c r="K469" s="15"/>
      <c r="M469"/>
      <c r="N469"/>
      <c r="O469"/>
      <c r="P469"/>
      <c r="Q469"/>
      <c r="R469"/>
      <c r="S469"/>
      <c r="T469" s="14"/>
      <c r="U469" s="14"/>
      <c r="Y469" s="15"/>
      <c r="Z469" s="15"/>
      <c r="AA469" s="15"/>
    </row>
    <row r="470" spans="4:27" s="11" customFormat="1" x14ac:dyDescent="0.3">
      <c r="D470" s="7" t="s">
        <v>7</v>
      </c>
      <c r="E470" s="12">
        <v>2036</v>
      </c>
      <c r="F470" s="13">
        <f>F469-'Area 2010_12'!$E$17*$AH$19</f>
        <v>0.66591919597537197</v>
      </c>
      <c r="G470" s="13">
        <f>G469-'Area 2010_12'!$F$17*$AH$31</f>
        <v>0.82656708129974343</v>
      </c>
      <c r="H470" s="15" t="s">
        <v>93</v>
      </c>
      <c r="I470" s="111" t="s">
        <v>50</v>
      </c>
      <c r="J470" s="112" t="s">
        <v>51</v>
      </c>
      <c r="K470" s="15"/>
      <c r="M470"/>
      <c r="N470"/>
      <c r="O470"/>
      <c r="P470"/>
      <c r="Q470"/>
      <c r="R470"/>
      <c r="S470"/>
      <c r="T470" s="14"/>
      <c r="U470" s="14"/>
      <c r="Y470" s="15"/>
      <c r="Z470" s="15"/>
      <c r="AA470" s="15"/>
    </row>
    <row r="471" spans="4:27" s="11" customFormat="1" x14ac:dyDescent="0.3">
      <c r="D471" s="7" t="s">
        <v>7</v>
      </c>
      <c r="E471" s="12">
        <v>2037</v>
      </c>
      <c r="F471" s="13">
        <f>F470-'Area 2010_12'!$E$17*$AH$19</f>
        <v>0.66414056564424118</v>
      </c>
      <c r="G471" s="13">
        <f>G470-'Area 2010_12'!$F$17*$AH$31</f>
        <v>0.82421218933022844</v>
      </c>
      <c r="H471" s="15" t="s">
        <v>93</v>
      </c>
      <c r="I471" s="111" t="s">
        <v>50</v>
      </c>
      <c r="J471" s="112" t="s">
        <v>51</v>
      </c>
      <c r="K471" s="15"/>
      <c r="M471"/>
      <c r="N471"/>
      <c r="O471"/>
      <c r="P471"/>
      <c r="Q471"/>
      <c r="R471"/>
      <c r="S471"/>
      <c r="T471" s="14"/>
      <c r="U471" s="14"/>
      <c r="Y471" s="15"/>
      <c r="Z471" s="15"/>
      <c r="AA471" s="15"/>
    </row>
    <row r="472" spans="4:27" s="11" customFormat="1" x14ac:dyDescent="0.3">
      <c r="D472" s="7" t="s">
        <v>7</v>
      </c>
      <c r="E472" s="12">
        <v>2038</v>
      </c>
      <c r="F472" s="13">
        <f>F471-'Area 2010_12'!$E$17*$AH$19</f>
        <v>0.66236193531311038</v>
      </c>
      <c r="G472" s="13">
        <f>G471-'Area 2010_12'!$F$17*$AH$31</f>
        <v>0.82185729736071345</v>
      </c>
      <c r="H472" s="15" t="s">
        <v>93</v>
      </c>
      <c r="I472" s="111" t="s">
        <v>50</v>
      </c>
      <c r="J472" s="112" t="s">
        <v>51</v>
      </c>
      <c r="K472" s="15"/>
      <c r="M472"/>
      <c r="N472"/>
      <c r="O472"/>
      <c r="P472"/>
      <c r="Q472"/>
      <c r="R472"/>
      <c r="S472"/>
      <c r="T472" s="14"/>
      <c r="U472" s="14"/>
      <c r="Y472" s="15"/>
      <c r="Z472" s="15"/>
      <c r="AA472" s="15"/>
    </row>
    <row r="473" spans="4:27" s="11" customFormat="1" x14ac:dyDescent="0.3">
      <c r="D473" s="7" t="s">
        <v>7</v>
      </c>
      <c r="E473" s="12">
        <v>2039</v>
      </c>
      <c r="F473" s="13">
        <f>F472-'Area 2010_12'!$E$17*$AH$19</f>
        <v>0.66058330498197959</v>
      </c>
      <c r="G473" s="13">
        <f>G472-'Area 2010_12'!$F$17*$AH$31</f>
        <v>0.81950240539119845</v>
      </c>
      <c r="H473" s="15" t="s">
        <v>93</v>
      </c>
      <c r="I473" s="111" t="s">
        <v>50</v>
      </c>
      <c r="J473" s="112" t="s">
        <v>51</v>
      </c>
      <c r="K473" s="15"/>
      <c r="M473"/>
      <c r="N473"/>
      <c r="O473"/>
      <c r="P473"/>
      <c r="Q473"/>
      <c r="R473"/>
      <c r="S473"/>
      <c r="T473" s="14"/>
      <c r="U473" s="14"/>
      <c r="Y473" s="15"/>
      <c r="Z473" s="15"/>
      <c r="AA473" s="15"/>
    </row>
    <row r="474" spans="4:27" s="11" customFormat="1" x14ac:dyDescent="0.3">
      <c r="D474" s="7" t="s">
        <v>7</v>
      </c>
      <c r="E474" s="12">
        <v>2040</v>
      </c>
      <c r="F474" s="13">
        <f>F473-'Area 2010_12'!$E$17*$AH$19</f>
        <v>0.6588046746508488</v>
      </c>
      <c r="G474" s="13">
        <f>G473-'Area 2010_12'!$F$17*$AH$31</f>
        <v>0.81714751342168346</v>
      </c>
      <c r="H474" s="15" t="s">
        <v>93</v>
      </c>
      <c r="I474" s="111" t="s">
        <v>50</v>
      </c>
      <c r="J474" s="112" t="s">
        <v>51</v>
      </c>
      <c r="K474" s="15"/>
      <c r="M474"/>
      <c r="N474"/>
      <c r="O474"/>
      <c r="P474"/>
      <c r="Q474"/>
      <c r="R474"/>
      <c r="S474"/>
      <c r="T474" s="14"/>
      <c r="U474" s="14"/>
      <c r="Y474" s="15"/>
      <c r="Z474" s="15"/>
      <c r="AA474" s="15"/>
    </row>
    <row r="475" spans="4:27" s="11" customFormat="1" x14ac:dyDescent="0.3">
      <c r="D475" s="7" t="s">
        <v>7</v>
      </c>
      <c r="E475" s="12">
        <v>2041</v>
      </c>
      <c r="F475" s="13">
        <f>F474-'Area 2010_12'!$E$17*$AH$19</f>
        <v>0.65702604431971801</v>
      </c>
      <c r="G475" s="13">
        <f>G474-'Area 2010_12'!$F$17*$AH$31</f>
        <v>0.81479262145216846</v>
      </c>
      <c r="H475" s="15" t="s">
        <v>93</v>
      </c>
      <c r="I475" s="111" t="s">
        <v>50</v>
      </c>
      <c r="J475" s="112" t="s">
        <v>51</v>
      </c>
      <c r="K475" s="15"/>
      <c r="M475"/>
      <c r="N475"/>
      <c r="O475"/>
      <c r="P475"/>
      <c r="Q475"/>
      <c r="R475"/>
      <c r="S475"/>
      <c r="T475" s="14"/>
      <c r="U475" s="14"/>
      <c r="Y475" s="15"/>
      <c r="Z475" s="15"/>
      <c r="AA475" s="15"/>
    </row>
    <row r="476" spans="4:27" s="11" customFormat="1" x14ac:dyDescent="0.3">
      <c r="D476" s="7" t="s">
        <v>7</v>
      </c>
      <c r="E476" s="12">
        <v>2042</v>
      </c>
      <c r="F476" s="13">
        <f>F475-'Area 2010_12'!$E$17*$AH$19</f>
        <v>0.65524741398858721</v>
      </c>
      <c r="G476" s="13">
        <f>G475-'Area 2010_12'!$F$17*$AH$31</f>
        <v>0.81243772948265347</v>
      </c>
      <c r="H476" s="15" t="s">
        <v>93</v>
      </c>
      <c r="I476" s="111" t="s">
        <v>50</v>
      </c>
      <c r="J476" s="112" t="s">
        <v>51</v>
      </c>
      <c r="K476" s="15"/>
      <c r="M476"/>
      <c r="N476"/>
      <c r="O476"/>
      <c r="P476"/>
      <c r="Q476"/>
      <c r="R476"/>
      <c r="S476"/>
      <c r="T476" s="14"/>
      <c r="U476" s="14"/>
      <c r="Y476" s="15"/>
      <c r="Z476" s="15"/>
      <c r="AA476" s="15"/>
    </row>
    <row r="477" spans="4:27" s="11" customFormat="1" x14ac:dyDescent="0.3">
      <c r="D477" s="7" t="s">
        <v>7</v>
      </c>
      <c r="E477" s="12">
        <v>2043</v>
      </c>
      <c r="F477" s="13">
        <f>F476-'Area 2010_12'!$E$17*$AH$19</f>
        <v>0.65346878365745642</v>
      </c>
      <c r="G477" s="13">
        <f>G476-'Area 2010_12'!$F$17*$AH$31</f>
        <v>0.81008283751313848</v>
      </c>
      <c r="H477" s="15" t="s">
        <v>93</v>
      </c>
      <c r="I477" s="111" t="s">
        <v>50</v>
      </c>
      <c r="J477" s="112" t="s">
        <v>51</v>
      </c>
      <c r="K477" s="15"/>
      <c r="M477"/>
      <c r="N477"/>
      <c r="O477"/>
      <c r="P477"/>
      <c r="Q477"/>
      <c r="R477"/>
      <c r="S477"/>
      <c r="T477" s="14"/>
      <c r="U477" s="14"/>
      <c r="Y477" s="15"/>
      <c r="Z477" s="15"/>
      <c r="AA477" s="15"/>
    </row>
    <row r="478" spans="4:27" s="11" customFormat="1" x14ac:dyDescent="0.3">
      <c r="D478" s="7" t="s">
        <v>7</v>
      </c>
      <c r="E478" s="12">
        <v>2044</v>
      </c>
      <c r="F478" s="13">
        <f>F477-'Area 2010_12'!$E$17*$AH$19</f>
        <v>0.65169015332632563</v>
      </c>
      <c r="G478" s="13">
        <f>G477-'Area 2010_12'!$F$17*$AH$31</f>
        <v>0.80772794554362348</v>
      </c>
      <c r="H478" s="15" t="s">
        <v>93</v>
      </c>
      <c r="I478" s="111" t="s">
        <v>50</v>
      </c>
      <c r="J478" s="112" t="s">
        <v>51</v>
      </c>
      <c r="K478" s="15"/>
      <c r="M478"/>
      <c r="N478"/>
      <c r="O478"/>
      <c r="P478"/>
      <c r="Q478"/>
      <c r="R478"/>
      <c r="S478"/>
      <c r="T478" s="14"/>
      <c r="U478" s="14"/>
      <c r="Y478" s="15"/>
      <c r="Z478" s="15"/>
      <c r="AA478" s="15"/>
    </row>
    <row r="479" spans="4:27" s="11" customFormat="1" x14ac:dyDescent="0.3">
      <c r="D479" s="7" t="s">
        <v>7</v>
      </c>
      <c r="E479" s="12">
        <v>2045</v>
      </c>
      <c r="F479" s="13">
        <f>F478-'Area 2010_12'!$E$17*$AH$19</f>
        <v>0.64991152299519483</v>
      </c>
      <c r="G479" s="13">
        <f>G478-'Area 2010_12'!$F$17*$AH$31</f>
        <v>0.80537305357410849</v>
      </c>
      <c r="H479" s="15" t="s">
        <v>93</v>
      </c>
      <c r="I479" s="111" t="s">
        <v>50</v>
      </c>
      <c r="J479" s="112" t="s">
        <v>51</v>
      </c>
      <c r="K479" s="15"/>
      <c r="M479"/>
      <c r="N479"/>
      <c r="O479"/>
      <c r="P479"/>
      <c r="Q479"/>
      <c r="R479"/>
      <c r="S479"/>
      <c r="T479" s="14"/>
      <c r="U479" s="14"/>
      <c r="Y479" s="15"/>
      <c r="Z479" s="15"/>
      <c r="AA479" s="15"/>
    </row>
    <row r="480" spans="4:27" s="11" customFormat="1" x14ac:dyDescent="0.3">
      <c r="D480" s="7" t="s">
        <v>7</v>
      </c>
      <c r="E480" s="12">
        <v>2046</v>
      </c>
      <c r="F480" s="13">
        <f>F479-'Area 2010_12'!$E$17*$AH$19</f>
        <v>0.64813289266406404</v>
      </c>
      <c r="G480" s="13">
        <f>G479-'Area 2010_12'!$F$17*$AH$31</f>
        <v>0.80301816160459349</v>
      </c>
      <c r="H480" s="15" t="s">
        <v>93</v>
      </c>
      <c r="I480" s="111" t="s">
        <v>50</v>
      </c>
      <c r="J480" s="112" t="s">
        <v>51</v>
      </c>
      <c r="K480" s="15"/>
      <c r="M480"/>
      <c r="N480"/>
      <c r="O480"/>
      <c r="P480"/>
      <c r="Q480"/>
      <c r="R480"/>
      <c r="S480"/>
      <c r="T480" s="14"/>
      <c r="U480" s="14"/>
      <c r="Y480" s="15"/>
      <c r="Z480" s="15"/>
      <c r="AA480" s="15"/>
    </row>
    <row r="481" spans="3:27" s="11" customFormat="1" x14ac:dyDescent="0.3">
      <c r="D481" s="7" t="s">
        <v>7</v>
      </c>
      <c r="E481" s="12">
        <v>2047</v>
      </c>
      <c r="F481" s="13">
        <f>F480-'Area 2010_12'!$E$17*$AH$19</f>
        <v>0.64635426233293325</v>
      </c>
      <c r="G481" s="13">
        <f>G480-'Area 2010_12'!$F$17*$AH$31</f>
        <v>0.8006632696350785</v>
      </c>
      <c r="H481" s="15" t="s">
        <v>93</v>
      </c>
      <c r="I481" s="111" t="s">
        <v>50</v>
      </c>
      <c r="J481" s="112" t="s">
        <v>51</v>
      </c>
      <c r="K481" s="15"/>
      <c r="M481"/>
      <c r="N481"/>
      <c r="O481"/>
      <c r="P481"/>
      <c r="Q481"/>
      <c r="R481"/>
      <c r="S481"/>
      <c r="T481" s="14"/>
      <c r="U481" s="14"/>
      <c r="Y481" s="15"/>
      <c r="Z481" s="15"/>
      <c r="AA481" s="15"/>
    </row>
    <row r="482" spans="3:27" s="11" customFormat="1" x14ac:dyDescent="0.3">
      <c r="D482" s="7" t="s">
        <v>7</v>
      </c>
      <c r="E482" s="12">
        <v>2048</v>
      </c>
      <c r="F482" s="13">
        <f>F481-'Area 2010_12'!$E$17*$AJ$19</f>
        <v>0.64457563200180246</v>
      </c>
      <c r="G482" s="13">
        <f>G481-'Area 2010_12'!$F$17*$AJ$31</f>
        <v>0.79830837766556351</v>
      </c>
      <c r="H482" s="15" t="s">
        <v>93</v>
      </c>
      <c r="I482" s="111" t="s">
        <v>50</v>
      </c>
      <c r="J482" s="112" t="s">
        <v>51</v>
      </c>
      <c r="K482" s="15"/>
      <c r="M482"/>
      <c r="N482"/>
      <c r="O482"/>
      <c r="P482"/>
      <c r="Q482"/>
      <c r="R482"/>
      <c r="S482"/>
      <c r="T482" s="14"/>
      <c r="U482" s="14"/>
      <c r="Y482" s="15"/>
      <c r="Z482" s="15"/>
      <c r="AA482" s="15"/>
    </row>
    <row r="483" spans="3:27" s="11" customFormat="1" x14ac:dyDescent="0.3">
      <c r="D483" s="7" t="s">
        <v>7</v>
      </c>
      <c r="E483" s="12">
        <v>2049</v>
      </c>
      <c r="F483" s="13">
        <f>F482-'Area 2010_12'!$E$17*$AJ$19</f>
        <v>0.64279700167067166</v>
      </c>
      <c r="G483" s="13">
        <f>G482-'Area 2010_12'!$F$17*$AJ$31</f>
        <v>0.79595348569604851</v>
      </c>
      <c r="H483" s="15" t="s">
        <v>93</v>
      </c>
      <c r="I483" s="111" t="s">
        <v>50</v>
      </c>
      <c r="J483" s="112" t="s">
        <v>51</v>
      </c>
      <c r="K483" s="15"/>
      <c r="M483"/>
      <c r="N483"/>
      <c r="O483"/>
      <c r="P483"/>
      <c r="Q483"/>
      <c r="R483"/>
      <c r="S483"/>
      <c r="T483" s="14"/>
      <c r="U483" s="14"/>
      <c r="Y483" s="15"/>
      <c r="Z483" s="15"/>
      <c r="AA483" s="15"/>
    </row>
    <row r="484" spans="3:27" s="11" customFormat="1" x14ac:dyDescent="0.3">
      <c r="D484" s="7" t="s">
        <v>7</v>
      </c>
      <c r="E484" s="12">
        <v>2050</v>
      </c>
      <c r="F484" s="13">
        <f>F483-'Area 2010_12'!$E$17*$AJ$19</f>
        <v>0.64101837133954087</v>
      </c>
      <c r="G484" s="13">
        <f>G483-'Area 2010_12'!$F$17*$AJ$31</f>
        <v>0.79359859372653352</v>
      </c>
      <c r="H484" s="15" t="s">
        <v>93</v>
      </c>
      <c r="I484" s="111" t="s">
        <v>50</v>
      </c>
      <c r="J484" s="112" t="s">
        <v>51</v>
      </c>
      <c r="K484" s="15"/>
      <c r="M484"/>
      <c r="N484"/>
      <c r="O484"/>
      <c r="P484"/>
      <c r="Q484"/>
      <c r="R484"/>
      <c r="S484"/>
      <c r="T484" s="14"/>
      <c r="U484" s="14"/>
      <c r="Y484" s="15"/>
      <c r="Z484" s="15"/>
      <c r="AA484" s="15"/>
    </row>
    <row r="485" spans="3:27" s="11" customFormat="1" x14ac:dyDescent="0.3">
      <c r="C485" s="15" t="s">
        <v>94</v>
      </c>
      <c r="D485" s="232" t="s">
        <v>95</v>
      </c>
      <c r="E485" s="15">
        <f>E5</f>
        <v>2011</v>
      </c>
      <c r="F485" s="235">
        <f>F5*0.99</f>
        <v>0.76619453377524349</v>
      </c>
      <c r="G485" s="235">
        <f>G5*0.99</f>
        <v>0.80738375954769037</v>
      </c>
      <c r="H485" s="15" t="str">
        <f>H5</f>
        <v>RHBDDb70</v>
      </c>
      <c r="I485" s="233" t="s">
        <v>96</v>
      </c>
      <c r="J485" s="234" t="s">
        <v>97</v>
      </c>
      <c r="K485" s="15"/>
      <c r="M485"/>
      <c r="N485"/>
      <c r="O485"/>
      <c r="P485"/>
      <c r="Q485"/>
      <c r="R485"/>
      <c r="S485"/>
      <c r="T485" s="14"/>
      <c r="U485" s="14"/>
      <c r="Y485" s="15"/>
      <c r="Z485" s="15"/>
      <c r="AA485" s="15"/>
    </row>
    <row r="486" spans="3:27" x14ac:dyDescent="0.3">
      <c r="C486" s="15" t="s">
        <v>94</v>
      </c>
      <c r="D486" s="232" t="s">
        <v>95</v>
      </c>
      <c r="E486" s="15">
        <f t="shared" ref="E486:E549" si="34">E6</f>
        <v>2012</v>
      </c>
      <c r="F486" s="235">
        <f t="shared" ref="F486:G501" si="35">F6*0.99</f>
        <v>0.76442822383469722</v>
      </c>
      <c r="G486" s="235">
        <f t="shared" si="35"/>
        <v>0.8055224959945585</v>
      </c>
      <c r="H486" s="15" t="str">
        <f t="shared" ref="H486:H549" si="36">H6</f>
        <v>RHBDDb70</v>
      </c>
      <c r="I486" s="233" t="s">
        <v>96</v>
      </c>
      <c r="J486" s="234" t="s">
        <v>97</v>
      </c>
    </row>
    <row r="487" spans="3:27" x14ac:dyDescent="0.3">
      <c r="C487" s="15" t="s">
        <v>94</v>
      </c>
      <c r="D487" s="232" t="s">
        <v>95</v>
      </c>
      <c r="E487" s="15">
        <f t="shared" si="34"/>
        <v>2013</v>
      </c>
      <c r="F487" s="235">
        <f t="shared" si="35"/>
        <v>0.76266191389415094</v>
      </c>
      <c r="G487" s="235">
        <f t="shared" si="35"/>
        <v>0.80366123244142662</v>
      </c>
      <c r="H487" s="15" t="str">
        <f t="shared" si="36"/>
        <v>RHBDDb70</v>
      </c>
      <c r="I487" s="233" t="s">
        <v>96</v>
      </c>
      <c r="J487" s="234" t="s">
        <v>97</v>
      </c>
    </row>
    <row r="488" spans="3:27" x14ac:dyDescent="0.3">
      <c r="C488" s="15" t="s">
        <v>94</v>
      </c>
      <c r="D488" s="232" t="s">
        <v>95</v>
      </c>
      <c r="E488" s="15">
        <f t="shared" si="34"/>
        <v>2014</v>
      </c>
      <c r="F488" s="235">
        <f t="shared" si="35"/>
        <v>0.76089560395360467</v>
      </c>
      <c r="G488" s="235">
        <f t="shared" si="35"/>
        <v>0.80179996888829486</v>
      </c>
      <c r="H488" s="15" t="str">
        <f t="shared" si="36"/>
        <v>RHBDDb70</v>
      </c>
      <c r="I488" s="233" t="s">
        <v>96</v>
      </c>
      <c r="J488" s="234" t="s">
        <v>97</v>
      </c>
    </row>
    <row r="489" spans="3:27" x14ac:dyDescent="0.3">
      <c r="C489" s="15" t="s">
        <v>94</v>
      </c>
      <c r="D489" s="232" t="s">
        <v>95</v>
      </c>
      <c r="E489" s="15">
        <f t="shared" si="34"/>
        <v>2015</v>
      </c>
      <c r="F489" s="235">
        <f t="shared" si="35"/>
        <v>0.7591292940130584</v>
      </c>
      <c r="G489" s="235">
        <f t="shared" si="35"/>
        <v>0.79993870533516298</v>
      </c>
      <c r="H489" s="15" t="str">
        <f t="shared" si="36"/>
        <v>RHBDDb70</v>
      </c>
      <c r="I489" s="233" t="s">
        <v>96</v>
      </c>
      <c r="J489" s="234" t="s">
        <v>97</v>
      </c>
    </row>
    <row r="490" spans="3:27" x14ac:dyDescent="0.3">
      <c r="C490" s="15" t="s">
        <v>94</v>
      </c>
      <c r="D490" s="232" t="s">
        <v>95</v>
      </c>
      <c r="E490" s="15">
        <f t="shared" si="34"/>
        <v>2016</v>
      </c>
      <c r="F490" s="235">
        <f t="shared" si="35"/>
        <v>0.7572093919037689</v>
      </c>
      <c r="G490" s="235">
        <f t="shared" si="35"/>
        <v>0.79791559277741098</v>
      </c>
      <c r="H490" s="15" t="str">
        <f t="shared" si="36"/>
        <v>RHBDDb70</v>
      </c>
      <c r="I490" s="233" t="s">
        <v>96</v>
      </c>
      <c r="J490" s="234" t="s">
        <v>97</v>
      </c>
    </row>
    <row r="491" spans="3:27" x14ac:dyDescent="0.3">
      <c r="C491" s="15" t="s">
        <v>94</v>
      </c>
      <c r="D491" s="232" t="s">
        <v>95</v>
      </c>
      <c r="E491" s="15">
        <f t="shared" si="34"/>
        <v>2017</v>
      </c>
      <c r="F491" s="235">
        <f t="shared" si="35"/>
        <v>0.75528948979447952</v>
      </c>
      <c r="G491" s="235">
        <f t="shared" si="35"/>
        <v>0.79589248021965897</v>
      </c>
      <c r="H491" s="15" t="str">
        <f t="shared" si="36"/>
        <v>RHBDDb70</v>
      </c>
      <c r="I491" s="233" t="s">
        <v>96</v>
      </c>
      <c r="J491" s="234" t="s">
        <v>97</v>
      </c>
    </row>
    <row r="492" spans="3:27" x14ac:dyDescent="0.3">
      <c r="C492" s="15" t="s">
        <v>94</v>
      </c>
      <c r="D492" s="232" t="s">
        <v>95</v>
      </c>
      <c r="E492" s="15">
        <f t="shared" si="34"/>
        <v>2018</v>
      </c>
      <c r="F492" s="235">
        <f t="shared" si="35"/>
        <v>0.75336958768519002</v>
      </c>
      <c r="G492" s="235">
        <f t="shared" si="35"/>
        <v>0.79386936766190697</v>
      </c>
      <c r="H492" s="15" t="str">
        <f t="shared" si="36"/>
        <v>RHBDDb70</v>
      </c>
      <c r="I492" s="233" t="s">
        <v>96</v>
      </c>
      <c r="J492" s="234" t="s">
        <v>97</v>
      </c>
    </row>
    <row r="493" spans="3:27" x14ac:dyDescent="0.3">
      <c r="C493" s="15" t="s">
        <v>94</v>
      </c>
      <c r="D493" s="232" t="s">
        <v>95</v>
      </c>
      <c r="E493" s="15">
        <f t="shared" si="34"/>
        <v>2019</v>
      </c>
      <c r="F493" s="235">
        <f t="shared" si="35"/>
        <v>0.75144968557590064</v>
      </c>
      <c r="G493" s="235">
        <f t="shared" si="35"/>
        <v>0.79184625510415496</v>
      </c>
      <c r="H493" s="15" t="str">
        <f t="shared" si="36"/>
        <v>RHBDDb70</v>
      </c>
      <c r="I493" s="233" t="s">
        <v>96</v>
      </c>
      <c r="J493" s="234" t="s">
        <v>97</v>
      </c>
    </row>
    <row r="494" spans="3:27" x14ac:dyDescent="0.3">
      <c r="C494" s="15" t="s">
        <v>94</v>
      </c>
      <c r="D494" s="232" t="s">
        <v>95</v>
      </c>
      <c r="E494" s="15">
        <f t="shared" si="34"/>
        <v>2020</v>
      </c>
      <c r="F494" s="235">
        <f t="shared" si="35"/>
        <v>0.74952978346661114</v>
      </c>
      <c r="G494" s="235">
        <f t="shared" si="35"/>
        <v>0.78982314254640296</v>
      </c>
      <c r="H494" s="15" t="str">
        <f t="shared" si="36"/>
        <v>RHBDDb70</v>
      </c>
      <c r="I494" s="233" t="s">
        <v>96</v>
      </c>
      <c r="J494" s="234" t="s">
        <v>97</v>
      </c>
    </row>
    <row r="495" spans="3:27" x14ac:dyDescent="0.3">
      <c r="C495" s="15" t="s">
        <v>94</v>
      </c>
      <c r="D495" s="232" t="s">
        <v>95</v>
      </c>
      <c r="E495" s="15">
        <f t="shared" si="34"/>
        <v>2021</v>
      </c>
      <c r="F495" s="235">
        <f t="shared" si="35"/>
        <v>0.74760988135732176</v>
      </c>
      <c r="G495" s="235">
        <f t="shared" si="35"/>
        <v>0.78780002998865095</v>
      </c>
      <c r="H495" s="15" t="str">
        <f t="shared" si="36"/>
        <v>RHBDDb70</v>
      </c>
      <c r="I495" s="233" t="s">
        <v>96</v>
      </c>
      <c r="J495" s="234" t="s">
        <v>97</v>
      </c>
    </row>
    <row r="496" spans="3:27" x14ac:dyDescent="0.3">
      <c r="C496" s="15" t="s">
        <v>94</v>
      </c>
      <c r="D496" s="232" t="s">
        <v>95</v>
      </c>
      <c r="E496" s="15">
        <f t="shared" si="34"/>
        <v>2022</v>
      </c>
      <c r="F496" s="235">
        <f t="shared" si="35"/>
        <v>0.74568997924803226</v>
      </c>
      <c r="G496" s="235">
        <f t="shared" si="35"/>
        <v>0.78577691743089895</v>
      </c>
      <c r="H496" s="15" t="str">
        <f t="shared" si="36"/>
        <v>RHBDDb70</v>
      </c>
      <c r="I496" s="233" t="s">
        <v>96</v>
      </c>
      <c r="J496" s="234" t="s">
        <v>97</v>
      </c>
    </row>
    <row r="497" spans="3:10" x14ac:dyDescent="0.3">
      <c r="C497" s="15" t="s">
        <v>94</v>
      </c>
      <c r="D497" s="232" t="s">
        <v>95</v>
      </c>
      <c r="E497" s="15">
        <f t="shared" si="34"/>
        <v>2023</v>
      </c>
      <c r="F497" s="235">
        <f t="shared" si="35"/>
        <v>0.74377007713874277</v>
      </c>
      <c r="G497" s="235">
        <f t="shared" si="35"/>
        <v>0.78375380487314694</v>
      </c>
      <c r="H497" s="15" t="str">
        <f t="shared" si="36"/>
        <v>RHBDDb70</v>
      </c>
      <c r="I497" s="233" t="s">
        <v>96</v>
      </c>
      <c r="J497" s="234" t="s">
        <v>97</v>
      </c>
    </row>
    <row r="498" spans="3:10" x14ac:dyDescent="0.3">
      <c r="C498" s="15" t="s">
        <v>94</v>
      </c>
      <c r="D498" s="232" t="s">
        <v>95</v>
      </c>
      <c r="E498" s="15">
        <f t="shared" si="34"/>
        <v>2024</v>
      </c>
      <c r="F498" s="235">
        <f t="shared" si="35"/>
        <v>0.74185017502945338</v>
      </c>
      <c r="G498" s="235">
        <f t="shared" si="35"/>
        <v>0.78173069231539494</v>
      </c>
      <c r="H498" s="15" t="str">
        <f t="shared" si="36"/>
        <v>RHBDDb70</v>
      </c>
      <c r="I498" s="233" t="s">
        <v>96</v>
      </c>
      <c r="J498" s="234" t="s">
        <v>97</v>
      </c>
    </row>
    <row r="499" spans="3:10" x14ac:dyDescent="0.3">
      <c r="C499" s="15" t="s">
        <v>94</v>
      </c>
      <c r="D499" s="232" t="s">
        <v>95</v>
      </c>
      <c r="E499" s="15">
        <f t="shared" si="34"/>
        <v>2025</v>
      </c>
      <c r="F499" s="235">
        <f t="shared" si="35"/>
        <v>0.73993027292016389</v>
      </c>
      <c r="G499" s="235">
        <f t="shared" si="35"/>
        <v>0.77970757975764293</v>
      </c>
      <c r="H499" s="15" t="str">
        <f t="shared" si="36"/>
        <v>RHBDDb70</v>
      </c>
      <c r="I499" s="233" t="s">
        <v>96</v>
      </c>
      <c r="J499" s="234" t="s">
        <v>97</v>
      </c>
    </row>
    <row r="500" spans="3:10" x14ac:dyDescent="0.3">
      <c r="C500" s="15" t="s">
        <v>94</v>
      </c>
      <c r="D500" s="232" t="s">
        <v>95</v>
      </c>
      <c r="E500" s="15">
        <f t="shared" si="34"/>
        <v>2026</v>
      </c>
      <c r="F500" s="235">
        <f t="shared" si="35"/>
        <v>0.73801037081087451</v>
      </c>
      <c r="G500" s="235">
        <f t="shared" si="35"/>
        <v>0.77768446719989093</v>
      </c>
      <c r="H500" s="15" t="str">
        <f t="shared" si="36"/>
        <v>RHBDDb70</v>
      </c>
      <c r="I500" s="233" t="s">
        <v>96</v>
      </c>
      <c r="J500" s="234" t="s">
        <v>97</v>
      </c>
    </row>
    <row r="501" spans="3:10" x14ac:dyDescent="0.3">
      <c r="C501" s="15" t="s">
        <v>94</v>
      </c>
      <c r="D501" s="232" t="s">
        <v>95</v>
      </c>
      <c r="E501" s="15">
        <f t="shared" si="34"/>
        <v>2027</v>
      </c>
      <c r="F501" s="235">
        <f t="shared" si="35"/>
        <v>0.73609046870158501</v>
      </c>
      <c r="G501" s="235">
        <f t="shared" si="35"/>
        <v>0.77566135464213892</v>
      </c>
      <c r="H501" s="15" t="str">
        <f t="shared" si="36"/>
        <v>RHBDDb70</v>
      </c>
      <c r="I501" s="233" t="s">
        <v>96</v>
      </c>
      <c r="J501" s="234" t="s">
        <v>97</v>
      </c>
    </row>
    <row r="502" spans="3:10" x14ac:dyDescent="0.3">
      <c r="C502" s="15" t="s">
        <v>94</v>
      </c>
      <c r="D502" s="232" t="s">
        <v>95</v>
      </c>
      <c r="E502" s="15">
        <f t="shared" si="34"/>
        <v>2028</v>
      </c>
      <c r="F502" s="235">
        <f t="shared" ref="F502:G517" si="37">F22*0.99</f>
        <v>0.73417056659229563</v>
      </c>
      <c r="G502" s="235">
        <f t="shared" si="37"/>
        <v>0.77363824208438692</v>
      </c>
      <c r="H502" s="15" t="str">
        <f t="shared" si="36"/>
        <v>RHBDDb70</v>
      </c>
      <c r="I502" s="233" t="s">
        <v>96</v>
      </c>
      <c r="J502" s="234" t="s">
        <v>97</v>
      </c>
    </row>
    <row r="503" spans="3:10" x14ac:dyDescent="0.3">
      <c r="C503" s="15" t="s">
        <v>94</v>
      </c>
      <c r="D503" s="232" t="s">
        <v>95</v>
      </c>
      <c r="E503" s="15">
        <f t="shared" si="34"/>
        <v>2029</v>
      </c>
      <c r="F503" s="235">
        <f t="shared" si="37"/>
        <v>0.73225066448300613</v>
      </c>
      <c r="G503" s="235">
        <f t="shared" si="37"/>
        <v>0.77161512952663491</v>
      </c>
      <c r="H503" s="15" t="str">
        <f t="shared" si="36"/>
        <v>RHBDDb70</v>
      </c>
      <c r="I503" s="233" t="s">
        <v>96</v>
      </c>
      <c r="J503" s="234" t="s">
        <v>97</v>
      </c>
    </row>
    <row r="504" spans="3:10" x14ac:dyDescent="0.3">
      <c r="C504" s="15" t="s">
        <v>94</v>
      </c>
      <c r="D504" s="232" t="s">
        <v>95</v>
      </c>
      <c r="E504" s="15">
        <f t="shared" si="34"/>
        <v>2030</v>
      </c>
      <c r="F504" s="235">
        <f t="shared" si="37"/>
        <v>0.73033076237371675</v>
      </c>
      <c r="G504" s="235">
        <f t="shared" si="37"/>
        <v>0.76959201696888291</v>
      </c>
      <c r="H504" s="15" t="str">
        <f t="shared" si="36"/>
        <v>RHBDDb70</v>
      </c>
      <c r="I504" s="233" t="s">
        <v>96</v>
      </c>
      <c r="J504" s="234" t="s">
        <v>97</v>
      </c>
    </row>
    <row r="505" spans="3:10" x14ac:dyDescent="0.3">
      <c r="C505" s="15" t="s">
        <v>94</v>
      </c>
      <c r="D505" s="232" t="s">
        <v>95</v>
      </c>
      <c r="E505" s="15">
        <f t="shared" si="34"/>
        <v>2031</v>
      </c>
      <c r="F505" s="235">
        <f t="shared" si="37"/>
        <v>0.72841086026442725</v>
      </c>
      <c r="G505" s="235">
        <f t="shared" si="37"/>
        <v>0.7675689044111309</v>
      </c>
      <c r="H505" s="15" t="str">
        <f t="shared" si="36"/>
        <v>RHBDDb70</v>
      </c>
      <c r="I505" s="233" t="s">
        <v>96</v>
      </c>
      <c r="J505" s="234" t="s">
        <v>97</v>
      </c>
    </row>
    <row r="506" spans="3:10" x14ac:dyDescent="0.3">
      <c r="C506" s="15" t="s">
        <v>94</v>
      </c>
      <c r="D506" s="232" t="s">
        <v>95</v>
      </c>
      <c r="E506" s="15">
        <f t="shared" si="34"/>
        <v>2032</v>
      </c>
      <c r="F506" s="235">
        <f t="shared" si="37"/>
        <v>0.72649095815513787</v>
      </c>
      <c r="G506" s="235">
        <f t="shared" si="37"/>
        <v>0.7655457918533789</v>
      </c>
      <c r="H506" s="15" t="str">
        <f t="shared" si="36"/>
        <v>RHBDDb70</v>
      </c>
      <c r="I506" s="233" t="s">
        <v>96</v>
      </c>
      <c r="J506" s="234" t="s">
        <v>97</v>
      </c>
    </row>
    <row r="507" spans="3:10" x14ac:dyDescent="0.3">
      <c r="C507" s="15" t="s">
        <v>94</v>
      </c>
      <c r="D507" s="232" t="s">
        <v>95</v>
      </c>
      <c r="E507" s="15">
        <f t="shared" si="34"/>
        <v>2033</v>
      </c>
      <c r="F507" s="235">
        <f t="shared" si="37"/>
        <v>0.72457105604584837</v>
      </c>
      <c r="G507" s="235">
        <f t="shared" si="37"/>
        <v>0.76352267929562689</v>
      </c>
      <c r="H507" s="15" t="str">
        <f t="shared" si="36"/>
        <v>RHBDDb70</v>
      </c>
      <c r="I507" s="233" t="s">
        <v>96</v>
      </c>
      <c r="J507" s="234" t="s">
        <v>97</v>
      </c>
    </row>
    <row r="508" spans="3:10" x14ac:dyDescent="0.3">
      <c r="C508" s="15" t="s">
        <v>94</v>
      </c>
      <c r="D508" s="232" t="s">
        <v>95</v>
      </c>
      <c r="E508" s="15">
        <f t="shared" si="34"/>
        <v>2034</v>
      </c>
      <c r="F508" s="235">
        <f t="shared" si="37"/>
        <v>0.72265115393655899</v>
      </c>
      <c r="G508" s="235">
        <f t="shared" si="37"/>
        <v>0.76149956673787489</v>
      </c>
      <c r="H508" s="15" t="str">
        <f t="shared" si="36"/>
        <v>RHBDDb70</v>
      </c>
      <c r="I508" s="233" t="s">
        <v>96</v>
      </c>
      <c r="J508" s="234" t="s">
        <v>97</v>
      </c>
    </row>
    <row r="509" spans="3:10" x14ac:dyDescent="0.3">
      <c r="C509" s="15" t="s">
        <v>94</v>
      </c>
      <c r="D509" s="232" t="s">
        <v>95</v>
      </c>
      <c r="E509" s="15">
        <f t="shared" si="34"/>
        <v>2035</v>
      </c>
      <c r="F509" s="235">
        <f t="shared" si="37"/>
        <v>0.72073125182726949</v>
      </c>
      <c r="G509" s="235">
        <f t="shared" si="37"/>
        <v>0.75947645418012288</v>
      </c>
      <c r="H509" s="15" t="str">
        <f t="shared" si="36"/>
        <v>RHBDDb70</v>
      </c>
      <c r="I509" s="233" t="s">
        <v>96</v>
      </c>
      <c r="J509" s="234" t="s">
        <v>97</v>
      </c>
    </row>
    <row r="510" spans="3:10" x14ac:dyDescent="0.3">
      <c r="C510" s="15" t="s">
        <v>94</v>
      </c>
      <c r="D510" s="232" t="s">
        <v>95</v>
      </c>
      <c r="E510" s="15">
        <f t="shared" si="34"/>
        <v>2036</v>
      </c>
      <c r="F510" s="235">
        <f t="shared" si="37"/>
        <v>0.71881134971798011</v>
      </c>
      <c r="G510" s="235">
        <f t="shared" si="37"/>
        <v>0.75745334162237088</v>
      </c>
      <c r="H510" s="15" t="str">
        <f t="shared" si="36"/>
        <v>RHBDDb70</v>
      </c>
      <c r="I510" s="233" t="s">
        <v>96</v>
      </c>
      <c r="J510" s="234" t="s">
        <v>97</v>
      </c>
    </row>
    <row r="511" spans="3:10" x14ac:dyDescent="0.3">
      <c r="C511" s="15" t="s">
        <v>94</v>
      </c>
      <c r="D511" s="232" t="s">
        <v>95</v>
      </c>
      <c r="E511" s="15">
        <f t="shared" si="34"/>
        <v>2037</v>
      </c>
      <c r="F511" s="235">
        <f t="shared" si="37"/>
        <v>0.71689144760869061</v>
      </c>
      <c r="G511" s="235">
        <f t="shared" si="37"/>
        <v>0.75543022906461887</v>
      </c>
      <c r="H511" s="15" t="str">
        <f t="shared" si="36"/>
        <v>RHBDDb70</v>
      </c>
      <c r="I511" s="233" t="s">
        <v>96</v>
      </c>
      <c r="J511" s="234" t="s">
        <v>97</v>
      </c>
    </row>
    <row r="512" spans="3:10" x14ac:dyDescent="0.3">
      <c r="C512" s="15" t="s">
        <v>94</v>
      </c>
      <c r="D512" s="232" t="s">
        <v>95</v>
      </c>
      <c r="E512" s="15">
        <f t="shared" si="34"/>
        <v>2038</v>
      </c>
      <c r="F512" s="235">
        <f t="shared" si="37"/>
        <v>0.71497154549940123</v>
      </c>
      <c r="G512" s="235">
        <f t="shared" si="37"/>
        <v>0.75340711650686687</v>
      </c>
      <c r="H512" s="15" t="str">
        <f t="shared" si="36"/>
        <v>RHBDDb70</v>
      </c>
      <c r="I512" s="233" t="s">
        <v>96</v>
      </c>
      <c r="J512" s="234" t="s">
        <v>97</v>
      </c>
    </row>
    <row r="513" spans="3:10" x14ac:dyDescent="0.3">
      <c r="C513" s="15" t="s">
        <v>94</v>
      </c>
      <c r="D513" s="232" t="s">
        <v>95</v>
      </c>
      <c r="E513" s="15">
        <f t="shared" si="34"/>
        <v>2039</v>
      </c>
      <c r="F513" s="235">
        <f t="shared" si="37"/>
        <v>0.71305164339011173</v>
      </c>
      <c r="G513" s="235">
        <f t="shared" si="37"/>
        <v>0.75138400394911486</v>
      </c>
      <c r="H513" s="15" t="str">
        <f t="shared" si="36"/>
        <v>RHBDDb70</v>
      </c>
      <c r="I513" s="233" t="s">
        <v>96</v>
      </c>
      <c r="J513" s="234" t="s">
        <v>97</v>
      </c>
    </row>
    <row r="514" spans="3:10" x14ac:dyDescent="0.3">
      <c r="C514" s="15" t="s">
        <v>94</v>
      </c>
      <c r="D514" s="232" t="s">
        <v>95</v>
      </c>
      <c r="E514" s="15">
        <f t="shared" si="34"/>
        <v>2040</v>
      </c>
      <c r="F514" s="235">
        <f t="shared" si="37"/>
        <v>0.71113174128082235</v>
      </c>
      <c r="G514" s="235">
        <f t="shared" si="37"/>
        <v>0.74936089139136286</v>
      </c>
      <c r="H514" s="15" t="str">
        <f t="shared" si="36"/>
        <v>RHBDDb70</v>
      </c>
      <c r="I514" s="233" t="s">
        <v>96</v>
      </c>
      <c r="J514" s="234" t="s">
        <v>97</v>
      </c>
    </row>
    <row r="515" spans="3:10" x14ac:dyDescent="0.3">
      <c r="C515" s="15" t="s">
        <v>94</v>
      </c>
      <c r="D515" s="232" t="s">
        <v>95</v>
      </c>
      <c r="E515" s="15">
        <f t="shared" si="34"/>
        <v>2041</v>
      </c>
      <c r="F515" s="235">
        <f t="shared" si="37"/>
        <v>0.70921183917153285</v>
      </c>
      <c r="G515" s="235">
        <f t="shared" si="37"/>
        <v>0.74733777883361086</v>
      </c>
      <c r="H515" s="15" t="str">
        <f t="shared" si="36"/>
        <v>RHBDDb70</v>
      </c>
      <c r="I515" s="233" t="s">
        <v>96</v>
      </c>
      <c r="J515" s="234" t="s">
        <v>97</v>
      </c>
    </row>
    <row r="516" spans="3:10" x14ac:dyDescent="0.3">
      <c r="C516" s="15" t="s">
        <v>94</v>
      </c>
      <c r="D516" s="232" t="s">
        <v>95</v>
      </c>
      <c r="E516" s="15">
        <f t="shared" si="34"/>
        <v>2042</v>
      </c>
      <c r="F516" s="235">
        <f t="shared" si="37"/>
        <v>0.70729193706224347</v>
      </c>
      <c r="G516" s="235">
        <f t="shared" si="37"/>
        <v>0.74531466627585885</v>
      </c>
      <c r="H516" s="15" t="str">
        <f t="shared" si="36"/>
        <v>RHBDDb70</v>
      </c>
      <c r="I516" s="233" t="s">
        <v>96</v>
      </c>
      <c r="J516" s="234" t="s">
        <v>97</v>
      </c>
    </row>
    <row r="517" spans="3:10" x14ac:dyDescent="0.3">
      <c r="C517" s="15" t="s">
        <v>94</v>
      </c>
      <c r="D517" s="232" t="s">
        <v>95</v>
      </c>
      <c r="E517" s="15">
        <f t="shared" si="34"/>
        <v>2043</v>
      </c>
      <c r="F517" s="235">
        <f t="shared" si="37"/>
        <v>0.70537203495295397</v>
      </c>
      <c r="G517" s="235">
        <f t="shared" si="37"/>
        <v>0.74329155371810685</v>
      </c>
      <c r="H517" s="15" t="str">
        <f t="shared" si="36"/>
        <v>RHBDDb70</v>
      </c>
      <c r="I517" s="233" t="s">
        <v>96</v>
      </c>
      <c r="J517" s="234" t="s">
        <v>97</v>
      </c>
    </row>
    <row r="518" spans="3:10" x14ac:dyDescent="0.3">
      <c r="C518" s="15" t="s">
        <v>94</v>
      </c>
      <c r="D518" s="232" t="s">
        <v>95</v>
      </c>
      <c r="E518" s="15">
        <f t="shared" si="34"/>
        <v>2044</v>
      </c>
      <c r="F518" s="235">
        <f t="shared" ref="F518:G533" si="38">F38*0.99</f>
        <v>0.70345213284366459</v>
      </c>
      <c r="G518" s="235">
        <f t="shared" si="38"/>
        <v>0.74126844116035484</v>
      </c>
      <c r="H518" s="15" t="str">
        <f t="shared" si="36"/>
        <v>RHBDDb70</v>
      </c>
      <c r="I518" s="233" t="s">
        <v>96</v>
      </c>
      <c r="J518" s="234" t="s">
        <v>97</v>
      </c>
    </row>
    <row r="519" spans="3:10" x14ac:dyDescent="0.3">
      <c r="C519" s="15" t="s">
        <v>94</v>
      </c>
      <c r="D519" s="232" t="s">
        <v>95</v>
      </c>
      <c r="E519" s="15">
        <f t="shared" si="34"/>
        <v>2045</v>
      </c>
      <c r="F519" s="235">
        <f t="shared" si="38"/>
        <v>0.7015322307343751</v>
      </c>
      <c r="G519" s="235">
        <f t="shared" si="38"/>
        <v>0.73924532860260284</v>
      </c>
      <c r="H519" s="15" t="str">
        <f t="shared" si="36"/>
        <v>RHBDDb70</v>
      </c>
      <c r="I519" s="233" t="s">
        <v>96</v>
      </c>
      <c r="J519" s="234" t="s">
        <v>97</v>
      </c>
    </row>
    <row r="520" spans="3:10" x14ac:dyDescent="0.3">
      <c r="C520" s="15" t="s">
        <v>94</v>
      </c>
      <c r="D520" s="232" t="s">
        <v>95</v>
      </c>
      <c r="E520" s="15">
        <f t="shared" si="34"/>
        <v>2046</v>
      </c>
      <c r="F520" s="235">
        <f t="shared" si="38"/>
        <v>0.69961232862508571</v>
      </c>
      <c r="G520" s="235">
        <f t="shared" si="38"/>
        <v>0.73722221604485083</v>
      </c>
      <c r="H520" s="15" t="str">
        <f t="shared" si="36"/>
        <v>RHBDDb70</v>
      </c>
      <c r="I520" s="233" t="s">
        <v>96</v>
      </c>
      <c r="J520" s="234" t="s">
        <v>97</v>
      </c>
    </row>
    <row r="521" spans="3:10" x14ac:dyDescent="0.3">
      <c r="C521" s="15" t="s">
        <v>94</v>
      </c>
      <c r="D521" s="232" t="s">
        <v>95</v>
      </c>
      <c r="E521" s="15">
        <f t="shared" si="34"/>
        <v>2047</v>
      </c>
      <c r="F521" s="235">
        <f t="shared" si="38"/>
        <v>0.69769242651579622</v>
      </c>
      <c r="G521" s="235">
        <f t="shared" si="38"/>
        <v>0.73519910348709883</v>
      </c>
      <c r="H521" s="15" t="str">
        <f t="shared" si="36"/>
        <v>RHBDDb70</v>
      </c>
      <c r="I521" s="233" t="s">
        <v>96</v>
      </c>
      <c r="J521" s="234" t="s">
        <v>97</v>
      </c>
    </row>
    <row r="522" spans="3:10" x14ac:dyDescent="0.3">
      <c r="C522" s="15" t="s">
        <v>94</v>
      </c>
      <c r="D522" s="232" t="s">
        <v>95</v>
      </c>
      <c r="E522" s="15">
        <f t="shared" si="34"/>
        <v>2048</v>
      </c>
      <c r="F522" s="235">
        <f t="shared" si="38"/>
        <v>0.69577252440650683</v>
      </c>
      <c r="G522" s="235">
        <f t="shared" si="38"/>
        <v>0.73317599092934682</v>
      </c>
      <c r="H522" s="15" t="str">
        <f t="shared" si="36"/>
        <v>RHBDDb70</v>
      </c>
      <c r="I522" s="233" t="s">
        <v>96</v>
      </c>
      <c r="J522" s="234" t="s">
        <v>97</v>
      </c>
    </row>
    <row r="523" spans="3:10" x14ac:dyDescent="0.3">
      <c r="C523" s="15" t="s">
        <v>94</v>
      </c>
      <c r="D523" s="232" t="s">
        <v>95</v>
      </c>
      <c r="E523" s="15">
        <f t="shared" si="34"/>
        <v>2049</v>
      </c>
      <c r="F523" s="235">
        <f t="shared" si="38"/>
        <v>0.69385262229721734</v>
      </c>
      <c r="G523" s="235">
        <f t="shared" si="38"/>
        <v>0.73115287837159482</v>
      </c>
      <c r="H523" s="15" t="str">
        <f t="shared" si="36"/>
        <v>RHBDDb70</v>
      </c>
      <c r="I523" s="233" t="s">
        <v>96</v>
      </c>
      <c r="J523" s="234" t="s">
        <v>97</v>
      </c>
    </row>
    <row r="524" spans="3:10" x14ac:dyDescent="0.3">
      <c r="C524" s="15" t="s">
        <v>94</v>
      </c>
      <c r="D524" s="232" t="s">
        <v>95</v>
      </c>
      <c r="E524" s="15">
        <f t="shared" si="34"/>
        <v>2050</v>
      </c>
      <c r="F524" s="235">
        <f t="shared" si="38"/>
        <v>0.69193272018792795</v>
      </c>
      <c r="G524" s="235">
        <f t="shared" si="38"/>
        <v>0.72912976581384281</v>
      </c>
      <c r="H524" s="15" t="str">
        <f t="shared" si="36"/>
        <v>RHBDDb70</v>
      </c>
      <c r="I524" s="233" t="s">
        <v>96</v>
      </c>
      <c r="J524" s="234" t="s">
        <v>97</v>
      </c>
    </row>
    <row r="525" spans="3:10" x14ac:dyDescent="0.3">
      <c r="C525" s="15" t="s">
        <v>94</v>
      </c>
      <c r="D525" s="232" t="s">
        <v>95</v>
      </c>
      <c r="E525" s="15">
        <f t="shared" si="34"/>
        <v>2011</v>
      </c>
      <c r="F525" s="235">
        <f t="shared" si="38"/>
        <v>0.57693340758186162</v>
      </c>
      <c r="G525" s="235">
        <f t="shared" si="38"/>
        <v>0.60794829914401827</v>
      </c>
      <c r="H525" s="15" t="str">
        <f t="shared" si="36"/>
        <v>RHBDDa70</v>
      </c>
      <c r="I525" s="233" t="s">
        <v>96</v>
      </c>
      <c r="J525" s="234" t="s">
        <v>97</v>
      </c>
    </row>
    <row r="526" spans="3:10" x14ac:dyDescent="0.3">
      <c r="C526" s="15" t="s">
        <v>94</v>
      </c>
      <c r="D526" s="232" t="s">
        <v>95</v>
      </c>
      <c r="E526" s="15">
        <f t="shared" si="34"/>
        <v>2012</v>
      </c>
      <c r="F526" s="235">
        <f t="shared" si="38"/>
        <v>0.57560340173096636</v>
      </c>
      <c r="G526" s="235">
        <f t="shared" si="38"/>
        <v>0.60654679459552552</v>
      </c>
      <c r="H526" s="15" t="str">
        <f t="shared" si="36"/>
        <v>RHBDDa70</v>
      </c>
      <c r="I526" s="233" t="s">
        <v>96</v>
      </c>
      <c r="J526" s="234" t="s">
        <v>97</v>
      </c>
    </row>
    <row r="527" spans="3:10" x14ac:dyDescent="0.3">
      <c r="C527" s="15" t="s">
        <v>94</v>
      </c>
      <c r="D527" s="232" t="s">
        <v>95</v>
      </c>
      <c r="E527" s="15">
        <f t="shared" si="34"/>
        <v>2013</v>
      </c>
      <c r="F527" s="235">
        <f t="shared" si="38"/>
        <v>0.57427339588007109</v>
      </c>
      <c r="G527" s="235">
        <f t="shared" si="38"/>
        <v>0.60514529004703277</v>
      </c>
      <c r="H527" s="15" t="str">
        <f t="shared" si="36"/>
        <v>RHBDDa70</v>
      </c>
      <c r="I527" s="233" t="s">
        <v>96</v>
      </c>
      <c r="J527" s="234" t="s">
        <v>97</v>
      </c>
    </row>
    <row r="528" spans="3:10" x14ac:dyDescent="0.3">
      <c r="C528" s="15" t="s">
        <v>94</v>
      </c>
      <c r="D528" s="232" t="s">
        <v>95</v>
      </c>
      <c r="E528" s="15">
        <f t="shared" si="34"/>
        <v>2014</v>
      </c>
      <c r="F528" s="235">
        <f t="shared" si="38"/>
        <v>0.57294339002917583</v>
      </c>
      <c r="G528" s="235">
        <f t="shared" si="38"/>
        <v>0.60374378549853991</v>
      </c>
      <c r="H528" s="15" t="str">
        <f t="shared" si="36"/>
        <v>RHBDDa70</v>
      </c>
      <c r="I528" s="233" t="s">
        <v>96</v>
      </c>
      <c r="J528" s="234" t="s">
        <v>97</v>
      </c>
    </row>
    <row r="529" spans="3:10" x14ac:dyDescent="0.3">
      <c r="C529" s="15" t="s">
        <v>94</v>
      </c>
      <c r="D529" s="232" t="s">
        <v>95</v>
      </c>
      <c r="E529" s="15">
        <f t="shared" si="34"/>
        <v>2015</v>
      </c>
      <c r="F529" s="235">
        <f t="shared" si="38"/>
        <v>0.57161338417828045</v>
      </c>
      <c r="G529" s="235">
        <f t="shared" si="38"/>
        <v>0.60234228095004716</v>
      </c>
      <c r="H529" s="15" t="str">
        <f t="shared" si="36"/>
        <v>RHBDDa70</v>
      </c>
      <c r="I529" s="233" t="s">
        <v>96</v>
      </c>
      <c r="J529" s="234" t="s">
        <v>97</v>
      </c>
    </row>
    <row r="530" spans="3:10" x14ac:dyDescent="0.3">
      <c r="C530" s="15" t="s">
        <v>94</v>
      </c>
      <c r="D530" s="232" t="s">
        <v>95</v>
      </c>
      <c r="E530" s="15">
        <f t="shared" si="34"/>
        <v>2016</v>
      </c>
      <c r="F530" s="235">
        <f t="shared" si="38"/>
        <v>0.57016772564469864</v>
      </c>
      <c r="G530" s="235">
        <f t="shared" si="38"/>
        <v>0.60081890644081593</v>
      </c>
      <c r="H530" s="15" t="str">
        <f t="shared" si="36"/>
        <v>RHBDDa70</v>
      </c>
      <c r="I530" s="233" t="s">
        <v>96</v>
      </c>
      <c r="J530" s="234" t="s">
        <v>97</v>
      </c>
    </row>
    <row r="531" spans="3:10" x14ac:dyDescent="0.3">
      <c r="C531" s="15" t="s">
        <v>94</v>
      </c>
      <c r="D531" s="232" t="s">
        <v>95</v>
      </c>
      <c r="E531" s="15">
        <f t="shared" si="34"/>
        <v>2017</v>
      </c>
      <c r="F531" s="235">
        <f t="shared" si="38"/>
        <v>0.56872206711111684</v>
      </c>
      <c r="G531" s="235">
        <f t="shared" si="38"/>
        <v>0.59929553193158469</v>
      </c>
      <c r="H531" s="15" t="str">
        <f t="shared" si="36"/>
        <v>RHBDDa70</v>
      </c>
      <c r="I531" s="233" t="s">
        <v>96</v>
      </c>
      <c r="J531" s="234" t="s">
        <v>97</v>
      </c>
    </row>
    <row r="532" spans="3:10" x14ac:dyDescent="0.3">
      <c r="C532" s="15" t="s">
        <v>94</v>
      </c>
      <c r="D532" s="232" t="s">
        <v>95</v>
      </c>
      <c r="E532" s="15">
        <f t="shared" si="34"/>
        <v>2018</v>
      </c>
      <c r="F532" s="235">
        <f t="shared" si="38"/>
        <v>0.56727640857753492</v>
      </c>
      <c r="G532" s="235">
        <f t="shared" si="38"/>
        <v>0.59777215742235346</v>
      </c>
      <c r="H532" s="15" t="str">
        <f t="shared" si="36"/>
        <v>RHBDDa70</v>
      </c>
      <c r="I532" s="233" t="s">
        <v>96</v>
      </c>
      <c r="J532" s="234" t="s">
        <v>97</v>
      </c>
    </row>
    <row r="533" spans="3:10" x14ac:dyDescent="0.3">
      <c r="C533" s="15" t="s">
        <v>94</v>
      </c>
      <c r="D533" s="232" t="s">
        <v>95</v>
      </c>
      <c r="E533" s="15">
        <f t="shared" si="34"/>
        <v>2019</v>
      </c>
      <c r="F533" s="235">
        <f t="shared" si="38"/>
        <v>0.56583075004395311</v>
      </c>
      <c r="G533" s="235">
        <f t="shared" si="38"/>
        <v>0.59624878291312211</v>
      </c>
      <c r="H533" s="15" t="str">
        <f t="shared" si="36"/>
        <v>RHBDDa70</v>
      </c>
      <c r="I533" s="233" t="s">
        <v>96</v>
      </c>
      <c r="J533" s="234" t="s">
        <v>97</v>
      </c>
    </row>
    <row r="534" spans="3:10" x14ac:dyDescent="0.3">
      <c r="C534" s="15" t="s">
        <v>94</v>
      </c>
      <c r="D534" s="232" t="s">
        <v>95</v>
      </c>
      <c r="E534" s="15">
        <f t="shared" si="34"/>
        <v>2020</v>
      </c>
      <c r="F534" s="235">
        <f t="shared" ref="F534:G549" si="39">F54*0.99</f>
        <v>0.5643850915103712</v>
      </c>
      <c r="G534" s="235">
        <f t="shared" si="39"/>
        <v>0.59472540840389088</v>
      </c>
      <c r="H534" s="15" t="str">
        <f t="shared" si="36"/>
        <v>RHBDDa70</v>
      </c>
      <c r="I534" s="233" t="s">
        <v>96</v>
      </c>
      <c r="J534" s="234" t="s">
        <v>97</v>
      </c>
    </row>
    <row r="535" spans="3:10" x14ac:dyDescent="0.3">
      <c r="C535" s="15" t="s">
        <v>94</v>
      </c>
      <c r="D535" s="232" t="s">
        <v>95</v>
      </c>
      <c r="E535" s="15">
        <f t="shared" si="34"/>
        <v>2021</v>
      </c>
      <c r="F535" s="235">
        <f t="shared" si="39"/>
        <v>0.56293943297678939</v>
      </c>
      <c r="G535" s="235">
        <f t="shared" si="39"/>
        <v>0.59320203389465964</v>
      </c>
      <c r="H535" s="15" t="str">
        <f t="shared" si="36"/>
        <v>RHBDDa70</v>
      </c>
      <c r="I535" s="233" t="s">
        <v>96</v>
      </c>
      <c r="J535" s="234" t="s">
        <v>97</v>
      </c>
    </row>
    <row r="536" spans="3:10" x14ac:dyDescent="0.3">
      <c r="C536" s="15" t="s">
        <v>94</v>
      </c>
      <c r="D536" s="232" t="s">
        <v>95</v>
      </c>
      <c r="E536" s="15">
        <f t="shared" si="34"/>
        <v>2022</v>
      </c>
      <c r="F536" s="235">
        <f t="shared" si="39"/>
        <v>0.56149377444320758</v>
      </c>
      <c r="G536" s="235">
        <f t="shared" si="39"/>
        <v>0.59167865938542841</v>
      </c>
      <c r="H536" s="15" t="str">
        <f t="shared" si="36"/>
        <v>RHBDDa70</v>
      </c>
      <c r="I536" s="233" t="s">
        <v>96</v>
      </c>
      <c r="J536" s="234" t="s">
        <v>97</v>
      </c>
    </row>
    <row r="537" spans="3:10" x14ac:dyDescent="0.3">
      <c r="C537" s="15" t="s">
        <v>94</v>
      </c>
      <c r="D537" s="232" t="s">
        <v>95</v>
      </c>
      <c r="E537" s="15">
        <f t="shared" si="34"/>
        <v>2023</v>
      </c>
      <c r="F537" s="235">
        <f t="shared" si="39"/>
        <v>0.56004811590962567</v>
      </c>
      <c r="G537" s="235">
        <f t="shared" si="39"/>
        <v>0.59015528487619717</v>
      </c>
      <c r="H537" s="15" t="str">
        <f t="shared" si="36"/>
        <v>RHBDDa70</v>
      </c>
      <c r="I537" s="233" t="s">
        <v>96</v>
      </c>
      <c r="J537" s="234" t="s">
        <v>97</v>
      </c>
    </row>
    <row r="538" spans="3:10" x14ac:dyDescent="0.3">
      <c r="C538" s="15" t="s">
        <v>94</v>
      </c>
      <c r="D538" s="232" t="s">
        <v>95</v>
      </c>
      <c r="E538" s="15">
        <f t="shared" si="34"/>
        <v>2024</v>
      </c>
      <c r="F538" s="235">
        <f t="shared" si="39"/>
        <v>0.55860245737604386</v>
      </c>
      <c r="G538" s="235">
        <f t="shared" si="39"/>
        <v>0.58863191036696594</v>
      </c>
      <c r="H538" s="15" t="str">
        <f t="shared" si="36"/>
        <v>RHBDDa70</v>
      </c>
      <c r="I538" s="233" t="s">
        <v>96</v>
      </c>
      <c r="J538" s="234" t="s">
        <v>97</v>
      </c>
    </row>
    <row r="539" spans="3:10" x14ac:dyDescent="0.3">
      <c r="C539" s="15" t="s">
        <v>94</v>
      </c>
      <c r="D539" s="232" t="s">
        <v>95</v>
      </c>
      <c r="E539" s="15">
        <f t="shared" si="34"/>
        <v>2025</v>
      </c>
      <c r="F539" s="235">
        <f t="shared" si="39"/>
        <v>0.55715679884246194</v>
      </c>
      <c r="G539" s="235">
        <f t="shared" si="39"/>
        <v>0.5871085358577347</v>
      </c>
      <c r="H539" s="15" t="str">
        <f t="shared" si="36"/>
        <v>RHBDDa70</v>
      </c>
      <c r="I539" s="233" t="s">
        <v>96</v>
      </c>
      <c r="J539" s="234" t="s">
        <v>97</v>
      </c>
    </row>
    <row r="540" spans="3:10" x14ac:dyDescent="0.3">
      <c r="C540" s="15" t="s">
        <v>94</v>
      </c>
      <c r="D540" s="232" t="s">
        <v>95</v>
      </c>
      <c r="E540" s="15">
        <f t="shared" si="34"/>
        <v>2026</v>
      </c>
      <c r="F540" s="235">
        <f t="shared" si="39"/>
        <v>0.55571114030888014</v>
      </c>
      <c r="G540" s="235">
        <f t="shared" si="39"/>
        <v>0.58558516134850347</v>
      </c>
      <c r="H540" s="15" t="str">
        <f t="shared" si="36"/>
        <v>RHBDDa70</v>
      </c>
      <c r="I540" s="233" t="s">
        <v>96</v>
      </c>
      <c r="J540" s="234" t="s">
        <v>97</v>
      </c>
    </row>
    <row r="541" spans="3:10" x14ac:dyDescent="0.3">
      <c r="C541" s="15" t="s">
        <v>94</v>
      </c>
      <c r="D541" s="232" t="s">
        <v>95</v>
      </c>
      <c r="E541" s="15">
        <f t="shared" si="34"/>
        <v>2027</v>
      </c>
      <c r="F541" s="235">
        <f t="shared" si="39"/>
        <v>0.55426548177529833</v>
      </c>
      <c r="G541" s="235">
        <f t="shared" si="39"/>
        <v>0.58406178683927223</v>
      </c>
      <c r="H541" s="15" t="str">
        <f t="shared" si="36"/>
        <v>RHBDDa70</v>
      </c>
      <c r="I541" s="233" t="s">
        <v>96</v>
      </c>
      <c r="J541" s="234" t="s">
        <v>97</v>
      </c>
    </row>
    <row r="542" spans="3:10" x14ac:dyDescent="0.3">
      <c r="C542" s="15" t="s">
        <v>94</v>
      </c>
      <c r="D542" s="232" t="s">
        <v>95</v>
      </c>
      <c r="E542" s="15">
        <f t="shared" si="34"/>
        <v>2028</v>
      </c>
      <c r="F542" s="235">
        <f t="shared" si="39"/>
        <v>0.55281982324171641</v>
      </c>
      <c r="G542" s="235">
        <f t="shared" si="39"/>
        <v>0.582538412330041</v>
      </c>
      <c r="H542" s="15" t="str">
        <f t="shared" si="36"/>
        <v>RHBDDa70</v>
      </c>
      <c r="I542" s="233" t="s">
        <v>96</v>
      </c>
      <c r="J542" s="234" t="s">
        <v>97</v>
      </c>
    </row>
    <row r="543" spans="3:10" x14ac:dyDescent="0.3">
      <c r="C543" s="15" t="s">
        <v>94</v>
      </c>
      <c r="D543" s="232" t="s">
        <v>95</v>
      </c>
      <c r="E543" s="15">
        <f t="shared" si="34"/>
        <v>2029</v>
      </c>
      <c r="F543" s="235">
        <f t="shared" si="39"/>
        <v>0.55137416470813461</v>
      </c>
      <c r="G543" s="235">
        <f t="shared" si="39"/>
        <v>0.58101503782080977</v>
      </c>
      <c r="H543" s="15" t="str">
        <f t="shared" si="36"/>
        <v>RHBDDa70</v>
      </c>
      <c r="I543" s="233" t="s">
        <v>96</v>
      </c>
      <c r="J543" s="234" t="s">
        <v>97</v>
      </c>
    </row>
    <row r="544" spans="3:10" x14ac:dyDescent="0.3">
      <c r="C544" s="15" t="s">
        <v>94</v>
      </c>
      <c r="D544" s="232" t="s">
        <v>95</v>
      </c>
      <c r="E544" s="15">
        <f t="shared" si="34"/>
        <v>2030</v>
      </c>
      <c r="F544" s="235">
        <f t="shared" si="39"/>
        <v>0.5499285061745528</v>
      </c>
      <c r="G544" s="235">
        <f t="shared" si="39"/>
        <v>0.57949166331157853</v>
      </c>
      <c r="H544" s="15" t="str">
        <f t="shared" si="36"/>
        <v>RHBDDa70</v>
      </c>
      <c r="I544" s="233" t="s">
        <v>96</v>
      </c>
      <c r="J544" s="234" t="s">
        <v>97</v>
      </c>
    </row>
    <row r="545" spans="3:10" x14ac:dyDescent="0.3">
      <c r="C545" s="15" t="s">
        <v>94</v>
      </c>
      <c r="D545" s="232" t="s">
        <v>95</v>
      </c>
      <c r="E545" s="15">
        <f t="shared" si="34"/>
        <v>2031</v>
      </c>
      <c r="F545" s="235">
        <f t="shared" si="39"/>
        <v>0.54848284764097088</v>
      </c>
      <c r="G545" s="235">
        <f t="shared" si="39"/>
        <v>0.5779682888023473</v>
      </c>
      <c r="H545" s="15" t="str">
        <f t="shared" si="36"/>
        <v>RHBDDa70</v>
      </c>
      <c r="I545" s="233" t="s">
        <v>96</v>
      </c>
      <c r="J545" s="234" t="s">
        <v>97</v>
      </c>
    </row>
    <row r="546" spans="3:10" x14ac:dyDescent="0.3">
      <c r="C546" s="15" t="s">
        <v>94</v>
      </c>
      <c r="D546" s="232" t="s">
        <v>95</v>
      </c>
      <c r="E546" s="15">
        <f t="shared" si="34"/>
        <v>2032</v>
      </c>
      <c r="F546" s="235">
        <f t="shared" si="39"/>
        <v>0.54703718910738908</v>
      </c>
      <c r="G546" s="235">
        <f t="shared" si="39"/>
        <v>0.57644491429311606</v>
      </c>
      <c r="H546" s="15" t="str">
        <f t="shared" si="36"/>
        <v>RHBDDa70</v>
      </c>
      <c r="I546" s="233" t="s">
        <v>96</v>
      </c>
      <c r="J546" s="234" t="s">
        <v>97</v>
      </c>
    </row>
    <row r="547" spans="3:10" x14ac:dyDescent="0.3">
      <c r="C547" s="15" t="s">
        <v>94</v>
      </c>
      <c r="D547" s="232" t="s">
        <v>95</v>
      </c>
      <c r="E547" s="15">
        <f t="shared" si="34"/>
        <v>2033</v>
      </c>
      <c r="F547" s="235">
        <f t="shared" si="39"/>
        <v>0.54559153057380716</v>
      </c>
      <c r="G547" s="235">
        <f t="shared" si="39"/>
        <v>0.57492153978388483</v>
      </c>
      <c r="H547" s="15" t="str">
        <f t="shared" si="36"/>
        <v>RHBDDa70</v>
      </c>
      <c r="I547" s="233" t="s">
        <v>96</v>
      </c>
      <c r="J547" s="234" t="s">
        <v>97</v>
      </c>
    </row>
    <row r="548" spans="3:10" x14ac:dyDescent="0.3">
      <c r="C548" s="15" t="s">
        <v>94</v>
      </c>
      <c r="D548" s="232" t="s">
        <v>95</v>
      </c>
      <c r="E548" s="15">
        <f t="shared" si="34"/>
        <v>2034</v>
      </c>
      <c r="F548" s="235">
        <f t="shared" si="39"/>
        <v>0.54414587204022535</v>
      </c>
      <c r="G548" s="235">
        <f t="shared" si="39"/>
        <v>0.57339816527465348</v>
      </c>
      <c r="H548" s="15" t="str">
        <f t="shared" si="36"/>
        <v>RHBDDa70</v>
      </c>
      <c r="I548" s="233" t="s">
        <v>96</v>
      </c>
      <c r="J548" s="234" t="s">
        <v>97</v>
      </c>
    </row>
    <row r="549" spans="3:10" x14ac:dyDescent="0.3">
      <c r="C549" s="15" t="s">
        <v>94</v>
      </c>
      <c r="D549" s="232" t="s">
        <v>95</v>
      </c>
      <c r="E549" s="15">
        <f t="shared" si="34"/>
        <v>2035</v>
      </c>
      <c r="F549" s="235">
        <f t="shared" si="39"/>
        <v>0.54270021350664355</v>
      </c>
      <c r="G549" s="235">
        <f t="shared" si="39"/>
        <v>0.57187479076542225</v>
      </c>
      <c r="H549" s="15" t="str">
        <f t="shared" si="36"/>
        <v>RHBDDa70</v>
      </c>
      <c r="I549" s="233" t="s">
        <v>96</v>
      </c>
      <c r="J549" s="234" t="s">
        <v>97</v>
      </c>
    </row>
    <row r="550" spans="3:10" x14ac:dyDescent="0.3">
      <c r="C550" s="15" t="s">
        <v>94</v>
      </c>
      <c r="D550" s="232" t="s">
        <v>95</v>
      </c>
      <c r="E550" s="15">
        <f t="shared" ref="E550:E613" si="40">E70</f>
        <v>2036</v>
      </c>
      <c r="F550" s="235">
        <f t="shared" ref="F550:G565" si="41">F70*0.99</f>
        <v>0.54125455497306163</v>
      </c>
      <c r="G550" s="235">
        <f t="shared" si="41"/>
        <v>0.57035141625619101</v>
      </c>
      <c r="H550" s="15" t="str">
        <f t="shared" ref="H550:H613" si="42">H70</f>
        <v>RHBDDa70</v>
      </c>
      <c r="I550" s="233" t="s">
        <v>96</v>
      </c>
      <c r="J550" s="234" t="s">
        <v>97</v>
      </c>
    </row>
    <row r="551" spans="3:10" x14ac:dyDescent="0.3">
      <c r="C551" s="15" t="s">
        <v>94</v>
      </c>
      <c r="D551" s="232" t="s">
        <v>95</v>
      </c>
      <c r="E551" s="15">
        <f t="shared" si="40"/>
        <v>2037</v>
      </c>
      <c r="F551" s="235">
        <f t="shared" si="41"/>
        <v>0.53980889643947982</v>
      </c>
      <c r="G551" s="235">
        <f t="shared" si="41"/>
        <v>0.56882804174695978</v>
      </c>
      <c r="H551" s="15" t="str">
        <f t="shared" si="42"/>
        <v>RHBDDa70</v>
      </c>
      <c r="I551" s="233" t="s">
        <v>96</v>
      </c>
      <c r="J551" s="234" t="s">
        <v>97</v>
      </c>
    </row>
    <row r="552" spans="3:10" x14ac:dyDescent="0.3">
      <c r="C552" s="15" t="s">
        <v>94</v>
      </c>
      <c r="D552" s="232" t="s">
        <v>95</v>
      </c>
      <c r="E552" s="15">
        <f t="shared" si="40"/>
        <v>2038</v>
      </c>
      <c r="F552" s="235">
        <f t="shared" si="41"/>
        <v>0.53836323790589791</v>
      </c>
      <c r="G552" s="235">
        <f t="shared" si="41"/>
        <v>0.56730466723772854</v>
      </c>
      <c r="H552" s="15" t="str">
        <f t="shared" si="42"/>
        <v>RHBDDa70</v>
      </c>
      <c r="I552" s="233" t="s">
        <v>96</v>
      </c>
      <c r="J552" s="234" t="s">
        <v>97</v>
      </c>
    </row>
    <row r="553" spans="3:10" x14ac:dyDescent="0.3">
      <c r="C553" s="15" t="s">
        <v>94</v>
      </c>
      <c r="D553" s="232" t="s">
        <v>95</v>
      </c>
      <c r="E553" s="15">
        <f t="shared" si="40"/>
        <v>2039</v>
      </c>
      <c r="F553" s="235">
        <f t="shared" si="41"/>
        <v>0.5369175793723161</v>
      </c>
      <c r="G553" s="235">
        <f t="shared" si="41"/>
        <v>0.56578129272849731</v>
      </c>
      <c r="H553" s="15" t="str">
        <f t="shared" si="42"/>
        <v>RHBDDa70</v>
      </c>
      <c r="I553" s="233" t="s">
        <v>96</v>
      </c>
      <c r="J553" s="234" t="s">
        <v>97</v>
      </c>
    </row>
    <row r="554" spans="3:10" x14ac:dyDescent="0.3">
      <c r="C554" s="15" t="s">
        <v>94</v>
      </c>
      <c r="D554" s="232" t="s">
        <v>95</v>
      </c>
      <c r="E554" s="15">
        <f t="shared" si="40"/>
        <v>2040</v>
      </c>
      <c r="F554" s="235">
        <f t="shared" si="41"/>
        <v>0.53547192083873429</v>
      </c>
      <c r="G554" s="235">
        <f t="shared" si="41"/>
        <v>0.56425791821926607</v>
      </c>
      <c r="H554" s="15" t="str">
        <f t="shared" si="42"/>
        <v>RHBDDa70</v>
      </c>
      <c r="I554" s="233" t="s">
        <v>96</v>
      </c>
      <c r="J554" s="234" t="s">
        <v>97</v>
      </c>
    </row>
    <row r="555" spans="3:10" x14ac:dyDescent="0.3">
      <c r="C555" s="15" t="s">
        <v>94</v>
      </c>
      <c r="D555" s="232" t="s">
        <v>95</v>
      </c>
      <c r="E555" s="15">
        <f t="shared" si="40"/>
        <v>2041</v>
      </c>
      <c r="F555" s="235">
        <f t="shared" si="41"/>
        <v>0.53402626230515238</v>
      </c>
      <c r="G555" s="235">
        <f t="shared" si="41"/>
        <v>0.56273454371003484</v>
      </c>
      <c r="H555" s="15" t="str">
        <f t="shared" si="42"/>
        <v>RHBDDa70</v>
      </c>
      <c r="I555" s="233" t="s">
        <v>96</v>
      </c>
      <c r="J555" s="234" t="s">
        <v>97</v>
      </c>
    </row>
    <row r="556" spans="3:10" x14ac:dyDescent="0.3">
      <c r="C556" s="15" t="s">
        <v>94</v>
      </c>
      <c r="D556" s="232" t="s">
        <v>95</v>
      </c>
      <c r="E556" s="15">
        <f t="shared" si="40"/>
        <v>2042</v>
      </c>
      <c r="F556" s="235">
        <f t="shared" si="41"/>
        <v>0.53258060377157057</v>
      </c>
      <c r="G556" s="235">
        <f t="shared" si="41"/>
        <v>0.56121116920080361</v>
      </c>
      <c r="H556" s="15" t="str">
        <f t="shared" si="42"/>
        <v>RHBDDa70</v>
      </c>
      <c r="I556" s="233" t="s">
        <v>96</v>
      </c>
      <c r="J556" s="234" t="s">
        <v>97</v>
      </c>
    </row>
    <row r="557" spans="3:10" x14ac:dyDescent="0.3">
      <c r="C557" s="15" t="s">
        <v>94</v>
      </c>
      <c r="D557" s="232" t="s">
        <v>95</v>
      </c>
      <c r="E557" s="15">
        <f t="shared" si="40"/>
        <v>2043</v>
      </c>
      <c r="F557" s="235">
        <f t="shared" si="41"/>
        <v>0.53113494523798865</v>
      </c>
      <c r="G557" s="235">
        <f t="shared" si="41"/>
        <v>0.55968779469157237</v>
      </c>
      <c r="H557" s="15" t="str">
        <f t="shared" si="42"/>
        <v>RHBDDa70</v>
      </c>
      <c r="I557" s="233" t="s">
        <v>96</v>
      </c>
      <c r="J557" s="234" t="s">
        <v>97</v>
      </c>
    </row>
    <row r="558" spans="3:10" x14ac:dyDescent="0.3">
      <c r="C558" s="15" t="s">
        <v>94</v>
      </c>
      <c r="D558" s="232" t="s">
        <v>95</v>
      </c>
      <c r="E558" s="15">
        <f t="shared" si="40"/>
        <v>2044</v>
      </c>
      <c r="F558" s="235">
        <f t="shared" si="41"/>
        <v>0.52968928670440685</v>
      </c>
      <c r="G558" s="235">
        <f t="shared" si="41"/>
        <v>0.55816442018234114</v>
      </c>
      <c r="H558" s="15" t="str">
        <f t="shared" si="42"/>
        <v>RHBDDa70</v>
      </c>
      <c r="I558" s="233" t="s">
        <v>96</v>
      </c>
      <c r="J558" s="234" t="s">
        <v>97</v>
      </c>
    </row>
    <row r="559" spans="3:10" x14ac:dyDescent="0.3">
      <c r="C559" s="15" t="s">
        <v>94</v>
      </c>
      <c r="D559" s="232" t="s">
        <v>95</v>
      </c>
      <c r="E559" s="15">
        <f t="shared" si="40"/>
        <v>2045</v>
      </c>
      <c r="F559" s="235">
        <f t="shared" si="41"/>
        <v>0.52824362817082504</v>
      </c>
      <c r="G559" s="235">
        <f t="shared" si="41"/>
        <v>0.5566410456731099</v>
      </c>
      <c r="H559" s="15" t="str">
        <f t="shared" si="42"/>
        <v>RHBDDa70</v>
      </c>
      <c r="I559" s="233" t="s">
        <v>96</v>
      </c>
      <c r="J559" s="234" t="s">
        <v>97</v>
      </c>
    </row>
    <row r="560" spans="3:10" x14ac:dyDescent="0.3">
      <c r="C560" s="15" t="s">
        <v>94</v>
      </c>
      <c r="D560" s="232" t="s">
        <v>95</v>
      </c>
      <c r="E560" s="15">
        <f t="shared" si="40"/>
        <v>2046</v>
      </c>
      <c r="F560" s="235">
        <f t="shared" si="41"/>
        <v>0.52679796963724312</v>
      </c>
      <c r="G560" s="235">
        <f t="shared" si="41"/>
        <v>0.55511767116387867</v>
      </c>
      <c r="H560" s="15" t="str">
        <f t="shared" si="42"/>
        <v>RHBDDa70</v>
      </c>
      <c r="I560" s="233" t="s">
        <v>96</v>
      </c>
      <c r="J560" s="234" t="s">
        <v>97</v>
      </c>
    </row>
    <row r="561" spans="3:10" x14ac:dyDescent="0.3">
      <c r="C561" s="15" t="s">
        <v>94</v>
      </c>
      <c r="D561" s="232" t="s">
        <v>95</v>
      </c>
      <c r="E561" s="15">
        <f t="shared" si="40"/>
        <v>2047</v>
      </c>
      <c r="F561" s="235">
        <f t="shared" si="41"/>
        <v>0.52535231110366132</v>
      </c>
      <c r="G561" s="235">
        <f t="shared" si="41"/>
        <v>0.55359429665464743</v>
      </c>
      <c r="H561" s="15" t="str">
        <f t="shared" si="42"/>
        <v>RHBDDa70</v>
      </c>
      <c r="I561" s="233" t="s">
        <v>96</v>
      </c>
      <c r="J561" s="234" t="s">
        <v>97</v>
      </c>
    </row>
    <row r="562" spans="3:10" x14ac:dyDescent="0.3">
      <c r="C562" s="15" t="s">
        <v>94</v>
      </c>
      <c r="D562" s="232" t="s">
        <v>95</v>
      </c>
      <c r="E562" s="15">
        <f t="shared" si="40"/>
        <v>2048</v>
      </c>
      <c r="F562" s="235">
        <f t="shared" si="41"/>
        <v>0.52390665257007951</v>
      </c>
      <c r="G562" s="235">
        <f t="shared" si="41"/>
        <v>0.55207092214541609</v>
      </c>
      <c r="H562" s="15" t="str">
        <f t="shared" si="42"/>
        <v>RHBDDa70</v>
      </c>
      <c r="I562" s="233" t="s">
        <v>96</v>
      </c>
      <c r="J562" s="234" t="s">
        <v>97</v>
      </c>
    </row>
    <row r="563" spans="3:10" x14ac:dyDescent="0.3">
      <c r="C563" s="15" t="s">
        <v>94</v>
      </c>
      <c r="D563" s="232" t="s">
        <v>95</v>
      </c>
      <c r="E563" s="15">
        <f t="shared" si="40"/>
        <v>2049</v>
      </c>
      <c r="F563" s="235">
        <f t="shared" si="41"/>
        <v>0.52246099403649759</v>
      </c>
      <c r="G563" s="235">
        <f t="shared" si="41"/>
        <v>0.55054754763618485</v>
      </c>
      <c r="H563" s="15" t="str">
        <f t="shared" si="42"/>
        <v>RHBDDa70</v>
      </c>
      <c r="I563" s="233" t="s">
        <v>96</v>
      </c>
      <c r="J563" s="234" t="s">
        <v>97</v>
      </c>
    </row>
    <row r="564" spans="3:10" x14ac:dyDescent="0.3">
      <c r="C564" s="15" t="s">
        <v>94</v>
      </c>
      <c r="D564" s="232" t="s">
        <v>95</v>
      </c>
      <c r="E564" s="15">
        <f t="shared" si="40"/>
        <v>2050</v>
      </c>
      <c r="F564" s="235">
        <f t="shared" si="41"/>
        <v>0.52101533550291579</v>
      </c>
      <c r="G564" s="235">
        <f t="shared" si="41"/>
        <v>0.54902417312695362</v>
      </c>
      <c r="H564" s="15" t="str">
        <f t="shared" si="42"/>
        <v>RHBDDa70</v>
      </c>
      <c r="I564" s="233" t="s">
        <v>96</v>
      </c>
      <c r="J564" s="234" t="s">
        <v>97</v>
      </c>
    </row>
    <row r="565" spans="3:10" x14ac:dyDescent="0.3">
      <c r="C565" s="15" t="s">
        <v>94</v>
      </c>
      <c r="D565" s="232" t="s">
        <v>95</v>
      </c>
      <c r="E565" s="15">
        <f t="shared" si="40"/>
        <v>2011</v>
      </c>
      <c r="F565" s="235">
        <f t="shared" si="41"/>
        <v>1.5276300952910129</v>
      </c>
      <c r="G565" s="235">
        <f t="shared" si="41"/>
        <v>1.6097527131354568</v>
      </c>
      <c r="H565" s="15" t="str">
        <f t="shared" si="42"/>
        <v>RHBCDb70</v>
      </c>
      <c r="I565" s="233" t="s">
        <v>96</v>
      </c>
      <c r="J565" s="234" t="s">
        <v>97</v>
      </c>
    </row>
    <row r="566" spans="3:10" x14ac:dyDescent="0.3">
      <c r="C566" s="15" t="s">
        <v>94</v>
      </c>
      <c r="D566" s="232" t="s">
        <v>95</v>
      </c>
      <c r="E566" s="15">
        <f t="shared" si="40"/>
        <v>2012</v>
      </c>
      <c r="F566" s="235">
        <f t="shared" ref="F566:G581" si="43">F86*0.99</f>
        <v>1.5241084462791161</v>
      </c>
      <c r="G566" s="235">
        <f t="shared" si="43"/>
        <v>1.6060417466723802</v>
      </c>
      <c r="H566" s="15" t="str">
        <f t="shared" si="42"/>
        <v>RHBCDb70</v>
      </c>
      <c r="I566" s="233" t="s">
        <v>96</v>
      </c>
      <c r="J566" s="234" t="s">
        <v>97</v>
      </c>
    </row>
    <row r="567" spans="3:10" x14ac:dyDescent="0.3">
      <c r="C567" s="15" t="s">
        <v>94</v>
      </c>
      <c r="D567" s="232" t="s">
        <v>95</v>
      </c>
      <c r="E567" s="15">
        <f t="shared" si="40"/>
        <v>2013</v>
      </c>
      <c r="F567" s="235">
        <f t="shared" si="43"/>
        <v>1.5205867972672193</v>
      </c>
      <c r="G567" s="235">
        <f t="shared" si="43"/>
        <v>1.6023307802093034</v>
      </c>
      <c r="H567" s="15" t="str">
        <f t="shared" si="42"/>
        <v>RHBCDb70</v>
      </c>
      <c r="I567" s="233" t="s">
        <v>96</v>
      </c>
      <c r="J567" s="234" t="s">
        <v>97</v>
      </c>
    </row>
    <row r="568" spans="3:10" x14ac:dyDescent="0.3">
      <c r="C568" s="15" t="s">
        <v>94</v>
      </c>
      <c r="D568" s="232" t="s">
        <v>95</v>
      </c>
      <c r="E568" s="15">
        <f t="shared" si="40"/>
        <v>2014</v>
      </c>
      <c r="F568" s="235">
        <f t="shared" si="43"/>
        <v>1.5170651482553226</v>
      </c>
      <c r="G568" s="235">
        <f t="shared" si="43"/>
        <v>1.5986198137462266</v>
      </c>
      <c r="H568" s="15" t="str">
        <f t="shared" si="42"/>
        <v>RHBCDb70</v>
      </c>
      <c r="I568" s="233" t="s">
        <v>96</v>
      </c>
      <c r="J568" s="234" t="s">
        <v>97</v>
      </c>
    </row>
    <row r="569" spans="3:10" x14ac:dyDescent="0.3">
      <c r="C569" s="15" t="s">
        <v>94</v>
      </c>
      <c r="D569" s="232" t="s">
        <v>95</v>
      </c>
      <c r="E569" s="15">
        <f t="shared" si="40"/>
        <v>2015</v>
      </c>
      <c r="F569" s="235">
        <f t="shared" si="43"/>
        <v>1.5135434992434258</v>
      </c>
      <c r="G569" s="235">
        <f t="shared" si="43"/>
        <v>1.5949088472831501</v>
      </c>
      <c r="H569" s="15" t="str">
        <f t="shared" si="42"/>
        <v>RHBCDb70</v>
      </c>
      <c r="I569" s="233" t="s">
        <v>96</v>
      </c>
      <c r="J569" s="234" t="s">
        <v>97</v>
      </c>
    </row>
    <row r="570" spans="3:10" x14ac:dyDescent="0.3">
      <c r="C570" s="15" t="s">
        <v>94</v>
      </c>
      <c r="D570" s="232" t="s">
        <v>95</v>
      </c>
      <c r="E570" s="15">
        <f t="shared" si="40"/>
        <v>2016</v>
      </c>
      <c r="F570" s="235">
        <f t="shared" si="43"/>
        <v>1.5097156198826687</v>
      </c>
      <c r="G570" s="235">
        <f t="shared" si="43"/>
        <v>1.5908751880841538</v>
      </c>
      <c r="H570" s="15" t="str">
        <f t="shared" si="42"/>
        <v>RHBCDb70</v>
      </c>
      <c r="I570" s="233" t="s">
        <v>96</v>
      </c>
      <c r="J570" s="234" t="s">
        <v>97</v>
      </c>
    </row>
    <row r="571" spans="3:10" x14ac:dyDescent="0.3">
      <c r="C571" s="15" t="s">
        <v>94</v>
      </c>
      <c r="D571" s="232" t="s">
        <v>95</v>
      </c>
      <c r="E571" s="15">
        <f t="shared" si="40"/>
        <v>2017</v>
      </c>
      <c r="F571" s="235">
        <f t="shared" si="43"/>
        <v>1.5058877405219113</v>
      </c>
      <c r="G571" s="235">
        <f t="shared" si="43"/>
        <v>1.5868415288851574</v>
      </c>
      <c r="H571" s="15" t="str">
        <f t="shared" si="42"/>
        <v>RHBCDb70</v>
      </c>
      <c r="I571" s="233" t="s">
        <v>96</v>
      </c>
      <c r="J571" s="234" t="s">
        <v>97</v>
      </c>
    </row>
    <row r="572" spans="3:10" x14ac:dyDescent="0.3">
      <c r="C572" s="15" t="s">
        <v>94</v>
      </c>
      <c r="D572" s="232" t="s">
        <v>95</v>
      </c>
      <c r="E572" s="15">
        <f t="shared" si="40"/>
        <v>2018</v>
      </c>
      <c r="F572" s="235">
        <f t="shared" si="43"/>
        <v>1.502059861161154</v>
      </c>
      <c r="G572" s="235">
        <f t="shared" si="43"/>
        <v>1.5828078696861612</v>
      </c>
      <c r="H572" s="15" t="str">
        <f t="shared" si="42"/>
        <v>RHBCDb70</v>
      </c>
      <c r="I572" s="233" t="s">
        <v>96</v>
      </c>
      <c r="J572" s="234" t="s">
        <v>97</v>
      </c>
    </row>
    <row r="573" spans="3:10" x14ac:dyDescent="0.3">
      <c r="C573" s="15" t="s">
        <v>94</v>
      </c>
      <c r="D573" s="232" t="s">
        <v>95</v>
      </c>
      <c r="E573" s="15">
        <f t="shared" si="40"/>
        <v>2019</v>
      </c>
      <c r="F573" s="235">
        <f t="shared" si="43"/>
        <v>1.4982319818003966</v>
      </c>
      <c r="G573" s="235">
        <f t="shared" si="43"/>
        <v>1.5787742104871649</v>
      </c>
      <c r="H573" s="15" t="str">
        <f t="shared" si="42"/>
        <v>RHBCDb70</v>
      </c>
      <c r="I573" s="233" t="s">
        <v>96</v>
      </c>
      <c r="J573" s="234" t="s">
        <v>97</v>
      </c>
    </row>
    <row r="574" spans="3:10" x14ac:dyDescent="0.3">
      <c r="C574" s="15" t="s">
        <v>94</v>
      </c>
      <c r="D574" s="232" t="s">
        <v>95</v>
      </c>
      <c r="E574" s="15">
        <f t="shared" si="40"/>
        <v>2020</v>
      </c>
      <c r="F574" s="235">
        <f t="shared" si="43"/>
        <v>1.4944041024396395</v>
      </c>
      <c r="G574" s="235">
        <f t="shared" si="43"/>
        <v>1.5747405512881687</v>
      </c>
      <c r="H574" s="15" t="str">
        <f t="shared" si="42"/>
        <v>RHBCDb70</v>
      </c>
      <c r="I574" s="233" t="s">
        <v>96</v>
      </c>
      <c r="J574" s="234" t="s">
        <v>97</v>
      </c>
    </row>
    <row r="575" spans="3:10" x14ac:dyDescent="0.3">
      <c r="C575" s="15" t="s">
        <v>94</v>
      </c>
      <c r="D575" s="232" t="s">
        <v>95</v>
      </c>
      <c r="E575" s="15">
        <f t="shared" si="40"/>
        <v>2021</v>
      </c>
      <c r="F575" s="235">
        <f t="shared" si="43"/>
        <v>1.4905762230788822</v>
      </c>
      <c r="G575" s="235">
        <f t="shared" si="43"/>
        <v>1.5707068920891725</v>
      </c>
      <c r="H575" s="15" t="str">
        <f t="shared" si="42"/>
        <v>RHBCDb70</v>
      </c>
      <c r="I575" s="233" t="s">
        <v>96</v>
      </c>
      <c r="J575" s="234" t="s">
        <v>97</v>
      </c>
    </row>
    <row r="576" spans="3:10" x14ac:dyDescent="0.3">
      <c r="C576" s="15" t="s">
        <v>94</v>
      </c>
      <c r="D576" s="232" t="s">
        <v>95</v>
      </c>
      <c r="E576" s="15">
        <f t="shared" si="40"/>
        <v>2022</v>
      </c>
      <c r="F576" s="235">
        <f t="shared" si="43"/>
        <v>1.4867483437181248</v>
      </c>
      <c r="G576" s="235">
        <f t="shared" si="43"/>
        <v>1.5666732328901762</v>
      </c>
      <c r="H576" s="15" t="str">
        <f t="shared" si="42"/>
        <v>RHBCDb70</v>
      </c>
      <c r="I576" s="233" t="s">
        <v>96</v>
      </c>
      <c r="J576" s="234" t="s">
        <v>97</v>
      </c>
    </row>
    <row r="577" spans="3:10" x14ac:dyDescent="0.3">
      <c r="C577" s="15" t="s">
        <v>94</v>
      </c>
      <c r="D577" s="232" t="s">
        <v>95</v>
      </c>
      <c r="E577" s="15">
        <f t="shared" si="40"/>
        <v>2023</v>
      </c>
      <c r="F577" s="235">
        <f t="shared" si="43"/>
        <v>1.4829204643573677</v>
      </c>
      <c r="G577" s="235">
        <f t="shared" si="43"/>
        <v>1.5626395736911798</v>
      </c>
      <c r="H577" s="15" t="str">
        <f t="shared" si="42"/>
        <v>RHBCDb70</v>
      </c>
      <c r="I577" s="233" t="s">
        <v>96</v>
      </c>
      <c r="J577" s="234" t="s">
        <v>97</v>
      </c>
    </row>
    <row r="578" spans="3:10" x14ac:dyDescent="0.3">
      <c r="C578" s="15" t="s">
        <v>94</v>
      </c>
      <c r="D578" s="232" t="s">
        <v>95</v>
      </c>
      <c r="E578" s="15">
        <f t="shared" si="40"/>
        <v>2024</v>
      </c>
      <c r="F578" s="235">
        <f t="shared" si="43"/>
        <v>1.4790925849966103</v>
      </c>
      <c r="G578" s="235">
        <f t="shared" si="43"/>
        <v>1.5586059144921836</v>
      </c>
      <c r="H578" s="15" t="str">
        <f t="shared" si="42"/>
        <v>RHBCDb70</v>
      </c>
      <c r="I578" s="233" t="s">
        <v>96</v>
      </c>
      <c r="J578" s="234" t="s">
        <v>97</v>
      </c>
    </row>
    <row r="579" spans="3:10" x14ac:dyDescent="0.3">
      <c r="C579" s="15" t="s">
        <v>94</v>
      </c>
      <c r="D579" s="232" t="s">
        <v>95</v>
      </c>
      <c r="E579" s="15">
        <f t="shared" si="40"/>
        <v>2025</v>
      </c>
      <c r="F579" s="235">
        <f t="shared" si="43"/>
        <v>1.475264705635853</v>
      </c>
      <c r="G579" s="235">
        <f t="shared" si="43"/>
        <v>1.5545722552931873</v>
      </c>
      <c r="H579" s="15" t="str">
        <f t="shared" si="42"/>
        <v>RHBCDb70</v>
      </c>
      <c r="I579" s="233" t="s">
        <v>96</v>
      </c>
      <c r="J579" s="234" t="s">
        <v>97</v>
      </c>
    </row>
    <row r="580" spans="3:10" x14ac:dyDescent="0.3">
      <c r="C580" s="15" t="s">
        <v>94</v>
      </c>
      <c r="D580" s="232" t="s">
        <v>95</v>
      </c>
      <c r="E580" s="15">
        <f t="shared" si="40"/>
        <v>2026</v>
      </c>
      <c r="F580" s="235">
        <f t="shared" si="43"/>
        <v>1.4714368262750956</v>
      </c>
      <c r="G580" s="235">
        <f t="shared" si="43"/>
        <v>1.5505385960941911</v>
      </c>
      <c r="H580" s="15" t="str">
        <f t="shared" si="42"/>
        <v>RHBCDb70</v>
      </c>
      <c r="I580" s="233" t="s">
        <v>96</v>
      </c>
      <c r="J580" s="234" t="s">
        <v>97</v>
      </c>
    </row>
    <row r="581" spans="3:10" x14ac:dyDescent="0.3">
      <c r="C581" s="15" t="s">
        <v>94</v>
      </c>
      <c r="D581" s="232" t="s">
        <v>95</v>
      </c>
      <c r="E581" s="15">
        <f t="shared" si="40"/>
        <v>2027</v>
      </c>
      <c r="F581" s="235">
        <f t="shared" si="43"/>
        <v>1.4676089469143385</v>
      </c>
      <c r="G581" s="235">
        <f t="shared" si="43"/>
        <v>1.5465049368951949</v>
      </c>
      <c r="H581" s="15" t="str">
        <f t="shared" si="42"/>
        <v>RHBCDb70</v>
      </c>
      <c r="I581" s="233" t="s">
        <v>96</v>
      </c>
      <c r="J581" s="234" t="s">
        <v>97</v>
      </c>
    </row>
    <row r="582" spans="3:10" x14ac:dyDescent="0.3">
      <c r="C582" s="15" t="s">
        <v>94</v>
      </c>
      <c r="D582" s="232" t="s">
        <v>95</v>
      </c>
      <c r="E582" s="15">
        <f t="shared" si="40"/>
        <v>2028</v>
      </c>
      <c r="F582" s="235">
        <f t="shared" ref="F582:G597" si="44">F102*0.99</f>
        <v>1.4637810675535812</v>
      </c>
      <c r="G582" s="235">
        <f t="shared" si="44"/>
        <v>1.5424712776961984</v>
      </c>
      <c r="H582" s="15" t="str">
        <f t="shared" si="42"/>
        <v>RHBCDb70</v>
      </c>
      <c r="I582" s="233" t="s">
        <v>96</v>
      </c>
      <c r="J582" s="234" t="s">
        <v>97</v>
      </c>
    </row>
    <row r="583" spans="3:10" x14ac:dyDescent="0.3">
      <c r="C583" s="15" t="s">
        <v>94</v>
      </c>
      <c r="D583" s="232" t="s">
        <v>95</v>
      </c>
      <c r="E583" s="15">
        <f t="shared" si="40"/>
        <v>2029</v>
      </c>
      <c r="F583" s="235">
        <f t="shared" si="44"/>
        <v>1.4599531881928238</v>
      </c>
      <c r="G583" s="235">
        <f t="shared" si="44"/>
        <v>1.5384376184972022</v>
      </c>
      <c r="H583" s="15" t="str">
        <f t="shared" si="42"/>
        <v>RHBCDb70</v>
      </c>
      <c r="I583" s="233" t="s">
        <v>96</v>
      </c>
      <c r="J583" s="234" t="s">
        <v>97</v>
      </c>
    </row>
    <row r="584" spans="3:10" x14ac:dyDescent="0.3">
      <c r="C584" s="15" t="s">
        <v>94</v>
      </c>
      <c r="D584" s="232" t="s">
        <v>95</v>
      </c>
      <c r="E584" s="15">
        <f t="shared" si="40"/>
        <v>2030</v>
      </c>
      <c r="F584" s="235">
        <f t="shared" si="44"/>
        <v>1.4561253088320667</v>
      </c>
      <c r="G584" s="235">
        <f t="shared" si="44"/>
        <v>1.5344039592982059</v>
      </c>
      <c r="H584" s="15" t="str">
        <f t="shared" si="42"/>
        <v>RHBCDb70</v>
      </c>
      <c r="I584" s="233" t="s">
        <v>96</v>
      </c>
      <c r="J584" s="234" t="s">
        <v>97</v>
      </c>
    </row>
    <row r="585" spans="3:10" x14ac:dyDescent="0.3">
      <c r="C585" s="15" t="s">
        <v>94</v>
      </c>
      <c r="D585" s="232" t="s">
        <v>95</v>
      </c>
      <c r="E585" s="15">
        <f t="shared" si="40"/>
        <v>2031</v>
      </c>
      <c r="F585" s="235">
        <f t="shared" si="44"/>
        <v>1.4522974294713094</v>
      </c>
      <c r="G585" s="235">
        <f t="shared" si="44"/>
        <v>1.5303703000992097</v>
      </c>
      <c r="H585" s="15" t="str">
        <f t="shared" si="42"/>
        <v>RHBCDb70</v>
      </c>
      <c r="I585" s="233" t="s">
        <v>96</v>
      </c>
      <c r="J585" s="234" t="s">
        <v>97</v>
      </c>
    </row>
    <row r="586" spans="3:10" x14ac:dyDescent="0.3">
      <c r="C586" s="15" t="s">
        <v>94</v>
      </c>
      <c r="D586" s="232" t="s">
        <v>95</v>
      </c>
      <c r="E586" s="15">
        <f t="shared" si="40"/>
        <v>2032</v>
      </c>
      <c r="F586" s="235">
        <f t="shared" si="44"/>
        <v>1.448469550110552</v>
      </c>
      <c r="G586" s="235">
        <f t="shared" si="44"/>
        <v>1.5263366409002135</v>
      </c>
      <c r="H586" s="15" t="str">
        <f t="shared" si="42"/>
        <v>RHBCDb70</v>
      </c>
      <c r="I586" s="233" t="s">
        <v>96</v>
      </c>
      <c r="J586" s="234" t="s">
        <v>97</v>
      </c>
    </row>
    <row r="587" spans="3:10" x14ac:dyDescent="0.3">
      <c r="C587" s="15" t="s">
        <v>94</v>
      </c>
      <c r="D587" s="232" t="s">
        <v>95</v>
      </c>
      <c r="E587" s="15">
        <f t="shared" si="40"/>
        <v>2033</v>
      </c>
      <c r="F587" s="235">
        <f t="shared" si="44"/>
        <v>1.4446416707497947</v>
      </c>
      <c r="G587" s="235">
        <f t="shared" si="44"/>
        <v>1.5223029817012173</v>
      </c>
      <c r="H587" s="15" t="str">
        <f t="shared" si="42"/>
        <v>RHBCDb70</v>
      </c>
      <c r="I587" s="233" t="s">
        <v>96</v>
      </c>
      <c r="J587" s="234" t="s">
        <v>97</v>
      </c>
    </row>
    <row r="588" spans="3:10" x14ac:dyDescent="0.3">
      <c r="C588" s="15" t="s">
        <v>94</v>
      </c>
      <c r="D588" s="232" t="s">
        <v>95</v>
      </c>
      <c r="E588" s="15">
        <f t="shared" si="40"/>
        <v>2034</v>
      </c>
      <c r="F588" s="235">
        <f t="shared" si="44"/>
        <v>1.4408137913890375</v>
      </c>
      <c r="G588" s="235">
        <f t="shared" si="44"/>
        <v>1.5182693225022208</v>
      </c>
      <c r="H588" s="15" t="str">
        <f t="shared" si="42"/>
        <v>RHBCDb70</v>
      </c>
      <c r="I588" s="233" t="s">
        <v>96</v>
      </c>
      <c r="J588" s="234" t="s">
        <v>97</v>
      </c>
    </row>
    <row r="589" spans="3:10" x14ac:dyDescent="0.3">
      <c r="C589" s="15" t="s">
        <v>94</v>
      </c>
      <c r="D589" s="232" t="s">
        <v>95</v>
      </c>
      <c r="E589" s="15">
        <f t="shared" si="40"/>
        <v>2035</v>
      </c>
      <c r="F589" s="235">
        <f t="shared" si="44"/>
        <v>1.4369859120282802</v>
      </c>
      <c r="G589" s="235">
        <f t="shared" si="44"/>
        <v>1.5142356633032246</v>
      </c>
      <c r="H589" s="15" t="str">
        <f t="shared" si="42"/>
        <v>RHBCDb70</v>
      </c>
      <c r="I589" s="233" t="s">
        <v>96</v>
      </c>
      <c r="J589" s="234" t="s">
        <v>97</v>
      </c>
    </row>
    <row r="590" spans="3:10" x14ac:dyDescent="0.3">
      <c r="C590" s="15" t="s">
        <v>94</v>
      </c>
      <c r="D590" s="232" t="s">
        <v>95</v>
      </c>
      <c r="E590" s="15">
        <f t="shared" si="40"/>
        <v>2036</v>
      </c>
      <c r="F590" s="235">
        <f t="shared" si="44"/>
        <v>1.4331580326675228</v>
      </c>
      <c r="G590" s="235">
        <f t="shared" si="44"/>
        <v>1.5102020041042283</v>
      </c>
      <c r="H590" s="15" t="str">
        <f t="shared" si="42"/>
        <v>RHBCDb70</v>
      </c>
      <c r="I590" s="233" t="s">
        <v>96</v>
      </c>
      <c r="J590" s="234" t="s">
        <v>97</v>
      </c>
    </row>
    <row r="591" spans="3:10" x14ac:dyDescent="0.3">
      <c r="C591" s="15" t="s">
        <v>94</v>
      </c>
      <c r="D591" s="232" t="s">
        <v>95</v>
      </c>
      <c r="E591" s="15">
        <f t="shared" si="40"/>
        <v>2037</v>
      </c>
      <c r="F591" s="235">
        <f t="shared" si="44"/>
        <v>1.4293301533067657</v>
      </c>
      <c r="G591" s="235">
        <f t="shared" si="44"/>
        <v>1.5061683449052321</v>
      </c>
      <c r="H591" s="15" t="str">
        <f t="shared" si="42"/>
        <v>RHBCDb70</v>
      </c>
      <c r="I591" s="233" t="s">
        <v>96</v>
      </c>
      <c r="J591" s="234" t="s">
        <v>97</v>
      </c>
    </row>
    <row r="592" spans="3:10" x14ac:dyDescent="0.3">
      <c r="C592" s="15" t="s">
        <v>94</v>
      </c>
      <c r="D592" s="232" t="s">
        <v>95</v>
      </c>
      <c r="E592" s="15">
        <f t="shared" si="40"/>
        <v>2038</v>
      </c>
      <c r="F592" s="235">
        <f t="shared" si="44"/>
        <v>1.4255022739460084</v>
      </c>
      <c r="G592" s="235">
        <f t="shared" si="44"/>
        <v>1.5021346857062359</v>
      </c>
      <c r="H592" s="15" t="str">
        <f t="shared" si="42"/>
        <v>RHBCDb70</v>
      </c>
      <c r="I592" s="233" t="s">
        <v>96</v>
      </c>
      <c r="J592" s="234" t="s">
        <v>97</v>
      </c>
    </row>
    <row r="593" spans="3:10" x14ac:dyDescent="0.3">
      <c r="C593" s="15" t="s">
        <v>94</v>
      </c>
      <c r="D593" s="232" t="s">
        <v>95</v>
      </c>
      <c r="E593" s="15">
        <f t="shared" si="40"/>
        <v>2039</v>
      </c>
      <c r="F593" s="235">
        <f t="shared" si="44"/>
        <v>1.421674394585251</v>
      </c>
      <c r="G593" s="235">
        <f t="shared" si="44"/>
        <v>1.4981010265072394</v>
      </c>
      <c r="H593" s="15" t="str">
        <f t="shared" si="42"/>
        <v>RHBCDb70</v>
      </c>
      <c r="I593" s="233" t="s">
        <v>96</v>
      </c>
      <c r="J593" s="234" t="s">
        <v>97</v>
      </c>
    </row>
    <row r="594" spans="3:10" x14ac:dyDescent="0.3">
      <c r="C594" s="15" t="s">
        <v>94</v>
      </c>
      <c r="D594" s="232" t="s">
        <v>95</v>
      </c>
      <c r="E594" s="15">
        <f t="shared" si="40"/>
        <v>2040</v>
      </c>
      <c r="F594" s="235">
        <f t="shared" si="44"/>
        <v>1.4178465152244937</v>
      </c>
      <c r="G594" s="235">
        <f t="shared" si="44"/>
        <v>1.4940673673082432</v>
      </c>
      <c r="H594" s="15" t="str">
        <f t="shared" si="42"/>
        <v>RHBCDb70</v>
      </c>
      <c r="I594" s="233" t="s">
        <v>96</v>
      </c>
      <c r="J594" s="234" t="s">
        <v>97</v>
      </c>
    </row>
    <row r="595" spans="3:10" x14ac:dyDescent="0.3">
      <c r="C595" s="15" t="s">
        <v>94</v>
      </c>
      <c r="D595" s="232" t="s">
        <v>95</v>
      </c>
      <c r="E595" s="15">
        <f t="shared" si="40"/>
        <v>2041</v>
      </c>
      <c r="F595" s="235">
        <f t="shared" si="44"/>
        <v>1.4140186358637366</v>
      </c>
      <c r="G595" s="235">
        <f t="shared" si="44"/>
        <v>1.490033708109247</v>
      </c>
      <c r="H595" s="15" t="str">
        <f t="shared" si="42"/>
        <v>RHBCDb70</v>
      </c>
      <c r="I595" s="233" t="s">
        <v>96</v>
      </c>
      <c r="J595" s="234" t="s">
        <v>97</v>
      </c>
    </row>
    <row r="596" spans="3:10" x14ac:dyDescent="0.3">
      <c r="C596" s="15" t="s">
        <v>94</v>
      </c>
      <c r="D596" s="232" t="s">
        <v>95</v>
      </c>
      <c r="E596" s="15">
        <f t="shared" si="40"/>
        <v>2042</v>
      </c>
      <c r="F596" s="235">
        <f t="shared" si="44"/>
        <v>1.4101907565029792</v>
      </c>
      <c r="G596" s="235">
        <f t="shared" si="44"/>
        <v>1.4860000489102507</v>
      </c>
      <c r="H596" s="15" t="str">
        <f t="shared" si="42"/>
        <v>RHBCDb70</v>
      </c>
      <c r="I596" s="233" t="s">
        <v>96</v>
      </c>
      <c r="J596" s="234" t="s">
        <v>97</v>
      </c>
    </row>
    <row r="597" spans="3:10" x14ac:dyDescent="0.3">
      <c r="C597" s="15" t="s">
        <v>94</v>
      </c>
      <c r="D597" s="232" t="s">
        <v>95</v>
      </c>
      <c r="E597" s="15">
        <f t="shared" si="40"/>
        <v>2043</v>
      </c>
      <c r="F597" s="235">
        <f t="shared" si="44"/>
        <v>1.4063628771422219</v>
      </c>
      <c r="G597" s="235">
        <f t="shared" si="44"/>
        <v>1.4819663897112545</v>
      </c>
      <c r="H597" s="15" t="str">
        <f t="shared" si="42"/>
        <v>RHBCDb70</v>
      </c>
      <c r="I597" s="233" t="s">
        <v>96</v>
      </c>
      <c r="J597" s="234" t="s">
        <v>97</v>
      </c>
    </row>
    <row r="598" spans="3:10" x14ac:dyDescent="0.3">
      <c r="C598" s="15" t="s">
        <v>94</v>
      </c>
      <c r="D598" s="232" t="s">
        <v>95</v>
      </c>
      <c r="E598" s="15">
        <f t="shared" si="40"/>
        <v>2044</v>
      </c>
      <c r="F598" s="235">
        <f t="shared" ref="F598:G613" si="45">F118*0.99</f>
        <v>1.4025349977814647</v>
      </c>
      <c r="G598" s="235">
        <f t="shared" si="45"/>
        <v>1.4779327305122583</v>
      </c>
      <c r="H598" s="15" t="str">
        <f t="shared" si="42"/>
        <v>RHBCDb70</v>
      </c>
      <c r="I598" s="233" t="s">
        <v>96</v>
      </c>
      <c r="J598" s="234" t="s">
        <v>97</v>
      </c>
    </row>
    <row r="599" spans="3:10" x14ac:dyDescent="0.3">
      <c r="C599" s="15" t="s">
        <v>94</v>
      </c>
      <c r="D599" s="232" t="s">
        <v>95</v>
      </c>
      <c r="E599" s="15">
        <f t="shared" si="40"/>
        <v>2045</v>
      </c>
      <c r="F599" s="235">
        <f t="shared" si="45"/>
        <v>1.3987071184207074</v>
      </c>
      <c r="G599" s="235">
        <f t="shared" si="45"/>
        <v>1.4738990713132618</v>
      </c>
      <c r="H599" s="15" t="str">
        <f t="shared" si="42"/>
        <v>RHBCDb70</v>
      </c>
      <c r="I599" s="233" t="s">
        <v>96</v>
      </c>
      <c r="J599" s="234" t="s">
        <v>97</v>
      </c>
    </row>
    <row r="600" spans="3:10" x14ac:dyDescent="0.3">
      <c r="C600" s="15" t="s">
        <v>94</v>
      </c>
      <c r="D600" s="232" t="s">
        <v>95</v>
      </c>
      <c r="E600" s="15">
        <f t="shared" si="40"/>
        <v>2046</v>
      </c>
      <c r="F600" s="235">
        <f t="shared" si="45"/>
        <v>1.39487923905995</v>
      </c>
      <c r="G600" s="235">
        <f t="shared" si="45"/>
        <v>1.4698654121142656</v>
      </c>
      <c r="H600" s="15" t="str">
        <f t="shared" si="42"/>
        <v>RHBCDb70</v>
      </c>
      <c r="I600" s="233" t="s">
        <v>96</v>
      </c>
      <c r="J600" s="234" t="s">
        <v>97</v>
      </c>
    </row>
    <row r="601" spans="3:10" x14ac:dyDescent="0.3">
      <c r="C601" s="15" t="s">
        <v>94</v>
      </c>
      <c r="D601" s="232" t="s">
        <v>95</v>
      </c>
      <c r="E601" s="15">
        <f t="shared" si="40"/>
        <v>2047</v>
      </c>
      <c r="F601" s="235">
        <f t="shared" si="45"/>
        <v>1.3910513596991929</v>
      </c>
      <c r="G601" s="235">
        <f t="shared" si="45"/>
        <v>1.4658317529152693</v>
      </c>
      <c r="H601" s="15" t="str">
        <f t="shared" si="42"/>
        <v>RHBCDb70</v>
      </c>
      <c r="I601" s="233" t="s">
        <v>96</v>
      </c>
      <c r="J601" s="234" t="s">
        <v>97</v>
      </c>
    </row>
    <row r="602" spans="3:10" x14ac:dyDescent="0.3">
      <c r="C602" s="15" t="s">
        <v>94</v>
      </c>
      <c r="D602" s="232" t="s">
        <v>95</v>
      </c>
      <c r="E602" s="15">
        <f t="shared" si="40"/>
        <v>2048</v>
      </c>
      <c r="F602" s="235">
        <f t="shared" si="45"/>
        <v>1.3872234803384356</v>
      </c>
      <c r="G602" s="235">
        <f t="shared" si="45"/>
        <v>1.4617980937162731</v>
      </c>
      <c r="H602" s="15" t="str">
        <f t="shared" si="42"/>
        <v>RHBCDb70</v>
      </c>
      <c r="I602" s="233" t="s">
        <v>96</v>
      </c>
      <c r="J602" s="234" t="s">
        <v>97</v>
      </c>
    </row>
    <row r="603" spans="3:10" x14ac:dyDescent="0.3">
      <c r="C603" s="15" t="s">
        <v>94</v>
      </c>
      <c r="D603" s="232" t="s">
        <v>95</v>
      </c>
      <c r="E603" s="15">
        <f t="shared" si="40"/>
        <v>2049</v>
      </c>
      <c r="F603" s="235">
        <f t="shared" si="45"/>
        <v>1.3833956009776782</v>
      </c>
      <c r="G603" s="235">
        <f t="shared" si="45"/>
        <v>1.4577644345172769</v>
      </c>
      <c r="H603" s="15" t="str">
        <f t="shared" si="42"/>
        <v>RHBCDb70</v>
      </c>
      <c r="I603" s="233" t="s">
        <v>96</v>
      </c>
      <c r="J603" s="234" t="s">
        <v>97</v>
      </c>
    </row>
    <row r="604" spans="3:10" x14ac:dyDescent="0.3">
      <c r="C604" s="15" t="s">
        <v>94</v>
      </c>
      <c r="D604" s="232" t="s">
        <v>95</v>
      </c>
      <c r="E604" s="15">
        <f t="shared" si="40"/>
        <v>2050</v>
      </c>
      <c r="F604" s="235">
        <f t="shared" si="45"/>
        <v>1.3795677216169209</v>
      </c>
      <c r="G604" s="235">
        <f t="shared" si="45"/>
        <v>1.4537307753182807</v>
      </c>
      <c r="H604" s="15" t="str">
        <f t="shared" si="42"/>
        <v>RHBCDb70</v>
      </c>
      <c r="I604" s="233" t="s">
        <v>96</v>
      </c>
      <c r="J604" s="234" t="s">
        <v>97</v>
      </c>
    </row>
    <row r="605" spans="3:10" x14ac:dyDescent="0.3">
      <c r="C605" s="15" t="s">
        <v>94</v>
      </c>
      <c r="D605" s="232" t="s">
        <v>95</v>
      </c>
      <c r="E605" s="15">
        <f t="shared" si="40"/>
        <v>2011</v>
      </c>
      <c r="F605" s="235">
        <f t="shared" si="45"/>
        <v>1.1502833778495498</v>
      </c>
      <c r="G605" s="235">
        <f t="shared" si="45"/>
        <v>1.2121205218958375</v>
      </c>
      <c r="H605" s="15" t="str">
        <f t="shared" si="42"/>
        <v>RHBCDa70</v>
      </c>
      <c r="I605" s="233" t="s">
        <v>96</v>
      </c>
      <c r="J605" s="234" t="s">
        <v>97</v>
      </c>
    </row>
    <row r="606" spans="3:10" x14ac:dyDescent="0.3">
      <c r="C606" s="15" t="s">
        <v>94</v>
      </c>
      <c r="D606" s="232" t="s">
        <v>95</v>
      </c>
      <c r="E606" s="15">
        <f t="shared" si="40"/>
        <v>2012</v>
      </c>
      <c r="F606" s="235">
        <f t="shared" si="45"/>
        <v>1.1476316270536655</v>
      </c>
      <c r="G606" s="235">
        <f t="shared" si="45"/>
        <v>1.2093262177960478</v>
      </c>
      <c r="H606" s="15" t="str">
        <f t="shared" si="42"/>
        <v>RHBCDa70</v>
      </c>
      <c r="I606" s="233" t="s">
        <v>96</v>
      </c>
      <c r="J606" s="234" t="s">
        <v>97</v>
      </c>
    </row>
    <row r="607" spans="3:10" x14ac:dyDescent="0.3">
      <c r="C607" s="15" t="s">
        <v>94</v>
      </c>
      <c r="D607" s="232" t="s">
        <v>95</v>
      </c>
      <c r="E607" s="15">
        <f t="shared" si="40"/>
        <v>2013</v>
      </c>
      <c r="F607" s="235">
        <f t="shared" si="45"/>
        <v>1.144979876257781</v>
      </c>
      <c r="G607" s="235">
        <f t="shared" si="45"/>
        <v>1.2065319136962578</v>
      </c>
      <c r="H607" s="15" t="str">
        <f t="shared" si="42"/>
        <v>RHBCDa70</v>
      </c>
      <c r="I607" s="233" t="s">
        <v>96</v>
      </c>
      <c r="J607" s="234" t="s">
        <v>97</v>
      </c>
    </row>
    <row r="608" spans="3:10" x14ac:dyDescent="0.3">
      <c r="C608" s="15" t="s">
        <v>94</v>
      </c>
      <c r="D608" s="232" t="s">
        <v>95</v>
      </c>
      <c r="E608" s="15">
        <f t="shared" si="40"/>
        <v>2014</v>
      </c>
      <c r="F608" s="235">
        <f t="shared" si="45"/>
        <v>1.1423281254618964</v>
      </c>
      <c r="G608" s="235">
        <f t="shared" si="45"/>
        <v>1.2037376095964678</v>
      </c>
      <c r="H608" s="15" t="str">
        <f t="shared" si="42"/>
        <v>RHBCDa70</v>
      </c>
      <c r="I608" s="233" t="s">
        <v>96</v>
      </c>
      <c r="J608" s="234" t="s">
        <v>97</v>
      </c>
    </row>
    <row r="609" spans="3:10" x14ac:dyDescent="0.3">
      <c r="C609" s="15" t="s">
        <v>94</v>
      </c>
      <c r="D609" s="232" t="s">
        <v>95</v>
      </c>
      <c r="E609" s="15">
        <f t="shared" si="40"/>
        <v>2015</v>
      </c>
      <c r="F609" s="235">
        <f t="shared" si="45"/>
        <v>1.1396763746660121</v>
      </c>
      <c r="G609" s="235">
        <f t="shared" si="45"/>
        <v>1.200943305496678</v>
      </c>
      <c r="H609" s="15" t="str">
        <f t="shared" si="42"/>
        <v>RHBCDa70</v>
      </c>
      <c r="I609" s="233" t="s">
        <v>96</v>
      </c>
      <c r="J609" s="234" t="s">
        <v>97</v>
      </c>
    </row>
    <row r="610" spans="3:10" x14ac:dyDescent="0.3">
      <c r="C610" s="15" t="s">
        <v>94</v>
      </c>
      <c r="D610" s="232" t="s">
        <v>95</v>
      </c>
      <c r="E610" s="15">
        <f t="shared" si="40"/>
        <v>2016</v>
      </c>
      <c r="F610" s="235">
        <f t="shared" si="45"/>
        <v>1.1367940368443985</v>
      </c>
      <c r="G610" s="235">
        <f t="shared" si="45"/>
        <v>1.197906018431689</v>
      </c>
      <c r="H610" s="15" t="str">
        <f t="shared" si="42"/>
        <v>RHBCDa70</v>
      </c>
      <c r="I610" s="233" t="s">
        <v>96</v>
      </c>
      <c r="J610" s="234" t="s">
        <v>97</v>
      </c>
    </row>
    <row r="611" spans="3:10" x14ac:dyDescent="0.3">
      <c r="C611" s="15" t="s">
        <v>94</v>
      </c>
      <c r="D611" s="232" t="s">
        <v>95</v>
      </c>
      <c r="E611" s="15">
        <f t="shared" si="40"/>
        <v>2017</v>
      </c>
      <c r="F611" s="235">
        <f t="shared" si="45"/>
        <v>1.1339116990227849</v>
      </c>
      <c r="G611" s="235">
        <f t="shared" si="45"/>
        <v>1.1948687313666999</v>
      </c>
      <c r="H611" s="15" t="str">
        <f t="shared" si="42"/>
        <v>RHBCDa70</v>
      </c>
      <c r="I611" s="233" t="s">
        <v>96</v>
      </c>
      <c r="J611" s="234" t="s">
        <v>97</v>
      </c>
    </row>
    <row r="612" spans="3:10" x14ac:dyDescent="0.3">
      <c r="C612" s="15" t="s">
        <v>94</v>
      </c>
      <c r="D612" s="232" t="s">
        <v>95</v>
      </c>
      <c r="E612" s="15">
        <f t="shared" si="40"/>
        <v>2018</v>
      </c>
      <c r="F612" s="235">
        <f t="shared" si="45"/>
        <v>1.1310293612011715</v>
      </c>
      <c r="G612" s="235">
        <f t="shared" si="45"/>
        <v>1.1918314443017108</v>
      </c>
      <c r="H612" s="15" t="str">
        <f t="shared" si="42"/>
        <v>RHBCDa70</v>
      </c>
      <c r="I612" s="233" t="s">
        <v>96</v>
      </c>
      <c r="J612" s="234" t="s">
        <v>97</v>
      </c>
    </row>
    <row r="613" spans="3:10" x14ac:dyDescent="0.3">
      <c r="C613" s="15" t="s">
        <v>94</v>
      </c>
      <c r="D613" s="232" t="s">
        <v>95</v>
      </c>
      <c r="E613" s="15">
        <f t="shared" si="40"/>
        <v>2019</v>
      </c>
      <c r="F613" s="235">
        <f t="shared" si="45"/>
        <v>1.1281470233795579</v>
      </c>
      <c r="G613" s="235">
        <f t="shared" si="45"/>
        <v>1.188794157236722</v>
      </c>
      <c r="H613" s="15" t="str">
        <f t="shared" si="42"/>
        <v>RHBCDa70</v>
      </c>
      <c r="I613" s="233" t="s">
        <v>96</v>
      </c>
      <c r="J613" s="234" t="s">
        <v>97</v>
      </c>
    </row>
    <row r="614" spans="3:10" x14ac:dyDescent="0.3">
      <c r="C614" s="15" t="s">
        <v>94</v>
      </c>
      <c r="D614" s="232" t="s">
        <v>95</v>
      </c>
      <c r="E614" s="15">
        <f t="shared" ref="E614:E677" si="46">E134</f>
        <v>2020</v>
      </c>
      <c r="F614" s="235">
        <f t="shared" ref="F614:G629" si="47">F134*0.99</f>
        <v>1.1252646855579445</v>
      </c>
      <c r="G614" s="235">
        <f t="shared" si="47"/>
        <v>1.1857568701717329</v>
      </c>
      <c r="H614" s="15" t="str">
        <f t="shared" ref="H614:H677" si="48">H134</f>
        <v>RHBCDa70</v>
      </c>
      <c r="I614" s="233" t="s">
        <v>96</v>
      </c>
      <c r="J614" s="234" t="s">
        <v>97</v>
      </c>
    </row>
    <row r="615" spans="3:10" x14ac:dyDescent="0.3">
      <c r="C615" s="15" t="s">
        <v>94</v>
      </c>
      <c r="D615" s="232" t="s">
        <v>95</v>
      </c>
      <c r="E615" s="15">
        <f t="shared" si="46"/>
        <v>2021</v>
      </c>
      <c r="F615" s="235">
        <f t="shared" si="47"/>
        <v>1.1223823477363308</v>
      </c>
      <c r="G615" s="235">
        <f t="shared" si="47"/>
        <v>1.1827195831067439</v>
      </c>
      <c r="H615" s="15" t="str">
        <f t="shared" si="48"/>
        <v>RHBCDa70</v>
      </c>
      <c r="I615" s="233" t="s">
        <v>96</v>
      </c>
      <c r="J615" s="234" t="s">
        <v>97</v>
      </c>
    </row>
    <row r="616" spans="3:10" x14ac:dyDescent="0.3">
      <c r="C616" s="15" t="s">
        <v>94</v>
      </c>
      <c r="D616" s="232" t="s">
        <v>95</v>
      </c>
      <c r="E616" s="15">
        <f t="shared" si="46"/>
        <v>2022</v>
      </c>
      <c r="F616" s="235">
        <f t="shared" si="47"/>
        <v>1.1195000099147172</v>
      </c>
      <c r="G616" s="235">
        <f t="shared" si="47"/>
        <v>1.1796822960417548</v>
      </c>
      <c r="H616" s="15" t="str">
        <f t="shared" si="48"/>
        <v>RHBCDa70</v>
      </c>
      <c r="I616" s="233" t="s">
        <v>96</v>
      </c>
      <c r="J616" s="234" t="s">
        <v>97</v>
      </c>
    </row>
    <row r="617" spans="3:10" x14ac:dyDescent="0.3">
      <c r="C617" s="15" t="s">
        <v>94</v>
      </c>
      <c r="D617" s="232" t="s">
        <v>95</v>
      </c>
      <c r="E617" s="15">
        <f t="shared" si="46"/>
        <v>2023</v>
      </c>
      <c r="F617" s="235">
        <f t="shared" si="47"/>
        <v>1.1166176720931038</v>
      </c>
      <c r="G617" s="235">
        <f t="shared" si="47"/>
        <v>1.1766450089767659</v>
      </c>
      <c r="H617" s="15" t="str">
        <f t="shared" si="48"/>
        <v>RHBCDa70</v>
      </c>
      <c r="I617" s="233" t="s">
        <v>96</v>
      </c>
      <c r="J617" s="234" t="s">
        <v>97</v>
      </c>
    </row>
    <row r="618" spans="3:10" x14ac:dyDescent="0.3">
      <c r="C618" s="15" t="s">
        <v>94</v>
      </c>
      <c r="D618" s="232" t="s">
        <v>95</v>
      </c>
      <c r="E618" s="15">
        <f t="shared" si="46"/>
        <v>2024</v>
      </c>
      <c r="F618" s="235">
        <f t="shared" si="47"/>
        <v>1.1137353342714902</v>
      </c>
      <c r="G618" s="235">
        <f t="shared" si="47"/>
        <v>1.1736077219117769</v>
      </c>
      <c r="H618" s="15" t="str">
        <f t="shared" si="48"/>
        <v>RHBCDa70</v>
      </c>
      <c r="I618" s="233" t="s">
        <v>96</v>
      </c>
      <c r="J618" s="234" t="s">
        <v>97</v>
      </c>
    </row>
    <row r="619" spans="3:10" x14ac:dyDescent="0.3">
      <c r="C619" s="15" t="s">
        <v>94</v>
      </c>
      <c r="D619" s="232" t="s">
        <v>95</v>
      </c>
      <c r="E619" s="15">
        <f t="shared" si="46"/>
        <v>2025</v>
      </c>
      <c r="F619" s="235">
        <f t="shared" si="47"/>
        <v>1.1108529964498766</v>
      </c>
      <c r="G619" s="235">
        <f t="shared" si="47"/>
        <v>1.1705704348467878</v>
      </c>
      <c r="H619" s="15" t="str">
        <f t="shared" si="48"/>
        <v>RHBCDa70</v>
      </c>
      <c r="I619" s="233" t="s">
        <v>96</v>
      </c>
      <c r="J619" s="234" t="s">
        <v>97</v>
      </c>
    </row>
    <row r="620" spans="3:10" x14ac:dyDescent="0.3">
      <c r="C620" s="15" t="s">
        <v>94</v>
      </c>
      <c r="D620" s="232" t="s">
        <v>95</v>
      </c>
      <c r="E620" s="15">
        <f t="shared" si="46"/>
        <v>2026</v>
      </c>
      <c r="F620" s="235">
        <f t="shared" si="47"/>
        <v>1.1079706586282632</v>
      </c>
      <c r="G620" s="235">
        <f t="shared" si="47"/>
        <v>1.1675331477817987</v>
      </c>
      <c r="H620" s="15" t="str">
        <f t="shared" si="48"/>
        <v>RHBCDa70</v>
      </c>
      <c r="I620" s="233" t="s">
        <v>96</v>
      </c>
      <c r="J620" s="234" t="s">
        <v>97</v>
      </c>
    </row>
    <row r="621" spans="3:10" x14ac:dyDescent="0.3">
      <c r="C621" s="15" t="s">
        <v>94</v>
      </c>
      <c r="D621" s="232" t="s">
        <v>95</v>
      </c>
      <c r="E621" s="15">
        <f t="shared" si="46"/>
        <v>2027</v>
      </c>
      <c r="F621" s="235">
        <f t="shared" si="47"/>
        <v>1.1050883208066495</v>
      </c>
      <c r="G621" s="235">
        <f t="shared" si="47"/>
        <v>1.1644958607168099</v>
      </c>
      <c r="H621" s="15" t="str">
        <f t="shared" si="48"/>
        <v>RHBCDa70</v>
      </c>
      <c r="I621" s="233" t="s">
        <v>96</v>
      </c>
      <c r="J621" s="234" t="s">
        <v>97</v>
      </c>
    </row>
    <row r="622" spans="3:10" x14ac:dyDescent="0.3">
      <c r="C622" s="15" t="s">
        <v>94</v>
      </c>
      <c r="D622" s="232" t="s">
        <v>95</v>
      </c>
      <c r="E622" s="15">
        <f t="shared" si="46"/>
        <v>2028</v>
      </c>
      <c r="F622" s="235">
        <f t="shared" si="47"/>
        <v>1.1022059829850361</v>
      </c>
      <c r="G622" s="235">
        <f t="shared" si="47"/>
        <v>1.1614585736518208</v>
      </c>
      <c r="H622" s="15" t="str">
        <f t="shared" si="48"/>
        <v>RHBCDa70</v>
      </c>
      <c r="I622" s="233" t="s">
        <v>96</v>
      </c>
      <c r="J622" s="234" t="s">
        <v>97</v>
      </c>
    </row>
    <row r="623" spans="3:10" x14ac:dyDescent="0.3">
      <c r="C623" s="15" t="s">
        <v>94</v>
      </c>
      <c r="D623" s="232" t="s">
        <v>95</v>
      </c>
      <c r="E623" s="15">
        <f t="shared" si="46"/>
        <v>2029</v>
      </c>
      <c r="F623" s="235">
        <f t="shared" si="47"/>
        <v>1.0993236451634225</v>
      </c>
      <c r="G623" s="235">
        <f t="shared" si="47"/>
        <v>1.1584212865868317</v>
      </c>
      <c r="H623" s="15" t="str">
        <f t="shared" si="48"/>
        <v>RHBCDa70</v>
      </c>
      <c r="I623" s="233" t="s">
        <v>96</v>
      </c>
      <c r="J623" s="234" t="s">
        <v>97</v>
      </c>
    </row>
    <row r="624" spans="3:10" x14ac:dyDescent="0.3">
      <c r="C624" s="15" t="s">
        <v>94</v>
      </c>
      <c r="D624" s="232" t="s">
        <v>95</v>
      </c>
      <c r="E624" s="15">
        <f t="shared" si="46"/>
        <v>2030</v>
      </c>
      <c r="F624" s="235">
        <f t="shared" si="47"/>
        <v>1.0964413073418089</v>
      </c>
      <c r="G624" s="235">
        <f t="shared" si="47"/>
        <v>1.1553839995218427</v>
      </c>
      <c r="H624" s="15" t="str">
        <f t="shared" si="48"/>
        <v>RHBCDa70</v>
      </c>
      <c r="I624" s="233" t="s">
        <v>96</v>
      </c>
      <c r="J624" s="234" t="s">
        <v>97</v>
      </c>
    </row>
    <row r="625" spans="3:10" x14ac:dyDescent="0.3">
      <c r="C625" s="15" t="s">
        <v>94</v>
      </c>
      <c r="D625" s="232" t="s">
        <v>95</v>
      </c>
      <c r="E625" s="15">
        <f t="shared" si="46"/>
        <v>2031</v>
      </c>
      <c r="F625" s="235">
        <f t="shared" si="47"/>
        <v>1.0935589695201955</v>
      </c>
      <c r="G625" s="235">
        <f t="shared" si="47"/>
        <v>1.1523467124568538</v>
      </c>
      <c r="H625" s="15" t="str">
        <f t="shared" si="48"/>
        <v>RHBCDa70</v>
      </c>
      <c r="I625" s="233" t="s">
        <v>96</v>
      </c>
      <c r="J625" s="234" t="s">
        <v>97</v>
      </c>
    </row>
    <row r="626" spans="3:10" x14ac:dyDescent="0.3">
      <c r="C626" s="15" t="s">
        <v>94</v>
      </c>
      <c r="D626" s="232" t="s">
        <v>95</v>
      </c>
      <c r="E626" s="15">
        <f t="shared" si="46"/>
        <v>2032</v>
      </c>
      <c r="F626" s="235">
        <f t="shared" si="47"/>
        <v>1.0906766316985819</v>
      </c>
      <c r="G626" s="235">
        <f t="shared" si="47"/>
        <v>1.1493094253918648</v>
      </c>
      <c r="H626" s="15" t="str">
        <f t="shared" si="48"/>
        <v>RHBCDa70</v>
      </c>
      <c r="I626" s="233" t="s">
        <v>96</v>
      </c>
      <c r="J626" s="234" t="s">
        <v>97</v>
      </c>
    </row>
    <row r="627" spans="3:10" x14ac:dyDescent="0.3">
      <c r="C627" s="15" t="s">
        <v>94</v>
      </c>
      <c r="D627" s="232" t="s">
        <v>95</v>
      </c>
      <c r="E627" s="15">
        <f t="shared" si="46"/>
        <v>2033</v>
      </c>
      <c r="F627" s="235">
        <f t="shared" si="47"/>
        <v>1.0877942938769682</v>
      </c>
      <c r="G627" s="235">
        <f t="shared" si="47"/>
        <v>1.1462721383268757</v>
      </c>
      <c r="H627" s="15" t="str">
        <f t="shared" si="48"/>
        <v>RHBCDa70</v>
      </c>
      <c r="I627" s="233" t="s">
        <v>96</v>
      </c>
      <c r="J627" s="234" t="s">
        <v>97</v>
      </c>
    </row>
    <row r="628" spans="3:10" x14ac:dyDescent="0.3">
      <c r="C628" s="15" t="s">
        <v>94</v>
      </c>
      <c r="D628" s="232" t="s">
        <v>95</v>
      </c>
      <c r="E628" s="15">
        <f t="shared" si="46"/>
        <v>2034</v>
      </c>
      <c r="F628" s="235">
        <f t="shared" si="47"/>
        <v>1.0849119560553548</v>
      </c>
      <c r="G628" s="235">
        <f t="shared" si="47"/>
        <v>1.1432348512618866</v>
      </c>
      <c r="H628" s="15" t="str">
        <f t="shared" si="48"/>
        <v>RHBCDa70</v>
      </c>
      <c r="I628" s="233" t="s">
        <v>96</v>
      </c>
      <c r="J628" s="234" t="s">
        <v>97</v>
      </c>
    </row>
    <row r="629" spans="3:10" x14ac:dyDescent="0.3">
      <c r="C629" s="15" t="s">
        <v>94</v>
      </c>
      <c r="D629" s="232" t="s">
        <v>95</v>
      </c>
      <c r="E629" s="15">
        <f t="shared" si="46"/>
        <v>2035</v>
      </c>
      <c r="F629" s="235">
        <f t="shared" si="47"/>
        <v>1.0820296182337412</v>
      </c>
      <c r="G629" s="235">
        <f t="shared" si="47"/>
        <v>1.1401975641968978</v>
      </c>
      <c r="H629" s="15" t="str">
        <f t="shared" si="48"/>
        <v>RHBCDa70</v>
      </c>
      <c r="I629" s="233" t="s">
        <v>96</v>
      </c>
      <c r="J629" s="234" t="s">
        <v>97</v>
      </c>
    </row>
    <row r="630" spans="3:10" x14ac:dyDescent="0.3">
      <c r="C630" s="15" t="s">
        <v>94</v>
      </c>
      <c r="D630" s="232" t="s">
        <v>95</v>
      </c>
      <c r="E630" s="15">
        <f t="shared" si="46"/>
        <v>2036</v>
      </c>
      <c r="F630" s="235">
        <f t="shared" ref="F630:G645" si="49">F150*0.99</f>
        <v>1.0791472804121278</v>
      </c>
      <c r="G630" s="235">
        <f t="shared" si="49"/>
        <v>1.1371602771319087</v>
      </c>
      <c r="H630" s="15" t="str">
        <f t="shared" si="48"/>
        <v>RHBCDa70</v>
      </c>
      <c r="I630" s="233" t="s">
        <v>96</v>
      </c>
      <c r="J630" s="234" t="s">
        <v>97</v>
      </c>
    </row>
    <row r="631" spans="3:10" x14ac:dyDescent="0.3">
      <c r="C631" s="15" t="s">
        <v>94</v>
      </c>
      <c r="D631" s="232" t="s">
        <v>95</v>
      </c>
      <c r="E631" s="15">
        <f t="shared" si="46"/>
        <v>2037</v>
      </c>
      <c r="F631" s="235">
        <f t="shared" si="49"/>
        <v>1.0762649425905142</v>
      </c>
      <c r="G631" s="235">
        <f t="shared" si="49"/>
        <v>1.1341229900669196</v>
      </c>
      <c r="H631" s="15" t="str">
        <f t="shared" si="48"/>
        <v>RHBCDa70</v>
      </c>
      <c r="I631" s="233" t="s">
        <v>96</v>
      </c>
      <c r="J631" s="234" t="s">
        <v>97</v>
      </c>
    </row>
    <row r="632" spans="3:10" x14ac:dyDescent="0.3">
      <c r="C632" s="15" t="s">
        <v>94</v>
      </c>
      <c r="D632" s="232" t="s">
        <v>95</v>
      </c>
      <c r="E632" s="15">
        <f t="shared" si="46"/>
        <v>2038</v>
      </c>
      <c r="F632" s="235">
        <f t="shared" si="49"/>
        <v>1.0733826047689006</v>
      </c>
      <c r="G632" s="235">
        <f t="shared" si="49"/>
        <v>1.1310857030019306</v>
      </c>
      <c r="H632" s="15" t="str">
        <f t="shared" si="48"/>
        <v>RHBCDa70</v>
      </c>
      <c r="I632" s="233" t="s">
        <v>96</v>
      </c>
      <c r="J632" s="234" t="s">
        <v>97</v>
      </c>
    </row>
    <row r="633" spans="3:10" x14ac:dyDescent="0.3">
      <c r="C633" s="15" t="s">
        <v>94</v>
      </c>
      <c r="D633" s="232" t="s">
        <v>95</v>
      </c>
      <c r="E633" s="15">
        <f t="shared" si="46"/>
        <v>2039</v>
      </c>
      <c r="F633" s="235">
        <f t="shared" si="49"/>
        <v>1.0705002669472872</v>
      </c>
      <c r="G633" s="235">
        <f t="shared" si="49"/>
        <v>1.1280484159369417</v>
      </c>
      <c r="H633" s="15" t="str">
        <f t="shared" si="48"/>
        <v>RHBCDa70</v>
      </c>
      <c r="I633" s="233" t="s">
        <v>96</v>
      </c>
      <c r="J633" s="234" t="s">
        <v>97</v>
      </c>
    </row>
    <row r="634" spans="3:10" x14ac:dyDescent="0.3">
      <c r="C634" s="15" t="s">
        <v>94</v>
      </c>
      <c r="D634" s="232" t="s">
        <v>95</v>
      </c>
      <c r="E634" s="15">
        <f t="shared" si="46"/>
        <v>2040</v>
      </c>
      <c r="F634" s="235">
        <f t="shared" si="49"/>
        <v>1.0676179291256735</v>
      </c>
      <c r="G634" s="235">
        <f t="shared" si="49"/>
        <v>1.1250111288719526</v>
      </c>
      <c r="H634" s="15" t="str">
        <f t="shared" si="48"/>
        <v>RHBCDa70</v>
      </c>
      <c r="I634" s="233" t="s">
        <v>96</v>
      </c>
      <c r="J634" s="234" t="s">
        <v>97</v>
      </c>
    </row>
    <row r="635" spans="3:10" x14ac:dyDescent="0.3">
      <c r="C635" s="15" t="s">
        <v>94</v>
      </c>
      <c r="D635" s="232" t="s">
        <v>95</v>
      </c>
      <c r="E635" s="15">
        <f t="shared" si="46"/>
        <v>2041</v>
      </c>
      <c r="F635" s="235">
        <f t="shared" si="49"/>
        <v>1.0647355913040601</v>
      </c>
      <c r="G635" s="235">
        <f t="shared" si="49"/>
        <v>1.1219738418069636</v>
      </c>
      <c r="H635" s="15" t="str">
        <f t="shared" si="48"/>
        <v>RHBCDa70</v>
      </c>
      <c r="I635" s="233" t="s">
        <v>96</v>
      </c>
      <c r="J635" s="234" t="s">
        <v>97</v>
      </c>
    </row>
    <row r="636" spans="3:10" x14ac:dyDescent="0.3">
      <c r="C636" s="15" t="s">
        <v>94</v>
      </c>
      <c r="D636" s="232" t="s">
        <v>95</v>
      </c>
      <c r="E636" s="15">
        <f t="shared" si="46"/>
        <v>2042</v>
      </c>
      <c r="F636" s="235">
        <f t="shared" si="49"/>
        <v>1.0618532534824465</v>
      </c>
      <c r="G636" s="235">
        <f t="shared" si="49"/>
        <v>1.1189365547419747</v>
      </c>
      <c r="H636" s="15" t="str">
        <f t="shared" si="48"/>
        <v>RHBCDa70</v>
      </c>
      <c r="I636" s="233" t="s">
        <v>96</v>
      </c>
      <c r="J636" s="234" t="s">
        <v>97</v>
      </c>
    </row>
    <row r="637" spans="3:10" x14ac:dyDescent="0.3">
      <c r="C637" s="15" t="s">
        <v>94</v>
      </c>
      <c r="D637" s="232" t="s">
        <v>95</v>
      </c>
      <c r="E637" s="15">
        <f t="shared" si="46"/>
        <v>2043</v>
      </c>
      <c r="F637" s="235">
        <f t="shared" si="49"/>
        <v>1.0589709156608329</v>
      </c>
      <c r="G637" s="235">
        <f t="shared" si="49"/>
        <v>1.1158992676769857</v>
      </c>
      <c r="H637" s="15" t="str">
        <f t="shared" si="48"/>
        <v>RHBCDa70</v>
      </c>
      <c r="I637" s="233" t="s">
        <v>96</v>
      </c>
      <c r="J637" s="234" t="s">
        <v>97</v>
      </c>
    </row>
    <row r="638" spans="3:10" x14ac:dyDescent="0.3">
      <c r="C638" s="15" t="s">
        <v>94</v>
      </c>
      <c r="D638" s="232" t="s">
        <v>95</v>
      </c>
      <c r="E638" s="15">
        <f t="shared" si="46"/>
        <v>2044</v>
      </c>
      <c r="F638" s="235">
        <f t="shared" si="49"/>
        <v>1.0560885778392195</v>
      </c>
      <c r="G638" s="235">
        <f t="shared" si="49"/>
        <v>1.1128619806119966</v>
      </c>
      <c r="H638" s="15" t="str">
        <f t="shared" si="48"/>
        <v>RHBCDa70</v>
      </c>
      <c r="I638" s="233" t="s">
        <v>96</v>
      </c>
      <c r="J638" s="234" t="s">
        <v>97</v>
      </c>
    </row>
    <row r="639" spans="3:10" x14ac:dyDescent="0.3">
      <c r="C639" s="15" t="s">
        <v>94</v>
      </c>
      <c r="D639" s="232" t="s">
        <v>95</v>
      </c>
      <c r="E639" s="15">
        <f t="shared" si="46"/>
        <v>2045</v>
      </c>
      <c r="F639" s="235">
        <f t="shared" si="49"/>
        <v>1.0532062400176059</v>
      </c>
      <c r="G639" s="235">
        <f t="shared" si="49"/>
        <v>1.1098246935470075</v>
      </c>
      <c r="H639" s="15" t="str">
        <f t="shared" si="48"/>
        <v>RHBCDa70</v>
      </c>
      <c r="I639" s="233" t="s">
        <v>96</v>
      </c>
      <c r="J639" s="234" t="s">
        <v>97</v>
      </c>
    </row>
    <row r="640" spans="3:10" x14ac:dyDescent="0.3">
      <c r="C640" s="15" t="s">
        <v>94</v>
      </c>
      <c r="D640" s="232" t="s">
        <v>95</v>
      </c>
      <c r="E640" s="15">
        <f t="shared" si="46"/>
        <v>2046</v>
      </c>
      <c r="F640" s="235">
        <f t="shared" si="49"/>
        <v>1.0503239021959923</v>
      </c>
      <c r="G640" s="235">
        <f t="shared" si="49"/>
        <v>1.1067874064820187</v>
      </c>
      <c r="H640" s="15" t="str">
        <f t="shared" si="48"/>
        <v>RHBCDa70</v>
      </c>
      <c r="I640" s="233" t="s">
        <v>96</v>
      </c>
      <c r="J640" s="234" t="s">
        <v>97</v>
      </c>
    </row>
    <row r="641" spans="3:10" x14ac:dyDescent="0.3">
      <c r="C641" s="15" t="s">
        <v>94</v>
      </c>
      <c r="D641" s="232" t="s">
        <v>95</v>
      </c>
      <c r="E641" s="15">
        <f t="shared" si="46"/>
        <v>2047</v>
      </c>
      <c r="F641" s="235">
        <f t="shared" si="49"/>
        <v>1.0474415643743789</v>
      </c>
      <c r="G641" s="235">
        <f t="shared" si="49"/>
        <v>1.1037501194170296</v>
      </c>
      <c r="H641" s="15" t="str">
        <f t="shared" si="48"/>
        <v>RHBCDa70</v>
      </c>
      <c r="I641" s="233" t="s">
        <v>96</v>
      </c>
      <c r="J641" s="234" t="s">
        <v>97</v>
      </c>
    </row>
    <row r="642" spans="3:10" x14ac:dyDescent="0.3">
      <c r="C642" s="15" t="s">
        <v>94</v>
      </c>
      <c r="D642" s="232" t="s">
        <v>95</v>
      </c>
      <c r="E642" s="15">
        <f t="shared" si="46"/>
        <v>2048</v>
      </c>
      <c r="F642" s="235">
        <f t="shared" si="49"/>
        <v>1.0445592265527652</v>
      </c>
      <c r="G642" s="235">
        <f t="shared" si="49"/>
        <v>1.1007128323520405</v>
      </c>
      <c r="H642" s="15" t="str">
        <f t="shared" si="48"/>
        <v>RHBCDa70</v>
      </c>
      <c r="I642" s="233" t="s">
        <v>96</v>
      </c>
      <c r="J642" s="234" t="s">
        <v>97</v>
      </c>
    </row>
    <row r="643" spans="3:10" x14ac:dyDescent="0.3">
      <c r="C643" s="15" t="s">
        <v>94</v>
      </c>
      <c r="D643" s="232" t="s">
        <v>95</v>
      </c>
      <c r="E643" s="15">
        <f t="shared" si="46"/>
        <v>2049</v>
      </c>
      <c r="F643" s="235">
        <f t="shared" si="49"/>
        <v>1.0416768887311518</v>
      </c>
      <c r="G643" s="235">
        <f t="shared" si="49"/>
        <v>1.0976755452870515</v>
      </c>
      <c r="H643" s="15" t="str">
        <f t="shared" si="48"/>
        <v>RHBCDa70</v>
      </c>
      <c r="I643" s="233" t="s">
        <v>96</v>
      </c>
      <c r="J643" s="234" t="s">
        <v>97</v>
      </c>
    </row>
    <row r="644" spans="3:10" x14ac:dyDescent="0.3">
      <c r="C644" s="15" t="s">
        <v>94</v>
      </c>
      <c r="D644" s="232" t="s">
        <v>95</v>
      </c>
      <c r="E644" s="15">
        <f t="shared" si="46"/>
        <v>2050</v>
      </c>
      <c r="F644" s="235">
        <f t="shared" si="49"/>
        <v>1.0387945509095382</v>
      </c>
      <c r="G644" s="235">
        <f t="shared" si="49"/>
        <v>1.0946382582220626</v>
      </c>
      <c r="H644" s="15" t="str">
        <f t="shared" si="48"/>
        <v>RHBCDa70</v>
      </c>
      <c r="I644" s="233" t="s">
        <v>96</v>
      </c>
      <c r="J644" s="234" t="s">
        <v>97</v>
      </c>
    </row>
    <row r="645" spans="3:10" x14ac:dyDescent="0.3">
      <c r="C645" s="15" t="s">
        <v>94</v>
      </c>
      <c r="D645" s="232" t="s">
        <v>95</v>
      </c>
      <c r="E645" s="15">
        <f t="shared" si="46"/>
        <v>2011</v>
      </c>
      <c r="F645" s="235">
        <f t="shared" si="49"/>
        <v>8.6944357081293173</v>
      </c>
      <c r="G645" s="235">
        <f t="shared" si="49"/>
        <v>14.695582518909877</v>
      </c>
      <c r="H645" s="15" t="str">
        <f t="shared" si="48"/>
        <v>RHBIDb70</v>
      </c>
      <c r="I645" s="233" t="s">
        <v>96</v>
      </c>
      <c r="J645" s="234" t="s">
        <v>97</v>
      </c>
    </row>
    <row r="646" spans="3:10" x14ac:dyDescent="0.3">
      <c r="C646" s="15" t="s">
        <v>94</v>
      </c>
      <c r="D646" s="232" t="s">
        <v>95</v>
      </c>
      <c r="E646" s="15">
        <f t="shared" si="46"/>
        <v>2012</v>
      </c>
      <c r="F646" s="235">
        <f t="shared" ref="F646:G661" si="50">F166*0.99</f>
        <v>8.6743924064066569</v>
      </c>
      <c r="G646" s="235">
        <f t="shared" si="50"/>
        <v>14.661704760271515</v>
      </c>
      <c r="H646" s="15" t="str">
        <f t="shared" si="48"/>
        <v>RHBIDb70</v>
      </c>
      <c r="I646" s="233" t="s">
        <v>96</v>
      </c>
      <c r="J646" s="234" t="s">
        <v>97</v>
      </c>
    </row>
    <row r="647" spans="3:10" x14ac:dyDescent="0.3">
      <c r="C647" s="15" t="s">
        <v>94</v>
      </c>
      <c r="D647" s="232" t="s">
        <v>95</v>
      </c>
      <c r="E647" s="15">
        <f t="shared" si="46"/>
        <v>2013</v>
      </c>
      <c r="F647" s="235">
        <f t="shared" si="50"/>
        <v>8.6543491046839964</v>
      </c>
      <c r="G647" s="235">
        <f t="shared" si="50"/>
        <v>14.627827001633156</v>
      </c>
      <c r="H647" s="15" t="str">
        <f t="shared" si="48"/>
        <v>RHBIDb70</v>
      </c>
      <c r="I647" s="233" t="s">
        <v>96</v>
      </c>
      <c r="J647" s="234" t="s">
        <v>97</v>
      </c>
    </row>
    <row r="648" spans="3:10" x14ac:dyDescent="0.3">
      <c r="C648" s="15" t="s">
        <v>94</v>
      </c>
      <c r="D648" s="232" t="s">
        <v>95</v>
      </c>
      <c r="E648" s="15">
        <f t="shared" si="46"/>
        <v>2014</v>
      </c>
      <c r="F648" s="235">
        <f t="shared" si="50"/>
        <v>8.634305802961336</v>
      </c>
      <c r="G648" s="235">
        <f t="shared" si="50"/>
        <v>14.593949242994794</v>
      </c>
      <c r="H648" s="15" t="str">
        <f t="shared" si="48"/>
        <v>RHBIDb70</v>
      </c>
      <c r="I648" s="233" t="s">
        <v>96</v>
      </c>
      <c r="J648" s="234" t="s">
        <v>97</v>
      </c>
    </row>
    <row r="649" spans="3:10" x14ac:dyDescent="0.3">
      <c r="C649" s="15" t="s">
        <v>94</v>
      </c>
      <c r="D649" s="232" t="s">
        <v>95</v>
      </c>
      <c r="E649" s="15">
        <f t="shared" si="46"/>
        <v>2015</v>
      </c>
      <c r="F649" s="235">
        <f t="shared" si="50"/>
        <v>8.6142625012386755</v>
      </c>
      <c r="G649" s="235">
        <f t="shared" si="50"/>
        <v>14.560071484356435</v>
      </c>
      <c r="H649" s="15" t="str">
        <f t="shared" si="48"/>
        <v>RHBIDb70</v>
      </c>
      <c r="I649" s="233" t="s">
        <v>96</v>
      </c>
      <c r="J649" s="234" t="s">
        <v>97</v>
      </c>
    </row>
    <row r="650" spans="3:10" x14ac:dyDescent="0.3">
      <c r="C650" s="15" t="s">
        <v>94</v>
      </c>
      <c r="D650" s="232" t="s">
        <v>95</v>
      </c>
      <c r="E650" s="15">
        <f t="shared" si="46"/>
        <v>2016</v>
      </c>
      <c r="F650" s="235">
        <f t="shared" si="50"/>
        <v>8.5924763037140472</v>
      </c>
      <c r="G650" s="235">
        <f t="shared" si="50"/>
        <v>14.523247833662563</v>
      </c>
      <c r="H650" s="15" t="str">
        <f t="shared" si="48"/>
        <v>RHBIDb70</v>
      </c>
      <c r="I650" s="233" t="s">
        <v>96</v>
      </c>
      <c r="J650" s="234" t="s">
        <v>97</v>
      </c>
    </row>
    <row r="651" spans="3:10" x14ac:dyDescent="0.3">
      <c r="C651" s="15" t="s">
        <v>94</v>
      </c>
      <c r="D651" s="232" t="s">
        <v>95</v>
      </c>
      <c r="E651" s="15">
        <f t="shared" si="46"/>
        <v>2017</v>
      </c>
      <c r="F651" s="235">
        <f t="shared" si="50"/>
        <v>8.5706901061894172</v>
      </c>
      <c r="G651" s="235">
        <f t="shared" si="50"/>
        <v>14.486424182968692</v>
      </c>
      <c r="H651" s="15" t="str">
        <f t="shared" si="48"/>
        <v>RHBIDb70</v>
      </c>
      <c r="I651" s="233" t="s">
        <v>96</v>
      </c>
      <c r="J651" s="234" t="s">
        <v>97</v>
      </c>
    </row>
    <row r="652" spans="3:10" x14ac:dyDescent="0.3">
      <c r="C652" s="15" t="s">
        <v>94</v>
      </c>
      <c r="D652" s="232" t="s">
        <v>95</v>
      </c>
      <c r="E652" s="15">
        <f t="shared" si="46"/>
        <v>2018</v>
      </c>
      <c r="F652" s="235">
        <f t="shared" si="50"/>
        <v>8.5489039086647889</v>
      </c>
      <c r="G652" s="235">
        <f t="shared" si="50"/>
        <v>14.44960053227482</v>
      </c>
      <c r="H652" s="15" t="str">
        <f t="shared" si="48"/>
        <v>RHBIDb70</v>
      </c>
      <c r="I652" s="233" t="s">
        <v>96</v>
      </c>
      <c r="J652" s="234" t="s">
        <v>97</v>
      </c>
    </row>
    <row r="653" spans="3:10" x14ac:dyDescent="0.3">
      <c r="C653" s="15" t="s">
        <v>94</v>
      </c>
      <c r="D653" s="232" t="s">
        <v>95</v>
      </c>
      <c r="E653" s="15">
        <f t="shared" si="46"/>
        <v>2019</v>
      </c>
      <c r="F653" s="235">
        <f t="shared" si="50"/>
        <v>8.5271177111401588</v>
      </c>
      <c r="G653" s="235">
        <f t="shared" si="50"/>
        <v>14.41277688158095</v>
      </c>
      <c r="H653" s="15" t="str">
        <f t="shared" si="48"/>
        <v>RHBIDb70</v>
      </c>
      <c r="I653" s="233" t="s">
        <v>96</v>
      </c>
      <c r="J653" s="234" t="s">
        <v>97</v>
      </c>
    </row>
    <row r="654" spans="3:10" x14ac:dyDescent="0.3">
      <c r="C654" s="15" t="s">
        <v>94</v>
      </c>
      <c r="D654" s="232" t="s">
        <v>95</v>
      </c>
      <c r="E654" s="15">
        <f t="shared" si="46"/>
        <v>2020</v>
      </c>
      <c r="F654" s="235">
        <f t="shared" si="50"/>
        <v>8.5053315136155305</v>
      </c>
      <c r="G654" s="235">
        <f t="shared" si="50"/>
        <v>14.375953230887077</v>
      </c>
      <c r="H654" s="15" t="str">
        <f t="shared" si="48"/>
        <v>RHBIDb70</v>
      </c>
      <c r="I654" s="233" t="s">
        <v>96</v>
      </c>
      <c r="J654" s="234" t="s">
        <v>97</v>
      </c>
    </row>
    <row r="655" spans="3:10" x14ac:dyDescent="0.3">
      <c r="C655" s="15" t="s">
        <v>94</v>
      </c>
      <c r="D655" s="232" t="s">
        <v>95</v>
      </c>
      <c r="E655" s="15">
        <f t="shared" si="46"/>
        <v>2021</v>
      </c>
      <c r="F655" s="235">
        <f t="shared" si="50"/>
        <v>8.4835453160909005</v>
      </c>
      <c r="G655" s="235">
        <f t="shared" si="50"/>
        <v>14.339129580193207</v>
      </c>
      <c r="H655" s="15" t="str">
        <f t="shared" si="48"/>
        <v>RHBIDb70</v>
      </c>
      <c r="I655" s="233" t="s">
        <v>96</v>
      </c>
      <c r="J655" s="234" t="s">
        <v>97</v>
      </c>
    </row>
    <row r="656" spans="3:10" x14ac:dyDescent="0.3">
      <c r="C656" s="15" t="s">
        <v>94</v>
      </c>
      <c r="D656" s="232" t="s">
        <v>95</v>
      </c>
      <c r="E656" s="15">
        <f t="shared" si="46"/>
        <v>2022</v>
      </c>
      <c r="F656" s="235">
        <f t="shared" si="50"/>
        <v>8.4617591185662722</v>
      </c>
      <c r="G656" s="235">
        <f t="shared" si="50"/>
        <v>14.302305929499337</v>
      </c>
      <c r="H656" s="15" t="str">
        <f t="shared" si="48"/>
        <v>RHBIDb70</v>
      </c>
      <c r="I656" s="233" t="s">
        <v>96</v>
      </c>
      <c r="J656" s="234" t="s">
        <v>97</v>
      </c>
    </row>
    <row r="657" spans="3:10" x14ac:dyDescent="0.3">
      <c r="C657" s="15" t="s">
        <v>94</v>
      </c>
      <c r="D657" s="232" t="s">
        <v>95</v>
      </c>
      <c r="E657" s="15">
        <f t="shared" si="46"/>
        <v>2023</v>
      </c>
      <c r="F657" s="235">
        <f t="shared" si="50"/>
        <v>8.4399729210416421</v>
      </c>
      <c r="G657" s="235">
        <f t="shared" si="50"/>
        <v>14.265482278805464</v>
      </c>
      <c r="H657" s="15" t="str">
        <f t="shared" si="48"/>
        <v>RHBIDb70</v>
      </c>
      <c r="I657" s="233" t="s">
        <v>96</v>
      </c>
      <c r="J657" s="234" t="s">
        <v>97</v>
      </c>
    </row>
    <row r="658" spans="3:10" x14ac:dyDescent="0.3">
      <c r="C658" s="15" t="s">
        <v>94</v>
      </c>
      <c r="D658" s="232" t="s">
        <v>95</v>
      </c>
      <c r="E658" s="15">
        <f t="shared" si="46"/>
        <v>2024</v>
      </c>
      <c r="F658" s="235">
        <f t="shared" si="50"/>
        <v>8.418186723517012</v>
      </c>
      <c r="G658" s="235">
        <f t="shared" si="50"/>
        <v>14.228658628111594</v>
      </c>
      <c r="H658" s="15" t="str">
        <f t="shared" si="48"/>
        <v>RHBIDb70</v>
      </c>
      <c r="I658" s="233" t="s">
        <v>96</v>
      </c>
      <c r="J658" s="234" t="s">
        <v>97</v>
      </c>
    </row>
    <row r="659" spans="3:10" x14ac:dyDescent="0.3">
      <c r="C659" s="15" t="s">
        <v>94</v>
      </c>
      <c r="D659" s="232" t="s">
        <v>95</v>
      </c>
      <c r="E659" s="15">
        <f t="shared" si="46"/>
        <v>2025</v>
      </c>
      <c r="F659" s="235">
        <f t="shared" si="50"/>
        <v>8.3964005259923837</v>
      </c>
      <c r="G659" s="235">
        <f t="shared" si="50"/>
        <v>14.191834977417722</v>
      </c>
      <c r="H659" s="15" t="str">
        <f t="shared" si="48"/>
        <v>RHBIDb70</v>
      </c>
      <c r="I659" s="233" t="s">
        <v>96</v>
      </c>
      <c r="J659" s="234" t="s">
        <v>97</v>
      </c>
    </row>
    <row r="660" spans="3:10" x14ac:dyDescent="0.3">
      <c r="C660" s="15" t="s">
        <v>94</v>
      </c>
      <c r="D660" s="232" t="s">
        <v>95</v>
      </c>
      <c r="E660" s="15">
        <f t="shared" si="46"/>
        <v>2026</v>
      </c>
      <c r="F660" s="235">
        <f t="shared" si="50"/>
        <v>8.3746143284677537</v>
      </c>
      <c r="G660" s="235">
        <f t="shared" si="50"/>
        <v>14.155011326723852</v>
      </c>
      <c r="H660" s="15" t="str">
        <f t="shared" si="48"/>
        <v>RHBIDb70</v>
      </c>
      <c r="I660" s="233" t="s">
        <v>96</v>
      </c>
      <c r="J660" s="234" t="s">
        <v>97</v>
      </c>
    </row>
    <row r="661" spans="3:10" x14ac:dyDescent="0.3">
      <c r="C661" s="15" t="s">
        <v>94</v>
      </c>
      <c r="D661" s="232" t="s">
        <v>95</v>
      </c>
      <c r="E661" s="15">
        <f t="shared" si="46"/>
        <v>2027</v>
      </c>
      <c r="F661" s="235">
        <f t="shared" si="50"/>
        <v>8.3528281309431254</v>
      </c>
      <c r="G661" s="235">
        <f t="shared" si="50"/>
        <v>14.118187676029979</v>
      </c>
      <c r="H661" s="15" t="str">
        <f t="shared" si="48"/>
        <v>RHBIDb70</v>
      </c>
      <c r="I661" s="233" t="s">
        <v>96</v>
      </c>
      <c r="J661" s="234" t="s">
        <v>97</v>
      </c>
    </row>
    <row r="662" spans="3:10" x14ac:dyDescent="0.3">
      <c r="C662" s="15" t="s">
        <v>94</v>
      </c>
      <c r="D662" s="232" t="s">
        <v>95</v>
      </c>
      <c r="E662" s="15">
        <f t="shared" si="46"/>
        <v>2028</v>
      </c>
      <c r="F662" s="235">
        <f t="shared" ref="F662:G677" si="51">F182*0.99</f>
        <v>8.3310419334184953</v>
      </c>
      <c r="G662" s="235">
        <f t="shared" si="51"/>
        <v>14.081364025336109</v>
      </c>
      <c r="H662" s="15" t="str">
        <f t="shared" si="48"/>
        <v>RHBIDb70</v>
      </c>
      <c r="I662" s="233" t="s">
        <v>96</v>
      </c>
      <c r="J662" s="234" t="s">
        <v>97</v>
      </c>
    </row>
    <row r="663" spans="3:10" x14ac:dyDescent="0.3">
      <c r="C663" s="15" t="s">
        <v>94</v>
      </c>
      <c r="D663" s="232" t="s">
        <v>95</v>
      </c>
      <c r="E663" s="15">
        <f t="shared" si="46"/>
        <v>2029</v>
      </c>
      <c r="F663" s="235">
        <f t="shared" si="51"/>
        <v>8.309255735893867</v>
      </c>
      <c r="G663" s="235">
        <f t="shared" si="51"/>
        <v>14.044540374642237</v>
      </c>
      <c r="H663" s="15" t="str">
        <f t="shared" si="48"/>
        <v>RHBIDb70</v>
      </c>
      <c r="I663" s="233" t="s">
        <v>96</v>
      </c>
      <c r="J663" s="234" t="s">
        <v>97</v>
      </c>
    </row>
    <row r="664" spans="3:10" x14ac:dyDescent="0.3">
      <c r="C664" s="15" t="s">
        <v>94</v>
      </c>
      <c r="D664" s="232" t="s">
        <v>95</v>
      </c>
      <c r="E664" s="15">
        <f t="shared" si="46"/>
        <v>2030</v>
      </c>
      <c r="F664" s="235">
        <f t="shared" si="51"/>
        <v>8.2874695383692369</v>
      </c>
      <c r="G664" s="235">
        <f t="shared" si="51"/>
        <v>14.007716723948366</v>
      </c>
      <c r="H664" s="15" t="str">
        <f t="shared" si="48"/>
        <v>RHBIDb70</v>
      </c>
      <c r="I664" s="233" t="s">
        <v>96</v>
      </c>
      <c r="J664" s="234" t="s">
        <v>97</v>
      </c>
    </row>
    <row r="665" spans="3:10" x14ac:dyDescent="0.3">
      <c r="C665" s="15" t="s">
        <v>94</v>
      </c>
      <c r="D665" s="232" t="s">
        <v>95</v>
      </c>
      <c r="E665" s="15">
        <f t="shared" si="46"/>
        <v>2031</v>
      </c>
      <c r="F665" s="235">
        <f t="shared" si="51"/>
        <v>8.2656833408446087</v>
      </c>
      <c r="G665" s="235">
        <f t="shared" si="51"/>
        <v>13.970893073254496</v>
      </c>
      <c r="H665" s="15" t="str">
        <f t="shared" si="48"/>
        <v>RHBIDb70</v>
      </c>
      <c r="I665" s="233" t="s">
        <v>96</v>
      </c>
      <c r="J665" s="234" t="s">
        <v>97</v>
      </c>
    </row>
    <row r="666" spans="3:10" x14ac:dyDescent="0.3">
      <c r="C666" s="15" t="s">
        <v>94</v>
      </c>
      <c r="D666" s="232" t="s">
        <v>95</v>
      </c>
      <c r="E666" s="15">
        <f t="shared" si="46"/>
        <v>2032</v>
      </c>
      <c r="F666" s="235">
        <f t="shared" si="51"/>
        <v>8.2438971433199786</v>
      </c>
      <c r="G666" s="235">
        <f t="shared" si="51"/>
        <v>13.934069422560624</v>
      </c>
      <c r="H666" s="15" t="str">
        <f t="shared" si="48"/>
        <v>RHBIDb70</v>
      </c>
      <c r="I666" s="233" t="s">
        <v>96</v>
      </c>
      <c r="J666" s="234" t="s">
        <v>97</v>
      </c>
    </row>
    <row r="667" spans="3:10" x14ac:dyDescent="0.3">
      <c r="C667" s="15" t="s">
        <v>94</v>
      </c>
      <c r="D667" s="232" t="s">
        <v>95</v>
      </c>
      <c r="E667" s="15">
        <f t="shared" si="46"/>
        <v>2033</v>
      </c>
      <c r="F667" s="235">
        <f t="shared" si="51"/>
        <v>8.2221109457953503</v>
      </c>
      <c r="G667" s="235">
        <f t="shared" si="51"/>
        <v>13.897245771866753</v>
      </c>
      <c r="H667" s="15" t="str">
        <f t="shared" si="48"/>
        <v>RHBIDb70</v>
      </c>
      <c r="I667" s="233" t="s">
        <v>96</v>
      </c>
      <c r="J667" s="234" t="s">
        <v>97</v>
      </c>
    </row>
    <row r="668" spans="3:10" x14ac:dyDescent="0.3">
      <c r="C668" s="15" t="s">
        <v>94</v>
      </c>
      <c r="D668" s="232" t="s">
        <v>95</v>
      </c>
      <c r="E668" s="15">
        <f t="shared" si="46"/>
        <v>2034</v>
      </c>
      <c r="F668" s="235">
        <f t="shared" si="51"/>
        <v>8.2003247482707202</v>
      </c>
      <c r="G668" s="235">
        <f t="shared" si="51"/>
        <v>13.860422121172881</v>
      </c>
      <c r="H668" s="15" t="str">
        <f t="shared" si="48"/>
        <v>RHBIDb70</v>
      </c>
      <c r="I668" s="233" t="s">
        <v>96</v>
      </c>
      <c r="J668" s="234" t="s">
        <v>97</v>
      </c>
    </row>
    <row r="669" spans="3:10" x14ac:dyDescent="0.3">
      <c r="C669" s="15" t="s">
        <v>94</v>
      </c>
      <c r="D669" s="232" t="s">
        <v>95</v>
      </c>
      <c r="E669" s="15">
        <f t="shared" si="46"/>
        <v>2035</v>
      </c>
      <c r="F669" s="235">
        <f t="shared" si="51"/>
        <v>8.1785385507460919</v>
      </c>
      <c r="G669" s="235">
        <f t="shared" si="51"/>
        <v>13.823598470479011</v>
      </c>
      <c r="H669" s="15" t="str">
        <f t="shared" si="48"/>
        <v>RHBIDb70</v>
      </c>
      <c r="I669" s="233" t="s">
        <v>96</v>
      </c>
      <c r="J669" s="234" t="s">
        <v>97</v>
      </c>
    </row>
    <row r="670" spans="3:10" x14ac:dyDescent="0.3">
      <c r="C670" s="15" t="s">
        <v>94</v>
      </c>
      <c r="D670" s="232" t="s">
        <v>95</v>
      </c>
      <c r="E670" s="15">
        <f t="shared" si="46"/>
        <v>2036</v>
      </c>
      <c r="F670" s="235">
        <f t="shared" si="51"/>
        <v>8.1567523532214619</v>
      </c>
      <c r="G670" s="235">
        <f t="shared" si="51"/>
        <v>13.786774819785139</v>
      </c>
      <c r="H670" s="15" t="str">
        <f t="shared" si="48"/>
        <v>RHBIDb70</v>
      </c>
      <c r="I670" s="233" t="s">
        <v>96</v>
      </c>
      <c r="J670" s="234" t="s">
        <v>97</v>
      </c>
    </row>
    <row r="671" spans="3:10" x14ac:dyDescent="0.3">
      <c r="C671" s="15" t="s">
        <v>94</v>
      </c>
      <c r="D671" s="232" t="s">
        <v>95</v>
      </c>
      <c r="E671" s="15">
        <f t="shared" si="46"/>
        <v>2037</v>
      </c>
      <c r="F671" s="235">
        <f t="shared" si="51"/>
        <v>8.1349661556968318</v>
      </c>
      <c r="G671" s="235">
        <f t="shared" si="51"/>
        <v>13.749951169091268</v>
      </c>
      <c r="H671" s="15" t="str">
        <f t="shared" si="48"/>
        <v>RHBIDb70</v>
      </c>
      <c r="I671" s="233" t="s">
        <v>96</v>
      </c>
      <c r="J671" s="234" t="s">
        <v>97</v>
      </c>
    </row>
    <row r="672" spans="3:10" x14ac:dyDescent="0.3">
      <c r="C672" s="15" t="s">
        <v>94</v>
      </c>
      <c r="D672" s="232" t="s">
        <v>95</v>
      </c>
      <c r="E672" s="15">
        <f t="shared" si="46"/>
        <v>2038</v>
      </c>
      <c r="F672" s="235">
        <f t="shared" si="51"/>
        <v>8.1131799581722035</v>
      </c>
      <c r="G672" s="235">
        <f t="shared" si="51"/>
        <v>13.713127518397396</v>
      </c>
      <c r="H672" s="15" t="str">
        <f t="shared" si="48"/>
        <v>RHBIDb70</v>
      </c>
      <c r="I672" s="233" t="s">
        <v>96</v>
      </c>
      <c r="J672" s="234" t="s">
        <v>97</v>
      </c>
    </row>
    <row r="673" spans="3:10" x14ac:dyDescent="0.3">
      <c r="C673" s="15" t="s">
        <v>94</v>
      </c>
      <c r="D673" s="232" t="s">
        <v>95</v>
      </c>
      <c r="E673" s="15">
        <f t="shared" si="46"/>
        <v>2039</v>
      </c>
      <c r="F673" s="235">
        <f t="shared" si="51"/>
        <v>8.0913937606475734</v>
      </c>
      <c r="G673" s="235">
        <f t="shared" si="51"/>
        <v>13.676303867703526</v>
      </c>
      <c r="H673" s="15" t="str">
        <f t="shared" si="48"/>
        <v>RHBIDb70</v>
      </c>
      <c r="I673" s="233" t="s">
        <v>96</v>
      </c>
      <c r="J673" s="234" t="s">
        <v>97</v>
      </c>
    </row>
    <row r="674" spans="3:10" x14ac:dyDescent="0.3">
      <c r="C674" s="15" t="s">
        <v>94</v>
      </c>
      <c r="D674" s="232" t="s">
        <v>95</v>
      </c>
      <c r="E674" s="15">
        <f t="shared" si="46"/>
        <v>2040</v>
      </c>
      <c r="F674" s="235">
        <f t="shared" si="51"/>
        <v>8.0696075631229451</v>
      </c>
      <c r="G674" s="235">
        <f t="shared" si="51"/>
        <v>13.639480217009655</v>
      </c>
      <c r="H674" s="15" t="str">
        <f t="shared" si="48"/>
        <v>RHBIDb70</v>
      </c>
      <c r="I674" s="233" t="s">
        <v>96</v>
      </c>
      <c r="J674" s="234" t="s">
        <v>97</v>
      </c>
    </row>
    <row r="675" spans="3:10" x14ac:dyDescent="0.3">
      <c r="C675" s="15" t="s">
        <v>94</v>
      </c>
      <c r="D675" s="232" t="s">
        <v>95</v>
      </c>
      <c r="E675" s="15">
        <f t="shared" si="46"/>
        <v>2041</v>
      </c>
      <c r="F675" s="235">
        <f t="shared" si="51"/>
        <v>8.0478213655983151</v>
      </c>
      <c r="G675" s="235">
        <f t="shared" si="51"/>
        <v>13.602656566315783</v>
      </c>
      <c r="H675" s="15" t="str">
        <f t="shared" si="48"/>
        <v>RHBIDb70</v>
      </c>
      <c r="I675" s="233" t="s">
        <v>96</v>
      </c>
      <c r="J675" s="234" t="s">
        <v>97</v>
      </c>
    </row>
    <row r="676" spans="3:10" x14ac:dyDescent="0.3">
      <c r="C676" s="15" t="s">
        <v>94</v>
      </c>
      <c r="D676" s="232" t="s">
        <v>95</v>
      </c>
      <c r="E676" s="15">
        <f t="shared" si="46"/>
        <v>2042</v>
      </c>
      <c r="F676" s="235">
        <f t="shared" si="51"/>
        <v>8.0260351680736868</v>
      </c>
      <c r="G676" s="235">
        <f t="shared" si="51"/>
        <v>13.565832915621913</v>
      </c>
      <c r="H676" s="15" t="str">
        <f t="shared" si="48"/>
        <v>RHBIDb70</v>
      </c>
      <c r="I676" s="233" t="s">
        <v>96</v>
      </c>
      <c r="J676" s="234" t="s">
        <v>97</v>
      </c>
    </row>
    <row r="677" spans="3:10" x14ac:dyDescent="0.3">
      <c r="C677" s="15" t="s">
        <v>94</v>
      </c>
      <c r="D677" s="232" t="s">
        <v>95</v>
      </c>
      <c r="E677" s="15">
        <f t="shared" si="46"/>
        <v>2043</v>
      </c>
      <c r="F677" s="235">
        <f t="shared" si="51"/>
        <v>8.0042489705490567</v>
      </c>
      <c r="G677" s="235">
        <f t="shared" si="51"/>
        <v>13.529009264928041</v>
      </c>
      <c r="H677" s="15" t="str">
        <f t="shared" si="48"/>
        <v>RHBIDb70</v>
      </c>
      <c r="I677" s="233" t="s">
        <v>96</v>
      </c>
      <c r="J677" s="234" t="s">
        <v>97</v>
      </c>
    </row>
    <row r="678" spans="3:10" x14ac:dyDescent="0.3">
      <c r="C678" s="15" t="s">
        <v>94</v>
      </c>
      <c r="D678" s="232" t="s">
        <v>95</v>
      </c>
      <c r="E678" s="15">
        <f t="shared" ref="E678:E741" si="52">E198</f>
        <v>2044</v>
      </c>
      <c r="F678" s="235">
        <f t="shared" ref="F678:G693" si="53">F198*0.99</f>
        <v>7.9824627730244275</v>
      </c>
      <c r="G678" s="235">
        <f t="shared" si="53"/>
        <v>13.49218561423417</v>
      </c>
      <c r="H678" s="15" t="str">
        <f t="shared" ref="H678:H741" si="54">H198</f>
        <v>RHBIDb70</v>
      </c>
      <c r="I678" s="233" t="s">
        <v>96</v>
      </c>
      <c r="J678" s="234" t="s">
        <v>97</v>
      </c>
    </row>
    <row r="679" spans="3:10" x14ac:dyDescent="0.3">
      <c r="C679" s="15" t="s">
        <v>94</v>
      </c>
      <c r="D679" s="232" t="s">
        <v>95</v>
      </c>
      <c r="E679" s="15">
        <f t="shared" si="52"/>
        <v>2045</v>
      </c>
      <c r="F679" s="235">
        <f t="shared" si="53"/>
        <v>7.9606765754997983</v>
      </c>
      <c r="G679" s="235">
        <f t="shared" si="53"/>
        <v>13.455361963540298</v>
      </c>
      <c r="H679" s="15" t="str">
        <f t="shared" si="54"/>
        <v>RHBIDb70</v>
      </c>
      <c r="I679" s="233" t="s">
        <v>96</v>
      </c>
      <c r="J679" s="234" t="s">
        <v>97</v>
      </c>
    </row>
    <row r="680" spans="3:10" x14ac:dyDescent="0.3">
      <c r="C680" s="15" t="s">
        <v>94</v>
      </c>
      <c r="D680" s="232" t="s">
        <v>95</v>
      </c>
      <c r="E680" s="15">
        <f t="shared" si="52"/>
        <v>2046</v>
      </c>
      <c r="F680" s="235">
        <f t="shared" si="53"/>
        <v>7.9388903779751692</v>
      </c>
      <c r="G680" s="235">
        <f t="shared" si="53"/>
        <v>13.418538312846428</v>
      </c>
      <c r="H680" s="15" t="str">
        <f t="shared" si="54"/>
        <v>RHBIDb70</v>
      </c>
      <c r="I680" s="233" t="s">
        <v>96</v>
      </c>
      <c r="J680" s="234" t="s">
        <v>97</v>
      </c>
    </row>
    <row r="681" spans="3:10" x14ac:dyDescent="0.3">
      <c r="C681" s="15" t="s">
        <v>94</v>
      </c>
      <c r="D681" s="232" t="s">
        <v>95</v>
      </c>
      <c r="E681" s="15">
        <f t="shared" si="52"/>
        <v>2047</v>
      </c>
      <c r="F681" s="235">
        <f t="shared" si="53"/>
        <v>7.9171041804505391</v>
      </c>
      <c r="G681" s="235">
        <f t="shared" si="53"/>
        <v>13.381714662152557</v>
      </c>
      <c r="H681" s="15" t="str">
        <f t="shared" si="54"/>
        <v>RHBIDb70</v>
      </c>
      <c r="I681" s="233" t="s">
        <v>96</v>
      </c>
      <c r="J681" s="234" t="s">
        <v>97</v>
      </c>
    </row>
    <row r="682" spans="3:10" x14ac:dyDescent="0.3">
      <c r="C682" s="15" t="s">
        <v>94</v>
      </c>
      <c r="D682" s="232" t="s">
        <v>95</v>
      </c>
      <c r="E682" s="15">
        <f t="shared" si="52"/>
        <v>2048</v>
      </c>
      <c r="F682" s="235">
        <f t="shared" si="53"/>
        <v>7.895317982925909</v>
      </c>
      <c r="G682" s="235">
        <f t="shared" si="53"/>
        <v>13.344891011458685</v>
      </c>
      <c r="H682" s="15" t="str">
        <f t="shared" si="54"/>
        <v>RHBIDb70</v>
      </c>
      <c r="I682" s="233" t="s">
        <v>96</v>
      </c>
      <c r="J682" s="234" t="s">
        <v>97</v>
      </c>
    </row>
    <row r="683" spans="3:10" x14ac:dyDescent="0.3">
      <c r="C683" s="15" t="s">
        <v>94</v>
      </c>
      <c r="D683" s="232" t="s">
        <v>95</v>
      </c>
      <c r="E683" s="15">
        <f t="shared" si="52"/>
        <v>2049</v>
      </c>
      <c r="F683" s="235">
        <f t="shared" si="53"/>
        <v>7.873531785401279</v>
      </c>
      <c r="G683" s="235">
        <f t="shared" si="53"/>
        <v>13.308067360764815</v>
      </c>
      <c r="H683" s="15" t="str">
        <f t="shared" si="54"/>
        <v>RHBIDb70</v>
      </c>
      <c r="I683" s="233" t="s">
        <v>96</v>
      </c>
      <c r="J683" s="234" t="s">
        <v>97</v>
      </c>
    </row>
    <row r="684" spans="3:10" x14ac:dyDescent="0.3">
      <c r="C684" s="15" t="s">
        <v>94</v>
      </c>
      <c r="D684" s="232" t="s">
        <v>95</v>
      </c>
      <c r="E684" s="15">
        <f t="shared" si="52"/>
        <v>2050</v>
      </c>
      <c r="F684" s="235">
        <f t="shared" si="53"/>
        <v>7.8517455878766489</v>
      </c>
      <c r="G684" s="235">
        <f t="shared" si="53"/>
        <v>13.271243710070943</v>
      </c>
      <c r="H684" s="15" t="str">
        <f t="shared" si="54"/>
        <v>RHBIDb70</v>
      </c>
      <c r="I684" s="233" t="s">
        <v>96</v>
      </c>
      <c r="J684" s="234" t="s">
        <v>97</v>
      </c>
    </row>
    <row r="685" spans="3:10" x14ac:dyDescent="0.3">
      <c r="C685" s="15" t="s">
        <v>94</v>
      </c>
      <c r="D685" s="232" t="s">
        <v>95</v>
      </c>
      <c r="E685" s="15">
        <f t="shared" si="52"/>
        <v>2011</v>
      </c>
      <c r="F685" s="235">
        <f t="shared" si="53"/>
        <v>6.5467843987045393</v>
      </c>
      <c r="G685" s="235">
        <f t="shared" si="53"/>
        <v>11.065561192742949</v>
      </c>
      <c r="H685" s="15" t="str">
        <f t="shared" si="54"/>
        <v>RHBIDa70</v>
      </c>
      <c r="I685" s="233" t="s">
        <v>96</v>
      </c>
      <c r="J685" s="234" t="s">
        <v>97</v>
      </c>
    </row>
    <row r="686" spans="3:10" x14ac:dyDescent="0.3">
      <c r="C686" s="15" t="s">
        <v>94</v>
      </c>
      <c r="D686" s="232" t="s">
        <v>95</v>
      </c>
      <c r="E686" s="15">
        <f t="shared" si="52"/>
        <v>2012</v>
      </c>
      <c r="F686" s="235">
        <f t="shared" si="53"/>
        <v>6.5316920822596956</v>
      </c>
      <c r="G686" s="235">
        <f t="shared" si="53"/>
        <v>11.040051730235874</v>
      </c>
      <c r="H686" s="15" t="str">
        <f t="shared" si="54"/>
        <v>RHBIDa70</v>
      </c>
      <c r="I686" s="233" t="s">
        <v>96</v>
      </c>
      <c r="J686" s="234" t="s">
        <v>97</v>
      </c>
    </row>
    <row r="687" spans="3:10" x14ac:dyDescent="0.3">
      <c r="C687" s="15" t="s">
        <v>94</v>
      </c>
      <c r="D687" s="232" t="s">
        <v>95</v>
      </c>
      <c r="E687" s="15">
        <f t="shared" si="52"/>
        <v>2013</v>
      </c>
      <c r="F687" s="235">
        <f t="shared" si="53"/>
        <v>6.5165997658148527</v>
      </c>
      <c r="G687" s="235">
        <f t="shared" si="53"/>
        <v>11.014542267728798</v>
      </c>
      <c r="H687" s="15" t="str">
        <f t="shared" si="54"/>
        <v>RHBIDa70</v>
      </c>
      <c r="I687" s="233" t="s">
        <v>96</v>
      </c>
      <c r="J687" s="234" t="s">
        <v>97</v>
      </c>
    </row>
    <row r="688" spans="3:10" x14ac:dyDescent="0.3">
      <c r="C688" s="15" t="s">
        <v>94</v>
      </c>
      <c r="D688" s="232" t="s">
        <v>95</v>
      </c>
      <c r="E688" s="15">
        <f t="shared" si="52"/>
        <v>2014</v>
      </c>
      <c r="F688" s="235">
        <f t="shared" si="53"/>
        <v>6.5015074493700089</v>
      </c>
      <c r="G688" s="235">
        <f t="shared" si="53"/>
        <v>10.989032805221724</v>
      </c>
      <c r="H688" s="15" t="str">
        <f t="shared" si="54"/>
        <v>RHBIDa70</v>
      </c>
      <c r="I688" s="233" t="s">
        <v>96</v>
      </c>
      <c r="J688" s="234" t="s">
        <v>97</v>
      </c>
    </row>
    <row r="689" spans="3:10" x14ac:dyDescent="0.3">
      <c r="C689" s="15" t="s">
        <v>94</v>
      </c>
      <c r="D689" s="232" t="s">
        <v>95</v>
      </c>
      <c r="E689" s="15">
        <f t="shared" si="52"/>
        <v>2015</v>
      </c>
      <c r="F689" s="235">
        <f t="shared" si="53"/>
        <v>6.4864151329251651</v>
      </c>
      <c r="G689" s="235">
        <f t="shared" si="53"/>
        <v>10.963523342714648</v>
      </c>
      <c r="H689" s="15" t="str">
        <f t="shared" si="54"/>
        <v>RHBIDa70</v>
      </c>
      <c r="I689" s="233" t="s">
        <v>96</v>
      </c>
      <c r="J689" s="234" t="s">
        <v>97</v>
      </c>
    </row>
    <row r="690" spans="3:10" x14ac:dyDescent="0.3">
      <c r="C690" s="15" t="s">
        <v>94</v>
      </c>
      <c r="D690" s="232" t="s">
        <v>95</v>
      </c>
      <c r="E690" s="15">
        <f t="shared" si="52"/>
        <v>2016</v>
      </c>
      <c r="F690" s="235">
        <f t="shared" si="53"/>
        <v>6.4700104411372914</v>
      </c>
      <c r="G690" s="235">
        <f t="shared" si="53"/>
        <v>10.935795666076524</v>
      </c>
      <c r="H690" s="15" t="str">
        <f t="shared" si="54"/>
        <v>RHBIDa70</v>
      </c>
      <c r="I690" s="233" t="s">
        <v>96</v>
      </c>
      <c r="J690" s="234" t="s">
        <v>97</v>
      </c>
    </row>
    <row r="691" spans="3:10" x14ac:dyDescent="0.3">
      <c r="C691" s="15" t="s">
        <v>94</v>
      </c>
      <c r="D691" s="232" t="s">
        <v>95</v>
      </c>
      <c r="E691" s="15">
        <f t="shared" si="52"/>
        <v>2017</v>
      </c>
      <c r="F691" s="235">
        <f t="shared" si="53"/>
        <v>6.4536057493494177</v>
      </c>
      <c r="G691" s="235">
        <f t="shared" si="53"/>
        <v>10.908067989438399</v>
      </c>
      <c r="H691" s="15" t="str">
        <f t="shared" si="54"/>
        <v>RHBIDa70</v>
      </c>
      <c r="I691" s="233" t="s">
        <v>96</v>
      </c>
      <c r="J691" s="234" t="s">
        <v>97</v>
      </c>
    </row>
    <row r="692" spans="3:10" x14ac:dyDescent="0.3">
      <c r="C692" s="15" t="s">
        <v>94</v>
      </c>
      <c r="D692" s="232" t="s">
        <v>95</v>
      </c>
      <c r="E692" s="15">
        <f t="shared" si="52"/>
        <v>2018</v>
      </c>
      <c r="F692" s="235">
        <f t="shared" si="53"/>
        <v>6.4372010575615448</v>
      </c>
      <c r="G692" s="235">
        <f t="shared" si="53"/>
        <v>10.880340312800273</v>
      </c>
      <c r="H692" s="15" t="str">
        <f t="shared" si="54"/>
        <v>RHBIDa70</v>
      </c>
      <c r="I692" s="233" t="s">
        <v>96</v>
      </c>
      <c r="J692" s="234" t="s">
        <v>97</v>
      </c>
    </row>
    <row r="693" spans="3:10" x14ac:dyDescent="0.3">
      <c r="C693" s="15" t="s">
        <v>94</v>
      </c>
      <c r="D693" s="232" t="s">
        <v>95</v>
      </c>
      <c r="E693" s="15">
        <f t="shared" si="52"/>
        <v>2019</v>
      </c>
      <c r="F693" s="235">
        <f t="shared" si="53"/>
        <v>6.4207963657736711</v>
      </c>
      <c r="G693" s="235">
        <f t="shared" si="53"/>
        <v>10.852612636162148</v>
      </c>
      <c r="H693" s="15" t="str">
        <f t="shared" si="54"/>
        <v>RHBIDa70</v>
      </c>
      <c r="I693" s="233" t="s">
        <v>96</v>
      </c>
      <c r="J693" s="234" t="s">
        <v>97</v>
      </c>
    </row>
    <row r="694" spans="3:10" x14ac:dyDescent="0.3">
      <c r="C694" s="15" t="s">
        <v>94</v>
      </c>
      <c r="D694" s="232" t="s">
        <v>95</v>
      </c>
      <c r="E694" s="15">
        <f t="shared" si="52"/>
        <v>2020</v>
      </c>
      <c r="F694" s="235">
        <f t="shared" ref="F694:G709" si="55">F214*0.99</f>
        <v>6.4043916739857973</v>
      </c>
      <c r="G694" s="235">
        <f t="shared" si="55"/>
        <v>10.824884959524022</v>
      </c>
      <c r="H694" s="15" t="str">
        <f t="shared" si="54"/>
        <v>RHBIDa70</v>
      </c>
      <c r="I694" s="233" t="s">
        <v>96</v>
      </c>
      <c r="J694" s="234" t="s">
        <v>97</v>
      </c>
    </row>
    <row r="695" spans="3:10" x14ac:dyDescent="0.3">
      <c r="C695" s="15" t="s">
        <v>94</v>
      </c>
      <c r="D695" s="232" t="s">
        <v>95</v>
      </c>
      <c r="E695" s="15">
        <f t="shared" si="52"/>
        <v>2021</v>
      </c>
      <c r="F695" s="235">
        <f t="shared" si="55"/>
        <v>6.3879869821979236</v>
      </c>
      <c r="G695" s="235">
        <f t="shared" si="55"/>
        <v>10.797157282885898</v>
      </c>
      <c r="H695" s="15" t="str">
        <f t="shared" si="54"/>
        <v>RHBIDa70</v>
      </c>
      <c r="I695" s="233" t="s">
        <v>96</v>
      </c>
      <c r="J695" s="234" t="s">
        <v>97</v>
      </c>
    </row>
    <row r="696" spans="3:10" x14ac:dyDescent="0.3">
      <c r="C696" s="15" t="s">
        <v>94</v>
      </c>
      <c r="D696" s="232" t="s">
        <v>95</v>
      </c>
      <c r="E696" s="15">
        <f t="shared" si="52"/>
        <v>2022</v>
      </c>
      <c r="F696" s="235">
        <f t="shared" si="55"/>
        <v>6.3715822904100499</v>
      </c>
      <c r="G696" s="235">
        <f t="shared" si="55"/>
        <v>10.769429606247773</v>
      </c>
      <c r="H696" s="15" t="str">
        <f t="shared" si="54"/>
        <v>RHBIDa70</v>
      </c>
      <c r="I696" s="233" t="s">
        <v>96</v>
      </c>
      <c r="J696" s="234" t="s">
        <v>97</v>
      </c>
    </row>
    <row r="697" spans="3:10" x14ac:dyDescent="0.3">
      <c r="C697" s="15" t="s">
        <v>94</v>
      </c>
      <c r="D697" s="232" t="s">
        <v>95</v>
      </c>
      <c r="E697" s="15">
        <f t="shared" si="52"/>
        <v>2023</v>
      </c>
      <c r="F697" s="235">
        <f t="shared" si="55"/>
        <v>6.3551775986221761</v>
      </c>
      <c r="G697" s="235">
        <f t="shared" si="55"/>
        <v>10.741701929609647</v>
      </c>
      <c r="H697" s="15" t="str">
        <f t="shared" si="54"/>
        <v>RHBIDa70</v>
      </c>
      <c r="I697" s="233" t="s">
        <v>96</v>
      </c>
      <c r="J697" s="234" t="s">
        <v>97</v>
      </c>
    </row>
    <row r="698" spans="3:10" x14ac:dyDescent="0.3">
      <c r="C698" s="15" t="s">
        <v>94</v>
      </c>
      <c r="D698" s="232" t="s">
        <v>95</v>
      </c>
      <c r="E698" s="15">
        <f t="shared" si="52"/>
        <v>2024</v>
      </c>
      <c r="F698" s="235">
        <f t="shared" si="55"/>
        <v>6.3387729068343024</v>
      </c>
      <c r="G698" s="235">
        <f t="shared" si="55"/>
        <v>10.713974252971521</v>
      </c>
      <c r="H698" s="15" t="str">
        <f t="shared" si="54"/>
        <v>RHBIDa70</v>
      </c>
      <c r="I698" s="233" t="s">
        <v>96</v>
      </c>
      <c r="J698" s="234" t="s">
        <v>97</v>
      </c>
    </row>
    <row r="699" spans="3:10" x14ac:dyDescent="0.3">
      <c r="C699" s="15" t="s">
        <v>94</v>
      </c>
      <c r="D699" s="232" t="s">
        <v>95</v>
      </c>
      <c r="E699" s="15">
        <f t="shared" si="52"/>
        <v>2025</v>
      </c>
      <c r="F699" s="235">
        <f t="shared" si="55"/>
        <v>6.3223682150464287</v>
      </c>
      <c r="G699" s="235">
        <f t="shared" si="55"/>
        <v>10.686246576333398</v>
      </c>
      <c r="H699" s="15" t="str">
        <f t="shared" si="54"/>
        <v>RHBIDa70</v>
      </c>
      <c r="I699" s="233" t="s">
        <v>96</v>
      </c>
      <c r="J699" s="234" t="s">
        <v>97</v>
      </c>
    </row>
    <row r="700" spans="3:10" x14ac:dyDescent="0.3">
      <c r="C700" s="15" t="s">
        <v>94</v>
      </c>
      <c r="D700" s="232" t="s">
        <v>95</v>
      </c>
      <c r="E700" s="15">
        <f t="shared" si="52"/>
        <v>2026</v>
      </c>
      <c r="F700" s="235">
        <f t="shared" si="55"/>
        <v>6.3059635232585549</v>
      </c>
      <c r="G700" s="235">
        <f t="shared" si="55"/>
        <v>10.658518899695272</v>
      </c>
      <c r="H700" s="15" t="str">
        <f t="shared" si="54"/>
        <v>RHBIDa70</v>
      </c>
      <c r="I700" s="233" t="s">
        <v>96</v>
      </c>
      <c r="J700" s="234" t="s">
        <v>97</v>
      </c>
    </row>
    <row r="701" spans="3:10" x14ac:dyDescent="0.3">
      <c r="C701" s="15" t="s">
        <v>94</v>
      </c>
      <c r="D701" s="232" t="s">
        <v>95</v>
      </c>
      <c r="E701" s="15">
        <f t="shared" si="52"/>
        <v>2027</v>
      </c>
      <c r="F701" s="235">
        <f t="shared" si="55"/>
        <v>6.2895588314706812</v>
      </c>
      <c r="G701" s="235">
        <f t="shared" si="55"/>
        <v>10.630791223057146</v>
      </c>
      <c r="H701" s="15" t="str">
        <f t="shared" si="54"/>
        <v>RHBIDa70</v>
      </c>
      <c r="I701" s="233" t="s">
        <v>96</v>
      </c>
      <c r="J701" s="234" t="s">
        <v>97</v>
      </c>
    </row>
    <row r="702" spans="3:10" x14ac:dyDescent="0.3">
      <c r="C702" s="15" t="s">
        <v>94</v>
      </c>
      <c r="D702" s="232" t="s">
        <v>95</v>
      </c>
      <c r="E702" s="15">
        <f t="shared" si="52"/>
        <v>2028</v>
      </c>
      <c r="F702" s="235">
        <f t="shared" si="55"/>
        <v>6.2731541396828074</v>
      </c>
      <c r="G702" s="235">
        <f t="shared" si="55"/>
        <v>10.603063546419021</v>
      </c>
      <c r="H702" s="15" t="str">
        <f t="shared" si="54"/>
        <v>RHBIDa70</v>
      </c>
      <c r="I702" s="233" t="s">
        <v>96</v>
      </c>
      <c r="J702" s="234" t="s">
        <v>97</v>
      </c>
    </row>
    <row r="703" spans="3:10" x14ac:dyDescent="0.3">
      <c r="C703" s="15" t="s">
        <v>94</v>
      </c>
      <c r="D703" s="232" t="s">
        <v>95</v>
      </c>
      <c r="E703" s="15">
        <f t="shared" si="52"/>
        <v>2029</v>
      </c>
      <c r="F703" s="235">
        <f t="shared" si="55"/>
        <v>6.2567494478949346</v>
      </c>
      <c r="G703" s="235">
        <f t="shared" si="55"/>
        <v>10.575335869780897</v>
      </c>
      <c r="H703" s="15" t="str">
        <f t="shared" si="54"/>
        <v>RHBIDa70</v>
      </c>
      <c r="I703" s="233" t="s">
        <v>96</v>
      </c>
      <c r="J703" s="234" t="s">
        <v>97</v>
      </c>
    </row>
    <row r="704" spans="3:10" x14ac:dyDescent="0.3">
      <c r="C704" s="15" t="s">
        <v>94</v>
      </c>
      <c r="D704" s="232" t="s">
        <v>95</v>
      </c>
      <c r="E704" s="15">
        <f t="shared" si="52"/>
        <v>2030</v>
      </c>
      <c r="F704" s="235">
        <f t="shared" si="55"/>
        <v>6.2403447561070609</v>
      </c>
      <c r="G704" s="235">
        <f t="shared" si="55"/>
        <v>10.547608193142771</v>
      </c>
      <c r="H704" s="15" t="str">
        <f t="shared" si="54"/>
        <v>RHBIDa70</v>
      </c>
      <c r="I704" s="233" t="s">
        <v>96</v>
      </c>
      <c r="J704" s="234" t="s">
        <v>97</v>
      </c>
    </row>
    <row r="705" spans="3:10" x14ac:dyDescent="0.3">
      <c r="C705" s="15" t="s">
        <v>94</v>
      </c>
      <c r="D705" s="232" t="s">
        <v>95</v>
      </c>
      <c r="E705" s="15">
        <f t="shared" si="52"/>
        <v>2031</v>
      </c>
      <c r="F705" s="235">
        <f t="shared" si="55"/>
        <v>6.2239400643191871</v>
      </c>
      <c r="G705" s="235">
        <f t="shared" si="55"/>
        <v>10.519880516504646</v>
      </c>
      <c r="H705" s="15" t="str">
        <f t="shared" si="54"/>
        <v>RHBIDa70</v>
      </c>
      <c r="I705" s="233" t="s">
        <v>96</v>
      </c>
      <c r="J705" s="234" t="s">
        <v>97</v>
      </c>
    </row>
    <row r="706" spans="3:10" x14ac:dyDescent="0.3">
      <c r="C706" s="15" t="s">
        <v>94</v>
      </c>
      <c r="D706" s="232" t="s">
        <v>95</v>
      </c>
      <c r="E706" s="15">
        <f t="shared" si="52"/>
        <v>2032</v>
      </c>
      <c r="F706" s="235">
        <f t="shared" si="55"/>
        <v>6.2075353725313134</v>
      </c>
      <c r="G706" s="235">
        <f t="shared" si="55"/>
        <v>10.49215283986652</v>
      </c>
      <c r="H706" s="15" t="str">
        <f t="shared" si="54"/>
        <v>RHBIDa70</v>
      </c>
      <c r="I706" s="233" t="s">
        <v>96</v>
      </c>
      <c r="J706" s="234" t="s">
        <v>97</v>
      </c>
    </row>
    <row r="707" spans="3:10" x14ac:dyDescent="0.3">
      <c r="C707" s="15" t="s">
        <v>94</v>
      </c>
      <c r="D707" s="232" t="s">
        <v>95</v>
      </c>
      <c r="E707" s="15">
        <f t="shared" si="52"/>
        <v>2033</v>
      </c>
      <c r="F707" s="235">
        <f t="shared" si="55"/>
        <v>6.1911306807434396</v>
      </c>
      <c r="G707" s="235">
        <f t="shared" si="55"/>
        <v>10.464425163228396</v>
      </c>
      <c r="H707" s="15" t="str">
        <f t="shared" si="54"/>
        <v>RHBIDa70</v>
      </c>
      <c r="I707" s="233" t="s">
        <v>96</v>
      </c>
      <c r="J707" s="234" t="s">
        <v>97</v>
      </c>
    </row>
    <row r="708" spans="3:10" x14ac:dyDescent="0.3">
      <c r="C708" s="15" t="s">
        <v>94</v>
      </c>
      <c r="D708" s="232" t="s">
        <v>95</v>
      </c>
      <c r="E708" s="15">
        <f t="shared" si="52"/>
        <v>2034</v>
      </c>
      <c r="F708" s="235">
        <f t="shared" si="55"/>
        <v>6.1747259889555659</v>
      </c>
      <c r="G708" s="235">
        <f t="shared" si="55"/>
        <v>10.436697486590271</v>
      </c>
      <c r="H708" s="15" t="str">
        <f t="shared" si="54"/>
        <v>RHBIDa70</v>
      </c>
      <c r="I708" s="233" t="s">
        <v>96</v>
      </c>
      <c r="J708" s="234" t="s">
        <v>97</v>
      </c>
    </row>
    <row r="709" spans="3:10" x14ac:dyDescent="0.3">
      <c r="C709" s="15" t="s">
        <v>94</v>
      </c>
      <c r="D709" s="232" t="s">
        <v>95</v>
      </c>
      <c r="E709" s="15">
        <f t="shared" si="52"/>
        <v>2035</v>
      </c>
      <c r="F709" s="235">
        <f t="shared" si="55"/>
        <v>6.1583212971676922</v>
      </c>
      <c r="G709" s="235">
        <f t="shared" si="55"/>
        <v>10.408969809952145</v>
      </c>
      <c r="H709" s="15" t="str">
        <f t="shared" si="54"/>
        <v>RHBIDa70</v>
      </c>
      <c r="I709" s="233" t="s">
        <v>96</v>
      </c>
      <c r="J709" s="234" t="s">
        <v>97</v>
      </c>
    </row>
    <row r="710" spans="3:10" x14ac:dyDescent="0.3">
      <c r="C710" s="15" t="s">
        <v>94</v>
      </c>
      <c r="D710" s="232" t="s">
        <v>95</v>
      </c>
      <c r="E710" s="15">
        <f t="shared" si="52"/>
        <v>2036</v>
      </c>
      <c r="F710" s="235">
        <f t="shared" ref="F710:G725" si="56">F230*0.99</f>
        <v>6.1419166053798184</v>
      </c>
      <c r="G710" s="235">
        <f t="shared" si="56"/>
        <v>10.38124213331402</v>
      </c>
      <c r="H710" s="15" t="str">
        <f t="shared" si="54"/>
        <v>RHBIDa70</v>
      </c>
      <c r="I710" s="233" t="s">
        <v>96</v>
      </c>
      <c r="J710" s="234" t="s">
        <v>97</v>
      </c>
    </row>
    <row r="711" spans="3:10" x14ac:dyDescent="0.3">
      <c r="C711" s="15" t="s">
        <v>94</v>
      </c>
      <c r="D711" s="232" t="s">
        <v>95</v>
      </c>
      <c r="E711" s="15">
        <f t="shared" si="52"/>
        <v>2037</v>
      </c>
      <c r="F711" s="235">
        <f t="shared" si="56"/>
        <v>6.1255119135919447</v>
      </c>
      <c r="G711" s="235">
        <f t="shared" si="56"/>
        <v>10.353514456675896</v>
      </c>
      <c r="H711" s="15" t="str">
        <f t="shared" si="54"/>
        <v>RHBIDa70</v>
      </c>
      <c r="I711" s="233" t="s">
        <v>96</v>
      </c>
      <c r="J711" s="234" t="s">
        <v>97</v>
      </c>
    </row>
    <row r="712" spans="3:10" x14ac:dyDescent="0.3">
      <c r="C712" s="15" t="s">
        <v>94</v>
      </c>
      <c r="D712" s="232" t="s">
        <v>95</v>
      </c>
      <c r="E712" s="15">
        <f t="shared" si="52"/>
        <v>2038</v>
      </c>
      <c r="F712" s="235">
        <f t="shared" si="56"/>
        <v>6.109107221804071</v>
      </c>
      <c r="G712" s="235">
        <f t="shared" si="56"/>
        <v>10.32578678003777</v>
      </c>
      <c r="H712" s="15" t="str">
        <f t="shared" si="54"/>
        <v>RHBIDa70</v>
      </c>
      <c r="I712" s="233" t="s">
        <v>96</v>
      </c>
      <c r="J712" s="234" t="s">
        <v>97</v>
      </c>
    </row>
    <row r="713" spans="3:10" x14ac:dyDescent="0.3">
      <c r="C713" s="15" t="s">
        <v>94</v>
      </c>
      <c r="D713" s="232" t="s">
        <v>95</v>
      </c>
      <c r="E713" s="15">
        <f t="shared" si="52"/>
        <v>2039</v>
      </c>
      <c r="F713" s="235">
        <f t="shared" si="56"/>
        <v>6.0927025300161972</v>
      </c>
      <c r="G713" s="235">
        <f t="shared" si="56"/>
        <v>10.298059103399645</v>
      </c>
      <c r="H713" s="15" t="str">
        <f t="shared" si="54"/>
        <v>RHBIDa70</v>
      </c>
      <c r="I713" s="233" t="s">
        <v>96</v>
      </c>
      <c r="J713" s="234" t="s">
        <v>97</v>
      </c>
    </row>
    <row r="714" spans="3:10" x14ac:dyDescent="0.3">
      <c r="C714" s="15" t="s">
        <v>94</v>
      </c>
      <c r="D714" s="232" t="s">
        <v>95</v>
      </c>
      <c r="E714" s="15">
        <f t="shared" si="52"/>
        <v>2040</v>
      </c>
      <c r="F714" s="235">
        <f t="shared" si="56"/>
        <v>6.0762978382283235</v>
      </c>
      <c r="G714" s="235">
        <f t="shared" si="56"/>
        <v>10.270331426761519</v>
      </c>
      <c r="H714" s="15" t="str">
        <f t="shared" si="54"/>
        <v>RHBIDa70</v>
      </c>
      <c r="I714" s="233" t="s">
        <v>96</v>
      </c>
      <c r="J714" s="234" t="s">
        <v>97</v>
      </c>
    </row>
    <row r="715" spans="3:10" x14ac:dyDescent="0.3">
      <c r="C715" s="15" t="s">
        <v>94</v>
      </c>
      <c r="D715" s="232" t="s">
        <v>95</v>
      </c>
      <c r="E715" s="15">
        <f t="shared" si="52"/>
        <v>2041</v>
      </c>
      <c r="F715" s="235">
        <f t="shared" si="56"/>
        <v>6.0598931464404506</v>
      </c>
      <c r="G715" s="235">
        <f t="shared" si="56"/>
        <v>10.242603750123395</v>
      </c>
      <c r="H715" s="15" t="str">
        <f t="shared" si="54"/>
        <v>RHBIDa70</v>
      </c>
      <c r="I715" s="233" t="s">
        <v>96</v>
      </c>
      <c r="J715" s="234" t="s">
        <v>97</v>
      </c>
    </row>
    <row r="716" spans="3:10" x14ac:dyDescent="0.3">
      <c r="C716" s="15" t="s">
        <v>94</v>
      </c>
      <c r="D716" s="232" t="s">
        <v>95</v>
      </c>
      <c r="E716" s="15">
        <f t="shared" si="52"/>
        <v>2042</v>
      </c>
      <c r="F716" s="235">
        <f t="shared" si="56"/>
        <v>6.0434884546525769</v>
      </c>
      <c r="G716" s="235">
        <f t="shared" si="56"/>
        <v>10.21487607348527</v>
      </c>
      <c r="H716" s="15" t="str">
        <f t="shared" si="54"/>
        <v>RHBIDa70</v>
      </c>
      <c r="I716" s="233" t="s">
        <v>96</v>
      </c>
      <c r="J716" s="234" t="s">
        <v>97</v>
      </c>
    </row>
    <row r="717" spans="3:10" x14ac:dyDescent="0.3">
      <c r="C717" s="15" t="s">
        <v>94</v>
      </c>
      <c r="D717" s="232" t="s">
        <v>95</v>
      </c>
      <c r="E717" s="15">
        <f t="shared" si="52"/>
        <v>2043</v>
      </c>
      <c r="F717" s="235">
        <f t="shared" si="56"/>
        <v>6.0270837628647032</v>
      </c>
      <c r="G717" s="235">
        <f t="shared" si="56"/>
        <v>10.187148396847144</v>
      </c>
      <c r="H717" s="15" t="str">
        <f t="shared" si="54"/>
        <v>RHBIDa70</v>
      </c>
      <c r="I717" s="233" t="s">
        <v>96</v>
      </c>
      <c r="J717" s="234" t="s">
        <v>97</v>
      </c>
    </row>
    <row r="718" spans="3:10" x14ac:dyDescent="0.3">
      <c r="C718" s="15" t="s">
        <v>94</v>
      </c>
      <c r="D718" s="232" t="s">
        <v>95</v>
      </c>
      <c r="E718" s="15">
        <f t="shared" si="52"/>
        <v>2044</v>
      </c>
      <c r="F718" s="235">
        <f t="shared" si="56"/>
        <v>6.0106790710768294</v>
      </c>
      <c r="G718" s="235">
        <f t="shared" si="56"/>
        <v>10.159420720209019</v>
      </c>
      <c r="H718" s="15" t="str">
        <f t="shared" si="54"/>
        <v>RHBIDa70</v>
      </c>
      <c r="I718" s="233" t="s">
        <v>96</v>
      </c>
      <c r="J718" s="234" t="s">
        <v>97</v>
      </c>
    </row>
    <row r="719" spans="3:10" x14ac:dyDescent="0.3">
      <c r="C719" s="15" t="s">
        <v>94</v>
      </c>
      <c r="D719" s="232" t="s">
        <v>95</v>
      </c>
      <c r="E719" s="15">
        <f t="shared" si="52"/>
        <v>2045</v>
      </c>
      <c r="F719" s="235">
        <f t="shared" si="56"/>
        <v>5.9942743792889557</v>
      </c>
      <c r="G719" s="235">
        <f t="shared" si="56"/>
        <v>10.131693043570893</v>
      </c>
      <c r="H719" s="15" t="str">
        <f t="shared" si="54"/>
        <v>RHBIDa70</v>
      </c>
      <c r="I719" s="233" t="s">
        <v>96</v>
      </c>
      <c r="J719" s="234" t="s">
        <v>97</v>
      </c>
    </row>
    <row r="720" spans="3:10" x14ac:dyDescent="0.3">
      <c r="C720" s="15" t="s">
        <v>94</v>
      </c>
      <c r="D720" s="232" t="s">
        <v>95</v>
      </c>
      <c r="E720" s="15">
        <f t="shared" si="52"/>
        <v>2046</v>
      </c>
      <c r="F720" s="235">
        <f t="shared" si="56"/>
        <v>5.9778696875010819</v>
      </c>
      <c r="G720" s="235">
        <f t="shared" si="56"/>
        <v>10.103965366932769</v>
      </c>
      <c r="H720" s="15" t="str">
        <f t="shared" si="54"/>
        <v>RHBIDa70</v>
      </c>
      <c r="I720" s="233" t="s">
        <v>96</v>
      </c>
      <c r="J720" s="234" t="s">
        <v>97</v>
      </c>
    </row>
    <row r="721" spans="3:10" x14ac:dyDescent="0.3">
      <c r="C721" s="15" t="s">
        <v>94</v>
      </c>
      <c r="D721" s="232" t="s">
        <v>95</v>
      </c>
      <c r="E721" s="15">
        <f t="shared" si="52"/>
        <v>2047</v>
      </c>
      <c r="F721" s="235">
        <f t="shared" si="56"/>
        <v>5.9614649957132082</v>
      </c>
      <c r="G721" s="235">
        <f t="shared" si="56"/>
        <v>10.076237690294644</v>
      </c>
      <c r="H721" s="15" t="str">
        <f t="shared" si="54"/>
        <v>RHBIDa70</v>
      </c>
      <c r="I721" s="233" t="s">
        <v>96</v>
      </c>
      <c r="J721" s="234" t="s">
        <v>97</v>
      </c>
    </row>
    <row r="722" spans="3:10" x14ac:dyDescent="0.3">
      <c r="C722" s="15" t="s">
        <v>94</v>
      </c>
      <c r="D722" s="232" t="s">
        <v>95</v>
      </c>
      <c r="E722" s="15">
        <f t="shared" si="52"/>
        <v>2048</v>
      </c>
      <c r="F722" s="235">
        <f t="shared" si="56"/>
        <v>5.9450603039253345</v>
      </c>
      <c r="G722" s="235">
        <f t="shared" si="56"/>
        <v>10.048510013656518</v>
      </c>
      <c r="H722" s="15" t="str">
        <f t="shared" si="54"/>
        <v>RHBIDa70</v>
      </c>
      <c r="I722" s="233" t="s">
        <v>96</v>
      </c>
      <c r="J722" s="234" t="s">
        <v>97</v>
      </c>
    </row>
    <row r="723" spans="3:10" x14ac:dyDescent="0.3">
      <c r="C723" s="15" t="s">
        <v>94</v>
      </c>
      <c r="D723" s="232" t="s">
        <v>95</v>
      </c>
      <c r="E723" s="15">
        <f t="shared" si="52"/>
        <v>2049</v>
      </c>
      <c r="F723" s="235">
        <f t="shared" si="56"/>
        <v>5.9286556121374607</v>
      </c>
      <c r="G723" s="235">
        <f t="shared" si="56"/>
        <v>10.020782337018392</v>
      </c>
      <c r="H723" s="15" t="str">
        <f t="shared" si="54"/>
        <v>RHBIDa70</v>
      </c>
      <c r="I723" s="233" t="s">
        <v>96</v>
      </c>
      <c r="J723" s="234" t="s">
        <v>97</v>
      </c>
    </row>
    <row r="724" spans="3:10" x14ac:dyDescent="0.3">
      <c r="C724" s="15" t="s">
        <v>94</v>
      </c>
      <c r="D724" s="232" t="s">
        <v>95</v>
      </c>
      <c r="E724" s="15">
        <f t="shared" si="52"/>
        <v>2050</v>
      </c>
      <c r="F724" s="235">
        <f t="shared" si="56"/>
        <v>5.912250920349587</v>
      </c>
      <c r="G724" s="235">
        <f t="shared" si="56"/>
        <v>9.9930546603802686</v>
      </c>
      <c r="H724" s="15" t="str">
        <f t="shared" si="54"/>
        <v>RHBIDa70</v>
      </c>
      <c r="I724" s="233" t="s">
        <v>96</v>
      </c>
      <c r="J724" s="234" t="s">
        <v>97</v>
      </c>
    </row>
    <row r="725" spans="3:10" x14ac:dyDescent="0.3">
      <c r="C725" s="15" t="s">
        <v>94</v>
      </c>
      <c r="D725" s="232" t="s">
        <v>95</v>
      </c>
      <c r="E725" s="15">
        <f t="shared" si="52"/>
        <v>2011</v>
      </c>
      <c r="F725" s="235">
        <f t="shared" si="56"/>
        <v>1.4057180090841821</v>
      </c>
      <c r="G725" s="235">
        <f t="shared" si="56"/>
        <v>3.7075731093061779</v>
      </c>
      <c r="H725" s="15" t="str">
        <f t="shared" si="54"/>
        <v>RHBDMb70</v>
      </c>
      <c r="I725" s="233" t="s">
        <v>96</v>
      </c>
      <c r="J725" s="234" t="s">
        <v>97</v>
      </c>
    </row>
    <row r="726" spans="3:10" x14ac:dyDescent="0.3">
      <c r="C726" s="15" t="s">
        <v>94</v>
      </c>
      <c r="D726" s="232" t="s">
        <v>95</v>
      </c>
      <c r="E726" s="15">
        <f t="shared" si="52"/>
        <v>2012</v>
      </c>
      <c r="F726" s="235">
        <f t="shared" ref="F726:G741" si="57">F246*0.99</f>
        <v>1.402477404272221</v>
      </c>
      <c r="G726" s="235">
        <f t="shared" si="57"/>
        <v>3.6945510261324985</v>
      </c>
      <c r="H726" s="15" t="str">
        <f t="shared" si="54"/>
        <v>RHBDMb70</v>
      </c>
      <c r="I726" s="233" t="s">
        <v>96</v>
      </c>
      <c r="J726" s="234" t="s">
        <v>97</v>
      </c>
    </row>
    <row r="727" spans="3:10" x14ac:dyDescent="0.3">
      <c r="C727" s="15" t="s">
        <v>94</v>
      </c>
      <c r="D727" s="232" t="s">
        <v>95</v>
      </c>
      <c r="E727" s="15">
        <f t="shared" si="52"/>
        <v>2013</v>
      </c>
      <c r="F727" s="235">
        <f t="shared" si="57"/>
        <v>1.3992367994602599</v>
      </c>
      <c r="G727" s="235">
        <f t="shared" si="57"/>
        <v>3.6815289429588187</v>
      </c>
      <c r="H727" s="15" t="str">
        <f t="shared" si="54"/>
        <v>RHBDMb70</v>
      </c>
      <c r="I727" s="233" t="s">
        <v>96</v>
      </c>
      <c r="J727" s="234" t="s">
        <v>97</v>
      </c>
    </row>
    <row r="728" spans="3:10" x14ac:dyDescent="0.3">
      <c r="C728" s="15" t="s">
        <v>94</v>
      </c>
      <c r="D728" s="232" t="s">
        <v>95</v>
      </c>
      <c r="E728" s="15">
        <f t="shared" si="52"/>
        <v>2014</v>
      </c>
      <c r="F728" s="235">
        <f t="shared" si="57"/>
        <v>1.3959961946482988</v>
      </c>
      <c r="G728" s="235">
        <f t="shared" si="57"/>
        <v>3.6685068597851394</v>
      </c>
      <c r="H728" s="15" t="str">
        <f t="shared" si="54"/>
        <v>RHBDMb70</v>
      </c>
      <c r="I728" s="233" t="s">
        <v>96</v>
      </c>
      <c r="J728" s="234" t="s">
        <v>97</v>
      </c>
    </row>
    <row r="729" spans="3:10" x14ac:dyDescent="0.3">
      <c r="C729" s="15" t="s">
        <v>94</v>
      </c>
      <c r="D729" s="232" t="s">
        <v>95</v>
      </c>
      <c r="E729" s="15">
        <f t="shared" si="52"/>
        <v>2015</v>
      </c>
      <c r="F729" s="235">
        <f t="shared" si="57"/>
        <v>1.3927555898363377</v>
      </c>
      <c r="G729" s="235">
        <f t="shared" si="57"/>
        <v>3.65548477661146</v>
      </c>
      <c r="H729" s="15" t="str">
        <f t="shared" si="54"/>
        <v>RHBDMb70</v>
      </c>
      <c r="I729" s="233" t="s">
        <v>96</v>
      </c>
      <c r="J729" s="234" t="s">
        <v>97</v>
      </c>
    </row>
    <row r="730" spans="3:10" x14ac:dyDescent="0.3">
      <c r="C730" s="15" t="s">
        <v>94</v>
      </c>
      <c r="D730" s="232" t="s">
        <v>95</v>
      </c>
      <c r="E730" s="15">
        <f t="shared" si="52"/>
        <v>2016</v>
      </c>
      <c r="F730" s="235">
        <f t="shared" si="57"/>
        <v>1.3892331933015973</v>
      </c>
      <c r="G730" s="235">
        <f t="shared" si="57"/>
        <v>3.6461832886302608</v>
      </c>
      <c r="H730" s="15" t="str">
        <f t="shared" si="54"/>
        <v>RHBDMb70</v>
      </c>
      <c r="I730" s="233" t="s">
        <v>96</v>
      </c>
      <c r="J730" s="234" t="s">
        <v>97</v>
      </c>
    </row>
    <row r="731" spans="3:10" x14ac:dyDescent="0.3">
      <c r="C731" s="15" t="s">
        <v>94</v>
      </c>
      <c r="D731" s="232" t="s">
        <v>95</v>
      </c>
      <c r="E731" s="15">
        <f t="shared" si="52"/>
        <v>2017</v>
      </c>
      <c r="F731" s="235">
        <f t="shared" si="57"/>
        <v>1.3857107967668569</v>
      </c>
      <c r="G731" s="235">
        <f t="shared" si="57"/>
        <v>3.6368818006490611</v>
      </c>
      <c r="H731" s="15" t="str">
        <f t="shared" si="54"/>
        <v>RHBDMb70</v>
      </c>
      <c r="I731" s="233" t="s">
        <v>96</v>
      </c>
      <c r="J731" s="234" t="s">
        <v>97</v>
      </c>
    </row>
    <row r="732" spans="3:10" x14ac:dyDescent="0.3">
      <c r="C732" s="15" t="s">
        <v>94</v>
      </c>
      <c r="D732" s="232" t="s">
        <v>95</v>
      </c>
      <c r="E732" s="15">
        <f t="shared" si="52"/>
        <v>2018</v>
      </c>
      <c r="F732" s="235">
        <f t="shared" si="57"/>
        <v>1.3821884002321165</v>
      </c>
      <c r="G732" s="235">
        <f t="shared" si="57"/>
        <v>3.6275803126678614</v>
      </c>
      <c r="H732" s="15" t="str">
        <f t="shared" si="54"/>
        <v>RHBDMb70</v>
      </c>
      <c r="I732" s="233" t="s">
        <v>96</v>
      </c>
      <c r="J732" s="234" t="s">
        <v>97</v>
      </c>
    </row>
    <row r="733" spans="3:10" x14ac:dyDescent="0.3">
      <c r="C733" s="15" t="s">
        <v>94</v>
      </c>
      <c r="D733" s="232" t="s">
        <v>95</v>
      </c>
      <c r="E733" s="15">
        <f t="shared" si="52"/>
        <v>2019</v>
      </c>
      <c r="F733" s="235">
        <f t="shared" si="57"/>
        <v>1.3786660036973761</v>
      </c>
      <c r="G733" s="235">
        <f t="shared" si="57"/>
        <v>3.6182788246866622</v>
      </c>
      <c r="H733" s="15" t="str">
        <f t="shared" si="54"/>
        <v>RHBDMb70</v>
      </c>
      <c r="I733" s="233" t="s">
        <v>96</v>
      </c>
      <c r="J733" s="234" t="s">
        <v>97</v>
      </c>
    </row>
    <row r="734" spans="3:10" x14ac:dyDescent="0.3">
      <c r="C734" s="15" t="s">
        <v>94</v>
      </c>
      <c r="D734" s="232" t="s">
        <v>95</v>
      </c>
      <c r="E734" s="15">
        <f t="shared" si="52"/>
        <v>2020</v>
      </c>
      <c r="F734" s="235">
        <f t="shared" si="57"/>
        <v>1.3751436071626357</v>
      </c>
      <c r="G734" s="235">
        <f t="shared" si="57"/>
        <v>3.6089773367054625</v>
      </c>
      <c r="H734" s="15" t="str">
        <f t="shared" si="54"/>
        <v>RHBDMb70</v>
      </c>
      <c r="I734" s="233" t="s">
        <v>96</v>
      </c>
      <c r="J734" s="234" t="s">
        <v>97</v>
      </c>
    </row>
    <row r="735" spans="3:10" x14ac:dyDescent="0.3">
      <c r="C735" s="15" t="s">
        <v>94</v>
      </c>
      <c r="D735" s="232" t="s">
        <v>95</v>
      </c>
      <c r="E735" s="15">
        <f t="shared" si="52"/>
        <v>2021</v>
      </c>
      <c r="F735" s="235">
        <f t="shared" si="57"/>
        <v>1.3716212106278953</v>
      </c>
      <c r="G735" s="235">
        <f t="shared" si="57"/>
        <v>3.5996758487242633</v>
      </c>
      <c r="H735" s="15" t="str">
        <f t="shared" si="54"/>
        <v>RHBDMb70</v>
      </c>
      <c r="I735" s="233" t="s">
        <v>96</v>
      </c>
      <c r="J735" s="234" t="s">
        <v>97</v>
      </c>
    </row>
    <row r="736" spans="3:10" x14ac:dyDescent="0.3">
      <c r="C736" s="15" t="s">
        <v>94</v>
      </c>
      <c r="D736" s="232" t="s">
        <v>95</v>
      </c>
      <c r="E736" s="15">
        <f t="shared" si="52"/>
        <v>2022</v>
      </c>
      <c r="F736" s="235">
        <f t="shared" si="57"/>
        <v>1.3680988140931549</v>
      </c>
      <c r="G736" s="235">
        <f t="shared" si="57"/>
        <v>3.5903743607430636</v>
      </c>
      <c r="H736" s="15" t="str">
        <f t="shared" si="54"/>
        <v>RHBDMb70</v>
      </c>
      <c r="I736" s="233" t="s">
        <v>96</v>
      </c>
      <c r="J736" s="234" t="s">
        <v>97</v>
      </c>
    </row>
    <row r="737" spans="3:10" x14ac:dyDescent="0.3">
      <c r="C737" s="15" t="s">
        <v>94</v>
      </c>
      <c r="D737" s="232" t="s">
        <v>95</v>
      </c>
      <c r="E737" s="15">
        <f t="shared" si="52"/>
        <v>2023</v>
      </c>
      <c r="F737" s="235">
        <f t="shared" si="57"/>
        <v>1.3645764175584145</v>
      </c>
      <c r="G737" s="235">
        <f t="shared" si="57"/>
        <v>3.5810728727618639</v>
      </c>
      <c r="H737" s="15" t="str">
        <f t="shared" si="54"/>
        <v>RHBDMb70</v>
      </c>
      <c r="I737" s="233" t="s">
        <v>96</v>
      </c>
      <c r="J737" s="234" t="s">
        <v>97</v>
      </c>
    </row>
    <row r="738" spans="3:10" x14ac:dyDescent="0.3">
      <c r="C738" s="15" t="s">
        <v>94</v>
      </c>
      <c r="D738" s="232" t="s">
        <v>95</v>
      </c>
      <c r="E738" s="15">
        <f t="shared" si="52"/>
        <v>2024</v>
      </c>
      <c r="F738" s="235">
        <f t="shared" si="57"/>
        <v>1.3610540210236741</v>
      </c>
      <c r="G738" s="235">
        <f t="shared" si="57"/>
        <v>3.5717713847806647</v>
      </c>
      <c r="H738" s="15" t="str">
        <f t="shared" si="54"/>
        <v>RHBDMb70</v>
      </c>
      <c r="I738" s="233" t="s">
        <v>96</v>
      </c>
      <c r="J738" s="234" t="s">
        <v>97</v>
      </c>
    </row>
    <row r="739" spans="3:10" x14ac:dyDescent="0.3">
      <c r="C739" s="15" t="s">
        <v>94</v>
      </c>
      <c r="D739" s="232" t="s">
        <v>95</v>
      </c>
      <c r="E739" s="15">
        <f t="shared" si="52"/>
        <v>2025</v>
      </c>
      <c r="F739" s="235">
        <f t="shared" si="57"/>
        <v>1.3575316244889337</v>
      </c>
      <c r="G739" s="235">
        <f t="shared" si="57"/>
        <v>3.562469896799465</v>
      </c>
      <c r="H739" s="15" t="str">
        <f t="shared" si="54"/>
        <v>RHBDMb70</v>
      </c>
      <c r="I739" s="233" t="s">
        <v>96</v>
      </c>
      <c r="J739" s="234" t="s">
        <v>97</v>
      </c>
    </row>
    <row r="740" spans="3:10" x14ac:dyDescent="0.3">
      <c r="C740" s="15" t="s">
        <v>94</v>
      </c>
      <c r="D740" s="232" t="s">
        <v>95</v>
      </c>
      <c r="E740" s="15">
        <f t="shared" si="52"/>
        <v>2026</v>
      </c>
      <c r="F740" s="235">
        <f t="shared" si="57"/>
        <v>1.3540092279541933</v>
      </c>
      <c r="G740" s="235">
        <f t="shared" si="57"/>
        <v>3.5531684088182653</v>
      </c>
      <c r="H740" s="15" t="str">
        <f t="shared" si="54"/>
        <v>RHBDMb70</v>
      </c>
      <c r="I740" s="233" t="s">
        <v>96</v>
      </c>
      <c r="J740" s="234" t="s">
        <v>97</v>
      </c>
    </row>
    <row r="741" spans="3:10" x14ac:dyDescent="0.3">
      <c r="C741" s="15" t="s">
        <v>94</v>
      </c>
      <c r="D741" s="232" t="s">
        <v>95</v>
      </c>
      <c r="E741" s="15">
        <f t="shared" si="52"/>
        <v>2027</v>
      </c>
      <c r="F741" s="235">
        <f t="shared" si="57"/>
        <v>1.3504868314194529</v>
      </c>
      <c r="G741" s="235">
        <f t="shared" si="57"/>
        <v>3.5438669208370661</v>
      </c>
      <c r="H741" s="15" t="str">
        <f t="shared" si="54"/>
        <v>RHBDMb70</v>
      </c>
      <c r="I741" s="233" t="s">
        <v>96</v>
      </c>
      <c r="J741" s="234" t="s">
        <v>97</v>
      </c>
    </row>
    <row r="742" spans="3:10" x14ac:dyDescent="0.3">
      <c r="C742" s="15" t="s">
        <v>94</v>
      </c>
      <c r="D742" s="232" t="s">
        <v>95</v>
      </c>
      <c r="E742" s="15">
        <f t="shared" ref="E742:E805" si="58">E262</f>
        <v>2028</v>
      </c>
      <c r="F742" s="235">
        <f t="shared" ref="F742:G757" si="59">F262*0.99</f>
        <v>1.3469644348847125</v>
      </c>
      <c r="G742" s="235">
        <f t="shared" si="59"/>
        <v>3.5345654328558664</v>
      </c>
      <c r="H742" s="15" t="str">
        <f t="shared" ref="H742:H805" si="60">H262</f>
        <v>RHBDMb70</v>
      </c>
      <c r="I742" s="233" t="s">
        <v>96</v>
      </c>
      <c r="J742" s="234" t="s">
        <v>97</v>
      </c>
    </row>
    <row r="743" spans="3:10" x14ac:dyDescent="0.3">
      <c r="C743" s="15" t="s">
        <v>94</v>
      </c>
      <c r="D743" s="232" t="s">
        <v>95</v>
      </c>
      <c r="E743" s="15">
        <f t="shared" si="58"/>
        <v>2029</v>
      </c>
      <c r="F743" s="235">
        <f t="shared" si="59"/>
        <v>1.3434420383499719</v>
      </c>
      <c r="G743" s="235">
        <f t="shared" si="59"/>
        <v>3.5252639448746668</v>
      </c>
      <c r="H743" s="15" t="str">
        <f t="shared" si="60"/>
        <v>RHBDMb70</v>
      </c>
      <c r="I743" s="233" t="s">
        <v>96</v>
      </c>
      <c r="J743" s="234" t="s">
        <v>97</v>
      </c>
    </row>
    <row r="744" spans="3:10" x14ac:dyDescent="0.3">
      <c r="C744" s="15" t="s">
        <v>94</v>
      </c>
      <c r="D744" s="232" t="s">
        <v>95</v>
      </c>
      <c r="E744" s="15">
        <f t="shared" si="58"/>
        <v>2030</v>
      </c>
      <c r="F744" s="235">
        <f t="shared" si="59"/>
        <v>1.3399196418152315</v>
      </c>
      <c r="G744" s="235">
        <f t="shared" si="59"/>
        <v>3.5159624568934675</v>
      </c>
      <c r="H744" s="15" t="str">
        <f t="shared" si="60"/>
        <v>RHBDMb70</v>
      </c>
      <c r="I744" s="233" t="s">
        <v>96</v>
      </c>
      <c r="J744" s="234" t="s">
        <v>97</v>
      </c>
    </row>
    <row r="745" spans="3:10" x14ac:dyDescent="0.3">
      <c r="C745" s="15" t="s">
        <v>94</v>
      </c>
      <c r="D745" s="232" t="s">
        <v>95</v>
      </c>
      <c r="E745" s="15">
        <f t="shared" si="58"/>
        <v>2031</v>
      </c>
      <c r="F745" s="235">
        <f t="shared" si="59"/>
        <v>1.3363972452804911</v>
      </c>
      <c r="G745" s="235">
        <f t="shared" si="59"/>
        <v>3.5066609689122679</v>
      </c>
      <c r="H745" s="15" t="str">
        <f t="shared" si="60"/>
        <v>RHBDMb70</v>
      </c>
      <c r="I745" s="233" t="s">
        <v>96</v>
      </c>
      <c r="J745" s="234" t="s">
        <v>97</v>
      </c>
    </row>
    <row r="746" spans="3:10" x14ac:dyDescent="0.3">
      <c r="C746" s="15" t="s">
        <v>94</v>
      </c>
      <c r="D746" s="232" t="s">
        <v>95</v>
      </c>
      <c r="E746" s="15">
        <f t="shared" si="58"/>
        <v>2032</v>
      </c>
      <c r="F746" s="235">
        <f t="shared" si="59"/>
        <v>1.3328748487457507</v>
      </c>
      <c r="G746" s="235">
        <f t="shared" si="59"/>
        <v>3.4973594809310686</v>
      </c>
      <c r="H746" s="15" t="str">
        <f t="shared" si="60"/>
        <v>RHBDMb70</v>
      </c>
      <c r="I746" s="233" t="s">
        <v>96</v>
      </c>
      <c r="J746" s="234" t="s">
        <v>97</v>
      </c>
    </row>
    <row r="747" spans="3:10" x14ac:dyDescent="0.3">
      <c r="C747" s="15" t="s">
        <v>94</v>
      </c>
      <c r="D747" s="232" t="s">
        <v>95</v>
      </c>
      <c r="E747" s="15">
        <f t="shared" si="58"/>
        <v>2033</v>
      </c>
      <c r="F747" s="235">
        <f t="shared" si="59"/>
        <v>1.3293524522110103</v>
      </c>
      <c r="G747" s="235">
        <f t="shared" si="59"/>
        <v>3.488057992949869</v>
      </c>
      <c r="H747" s="15" t="str">
        <f t="shared" si="60"/>
        <v>RHBDMb70</v>
      </c>
      <c r="I747" s="233" t="s">
        <v>96</v>
      </c>
      <c r="J747" s="234" t="s">
        <v>97</v>
      </c>
    </row>
    <row r="748" spans="3:10" x14ac:dyDescent="0.3">
      <c r="C748" s="15" t="s">
        <v>94</v>
      </c>
      <c r="D748" s="232" t="s">
        <v>95</v>
      </c>
      <c r="E748" s="15">
        <f t="shared" si="58"/>
        <v>2034</v>
      </c>
      <c r="F748" s="235">
        <f t="shared" si="59"/>
        <v>1.3258300556762699</v>
      </c>
      <c r="G748" s="235">
        <f t="shared" si="59"/>
        <v>3.4787565049686693</v>
      </c>
      <c r="H748" s="15" t="str">
        <f t="shared" si="60"/>
        <v>RHBDMb70</v>
      </c>
      <c r="I748" s="233" t="s">
        <v>96</v>
      </c>
      <c r="J748" s="234" t="s">
        <v>97</v>
      </c>
    </row>
    <row r="749" spans="3:10" x14ac:dyDescent="0.3">
      <c r="C749" s="15" t="s">
        <v>94</v>
      </c>
      <c r="D749" s="232" t="s">
        <v>95</v>
      </c>
      <c r="E749" s="15">
        <f t="shared" si="58"/>
        <v>2035</v>
      </c>
      <c r="F749" s="235">
        <f t="shared" si="59"/>
        <v>1.3223076591415295</v>
      </c>
      <c r="G749" s="235">
        <f t="shared" si="59"/>
        <v>3.4694550169874701</v>
      </c>
      <c r="H749" s="15" t="str">
        <f t="shared" si="60"/>
        <v>RHBDMb70</v>
      </c>
      <c r="I749" s="233" t="s">
        <v>96</v>
      </c>
      <c r="J749" s="234" t="s">
        <v>97</v>
      </c>
    </row>
    <row r="750" spans="3:10" x14ac:dyDescent="0.3">
      <c r="C750" s="15" t="s">
        <v>94</v>
      </c>
      <c r="D750" s="232" t="s">
        <v>95</v>
      </c>
      <c r="E750" s="15">
        <f t="shared" si="58"/>
        <v>2036</v>
      </c>
      <c r="F750" s="235">
        <f t="shared" si="59"/>
        <v>1.3187852626067891</v>
      </c>
      <c r="G750" s="235">
        <f t="shared" si="59"/>
        <v>3.4601535290062704</v>
      </c>
      <c r="H750" s="15" t="str">
        <f t="shared" si="60"/>
        <v>RHBDMb70</v>
      </c>
      <c r="I750" s="233" t="s">
        <v>96</v>
      </c>
      <c r="J750" s="234" t="s">
        <v>97</v>
      </c>
    </row>
    <row r="751" spans="3:10" x14ac:dyDescent="0.3">
      <c r="C751" s="15" t="s">
        <v>94</v>
      </c>
      <c r="D751" s="232" t="s">
        <v>95</v>
      </c>
      <c r="E751" s="15">
        <f t="shared" si="58"/>
        <v>2037</v>
      </c>
      <c r="F751" s="235">
        <f t="shared" si="59"/>
        <v>1.3152628660720487</v>
      </c>
      <c r="G751" s="235">
        <f t="shared" si="59"/>
        <v>3.4508520410250707</v>
      </c>
      <c r="H751" s="15" t="str">
        <f t="shared" si="60"/>
        <v>RHBDMb70</v>
      </c>
      <c r="I751" s="233" t="s">
        <v>96</v>
      </c>
      <c r="J751" s="234" t="s">
        <v>97</v>
      </c>
    </row>
    <row r="752" spans="3:10" x14ac:dyDescent="0.3">
      <c r="C752" s="15" t="s">
        <v>94</v>
      </c>
      <c r="D752" s="232" t="s">
        <v>95</v>
      </c>
      <c r="E752" s="15">
        <f t="shared" si="58"/>
        <v>2038</v>
      </c>
      <c r="F752" s="235">
        <f t="shared" si="59"/>
        <v>1.3117404695373083</v>
      </c>
      <c r="G752" s="235">
        <f t="shared" si="59"/>
        <v>3.4415505530438715</v>
      </c>
      <c r="H752" s="15" t="str">
        <f t="shared" si="60"/>
        <v>RHBDMb70</v>
      </c>
      <c r="I752" s="233" t="s">
        <v>96</v>
      </c>
      <c r="J752" s="234" t="s">
        <v>97</v>
      </c>
    </row>
    <row r="753" spans="3:10" x14ac:dyDescent="0.3">
      <c r="C753" s="15" t="s">
        <v>94</v>
      </c>
      <c r="D753" s="232" t="s">
        <v>95</v>
      </c>
      <c r="E753" s="15">
        <f t="shared" si="58"/>
        <v>2039</v>
      </c>
      <c r="F753" s="235">
        <f t="shared" si="59"/>
        <v>1.3082180730025679</v>
      </c>
      <c r="G753" s="235">
        <f t="shared" si="59"/>
        <v>3.4322490650626718</v>
      </c>
      <c r="H753" s="15" t="str">
        <f t="shared" si="60"/>
        <v>RHBDMb70</v>
      </c>
      <c r="I753" s="233" t="s">
        <v>96</v>
      </c>
      <c r="J753" s="234" t="s">
        <v>97</v>
      </c>
    </row>
    <row r="754" spans="3:10" x14ac:dyDescent="0.3">
      <c r="C754" s="15" t="s">
        <v>94</v>
      </c>
      <c r="D754" s="232" t="s">
        <v>95</v>
      </c>
      <c r="E754" s="15">
        <f t="shared" si="58"/>
        <v>2040</v>
      </c>
      <c r="F754" s="235">
        <f t="shared" si="59"/>
        <v>1.3046956764678275</v>
      </c>
      <c r="G754" s="235">
        <f t="shared" si="59"/>
        <v>3.4229475770814726</v>
      </c>
      <c r="H754" s="15" t="str">
        <f t="shared" si="60"/>
        <v>RHBDMb70</v>
      </c>
      <c r="I754" s="233" t="s">
        <v>96</v>
      </c>
      <c r="J754" s="234" t="s">
        <v>97</v>
      </c>
    </row>
    <row r="755" spans="3:10" x14ac:dyDescent="0.3">
      <c r="C755" s="15" t="s">
        <v>94</v>
      </c>
      <c r="D755" s="232" t="s">
        <v>95</v>
      </c>
      <c r="E755" s="15">
        <f t="shared" si="58"/>
        <v>2041</v>
      </c>
      <c r="F755" s="235">
        <f t="shared" si="59"/>
        <v>1.3011732799330871</v>
      </c>
      <c r="G755" s="235">
        <f t="shared" si="59"/>
        <v>3.4136460891002729</v>
      </c>
      <c r="H755" s="15" t="str">
        <f t="shared" si="60"/>
        <v>RHBDMb70</v>
      </c>
      <c r="I755" s="233" t="s">
        <v>96</v>
      </c>
      <c r="J755" s="234" t="s">
        <v>97</v>
      </c>
    </row>
    <row r="756" spans="3:10" x14ac:dyDescent="0.3">
      <c r="C756" s="15" t="s">
        <v>94</v>
      </c>
      <c r="D756" s="232" t="s">
        <v>95</v>
      </c>
      <c r="E756" s="15">
        <f t="shared" si="58"/>
        <v>2042</v>
      </c>
      <c r="F756" s="235">
        <f t="shared" si="59"/>
        <v>1.2976508833983467</v>
      </c>
      <c r="G756" s="235">
        <f t="shared" si="59"/>
        <v>3.4043446011190732</v>
      </c>
      <c r="H756" s="15" t="str">
        <f t="shared" si="60"/>
        <v>RHBDMb70</v>
      </c>
      <c r="I756" s="233" t="s">
        <v>96</v>
      </c>
      <c r="J756" s="234" t="s">
        <v>97</v>
      </c>
    </row>
    <row r="757" spans="3:10" x14ac:dyDescent="0.3">
      <c r="C757" s="15" t="s">
        <v>94</v>
      </c>
      <c r="D757" s="232" t="s">
        <v>95</v>
      </c>
      <c r="E757" s="15">
        <f t="shared" si="58"/>
        <v>2043</v>
      </c>
      <c r="F757" s="235">
        <f t="shared" si="59"/>
        <v>1.2941284868636063</v>
      </c>
      <c r="G757" s="235">
        <f t="shared" si="59"/>
        <v>3.395043113137874</v>
      </c>
      <c r="H757" s="15" t="str">
        <f t="shared" si="60"/>
        <v>RHBDMb70</v>
      </c>
      <c r="I757" s="233" t="s">
        <v>96</v>
      </c>
      <c r="J757" s="234" t="s">
        <v>97</v>
      </c>
    </row>
    <row r="758" spans="3:10" x14ac:dyDescent="0.3">
      <c r="C758" s="15" t="s">
        <v>94</v>
      </c>
      <c r="D758" s="232" t="s">
        <v>95</v>
      </c>
      <c r="E758" s="15">
        <f t="shared" si="58"/>
        <v>2044</v>
      </c>
      <c r="F758" s="235">
        <f t="shared" ref="F758:G773" si="61">F278*0.99</f>
        <v>1.2906060903288659</v>
      </c>
      <c r="G758" s="235">
        <f t="shared" si="61"/>
        <v>3.3857416251566743</v>
      </c>
      <c r="H758" s="15" t="str">
        <f t="shared" si="60"/>
        <v>RHBDMb70</v>
      </c>
      <c r="I758" s="233" t="s">
        <v>96</v>
      </c>
      <c r="J758" s="234" t="s">
        <v>97</v>
      </c>
    </row>
    <row r="759" spans="3:10" x14ac:dyDescent="0.3">
      <c r="C759" s="15" t="s">
        <v>94</v>
      </c>
      <c r="D759" s="232" t="s">
        <v>95</v>
      </c>
      <c r="E759" s="15">
        <f t="shared" si="58"/>
        <v>2045</v>
      </c>
      <c r="F759" s="235">
        <f t="shared" si="61"/>
        <v>1.2870836937941252</v>
      </c>
      <c r="G759" s="235">
        <f t="shared" si="61"/>
        <v>3.3764401371754746</v>
      </c>
      <c r="H759" s="15" t="str">
        <f t="shared" si="60"/>
        <v>RHBDMb70</v>
      </c>
      <c r="I759" s="233" t="s">
        <v>96</v>
      </c>
      <c r="J759" s="234" t="s">
        <v>97</v>
      </c>
    </row>
    <row r="760" spans="3:10" x14ac:dyDescent="0.3">
      <c r="C760" s="15" t="s">
        <v>94</v>
      </c>
      <c r="D760" s="232" t="s">
        <v>95</v>
      </c>
      <c r="E760" s="15">
        <f t="shared" si="58"/>
        <v>2046</v>
      </c>
      <c r="F760" s="235">
        <f t="shared" si="61"/>
        <v>1.2835612972593848</v>
      </c>
      <c r="G760" s="235">
        <f t="shared" si="61"/>
        <v>3.3671386491942754</v>
      </c>
      <c r="H760" s="15" t="str">
        <f t="shared" si="60"/>
        <v>RHBDMb70</v>
      </c>
      <c r="I760" s="233" t="s">
        <v>96</v>
      </c>
      <c r="J760" s="234" t="s">
        <v>97</v>
      </c>
    </row>
    <row r="761" spans="3:10" x14ac:dyDescent="0.3">
      <c r="C761" s="15" t="s">
        <v>94</v>
      </c>
      <c r="D761" s="232" t="s">
        <v>95</v>
      </c>
      <c r="E761" s="15">
        <f t="shared" si="58"/>
        <v>2047</v>
      </c>
      <c r="F761" s="235">
        <f t="shared" si="61"/>
        <v>1.2800389007246444</v>
      </c>
      <c r="G761" s="235">
        <f t="shared" si="61"/>
        <v>3.3578371612130757</v>
      </c>
      <c r="H761" s="15" t="str">
        <f t="shared" si="60"/>
        <v>RHBDMb70</v>
      </c>
      <c r="I761" s="233" t="s">
        <v>96</v>
      </c>
      <c r="J761" s="234" t="s">
        <v>97</v>
      </c>
    </row>
    <row r="762" spans="3:10" x14ac:dyDescent="0.3">
      <c r="C762" s="15" t="s">
        <v>94</v>
      </c>
      <c r="D762" s="232" t="s">
        <v>95</v>
      </c>
      <c r="E762" s="15">
        <f t="shared" si="58"/>
        <v>2048</v>
      </c>
      <c r="F762" s="235">
        <f t="shared" si="61"/>
        <v>1.276516504189904</v>
      </c>
      <c r="G762" s="235">
        <f t="shared" si="61"/>
        <v>3.3485356732318765</v>
      </c>
      <c r="H762" s="15" t="str">
        <f t="shared" si="60"/>
        <v>RHBDMb70</v>
      </c>
      <c r="I762" s="233" t="s">
        <v>96</v>
      </c>
      <c r="J762" s="234" t="s">
        <v>97</v>
      </c>
    </row>
    <row r="763" spans="3:10" x14ac:dyDescent="0.3">
      <c r="C763" s="15" t="s">
        <v>94</v>
      </c>
      <c r="D763" s="232" t="s">
        <v>95</v>
      </c>
      <c r="E763" s="15">
        <f t="shared" si="58"/>
        <v>2049</v>
      </c>
      <c r="F763" s="235">
        <f t="shared" si="61"/>
        <v>1.2729941076551636</v>
      </c>
      <c r="G763" s="235">
        <f t="shared" si="61"/>
        <v>3.3392341852506768</v>
      </c>
      <c r="H763" s="15" t="str">
        <f t="shared" si="60"/>
        <v>RHBDMb70</v>
      </c>
      <c r="I763" s="233" t="s">
        <v>96</v>
      </c>
      <c r="J763" s="234" t="s">
        <v>97</v>
      </c>
    </row>
    <row r="764" spans="3:10" x14ac:dyDescent="0.3">
      <c r="C764" s="15" t="s">
        <v>94</v>
      </c>
      <c r="D764" s="232" t="s">
        <v>95</v>
      </c>
      <c r="E764" s="15">
        <f t="shared" si="58"/>
        <v>2050</v>
      </c>
      <c r="F764" s="235">
        <f t="shared" si="61"/>
        <v>1.2694717111204232</v>
      </c>
      <c r="G764" s="235">
        <f t="shared" si="61"/>
        <v>3.3299326972694772</v>
      </c>
      <c r="H764" s="15" t="str">
        <f t="shared" si="60"/>
        <v>RHBDMb70</v>
      </c>
      <c r="I764" s="233" t="s">
        <v>96</v>
      </c>
      <c r="J764" s="234" t="s">
        <v>97</v>
      </c>
    </row>
    <row r="765" spans="3:10" x14ac:dyDescent="0.3">
      <c r="C765" s="15" t="s">
        <v>94</v>
      </c>
      <c r="D765" s="232" t="s">
        <v>95</v>
      </c>
      <c r="E765" s="15">
        <f t="shared" si="58"/>
        <v>2011</v>
      </c>
      <c r="F765" s="235">
        <f t="shared" si="61"/>
        <v>0.64179078555897173</v>
      </c>
      <c r="G765" s="235">
        <f t="shared" si="61"/>
        <v>1.6927194806938228</v>
      </c>
      <c r="H765" s="15" t="str">
        <f t="shared" si="60"/>
        <v>RHBDMa70</v>
      </c>
      <c r="I765" s="233" t="s">
        <v>96</v>
      </c>
      <c r="J765" s="234" t="s">
        <v>97</v>
      </c>
    </row>
    <row r="766" spans="3:10" x14ac:dyDescent="0.3">
      <c r="C766" s="15" t="s">
        <v>94</v>
      </c>
      <c r="D766" s="232" t="s">
        <v>95</v>
      </c>
      <c r="E766" s="15">
        <f t="shared" si="58"/>
        <v>2012</v>
      </c>
      <c r="F766" s="235">
        <f t="shared" si="61"/>
        <v>0.64031126385226078</v>
      </c>
      <c r="G766" s="235">
        <f t="shared" si="61"/>
        <v>1.6867741538675025</v>
      </c>
      <c r="H766" s="15" t="str">
        <f t="shared" si="60"/>
        <v>RHBDMa70</v>
      </c>
      <c r="I766" s="233" t="s">
        <v>96</v>
      </c>
      <c r="J766" s="234" t="s">
        <v>97</v>
      </c>
    </row>
    <row r="767" spans="3:10" x14ac:dyDescent="0.3">
      <c r="C767" s="15" t="s">
        <v>94</v>
      </c>
      <c r="D767" s="232" t="s">
        <v>95</v>
      </c>
      <c r="E767" s="15">
        <f t="shared" si="58"/>
        <v>2013</v>
      </c>
      <c r="F767" s="235">
        <f t="shared" si="61"/>
        <v>0.63883174214554972</v>
      </c>
      <c r="G767" s="235">
        <f t="shared" si="61"/>
        <v>1.680828827041182</v>
      </c>
      <c r="H767" s="15" t="str">
        <f t="shared" si="60"/>
        <v>RHBDMa70</v>
      </c>
      <c r="I767" s="233" t="s">
        <v>96</v>
      </c>
      <c r="J767" s="234" t="s">
        <v>97</v>
      </c>
    </row>
    <row r="768" spans="3:10" x14ac:dyDescent="0.3">
      <c r="C768" s="15" t="s">
        <v>94</v>
      </c>
      <c r="D768" s="232" t="s">
        <v>95</v>
      </c>
      <c r="E768" s="15">
        <f t="shared" si="58"/>
        <v>2014</v>
      </c>
      <c r="F768" s="235">
        <f t="shared" si="61"/>
        <v>0.63735222043883866</v>
      </c>
      <c r="G768" s="235">
        <f t="shared" si="61"/>
        <v>1.6748835002148614</v>
      </c>
      <c r="H768" s="15" t="str">
        <f t="shared" si="60"/>
        <v>RHBDMa70</v>
      </c>
      <c r="I768" s="233" t="s">
        <v>96</v>
      </c>
      <c r="J768" s="234" t="s">
        <v>97</v>
      </c>
    </row>
    <row r="769" spans="3:10" x14ac:dyDescent="0.3">
      <c r="C769" s="15" t="s">
        <v>94</v>
      </c>
      <c r="D769" s="232" t="s">
        <v>95</v>
      </c>
      <c r="E769" s="15">
        <f t="shared" si="58"/>
        <v>2015</v>
      </c>
      <c r="F769" s="235">
        <f t="shared" si="61"/>
        <v>0.63587269873212771</v>
      </c>
      <c r="G769" s="235">
        <f t="shared" si="61"/>
        <v>1.6689381733885409</v>
      </c>
      <c r="H769" s="15" t="str">
        <f t="shared" si="60"/>
        <v>RHBDMa70</v>
      </c>
      <c r="I769" s="233" t="s">
        <v>96</v>
      </c>
      <c r="J769" s="234" t="s">
        <v>97</v>
      </c>
    </row>
    <row r="770" spans="3:10" x14ac:dyDescent="0.3">
      <c r="C770" s="15" t="s">
        <v>94</v>
      </c>
      <c r="D770" s="232" t="s">
        <v>95</v>
      </c>
      <c r="E770" s="15">
        <f t="shared" si="58"/>
        <v>2016</v>
      </c>
      <c r="F770" s="235">
        <f t="shared" si="61"/>
        <v>0.63426452296396341</v>
      </c>
      <c r="G770" s="235">
        <f t="shared" si="61"/>
        <v>1.6646915113697405</v>
      </c>
      <c r="H770" s="15" t="str">
        <f t="shared" si="60"/>
        <v>RHBDMa70</v>
      </c>
      <c r="I770" s="233" t="s">
        <v>96</v>
      </c>
      <c r="J770" s="234" t="s">
        <v>97</v>
      </c>
    </row>
    <row r="771" spans="3:10" x14ac:dyDescent="0.3">
      <c r="C771" s="15" t="s">
        <v>94</v>
      </c>
      <c r="D771" s="232" t="s">
        <v>95</v>
      </c>
      <c r="E771" s="15">
        <f t="shared" si="58"/>
        <v>2017</v>
      </c>
      <c r="F771" s="235">
        <f t="shared" si="61"/>
        <v>0.63265634719579911</v>
      </c>
      <c r="G771" s="235">
        <f t="shared" si="61"/>
        <v>1.6604448493509401</v>
      </c>
      <c r="H771" s="15" t="str">
        <f t="shared" si="60"/>
        <v>RHBDMa70</v>
      </c>
      <c r="I771" s="233" t="s">
        <v>96</v>
      </c>
      <c r="J771" s="234" t="s">
        <v>97</v>
      </c>
    </row>
    <row r="772" spans="3:10" x14ac:dyDescent="0.3">
      <c r="C772" s="15" t="s">
        <v>94</v>
      </c>
      <c r="D772" s="232" t="s">
        <v>95</v>
      </c>
      <c r="E772" s="15">
        <f t="shared" si="58"/>
        <v>2018</v>
      </c>
      <c r="F772" s="235">
        <f t="shared" si="61"/>
        <v>0.63104817142763492</v>
      </c>
      <c r="G772" s="235">
        <f t="shared" si="61"/>
        <v>1.6561981873321394</v>
      </c>
      <c r="H772" s="15" t="str">
        <f t="shared" si="60"/>
        <v>RHBDMa70</v>
      </c>
      <c r="I772" s="233" t="s">
        <v>96</v>
      </c>
      <c r="J772" s="234" t="s">
        <v>97</v>
      </c>
    </row>
    <row r="773" spans="3:10" x14ac:dyDescent="0.3">
      <c r="C773" s="15" t="s">
        <v>94</v>
      </c>
      <c r="D773" s="232" t="s">
        <v>95</v>
      </c>
      <c r="E773" s="15">
        <f t="shared" si="58"/>
        <v>2019</v>
      </c>
      <c r="F773" s="235">
        <f t="shared" si="61"/>
        <v>0.62943999565947062</v>
      </c>
      <c r="G773" s="235">
        <f t="shared" si="61"/>
        <v>1.651951525313339</v>
      </c>
      <c r="H773" s="15" t="str">
        <f t="shared" si="60"/>
        <v>RHBDMa70</v>
      </c>
      <c r="I773" s="233" t="s">
        <v>96</v>
      </c>
      <c r="J773" s="234" t="s">
        <v>97</v>
      </c>
    </row>
    <row r="774" spans="3:10" x14ac:dyDescent="0.3">
      <c r="C774" s="15" t="s">
        <v>94</v>
      </c>
      <c r="D774" s="232" t="s">
        <v>95</v>
      </c>
      <c r="E774" s="15">
        <f t="shared" si="58"/>
        <v>2020</v>
      </c>
      <c r="F774" s="235">
        <f t="shared" ref="F774:G789" si="62">F294*0.99</f>
        <v>0.62783181989130643</v>
      </c>
      <c r="G774" s="235">
        <f t="shared" si="62"/>
        <v>1.6477048632945386</v>
      </c>
      <c r="H774" s="15" t="str">
        <f t="shared" si="60"/>
        <v>RHBDMa70</v>
      </c>
      <c r="I774" s="233" t="s">
        <v>96</v>
      </c>
      <c r="J774" s="234" t="s">
        <v>97</v>
      </c>
    </row>
    <row r="775" spans="3:10" x14ac:dyDescent="0.3">
      <c r="C775" s="15" t="s">
        <v>94</v>
      </c>
      <c r="D775" s="232" t="s">
        <v>95</v>
      </c>
      <c r="E775" s="15">
        <f t="shared" si="58"/>
        <v>2021</v>
      </c>
      <c r="F775" s="235">
        <f t="shared" si="62"/>
        <v>0.62622364412314213</v>
      </c>
      <c r="G775" s="235">
        <f t="shared" si="62"/>
        <v>1.6434582012757382</v>
      </c>
      <c r="H775" s="15" t="str">
        <f t="shared" si="60"/>
        <v>RHBDMa70</v>
      </c>
      <c r="I775" s="233" t="s">
        <v>96</v>
      </c>
      <c r="J775" s="234" t="s">
        <v>97</v>
      </c>
    </row>
    <row r="776" spans="3:10" x14ac:dyDescent="0.3">
      <c r="C776" s="15" t="s">
        <v>94</v>
      </c>
      <c r="D776" s="232" t="s">
        <v>95</v>
      </c>
      <c r="E776" s="15">
        <f t="shared" si="58"/>
        <v>2022</v>
      </c>
      <c r="F776" s="235">
        <f t="shared" si="62"/>
        <v>0.62461546835497783</v>
      </c>
      <c r="G776" s="235">
        <f t="shared" si="62"/>
        <v>1.6392115392569377</v>
      </c>
      <c r="H776" s="15" t="str">
        <f t="shared" si="60"/>
        <v>RHBDMa70</v>
      </c>
      <c r="I776" s="233" t="s">
        <v>96</v>
      </c>
      <c r="J776" s="234" t="s">
        <v>97</v>
      </c>
    </row>
    <row r="777" spans="3:10" x14ac:dyDescent="0.3">
      <c r="C777" s="15" t="s">
        <v>94</v>
      </c>
      <c r="D777" s="232" t="s">
        <v>95</v>
      </c>
      <c r="E777" s="15">
        <f t="shared" si="58"/>
        <v>2023</v>
      </c>
      <c r="F777" s="235">
        <f t="shared" si="62"/>
        <v>0.62300729258681364</v>
      </c>
      <c r="G777" s="235">
        <f t="shared" si="62"/>
        <v>1.6349648772381373</v>
      </c>
      <c r="H777" s="15" t="str">
        <f t="shared" si="60"/>
        <v>RHBDMa70</v>
      </c>
      <c r="I777" s="233" t="s">
        <v>96</v>
      </c>
      <c r="J777" s="234" t="s">
        <v>97</v>
      </c>
    </row>
    <row r="778" spans="3:10" x14ac:dyDescent="0.3">
      <c r="C778" s="15" t="s">
        <v>94</v>
      </c>
      <c r="D778" s="232" t="s">
        <v>95</v>
      </c>
      <c r="E778" s="15">
        <f t="shared" si="58"/>
        <v>2024</v>
      </c>
      <c r="F778" s="235">
        <f t="shared" si="62"/>
        <v>0.62139911681864934</v>
      </c>
      <c r="G778" s="235">
        <f t="shared" si="62"/>
        <v>1.6307182152193369</v>
      </c>
      <c r="H778" s="15" t="str">
        <f t="shared" si="60"/>
        <v>RHBDMa70</v>
      </c>
      <c r="I778" s="233" t="s">
        <v>96</v>
      </c>
      <c r="J778" s="234" t="s">
        <v>97</v>
      </c>
    </row>
    <row r="779" spans="3:10" x14ac:dyDescent="0.3">
      <c r="C779" s="15" t="s">
        <v>94</v>
      </c>
      <c r="D779" s="232" t="s">
        <v>95</v>
      </c>
      <c r="E779" s="15">
        <f t="shared" si="58"/>
        <v>2025</v>
      </c>
      <c r="F779" s="235">
        <f t="shared" si="62"/>
        <v>0.61979094105048516</v>
      </c>
      <c r="G779" s="235">
        <f t="shared" si="62"/>
        <v>1.6264715532005365</v>
      </c>
      <c r="H779" s="15" t="str">
        <f t="shared" si="60"/>
        <v>RHBDMa70</v>
      </c>
      <c r="I779" s="233" t="s">
        <v>96</v>
      </c>
      <c r="J779" s="234" t="s">
        <v>97</v>
      </c>
    </row>
    <row r="780" spans="3:10" x14ac:dyDescent="0.3">
      <c r="C780" s="15" t="s">
        <v>94</v>
      </c>
      <c r="D780" s="232" t="s">
        <v>95</v>
      </c>
      <c r="E780" s="15">
        <f t="shared" si="58"/>
        <v>2026</v>
      </c>
      <c r="F780" s="235">
        <f t="shared" si="62"/>
        <v>0.61818276528232086</v>
      </c>
      <c r="G780" s="235">
        <f t="shared" si="62"/>
        <v>1.6222248911817361</v>
      </c>
      <c r="H780" s="15" t="str">
        <f t="shared" si="60"/>
        <v>RHBDMa70</v>
      </c>
      <c r="I780" s="233" t="s">
        <v>96</v>
      </c>
      <c r="J780" s="234" t="s">
        <v>97</v>
      </c>
    </row>
    <row r="781" spans="3:10" x14ac:dyDescent="0.3">
      <c r="C781" s="15" t="s">
        <v>94</v>
      </c>
      <c r="D781" s="232" t="s">
        <v>95</v>
      </c>
      <c r="E781" s="15">
        <f t="shared" si="58"/>
        <v>2027</v>
      </c>
      <c r="F781" s="235">
        <f t="shared" si="62"/>
        <v>0.61657458951415656</v>
      </c>
      <c r="G781" s="235">
        <f t="shared" si="62"/>
        <v>1.6179782291629357</v>
      </c>
      <c r="H781" s="15" t="str">
        <f t="shared" si="60"/>
        <v>RHBDMa70</v>
      </c>
      <c r="I781" s="233" t="s">
        <v>96</v>
      </c>
      <c r="J781" s="234" t="s">
        <v>97</v>
      </c>
    </row>
    <row r="782" spans="3:10" x14ac:dyDescent="0.3">
      <c r="C782" s="15" t="s">
        <v>94</v>
      </c>
      <c r="D782" s="232" t="s">
        <v>95</v>
      </c>
      <c r="E782" s="15">
        <f t="shared" si="58"/>
        <v>2028</v>
      </c>
      <c r="F782" s="235">
        <f t="shared" si="62"/>
        <v>0.61496641374599237</v>
      </c>
      <c r="G782" s="235">
        <f t="shared" si="62"/>
        <v>1.6137315671441352</v>
      </c>
      <c r="H782" s="15" t="str">
        <f t="shared" si="60"/>
        <v>RHBDMa70</v>
      </c>
      <c r="I782" s="233" t="s">
        <v>96</v>
      </c>
      <c r="J782" s="234" t="s">
        <v>97</v>
      </c>
    </row>
    <row r="783" spans="3:10" x14ac:dyDescent="0.3">
      <c r="C783" s="15" t="s">
        <v>94</v>
      </c>
      <c r="D783" s="232" t="s">
        <v>95</v>
      </c>
      <c r="E783" s="15">
        <f t="shared" si="58"/>
        <v>2029</v>
      </c>
      <c r="F783" s="235">
        <f t="shared" si="62"/>
        <v>0.61335823797782807</v>
      </c>
      <c r="G783" s="235">
        <f t="shared" si="62"/>
        <v>1.6094849051253346</v>
      </c>
      <c r="H783" s="15" t="str">
        <f t="shared" si="60"/>
        <v>RHBDMa70</v>
      </c>
      <c r="I783" s="233" t="s">
        <v>96</v>
      </c>
      <c r="J783" s="234" t="s">
        <v>97</v>
      </c>
    </row>
    <row r="784" spans="3:10" x14ac:dyDescent="0.3">
      <c r="C784" s="15" t="s">
        <v>94</v>
      </c>
      <c r="D784" s="232" t="s">
        <v>95</v>
      </c>
      <c r="E784" s="15">
        <f t="shared" si="58"/>
        <v>2030</v>
      </c>
      <c r="F784" s="235">
        <f t="shared" si="62"/>
        <v>0.61175006220966388</v>
      </c>
      <c r="G784" s="235">
        <f t="shared" si="62"/>
        <v>1.6052382431065342</v>
      </c>
      <c r="H784" s="15" t="str">
        <f t="shared" si="60"/>
        <v>RHBDMa70</v>
      </c>
      <c r="I784" s="233" t="s">
        <v>96</v>
      </c>
      <c r="J784" s="234" t="s">
        <v>97</v>
      </c>
    </row>
    <row r="785" spans="3:10" x14ac:dyDescent="0.3">
      <c r="C785" s="15" t="s">
        <v>94</v>
      </c>
      <c r="D785" s="232" t="s">
        <v>95</v>
      </c>
      <c r="E785" s="15">
        <f t="shared" si="58"/>
        <v>2031</v>
      </c>
      <c r="F785" s="235">
        <f t="shared" si="62"/>
        <v>0.61014188644149958</v>
      </c>
      <c r="G785" s="235">
        <f t="shared" si="62"/>
        <v>1.6009915810877338</v>
      </c>
      <c r="H785" s="15" t="str">
        <f t="shared" si="60"/>
        <v>RHBDMa70</v>
      </c>
      <c r="I785" s="233" t="s">
        <v>96</v>
      </c>
      <c r="J785" s="234" t="s">
        <v>97</v>
      </c>
    </row>
    <row r="786" spans="3:10" x14ac:dyDescent="0.3">
      <c r="C786" s="15" t="s">
        <v>94</v>
      </c>
      <c r="D786" s="232" t="s">
        <v>95</v>
      </c>
      <c r="E786" s="15">
        <f t="shared" si="58"/>
        <v>2032</v>
      </c>
      <c r="F786" s="235">
        <f t="shared" si="62"/>
        <v>0.60853371067333528</v>
      </c>
      <c r="G786" s="235">
        <f t="shared" si="62"/>
        <v>1.5967449190689333</v>
      </c>
      <c r="H786" s="15" t="str">
        <f t="shared" si="60"/>
        <v>RHBDMa70</v>
      </c>
      <c r="I786" s="233" t="s">
        <v>96</v>
      </c>
      <c r="J786" s="234" t="s">
        <v>97</v>
      </c>
    </row>
    <row r="787" spans="3:10" x14ac:dyDescent="0.3">
      <c r="C787" s="15" t="s">
        <v>94</v>
      </c>
      <c r="D787" s="232" t="s">
        <v>95</v>
      </c>
      <c r="E787" s="15">
        <f t="shared" si="58"/>
        <v>2033</v>
      </c>
      <c r="F787" s="235">
        <f t="shared" si="62"/>
        <v>0.60692553490517109</v>
      </c>
      <c r="G787" s="235">
        <f t="shared" si="62"/>
        <v>1.5924982570501329</v>
      </c>
      <c r="H787" s="15" t="str">
        <f t="shared" si="60"/>
        <v>RHBDMa70</v>
      </c>
      <c r="I787" s="233" t="s">
        <v>96</v>
      </c>
      <c r="J787" s="234" t="s">
        <v>97</v>
      </c>
    </row>
    <row r="788" spans="3:10" x14ac:dyDescent="0.3">
      <c r="C788" s="15" t="s">
        <v>94</v>
      </c>
      <c r="D788" s="232" t="s">
        <v>95</v>
      </c>
      <c r="E788" s="15">
        <f t="shared" si="58"/>
        <v>2034</v>
      </c>
      <c r="F788" s="235">
        <f t="shared" si="62"/>
        <v>0.60531735913700679</v>
      </c>
      <c r="G788" s="235">
        <f t="shared" si="62"/>
        <v>1.5882515950313325</v>
      </c>
      <c r="H788" s="15" t="str">
        <f t="shared" si="60"/>
        <v>RHBDMa70</v>
      </c>
      <c r="I788" s="233" t="s">
        <v>96</v>
      </c>
      <c r="J788" s="234" t="s">
        <v>97</v>
      </c>
    </row>
    <row r="789" spans="3:10" x14ac:dyDescent="0.3">
      <c r="C789" s="15" t="s">
        <v>94</v>
      </c>
      <c r="D789" s="232" t="s">
        <v>95</v>
      </c>
      <c r="E789" s="15">
        <f t="shared" si="58"/>
        <v>2035</v>
      </c>
      <c r="F789" s="235">
        <f t="shared" si="62"/>
        <v>0.60370918336884249</v>
      </c>
      <c r="G789" s="235">
        <f t="shared" si="62"/>
        <v>1.5840049330125321</v>
      </c>
      <c r="H789" s="15" t="str">
        <f t="shared" si="60"/>
        <v>RHBDMa70</v>
      </c>
      <c r="I789" s="233" t="s">
        <v>96</v>
      </c>
      <c r="J789" s="234" t="s">
        <v>97</v>
      </c>
    </row>
    <row r="790" spans="3:10" x14ac:dyDescent="0.3">
      <c r="C790" s="15" t="s">
        <v>94</v>
      </c>
      <c r="D790" s="232" t="s">
        <v>95</v>
      </c>
      <c r="E790" s="15">
        <f t="shared" si="58"/>
        <v>2036</v>
      </c>
      <c r="F790" s="235">
        <f t="shared" ref="F790:G805" si="63">F310*0.99</f>
        <v>0.60210100760067831</v>
      </c>
      <c r="G790" s="235">
        <f t="shared" si="63"/>
        <v>1.5797582709937317</v>
      </c>
      <c r="H790" s="15" t="str">
        <f t="shared" si="60"/>
        <v>RHBDMa70</v>
      </c>
      <c r="I790" s="233" t="s">
        <v>96</v>
      </c>
      <c r="J790" s="234" t="s">
        <v>97</v>
      </c>
    </row>
    <row r="791" spans="3:10" x14ac:dyDescent="0.3">
      <c r="C791" s="15" t="s">
        <v>94</v>
      </c>
      <c r="D791" s="232" t="s">
        <v>95</v>
      </c>
      <c r="E791" s="15">
        <f t="shared" si="58"/>
        <v>2037</v>
      </c>
      <c r="F791" s="235">
        <f t="shared" si="63"/>
        <v>0.60049283183251401</v>
      </c>
      <c r="G791" s="235">
        <f t="shared" si="63"/>
        <v>1.5755116089749313</v>
      </c>
      <c r="H791" s="15" t="str">
        <f t="shared" si="60"/>
        <v>RHBDMa70</v>
      </c>
      <c r="I791" s="233" t="s">
        <v>96</v>
      </c>
      <c r="J791" s="234" t="s">
        <v>97</v>
      </c>
    </row>
    <row r="792" spans="3:10" x14ac:dyDescent="0.3">
      <c r="C792" s="15" t="s">
        <v>94</v>
      </c>
      <c r="D792" s="232" t="s">
        <v>95</v>
      </c>
      <c r="E792" s="15">
        <f t="shared" si="58"/>
        <v>2038</v>
      </c>
      <c r="F792" s="235">
        <f t="shared" si="63"/>
        <v>0.59888465606434982</v>
      </c>
      <c r="G792" s="235">
        <f t="shared" si="63"/>
        <v>1.5712649469561308</v>
      </c>
      <c r="H792" s="15" t="str">
        <f t="shared" si="60"/>
        <v>RHBDMa70</v>
      </c>
      <c r="I792" s="233" t="s">
        <v>96</v>
      </c>
      <c r="J792" s="234" t="s">
        <v>97</v>
      </c>
    </row>
    <row r="793" spans="3:10" x14ac:dyDescent="0.3">
      <c r="C793" s="15" t="s">
        <v>94</v>
      </c>
      <c r="D793" s="232" t="s">
        <v>95</v>
      </c>
      <c r="E793" s="15">
        <f t="shared" si="58"/>
        <v>2039</v>
      </c>
      <c r="F793" s="235">
        <f t="shared" si="63"/>
        <v>0.59727648029618552</v>
      </c>
      <c r="G793" s="235">
        <f t="shared" si="63"/>
        <v>1.5670182849373304</v>
      </c>
      <c r="H793" s="15" t="str">
        <f t="shared" si="60"/>
        <v>RHBDMa70</v>
      </c>
      <c r="I793" s="233" t="s">
        <v>96</v>
      </c>
      <c r="J793" s="234" t="s">
        <v>97</v>
      </c>
    </row>
    <row r="794" spans="3:10" x14ac:dyDescent="0.3">
      <c r="C794" s="15" t="s">
        <v>94</v>
      </c>
      <c r="D794" s="232" t="s">
        <v>95</v>
      </c>
      <c r="E794" s="15">
        <f t="shared" si="58"/>
        <v>2040</v>
      </c>
      <c r="F794" s="235">
        <f t="shared" si="63"/>
        <v>0.59566830452802122</v>
      </c>
      <c r="G794" s="235">
        <f t="shared" si="63"/>
        <v>1.5627716229185298</v>
      </c>
      <c r="H794" s="15" t="str">
        <f t="shared" si="60"/>
        <v>RHBDMa70</v>
      </c>
      <c r="I794" s="233" t="s">
        <v>96</v>
      </c>
      <c r="J794" s="234" t="s">
        <v>97</v>
      </c>
    </row>
    <row r="795" spans="3:10" x14ac:dyDescent="0.3">
      <c r="C795" s="15" t="s">
        <v>94</v>
      </c>
      <c r="D795" s="232" t="s">
        <v>95</v>
      </c>
      <c r="E795" s="15">
        <f t="shared" si="58"/>
        <v>2041</v>
      </c>
      <c r="F795" s="235">
        <f t="shared" si="63"/>
        <v>0.59406012875985703</v>
      </c>
      <c r="G795" s="235">
        <f t="shared" si="63"/>
        <v>1.5585249608997294</v>
      </c>
      <c r="H795" s="15" t="str">
        <f t="shared" si="60"/>
        <v>RHBDMa70</v>
      </c>
      <c r="I795" s="233" t="s">
        <v>96</v>
      </c>
      <c r="J795" s="234" t="s">
        <v>97</v>
      </c>
    </row>
    <row r="796" spans="3:10" x14ac:dyDescent="0.3">
      <c r="C796" s="15" t="s">
        <v>94</v>
      </c>
      <c r="D796" s="232" t="s">
        <v>95</v>
      </c>
      <c r="E796" s="15">
        <f t="shared" si="58"/>
        <v>2042</v>
      </c>
      <c r="F796" s="235">
        <f t="shared" si="63"/>
        <v>0.59245195299169273</v>
      </c>
      <c r="G796" s="235">
        <f t="shared" si="63"/>
        <v>1.5542782988809289</v>
      </c>
      <c r="H796" s="15" t="str">
        <f t="shared" si="60"/>
        <v>RHBDMa70</v>
      </c>
      <c r="I796" s="233" t="s">
        <v>96</v>
      </c>
      <c r="J796" s="234" t="s">
        <v>97</v>
      </c>
    </row>
    <row r="797" spans="3:10" x14ac:dyDescent="0.3">
      <c r="C797" s="15" t="s">
        <v>94</v>
      </c>
      <c r="D797" s="232" t="s">
        <v>95</v>
      </c>
      <c r="E797" s="15">
        <f t="shared" si="58"/>
        <v>2043</v>
      </c>
      <c r="F797" s="235">
        <f t="shared" si="63"/>
        <v>0.59084377722352854</v>
      </c>
      <c r="G797" s="235">
        <f t="shared" si="63"/>
        <v>1.5500316368621285</v>
      </c>
      <c r="H797" s="15" t="str">
        <f t="shared" si="60"/>
        <v>RHBDMa70</v>
      </c>
      <c r="I797" s="233" t="s">
        <v>96</v>
      </c>
      <c r="J797" s="234" t="s">
        <v>97</v>
      </c>
    </row>
    <row r="798" spans="3:10" x14ac:dyDescent="0.3">
      <c r="C798" s="15" t="s">
        <v>94</v>
      </c>
      <c r="D798" s="232" t="s">
        <v>95</v>
      </c>
      <c r="E798" s="15">
        <f t="shared" si="58"/>
        <v>2044</v>
      </c>
      <c r="F798" s="235">
        <f t="shared" si="63"/>
        <v>0.58923560145536424</v>
      </c>
      <c r="G798" s="235">
        <f t="shared" si="63"/>
        <v>1.5457849748433281</v>
      </c>
      <c r="H798" s="15" t="str">
        <f t="shared" si="60"/>
        <v>RHBDMa70</v>
      </c>
      <c r="I798" s="233" t="s">
        <v>96</v>
      </c>
      <c r="J798" s="234" t="s">
        <v>97</v>
      </c>
    </row>
    <row r="799" spans="3:10" x14ac:dyDescent="0.3">
      <c r="C799" s="15" t="s">
        <v>94</v>
      </c>
      <c r="D799" s="232" t="s">
        <v>95</v>
      </c>
      <c r="E799" s="15">
        <f t="shared" si="58"/>
        <v>2045</v>
      </c>
      <c r="F799" s="235">
        <f t="shared" si="63"/>
        <v>0.58762742568719994</v>
      </c>
      <c r="G799" s="235">
        <f t="shared" si="63"/>
        <v>1.5415383128245277</v>
      </c>
      <c r="H799" s="15" t="str">
        <f t="shared" si="60"/>
        <v>RHBDMa70</v>
      </c>
      <c r="I799" s="233" t="s">
        <v>96</v>
      </c>
      <c r="J799" s="234" t="s">
        <v>97</v>
      </c>
    </row>
    <row r="800" spans="3:10" x14ac:dyDescent="0.3">
      <c r="C800" s="15" t="s">
        <v>94</v>
      </c>
      <c r="D800" s="232" t="s">
        <v>95</v>
      </c>
      <c r="E800" s="15">
        <f t="shared" si="58"/>
        <v>2046</v>
      </c>
      <c r="F800" s="235">
        <f t="shared" si="63"/>
        <v>0.58601924991903576</v>
      </c>
      <c r="G800" s="235">
        <f t="shared" si="63"/>
        <v>1.5372916508057273</v>
      </c>
      <c r="H800" s="15" t="str">
        <f t="shared" si="60"/>
        <v>RHBDMa70</v>
      </c>
      <c r="I800" s="233" t="s">
        <v>96</v>
      </c>
      <c r="J800" s="234" t="s">
        <v>97</v>
      </c>
    </row>
    <row r="801" spans="3:10" x14ac:dyDescent="0.3">
      <c r="C801" s="15" t="s">
        <v>94</v>
      </c>
      <c r="D801" s="232" t="s">
        <v>95</v>
      </c>
      <c r="E801" s="15">
        <f t="shared" si="58"/>
        <v>2047</v>
      </c>
      <c r="F801" s="235">
        <f t="shared" si="63"/>
        <v>0.58441107415087146</v>
      </c>
      <c r="G801" s="235">
        <f t="shared" si="63"/>
        <v>1.5330449887869269</v>
      </c>
      <c r="H801" s="15" t="str">
        <f t="shared" si="60"/>
        <v>RHBDMa70</v>
      </c>
      <c r="I801" s="233" t="s">
        <v>96</v>
      </c>
      <c r="J801" s="234" t="s">
        <v>97</v>
      </c>
    </row>
    <row r="802" spans="3:10" x14ac:dyDescent="0.3">
      <c r="C802" s="15" t="s">
        <v>94</v>
      </c>
      <c r="D802" s="232" t="s">
        <v>95</v>
      </c>
      <c r="E802" s="15">
        <f t="shared" si="58"/>
        <v>2048</v>
      </c>
      <c r="F802" s="235">
        <f t="shared" si="63"/>
        <v>0.58280289838270727</v>
      </c>
      <c r="G802" s="235">
        <f t="shared" si="63"/>
        <v>1.5287983267681264</v>
      </c>
      <c r="H802" s="15" t="str">
        <f t="shared" si="60"/>
        <v>RHBDMa70</v>
      </c>
      <c r="I802" s="233" t="s">
        <v>96</v>
      </c>
      <c r="J802" s="234" t="s">
        <v>97</v>
      </c>
    </row>
    <row r="803" spans="3:10" x14ac:dyDescent="0.3">
      <c r="C803" s="15" t="s">
        <v>94</v>
      </c>
      <c r="D803" s="232" t="s">
        <v>95</v>
      </c>
      <c r="E803" s="15">
        <f t="shared" si="58"/>
        <v>2049</v>
      </c>
      <c r="F803" s="235">
        <f t="shared" si="63"/>
        <v>0.58119472261454297</v>
      </c>
      <c r="G803" s="235">
        <f t="shared" si="63"/>
        <v>1.524551664749326</v>
      </c>
      <c r="H803" s="15" t="str">
        <f t="shared" si="60"/>
        <v>RHBDMa70</v>
      </c>
      <c r="I803" s="233" t="s">
        <v>96</v>
      </c>
      <c r="J803" s="234" t="s">
        <v>97</v>
      </c>
    </row>
    <row r="804" spans="3:10" x14ac:dyDescent="0.3">
      <c r="C804" s="15" t="s">
        <v>94</v>
      </c>
      <c r="D804" s="232" t="s">
        <v>95</v>
      </c>
      <c r="E804" s="15">
        <f t="shared" si="58"/>
        <v>2050</v>
      </c>
      <c r="F804" s="235">
        <f t="shared" si="63"/>
        <v>0.57958654684637867</v>
      </c>
      <c r="G804" s="235">
        <f t="shared" si="63"/>
        <v>1.5203050027305256</v>
      </c>
      <c r="H804" s="15" t="str">
        <f t="shared" si="60"/>
        <v>RHBDMa70</v>
      </c>
      <c r="I804" s="233" t="s">
        <v>96</v>
      </c>
      <c r="J804" s="234" t="s">
        <v>97</v>
      </c>
    </row>
    <row r="805" spans="3:10" x14ac:dyDescent="0.3">
      <c r="C805" s="15" t="s">
        <v>94</v>
      </c>
      <c r="D805" s="232" t="s">
        <v>95</v>
      </c>
      <c r="E805" s="15">
        <f t="shared" si="58"/>
        <v>2011</v>
      </c>
      <c r="F805" s="235">
        <f t="shared" si="63"/>
        <v>2.8027048504100769</v>
      </c>
      <c r="G805" s="235">
        <f t="shared" si="63"/>
        <v>7.3921178142067259</v>
      </c>
      <c r="H805" s="15" t="str">
        <f t="shared" si="60"/>
        <v>RHBCMb70</v>
      </c>
      <c r="I805" s="233" t="s">
        <v>96</v>
      </c>
      <c r="J805" s="234" t="s">
        <v>97</v>
      </c>
    </row>
    <row r="806" spans="3:10" x14ac:dyDescent="0.3">
      <c r="C806" s="15" t="s">
        <v>94</v>
      </c>
      <c r="D806" s="232" t="s">
        <v>95</v>
      </c>
      <c r="E806" s="15">
        <f t="shared" ref="E806:E869" si="64">E326</f>
        <v>2012</v>
      </c>
      <c r="F806" s="235">
        <f t="shared" ref="F806:G821" si="65">F326*0.99</f>
        <v>2.7962437687663528</v>
      </c>
      <c r="G806" s="235">
        <f t="shared" si="65"/>
        <v>7.3661545303635503</v>
      </c>
      <c r="H806" s="15" t="str">
        <f t="shared" ref="H806:H869" si="66">H326</f>
        <v>RHBCMb70</v>
      </c>
      <c r="I806" s="233" t="s">
        <v>96</v>
      </c>
      <c r="J806" s="234" t="s">
        <v>97</v>
      </c>
    </row>
    <row r="807" spans="3:10" x14ac:dyDescent="0.3">
      <c r="C807" s="15" t="s">
        <v>94</v>
      </c>
      <c r="D807" s="232" t="s">
        <v>95</v>
      </c>
      <c r="E807" s="15">
        <f t="shared" si="64"/>
        <v>2013</v>
      </c>
      <c r="F807" s="235">
        <f t="shared" si="65"/>
        <v>2.7897826871226292</v>
      </c>
      <c r="G807" s="235">
        <f t="shared" si="65"/>
        <v>7.3401912465203756</v>
      </c>
      <c r="H807" s="15" t="str">
        <f t="shared" si="66"/>
        <v>RHBCMb70</v>
      </c>
      <c r="I807" s="233" t="s">
        <v>96</v>
      </c>
      <c r="J807" s="234" t="s">
        <v>97</v>
      </c>
    </row>
    <row r="808" spans="3:10" x14ac:dyDescent="0.3">
      <c r="C808" s="15" t="s">
        <v>94</v>
      </c>
      <c r="D808" s="232" t="s">
        <v>95</v>
      </c>
      <c r="E808" s="15">
        <f t="shared" si="64"/>
        <v>2014</v>
      </c>
      <c r="F808" s="235">
        <f t="shared" si="65"/>
        <v>2.7833216054789052</v>
      </c>
      <c r="G808" s="235">
        <f t="shared" si="65"/>
        <v>7.3142279626772009</v>
      </c>
      <c r="H808" s="15" t="str">
        <f t="shared" si="66"/>
        <v>RHBCMb70</v>
      </c>
      <c r="I808" s="233" t="s">
        <v>96</v>
      </c>
      <c r="J808" s="234" t="s">
        <v>97</v>
      </c>
    </row>
    <row r="809" spans="3:10" x14ac:dyDescent="0.3">
      <c r="C809" s="15" t="s">
        <v>94</v>
      </c>
      <c r="D809" s="232" t="s">
        <v>95</v>
      </c>
      <c r="E809" s="15">
        <f t="shared" si="64"/>
        <v>2015</v>
      </c>
      <c r="F809" s="235">
        <f t="shared" si="65"/>
        <v>2.7768605238351811</v>
      </c>
      <c r="G809" s="235">
        <f t="shared" si="65"/>
        <v>7.2882646788340262</v>
      </c>
      <c r="H809" s="15" t="str">
        <f t="shared" si="66"/>
        <v>RHBCMb70</v>
      </c>
      <c r="I809" s="233" t="s">
        <v>96</v>
      </c>
      <c r="J809" s="234" t="s">
        <v>97</v>
      </c>
    </row>
    <row r="810" spans="3:10" x14ac:dyDescent="0.3">
      <c r="C810" s="15" t="s">
        <v>94</v>
      </c>
      <c r="D810" s="232" t="s">
        <v>95</v>
      </c>
      <c r="E810" s="15">
        <f t="shared" si="64"/>
        <v>2016</v>
      </c>
      <c r="F810" s="235">
        <f t="shared" si="65"/>
        <v>2.7698376090050467</v>
      </c>
      <c r="G810" s="235">
        <f t="shared" si="65"/>
        <v>7.269719476088901</v>
      </c>
      <c r="H810" s="15" t="str">
        <f t="shared" si="66"/>
        <v>RHBCMb70</v>
      </c>
      <c r="I810" s="233" t="s">
        <v>96</v>
      </c>
      <c r="J810" s="234" t="s">
        <v>97</v>
      </c>
    </row>
    <row r="811" spans="3:10" x14ac:dyDescent="0.3">
      <c r="C811" s="15" t="s">
        <v>94</v>
      </c>
      <c r="D811" s="232" t="s">
        <v>95</v>
      </c>
      <c r="E811" s="15">
        <f t="shared" si="64"/>
        <v>2017</v>
      </c>
      <c r="F811" s="235">
        <f t="shared" si="65"/>
        <v>2.7628146941749119</v>
      </c>
      <c r="G811" s="235">
        <f t="shared" si="65"/>
        <v>7.2511742733437758</v>
      </c>
      <c r="H811" s="15" t="str">
        <f t="shared" si="66"/>
        <v>RHBCMb70</v>
      </c>
      <c r="I811" s="233" t="s">
        <v>96</v>
      </c>
      <c r="J811" s="234" t="s">
        <v>97</v>
      </c>
    </row>
    <row r="812" spans="3:10" x14ac:dyDescent="0.3">
      <c r="C812" s="15" t="s">
        <v>94</v>
      </c>
      <c r="D812" s="232" t="s">
        <v>95</v>
      </c>
      <c r="E812" s="15">
        <f t="shared" si="64"/>
        <v>2018</v>
      </c>
      <c r="F812" s="235">
        <f t="shared" si="65"/>
        <v>2.7557917793447775</v>
      </c>
      <c r="G812" s="235">
        <f t="shared" si="65"/>
        <v>7.2326290705986507</v>
      </c>
      <c r="H812" s="15" t="str">
        <f t="shared" si="66"/>
        <v>RHBCMb70</v>
      </c>
      <c r="I812" s="233" t="s">
        <v>96</v>
      </c>
      <c r="J812" s="234" t="s">
        <v>97</v>
      </c>
    </row>
    <row r="813" spans="3:10" x14ac:dyDescent="0.3">
      <c r="C813" s="15" t="s">
        <v>94</v>
      </c>
      <c r="D813" s="232" t="s">
        <v>95</v>
      </c>
      <c r="E813" s="15">
        <f t="shared" si="64"/>
        <v>2019</v>
      </c>
      <c r="F813" s="235">
        <f t="shared" si="65"/>
        <v>2.7487688645146426</v>
      </c>
      <c r="G813" s="235">
        <f t="shared" si="65"/>
        <v>7.2140838678535255</v>
      </c>
      <c r="H813" s="15" t="str">
        <f t="shared" si="66"/>
        <v>RHBCMb70</v>
      </c>
      <c r="I813" s="233" t="s">
        <v>96</v>
      </c>
      <c r="J813" s="234" t="s">
        <v>97</v>
      </c>
    </row>
    <row r="814" spans="3:10" x14ac:dyDescent="0.3">
      <c r="C814" s="15" t="s">
        <v>94</v>
      </c>
      <c r="D814" s="232" t="s">
        <v>95</v>
      </c>
      <c r="E814" s="15">
        <f t="shared" si="64"/>
        <v>2020</v>
      </c>
      <c r="F814" s="235">
        <f t="shared" si="65"/>
        <v>2.7417459496845082</v>
      </c>
      <c r="G814" s="235">
        <f t="shared" si="65"/>
        <v>7.1955386651084003</v>
      </c>
      <c r="H814" s="15" t="str">
        <f t="shared" si="66"/>
        <v>RHBCMb70</v>
      </c>
      <c r="I814" s="233" t="s">
        <v>96</v>
      </c>
      <c r="J814" s="234" t="s">
        <v>97</v>
      </c>
    </row>
    <row r="815" spans="3:10" x14ac:dyDescent="0.3">
      <c r="C815" s="15" t="s">
        <v>94</v>
      </c>
      <c r="D815" s="232" t="s">
        <v>95</v>
      </c>
      <c r="E815" s="15">
        <f t="shared" si="64"/>
        <v>2021</v>
      </c>
      <c r="F815" s="235">
        <f t="shared" si="65"/>
        <v>2.7347230348543734</v>
      </c>
      <c r="G815" s="235">
        <f t="shared" si="65"/>
        <v>7.1769934623632752</v>
      </c>
      <c r="H815" s="15" t="str">
        <f t="shared" si="66"/>
        <v>RHBCMb70</v>
      </c>
      <c r="I815" s="233" t="s">
        <v>96</v>
      </c>
      <c r="J815" s="234" t="s">
        <v>97</v>
      </c>
    </row>
    <row r="816" spans="3:10" x14ac:dyDescent="0.3">
      <c r="C816" s="15" t="s">
        <v>94</v>
      </c>
      <c r="D816" s="232" t="s">
        <v>95</v>
      </c>
      <c r="E816" s="15">
        <f t="shared" si="64"/>
        <v>2022</v>
      </c>
      <c r="F816" s="235">
        <f t="shared" si="65"/>
        <v>2.727700120024239</v>
      </c>
      <c r="G816" s="235">
        <f t="shared" si="65"/>
        <v>7.15844825961815</v>
      </c>
      <c r="H816" s="15" t="str">
        <f t="shared" si="66"/>
        <v>RHBCMb70</v>
      </c>
      <c r="I816" s="233" t="s">
        <v>96</v>
      </c>
      <c r="J816" s="234" t="s">
        <v>97</v>
      </c>
    </row>
    <row r="817" spans="3:10" x14ac:dyDescent="0.3">
      <c r="C817" s="15" t="s">
        <v>94</v>
      </c>
      <c r="D817" s="232" t="s">
        <v>95</v>
      </c>
      <c r="E817" s="15">
        <f t="shared" si="64"/>
        <v>2023</v>
      </c>
      <c r="F817" s="235">
        <f t="shared" si="65"/>
        <v>2.7206772051941042</v>
      </c>
      <c r="G817" s="235">
        <f t="shared" si="65"/>
        <v>7.1399030568730248</v>
      </c>
      <c r="H817" s="15" t="str">
        <f t="shared" si="66"/>
        <v>RHBCMb70</v>
      </c>
      <c r="I817" s="233" t="s">
        <v>96</v>
      </c>
      <c r="J817" s="234" t="s">
        <v>97</v>
      </c>
    </row>
    <row r="818" spans="3:10" x14ac:dyDescent="0.3">
      <c r="C818" s="15" t="s">
        <v>94</v>
      </c>
      <c r="D818" s="232" t="s">
        <v>95</v>
      </c>
      <c r="E818" s="15">
        <f t="shared" si="64"/>
        <v>2024</v>
      </c>
      <c r="F818" s="235">
        <f t="shared" si="65"/>
        <v>2.7136542903639698</v>
      </c>
      <c r="G818" s="235">
        <f t="shared" si="65"/>
        <v>7.1213578541278997</v>
      </c>
      <c r="H818" s="15" t="str">
        <f t="shared" si="66"/>
        <v>RHBCMb70</v>
      </c>
      <c r="I818" s="233" t="s">
        <v>96</v>
      </c>
      <c r="J818" s="234" t="s">
        <v>97</v>
      </c>
    </row>
    <row r="819" spans="3:10" x14ac:dyDescent="0.3">
      <c r="C819" s="15" t="s">
        <v>94</v>
      </c>
      <c r="D819" s="232" t="s">
        <v>95</v>
      </c>
      <c r="E819" s="15">
        <f t="shared" si="64"/>
        <v>2025</v>
      </c>
      <c r="F819" s="235">
        <f t="shared" si="65"/>
        <v>2.7066313755338349</v>
      </c>
      <c r="G819" s="235">
        <f t="shared" si="65"/>
        <v>7.1028126513827745</v>
      </c>
      <c r="H819" s="15" t="str">
        <f t="shared" si="66"/>
        <v>RHBCMb70</v>
      </c>
      <c r="I819" s="233" t="s">
        <v>96</v>
      </c>
      <c r="J819" s="234" t="s">
        <v>97</v>
      </c>
    </row>
    <row r="820" spans="3:10" x14ac:dyDescent="0.3">
      <c r="C820" s="15" t="s">
        <v>94</v>
      </c>
      <c r="D820" s="232" t="s">
        <v>95</v>
      </c>
      <c r="E820" s="15">
        <f t="shared" si="64"/>
        <v>2026</v>
      </c>
      <c r="F820" s="235">
        <f t="shared" si="65"/>
        <v>2.6996084607037005</v>
      </c>
      <c r="G820" s="235">
        <f t="shared" si="65"/>
        <v>7.0842674486376493</v>
      </c>
      <c r="H820" s="15" t="str">
        <f t="shared" si="66"/>
        <v>RHBCMb70</v>
      </c>
      <c r="I820" s="233" t="s">
        <v>96</v>
      </c>
      <c r="J820" s="234" t="s">
        <v>97</v>
      </c>
    </row>
    <row r="821" spans="3:10" x14ac:dyDescent="0.3">
      <c r="C821" s="15" t="s">
        <v>94</v>
      </c>
      <c r="D821" s="232" t="s">
        <v>95</v>
      </c>
      <c r="E821" s="15">
        <f t="shared" si="64"/>
        <v>2027</v>
      </c>
      <c r="F821" s="235">
        <f t="shared" si="65"/>
        <v>2.6925855458735657</v>
      </c>
      <c r="G821" s="235">
        <f t="shared" si="65"/>
        <v>7.0657222458925242</v>
      </c>
      <c r="H821" s="15" t="str">
        <f t="shared" si="66"/>
        <v>RHBCMb70</v>
      </c>
      <c r="I821" s="233" t="s">
        <v>96</v>
      </c>
      <c r="J821" s="234" t="s">
        <v>97</v>
      </c>
    </row>
    <row r="822" spans="3:10" x14ac:dyDescent="0.3">
      <c r="C822" s="15" t="s">
        <v>94</v>
      </c>
      <c r="D822" s="232" t="s">
        <v>95</v>
      </c>
      <c r="E822" s="15">
        <f t="shared" si="64"/>
        <v>2028</v>
      </c>
      <c r="F822" s="235">
        <f t="shared" ref="F822:G837" si="67">F342*0.99</f>
        <v>2.6855626310434313</v>
      </c>
      <c r="G822" s="235">
        <f t="shared" si="67"/>
        <v>7.047177043147399</v>
      </c>
      <c r="H822" s="15" t="str">
        <f t="shared" si="66"/>
        <v>RHBCMb70</v>
      </c>
      <c r="I822" s="233" t="s">
        <v>96</v>
      </c>
      <c r="J822" s="234" t="s">
        <v>97</v>
      </c>
    </row>
    <row r="823" spans="3:10" x14ac:dyDescent="0.3">
      <c r="C823" s="15" t="s">
        <v>94</v>
      </c>
      <c r="D823" s="232" t="s">
        <v>95</v>
      </c>
      <c r="E823" s="15">
        <f t="shared" si="64"/>
        <v>2029</v>
      </c>
      <c r="F823" s="235">
        <f t="shared" si="67"/>
        <v>2.6785397162132969</v>
      </c>
      <c r="G823" s="235">
        <f t="shared" si="67"/>
        <v>7.0286318404022738</v>
      </c>
      <c r="H823" s="15" t="str">
        <f t="shared" si="66"/>
        <v>RHBCMb70</v>
      </c>
      <c r="I823" s="233" t="s">
        <v>96</v>
      </c>
      <c r="J823" s="234" t="s">
        <v>97</v>
      </c>
    </row>
    <row r="824" spans="3:10" x14ac:dyDescent="0.3">
      <c r="C824" s="15" t="s">
        <v>94</v>
      </c>
      <c r="D824" s="232" t="s">
        <v>95</v>
      </c>
      <c r="E824" s="15">
        <f t="shared" si="64"/>
        <v>2030</v>
      </c>
      <c r="F824" s="235">
        <f t="shared" si="67"/>
        <v>2.6715168013831621</v>
      </c>
      <c r="G824" s="235">
        <f t="shared" si="67"/>
        <v>7.0100866376571487</v>
      </c>
      <c r="H824" s="15" t="str">
        <f t="shared" si="66"/>
        <v>RHBCMb70</v>
      </c>
      <c r="I824" s="233" t="s">
        <v>96</v>
      </c>
      <c r="J824" s="234" t="s">
        <v>97</v>
      </c>
    </row>
    <row r="825" spans="3:10" x14ac:dyDescent="0.3">
      <c r="C825" s="15" t="s">
        <v>94</v>
      </c>
      <c r="D825" s="232" t="s">
        <v>95</v>
      </c>
      <c r="E825" s="15">
        <f t="shared" si="64"/>
        <v>2031</v>
      </c>
      <c r="F825" s="235">
        <f t="shared" si="67"/>
        <v>2.6644938865530277</v>
      </c>
      <c r="G825" s="235">
        <f t="shared" si="67"/>
        <v>6.9915414349120235</v>
      </c>
      <c r="H825" s="15" t="str">
        <f t="shared" si="66"/>
        <v>RHBCMb70</v>
      </c>
      <c r="I825" s="233" t="s">
        <v>96</v>
      </c>
      <c r="J825" s="234" t="s">
        <v>97</v>
      </c>
    </row>
    <row r="826" spans="3:10" x14ac:dyDescent="0.3">
      <c r="C826" s="15" t="s">
        <v>94</v>
      </c>
      <c r="D826" s="232" t="s">
        <v>95</v>
      </c>
      <c r="E826" s="15">
        <f t="shared" si="64"/>
        <v>2032</v>
      </c>
      <c r="F826" s="235">
        <f t="shared" si="67"/>
        <v>2.6574709717228928</v>
      </c>
      <c r="G826" s="235">
        <f t="shared" si="67"/>
        <v>6.9729962321668983</v>
      </c>
      <c r="H826" s="15" t="str">
        <f t="shared" si="66"/>
        <v>RHBCMb70</v>
      </c>
      <c r="I826" s="233" t="s">
        <v>96</v>
      </c>
      <c r="J826" s="234" t="s">
        <v>97</v>
      </c>
    </row>
    <row r="827" spans="3:10" x14ac:dyDescent="0.3">
      <c r="C827" s="15" t="s">
        <v>94</v>
      </c>
      <c r="D827" s="232" t="s">
        <v>95</v>
      </c>
      <c r="E827" s="15">
        <f t="shared" si="64"/>
        <v>2033</v>
      </c>
      <c r="F827" s="235">
        <f t="shared" si="67"/>
        <v>2.6504480568927584</v>
      </c>
      <c r="G827" s="235">
        <f t="shared" si="67"/>
        <v>6.9544510294217732</v>
      </c>
      <c r="H827" s="15" t="str">
        <f t="shared" si="66"/>
        <v>RHBCMb70</v>
      </c>
      <c r="I827" s="233" t="s">
        <v>96</v>
      </c>
      <c r="J827" s="234" t="s">
        <v>97</v>
      </c>
    </row>
    <row r="828" spans="3:10" x14ac:dyDescent="0.3">
      <c r="C828" s="15" t="s">
        <v>94</v>
      </c>
      <c r="D828" s="232" t="s">
        <v>95</v>
      </c>
      <c r="E828" s="15">
        <f t="shared" si="64"/>
        <v>2034</v>
      </c>
      <c r="F828" s="235">
        <f t="shared" si="67"/>
        <v>2.6434251420626236</v>
      </c>
      <c r="G828" s="235">
        <f t="shared" si="67"/>
        <v>6.935905826676648</v>
      </c>
      <c r="H828" s="15" t="str">
        <f t="shared" si="66"/>
        <v>RHBCMb70</v>
      </c>
      <c r="I828" s="233" t="s">
        <v>96</v>
      </c>
      <c r="J828" s="234" t="s">
        <v>97</v>
      </c>
    </row>
    <row r="829" spans="3:10" x14ac:dyDescent="0.3">
      <c r="C829" s="15" t="s">
        <v>94</v>
      </c>
      <c r="D829" s="232" t="s">
        <v>95</v>
      </c>
      <c r="E829" s="15">
        <f t="shared" si="64"/>
        <v>2035</v>
      </c>
      <c r="F829" s="235">
        <f t="shared" si="67"/>
        <v>2.6364022272324892</v>
      </c>
      <c r="G829" s="235">
        <f t="shared" si="67"/>
        <v>6.9173606239315228</v>
      </c>
      <c r="H829" s="15" t="str">
        <f t="shared" si="66"/>
        <v>RHBCMb70</v>
      </c>
      <c r="I829" s="233" t="s">
        <v>96</v>
      </c>
      <c r="J829" s="234" t="s">
        <v>97</v>
      </c>
    </row>
    <row r="830" spans="3:10" x14ac:dyDescent="0.3">
      <c r="C830" s="15" t="s">
        <v>94</v>
      </c>
      <c r="D830" s="232" t="s">
        <v>95</v>
      </c>
      <c r="E830" s="15">
        <f t="shared" si="64"/>
        <v>2036</v>
      </c>
      <c r="F830" s="235">
        <f t="shared" si="67"/>
        <v>2.6293793124023543</v>
      </c>
      <c r="G830" s="235">
        <f t="shared" si="67"/>
        <v>6.8988154211863977</v>
      </c>
      <c r="H830" s="15" t="str">
        <f t="shared" si="66"/>
        <v>RHBCMb70</v>
      </c>
      <c r="I830" s="233" t="s">
        <v>96</v>
      </c>
      <c r="J830" s="234" t="s">
        <v>97</v>
      </c>
    </row>
    <row r="831" spans="3:10" x14ac:dyDescent="0.3">
      <c r="C831" s="15" t="s">
        <v>94</v>
      </c>
      <c r="D831" s="232" t="s">
        <v>95</v>
      </c>
      <c r="E831" s="15">
        <f t="shared" si="64"/>
        <v>2037</v>
      </c>
      <c r="F831" s="235">
        <f t="shared" si="67"/>
        <v>2.6223563975722199</v>
      </c>
      <c r="G831" s="235">
        <f t="shared" si="67"/>
        <v>6.8802702184412725</v>
      </c>
      <c r="H831" s="15" t="str">
        <f t="shared" si="66"/>
        <v>RHBCMb70</v>
      </c>
      <c r="I831" s="233" t="s">
        <v>96</v>
      </c>
      <c r="J831" s="234" t="s">
        <v>97</v>
      </c>
    </row>
    <row r="832" spans="3:10" x14ac:dyDescent="0.3">
      <c r="C832" s="15" t="s">
        <v>94</v>
      </c>
      <c r="D832" s="232" t="s">
        <v>95</v>
      </c>
      <c r="E832" s="15">
        <f t="shared" si="64"/>
        <v>2038</v>
      </c>
      <c r="F832" s="235">
        <f t="shared" si="67"/>
        <v>2.6153334827420851</v>
      </c>
      <c r="G832" s="235">
        <f t="shared" si="67"/>
        <v>6.8617250156961473</v>
      </c>
      <c r="H832" s="15" t="str">
        <f t="shared" si="66"/>
        <v>RHBCMb70</v>
      </c>
      <c r="I832" s="233" t="s">
        <v>96</v>
      </c>
      <c r="J832" s="234" t="s">
        <v>97</v>
      </c>
    </row>
    <row r="833" spans="3:10" x14ac:dyDescent="0.3">
      <c r="C833" s="15" t="s">
        <v>94</v>
      </c>
      <c r="D833" s="232" t="s">
        <v>95</v>
      </c>
      <c r="E833" s="15">
        <f t="shared" si="64"/>
        <v>2039</v>
      </c>
      <c r="F833" s="235">
        <f t="shared" si="67"/>
        <v>2.6083105679119507</v>
      </c>
      <c r="G833" s="235">
        <f t="shared" si="67"/>
        <v>6.8431798129510222</v>
      </c>
      <c r="H833" s="15" t="str">
        <f t="shared" si="66"/>
        <v>RHBCMb70</v>
      </c>
      <c r="I833" s="233" t="s">
        <v>96</v>
      </c>
      <c r="J833" s="234" t="s">
        <v>97</v>
      </c>
    </row>
    <row r="834" spans="3:10" x14ac:dyDescent="0.3">
      <c r="C834" s="15" t="s">
        <v>94</v>
      </c>
      <c r="D834" s="232" t="s">
        <v>95</v>
      </c>
      <c r="E834" s="15">
        <f t="shared" si="64"/>
        <v>2040</v>
      </c>
      <c r="F834" s="235">
        <f t="shared" si="67"/>
        <v>2.6012876530818159</v>
      </c>
      <c r="G834" s="235">
        <f t="shared" si="67"/>
        <v>6.824634610205897</v>
      </c>
      <c r="H834" s="15" t="str">
        <f t="shared" si="66"/>
        <v>RHBCMb70</v>
      </c>
      <c r="I834" s="233" t="s">
        <v>96</v>
      </c>
      <c r="J834" s="234" t="s">
        <v>97</v>
      </c>
    </row>
    <row r="835" spans="3:10" x14ac:dyDescent="0.3">
      <c r="C835" s="15" t="s">
        <v>94</v>
      </c>
      <c r="D835" s="232" t="s">
        <v>95</v>
      </c>
      <c r="E835" s="15">
        <f t="shared" si="64"/>
        <v>2041</v>
      </c>
      <c r="F835" s="235">
        <f t="shared" si="67"/>
        <v>2.5942647382516815</v>
      </c>
      <c r="G835" s="235">
        <f t="shared" si="67"/>
        <v>6.8060894074607718</v>
      </c>
      <c r="H835" s="15" t="str">
        <f t="shared" si="66"/>
        <v>RHBCMb70</v>
      </c>
      <c r="I835" s="233" t="s">
        <v>96</v>
      </c>
      <c r="J835" s="234" t="s">
        <v>97</v>
      </c>
    </row>
    <row r="836" spans="3:10" x14ac:dyDescent="0.3">
      <c r="C836" s="15" t="s">
        <v>94</v>
      </c>
      <c r="D836" s="232" t="s">
        <v>95</v>
      </c>
      <c r="E836" s="15">
        <f t="shared" si="64"/>
        <v>2042</v>
      </c>
      <c r="F836" s="235">
        <f t="shared" si="67"/>
        <v>2.5872418234215466</v>
      </c>
      <c r="G836" s="235">
        <f t="shared" si="67"/>
        <v>6.7875442047156467</v>
      </c>
      <c r="H836" s="15" t="str">
        <f t="shared" si="66"/>
        <v>RHBCMb70</v>
      </c>
      <c r="I836" s="233" t="s">
        <v>96</v>
      </c>
      <c r="J836" s="234" t="s">
        <v>97</v>
      </c>
    </row>
    <row r="837" spans="3:10" x14ac:dyDescent="0.3">
      <c r="C837" s="15" t="s">
        <v>94</v>
      </c>
      <c r="D837" s="232" t="s">
        <v>95</v>
      </c>
      <c r="E837" s="15">
        <f t="shared" si="64"/>
        <v>2043</v>
      </c>
      <c r="F837" s="235">
        <f t="shared" si="67"/>
        <v>2.5802189085914122</v>
      </c>
      <c r="G837" s="235">
        <f t="shared" si="67"/>
        <v>6.7689990019705215</v>
      </c>
      <c r="H837" s="15" t="str">
        <f t="shared" si="66"/>
        <v>RHBCMb70</v>
      </c>
      <c r="I837" s="233" t="s">
        <v>96</v>
      </c>
      <c r="J837" s="234" t="s">
        <v>97</v>
      </c>
    </row>
    <row r="838" spans="3:10" x14ac:dyDescent="0.3">
      <c r="C838" s="15" t="s">
        <v>94</v>
      </c>
      <c r="D838" s="232" t="s">
        <v>95</v>
      </c>
      <c r="E838" s="15">
        <f t="shared" si="64"/>
        <v>2044</v>
      </c>
      <c r="F838" s="235">
        <f t="shared" ref="F838:G853" si="68">F358*0.99</f>
        <v>2.5731959937612778</v>
      </c>
      <c r="G838" s="235">
        <f t="shared" si="68"/>
        <v>6.7504537992253963</v>
      </c>
      <c r="H838" s="15" t="str">
        <f t="shared" si="66"/>
        <v>RHBCMb70</v>
      </c>
      <c r="I838" s="233" t="s">
        <v>96</v>
      </c>
      <c r="J838" s="234" t="s">
        <v>97</v>
      </c>
    </row>
    <row r="839" spans="3:10" x14ac:dyDescent="0.3">
      <c r="C839" s="15" t="s">
        <v>94</v>
      </c>
      <c r="D839" s="232" t="s">
        <v>95</v>
      </c>
      <c r="E839" s="15">
        <f t="shared" si="64"/>
        <v>2045</v>
      </c>
      <c r="F839" s="235">
        <f t="shared" si="68"/>
        <v>2.566173078931143</v>
      </c>
      <c r="G839" s="235">
        <f t="shared" si="68"/>
        <v>6.7319085964802712</v>
      </c>
      <c r="H839" s="15" t="str">
        <f t="shared" si="66"/>
        <v>RHBCMb70</v>
      </c>
      <c r="I839" s="233" t="s">
        <v>96</v>
      </c>
      <c r="J839" s="234" t="s">
        <v>97</v>
      </c>
    </row>
    <row r="840" spans="3:10" x14ac:dyDescent="0.3">
      <c r="C840" s="15" t="s">
        <v>94</v>
      </c>
      <c r="D840" s="232" t="s">
        <v>95</v>
      </c>
      <c r="E840" s="15">
        <f t="shared" si="64"/>
        <v>2046</v>
      </c>
      <c r="F840" s="235">
        <f t="shared" si="68"/>
        <v>2.5591501641010086</v>
      </c>
      <c r="G840" s="235">
        <f t="shared" si="68"/>
        <v>6.713363393735146</v>
      </c>
      <c r="H840" s="15" t="str">
        <f t="shared" si="66"/>
        <v>RHBCMb70</v>
      </c>
      <c r="I840" s="233" t="s">
        <v>96</v>
      </c>
      <c r="J840" s="234" t="s">
        <v>97</v>
      </c>
    </row>
    <row r="841" spans="3:10" x14ac:dyDescent="0.3">
      <c r="C841" s="15" t="s">
        <v>94</v>
      </c>
      <c r="D841" s="232" t="s">
        <v>95</v>
      </c>
      <c r="E841" s="15">
        <f t="shared" si="64"/>
        <v>2047</v>
      </c>
      <c r="F841" s="235">
        <f t="shared" si="68"/>
        <v>2.5521272492708738</v>
      </c>
      <c r="G841" s="235">
        <f t="shared" si="68"/>
        <v>6.6948181909900208</v>
      </c>
      <c r="H841" s="15" t="str">
        <f t="shared" si="66"/>
        <v>RHBCMb70</v>
      </c>
      <c r="I841" s="233" t="s">
        <v>96</v>
      </c>
      <c r="J841" s="234" t="s">
        <v>97</v>
      </c>
    </row>
    <row r="842" spans="3:10" x14ac:dyDescent="0.3">
      <c r="C842" s="15" t="s">
        <v>94</v>
      </c>
      <c r="D842" s="232" t="s">
        <v>95</v>
      </c>
      <c r="E842" s="15">
        <f t="shared" si="64"/>
        <v>2048</v>
      </c>
      <c r="F842" s="235">
        <f t="shared" si="68"/>
        <v>2.5451043344407394</v>
      </c>
      <c r="G842" s="235">
        <f t="shared" si="68"/>
        <v>6.6762729882448957</v>
      </c>
      <c r="H842" s="15" t="str">
        <f t="shared" si="66"/>
        <v>RHBCMb70</v>
      </c>
      <c r="I842" s="233" t="s">
        <v>96</v>
      </c>
      <c r="J842" s="234" t="s">
        <v>97</v>
      </c>
    </row>
    <row r="843" spans="3:10" x14ac:dyDescent="0.3">
      <c r="C843" s="15" t="s">
        <v>94</v>
      </c>
      <c r="D843" s="232" t="s">
        <v>95</v>
      </c>
      <c r="E843" s="15">
        <f t="shared" si="64"/>
        <v>2049</v>
      </c>
      <c r="F843" s="235">
        <f t="shared" si="68"/>
        <v>2.5380814196106045</v>
      </c>
      <c r="G843" s="235">
        <f t="shared" si="68"/>
        <v>6.6577277854997705</v>
      </c>
      <c r="H843" s="15" t="str">
        <f t="shared" si="66"/>
        <v>RHBCMb70</v>
      </c>
      <c r="I843" s="233" t="s">
        <v>96</v>
      </c>
      <c r="J843" s="234" t="s">
        <v>97</v>
      </c>
    </row>
    <row r="844" spans="3:10" x14ac:dyDescent="0.3">
      <c r="C844" s="15" t="s">
        <v>94</v>
      </c>
      <c r="D844" s="232" t="s">
        <v>95</v>
      </c>
      <c r="E844" s="15">
        <f t="shared" si="64"/>
        <v>2050</v>
      </c>
      <c r="F844" s="235">
        <f t="shared" si="68"/>
        <v>2.5310585047804701</v>
      </c>
      <c r="G844" s="235">
        <f t="shared" si="68"/>
        <v>6.6391825827546453</v>
      </c>
      <c r="H844" s="15" t="str">
        <f t="shared" si="66"/>
        <v>RHBCMb70</v>
      </c>
      <c r="I844" s="233" t="s">
        <v>96</v>
      </c>
      <c r="J844" s="234" t="s">
        <v>97</v>
      </c>
    </row>
    <row r="845" spans="3:10" x14ac:dyDescent="0.3">
      <c r="C845" s="15" t="s">
        <v>94</v>
      </c>
      <c r="D845" s="232" t="s">
        <v>95</v>
      </c>
      <c r="E845" s="15">
        <f t="shared" si="64"/>
        <v>2011</v>
      </c>
      <c r="F845" s="235">
        <f t="shared" si="68"/>
        <v>1.2795952929467695</v>
      </c>
      <c r="G845" s="235">
        <f t="shared" si="68"/>
        <v>3.3749251757932739</v>
      </c>
      <c r="H845" s="15" t="str">
        <f t="shared" si="66"/>
        <v>RHBCMa70</v>
      </c>
      <c r="I845" s="233" t="s">
        <v>96</v>
      </c>
      <c r="J845" s="234" t="s">
        <v>97</v>
      </c>
    </row>
    <row r="846" spans="3:10" x14ac:dyDescent="0.3">
      <c r="C846" s="15" t="s">
        <v>94</v>
      </c>
      <c r="D846" s="232" t="s">
        <v>95</v>
      </c>
      <c r="E846" s="15">
        <f t="shared" si="64"/>
        <v>2012</v>
      </c>
      <c r="F846" s="235">
        <f t="shared" si="68"/>
        <v>1.2766454391091655</v>
      </c>
      <c r="G846" s="235">
        <f t="shared" si="68"/>
        <v>3.3630714496364487</v>
      </c>
      <c r="H846" s="15" t="str">
        <f t="shared" si="66"/>
        <v>RHBCMa70</v>
      </c>
      <c r="I846" s="233" t="s">
        <v>96</v>
      </c>
      <c r="J846" s="234" t="s">
        <v>97</v>
      </c>
    </row>
    <row r="847" spans="3:10" x14ac:dyDescent="0.3">
      <c r="C847" s="15" t="s">
        <v>94</v>
      </c>
      <c r="D847" s="232" t="s">
        <v>95</v>
      </c>
      <c r="E847" s="15">
        <f t="shared" si="64"/>
        <v>2013</v>
      </c>
      <c r="F847" s="235">
        <f t="shared" si="68"/>
        <v>1.2736955852715615</v>
      </c>
      <c r="G847" s="235">
        <f t="shared" si="68"/>
        <v>3.3512177234796234</v>
      </c>
      <c r="H847" s="15" t="str">
        <f t="shared" si="66"/>
        <v>RHBCMa70</v>
      </c>
      <c r="I847" s="233" t="s">
        <v>96</v>
      </c>
      <c r="J847" s="234" t="s">
        <v>97</v>
      </c>
    </row>
    <row r="848" spans="3:10" x14ac:dyDescent="0.3">
      <c r="C848" s="15" t="s">
        <v>94</v>
      </c>
      <c r="D848" s="232" t="s">
        <v>95</v>
      </c>
      <c r="E848" s="15">
        <f t="shared" si="64"/>
        <v>2014</v>
      </c>
      <c r="F848" s="235">
        <f t="shared" si="68"/>
        <v>1.2707457314339574</v>
      </c>
      <c r="G848" s="235">
        <f t="shared" si="68"/>
        <v>3.3393639973227982</v>
      </c>
      <c r="H848" s="15" t="str">
        <f t="shared" si="66"/>
        <v>RHBCMa70</v>
      </c>
      <c r="I848" s="233" t="s">
        <v>96</v>
      </c>
      <c r="J848" s="234" t="s">
        <v>97</v>
      </c>
    </row>
    <row r="849" spans="3:10" x14ac:dyDescent="0.3">
      <c r="C849" s="15" t="s">
        <v>94</v>
      </c>
      <c r="D849" s="232" t="s">
        <v>95</v>
      </c>
      <c r="E849" s="15">
        <f t="shared" si="64"/>
        <v>2015</v>
      </c>
      <c r="F849" s="235">
        <f t="shared" si="68"/>
        <v>1.2677958775963531</v>
      </c>
      <c r="G849" s="235">
        <f t="shared" si="68"/>
        <v>3.327510271165973</v>
      </c>
      <c r="H849" s="15" t="str">
        <f t="shared" si="66"/>
        <v>RHBCMa70</v>
      </c>
      <c r="I849" s="233" t="s">
        <v>96</v>
      </c>
      <c r="J849" s="234" t="s">
        <v>97</v>
      </c>
    </row>
    <row r="850" spans="3:10" x14ac:dyDescent="0.3">
      <c r="C850" s="15" t="s">
        <v>94</v>
      </c>
      <c r="D850" s="232" t="s">
        <v>95</v>
      </c>
      <c r="E850" s="15">
        <f t="shared" si="64"/>
        <v>2016</v>
      </c>
      <c r="F850" s="235">
        <f t="shared" si="68"/>
        <v>1.2648460237587491</v>
      </c>
      <c r="G850" s="235">
        <f t="shared" si="68"/>
        <v>3.3156565450091477</v>
      </c>
      <c r="H850" s="15" t="str">
        <f t="shared" si="66"/>
        <v>RHBCMa70</v>
      </c>
      <c r="I850" s="233" t="s">
        <v>96</v>
      </c>
      <c r="J850" s="234" t="s">
        <v>97</v>
      </c>
    </row>
    <row r="851" spans="3:10" x14ac:dyDescent="0.3">
      <c r="C851" s="15" t="s">
        <v>94</v>
      </c>
      <c r="D851" s="232" t="s">
        <v>95</v>
      </c>
      <c r="E851" s="15">
        <f t="shared" si="64"/>
        <v>2017</v>
      </c>
      <c r="F851" s="235">
        <f t="shared" si="68"/>
        <v>1.2618961699211451</v>
      </c>
      <c r="G851" s="235">
        <f t="shared" si="68"/>
        <v>3.3038028188523225</v>
      </c>
      <c r="H851" s="15" t="str">
        <f t="shared" si="66"/>
        <v>RHBCMa70</v>
      </c>
      <c r="I851" s="233" t="s">
        <v>96</v>
      </c>
      <c r="J851" s="234" t="s">
        <v>97</v>
      </c>
    </row>
    <row r="852" spans="3:10" x14ac:dyDescent="0.3">
      <c r="C852" s="15" t="s">
        <v>94</v>
      </c>
      <c r="D852" s="232" t="s">
        <v>95</v>
      </c>
      <c r="E852" s="15">
        <f t="shared" si="64"/>
        <v>2018</v>
      </c>
      <c r="F852" s="235">
        <f t="shared" si="68"/>
        <v>1.258946316083541</v>
      </c>
      <c r="G852" s="235">
        <f t="shared" si="68"/>
        <v>3.2919490926954973</v>
      </c>
      <c r="H852" s="15" t="str">
        <f t="shared" si="66"/>
        <v>RHBCMa70</v>
      </c>
      <c r="I852" s="233" t="s">
        <v>96</v>
      </c>
      <c r="J852" s="234" t="s">
        <v>97</v>
      </c>
    </row>
    <row r="853" spans="3:10" x14ac:dyDescent="0.3">
      <c r="C853" s="15" t="s">
        <v>94</v>
      </c>
      <c r="D853" s="232" t="s">
        <v>95</v>
      </c>
      <c r="E853" s="15">
        <f t="shared" si="64"/>
        <v>2019</v>
      </c>
      <c r="F853" s="235">
        <f t="shared" si="68"/>
        <v>1.255996462245937</v>
      </c>
      <c r="G853" s="235">
        <f t="shared" si="68"/>
        <v>3.2800953665386721</v>
      </c>
      <c r="H853" s="15" t="str">
        <f t="shared" si="66"/>
        <v>RHBCMa70</v>
      </c>
      <c r="I853" s="233" t="s">
        <v>96</v>
      </c>
      <c r="J853" s="234" t="s">
        <v>97</v>
      </c>
    </row>
    <row r="854" spans="3:10" x14ac:dyDescent="0.3">
      <c r="C854" s="15" t="s">
        <v>94</v>
      </c>
      <c r="D854" s="232" t="s">
        <v>95</v>
      </c>
      <c r="E854" s="15">
        <f t="shared" si="64"/>
        <v>2020</v>
      </c>
      <c r="F854" s="235">
        <f t="shared" ref="F854:G869" si="69">F374*0.99</f>
        <v>1.2530466084083329</v>
      </c>
      <c r="G854" s="235">
        <f t="shared" si="69"/>
        <v>3.2682416403818468</v>
      </c>
      <c r="H854" s="15" t="str">
        <f t="shared" si="66"/>
        <v>RHBCMa70</v>
      </c>
      <c r="I854" s="233" t="s">
        <v>96</v>
      </c>
      <c r="J854" s="234" t="s">
        <v>97</v>
      </c>
    </row>
    <row r="855" spans="3:10" x14ac:dyDescent="0.3">
      <c r="C855" s="15" t="s">
        <v>94</v>
      </c>
      <c r="D855" s="232" t="s">
        <v>95</v>
      </c>
      <c r="E855" s="15">
        <f t="shared" si="64"/>
        <v>2021</v>
      </c>
      <c r="F855" s="235">
        <f t="shared" si="69"/>
        <v>1.2500967545707289</v>
      </c>
      <c r="G855" s="235">
        <f t="shared" si="69"/>
        <v>3.2563879142250216</v>
      </c>
      <c r="H855" s="15" t="str">
        <f t="shared" si="66"/>
        <v>RHBCMa70</v>
      </c>
      <c r="I855" s="233" t="s">
        <v>96</v>
      </c>
      <c r="J855" s="234" t="s">
        <v>97</v>
      </c>
    </row>
    <row r="856" spans="3:10" x14ac:dyDescent="0.3">
      <c r="C856" s="15" t="s">
        <v>94</v>
      </c>
      <c r="D856" s="232" t="s">
        <v>95</v>
      </c>
      <c r="E856" s="15">
        <f t="shared" si="64"/>
        <v>2022</v>
      </c>
      <c r="F856" s="235">
        <f t="shared" si="69"/>
        <v>1.2471469007331246</v>
      </c>
      <c r="G856" s="235">
        <f t="shared" si="69"/>
        <v>3.2445341880681964</v>
      </c>
      <c r="H856" s="15" t="str">
        <f t="shared" si="66"/>
        <v>RHBCMa70</v>
      </c>
      <c r="I856" s="233" t="s">
        <v>96</v>
      </c>
      <c r="J856" s="234" t="s">
        <v>97</v>
      </c>
    </row>
    <row r="857" spans="3:10" x14ac:dyDescent="0.3">
      <c r="C857" s="15" t="s">
        <v>94</v>
      </c>
      <c r="D857" s="232" t="s">
        <v>95</v>
      </c>
      <c r="E857" s="15">
        <f t="shared" si="64"/>
        <v>2023</v>
      </c>
      <c r="F857" s="235">
        <f t="shared" si="69"/>
        <v>1.2441970468955206</v>
      </c>
      <c r="G857" s="235">
        <f t="shared" si="69"/>
        <v>3.2326804619113712</v>
      </c>
      <c r="H857" s="15" t="str">
        <f t="shared" si="66"/>
        <v>RHBCMa70</v>
      </c>
      <c r="I857" s="233" t="s">
        <v>96</v>
      </c>
      <c r="J857" s="234" t="s">
        <v>97</v>
      </c>
    </row>
    <row r="858" spans="3:10" x14ac:dyDescent="0.3">
      <c r="C858" s="15" t="s">
        <v>94</v>
      </c>
      <c r="D858" s="232" t="s">
        <v>95</v>
      </c>
      <c r="E858" s="15">
        <f t="shared" si="64"/>
        <v>2024</v>
      </c>
      <c r="F858" s="235">
        <f t="shared" si="69"/>
        <v>1.2412471930579165</v>
      </c>
      <c r="G858" s="235">
        <f t="shared" si="69"/>
        <v>3.2208267357545459</v>
      </c>
      <c r="H858" s="15" t="str">
        <f t="shared" si="66"/>
        <v>RHBCMa70</v>
      </c>
      <c r="I858" s="233" t="s">
        <v>96</v>
      </c>
      <c r="J858" s="234" t="s">
        <v>97</v>
      </c>
    </row>
    <row r="859" spans="3:10" x14ac:dyDescent="0.3">
      <c r="C859" s="15" t="s">
        <v>94</v>
      </c>
      <c r="D859" s="232" t="s">
        <v>95</v>
      </c>
      <c r="E859" s="15">
        <f t="shared" si="64"/>
        <v>2025</v>
      </c>
      <c r="F859" s="235">
        <f t="shared" si="69"/>
        <v>1.2382973392203125</v>
      </c>
      <c r="G859" s="235">
        <f t="shared" si="69"/>
        <v>3.2089730095977207</v>
      </c>
      <c r="H859" s="15" t="str">
        <f t="shared" si="66"/>
        <v>RHBCMa70</v>
      </c>
      <c r="I859" s="233" t="s">
        <v>96</v>
      </c>
      <c r="J859" s="234" t="s">
        <v>97</v>
      </c>
    </row>
    <row r="860" spans="3:10" x14ac:dyDescent="0.3">
      <c r="C860" s="15" t="s">
        <v>94</v>
      </c>
      <c r="D860" s="232" t="s">
        <v>95</v>
      </c>
      <c r="E860" s="15">
        <f t="shared" si="64"/>
        <v>2026</v>
      </c>
      <c r="F860" s="235">
        <f t="shared" si="69"/>
        <v>1.2353474853827084</v>
      </c>
      <c r="G860" s="235">
        <f t="shared" si="69"/>
        <v>3.1971192834408955</v>
      </c>
      <c r="H860" s="15" t="str">
        <f t="shared" si="66"/>
        <v>RHBCMa70</v>
      </c>
      <c r="I860" s="233" t="s">
        <v>96</v>
      </c>
      <c r="J860" s="234" t="s">
        <v>97</v>
      </c>
    </row>
    <row r="861" spans="3:10" x14ac:dyDescent="0.3">
      <c r="C861" s="15" t="s">
        <v>94</v>
      </c>
      <c r="D861" s="232" t="s">
        <v>95</v>
      </c>
      <c r="E861" s="15">
        <f t="shared" si="64"/>
        <v>2027</v>
      </c>
      <c r="F861" s="235">
        <f t="shared" si="69"/>
        <v>1.2323976315451044</v>
      </c>
      <c r="G861" s="235">
        <f t="shared" si="69"/>
        <v>3.1852655572840702</v>
      </c>
      <c r="H861" s="15" t="str">
        <f t="shared" si="66"/>
        <v>RHBCMa70</v>
      </c>
      <c r="I861" s="233" t="s">
        <v>96</v>
      </c>
      <c r="J861" s="234" t="s">
        <v>97</v>
      </c>
    </row>
    <row r="862" spans="3:10" x14ac:dyDescent="0.3">
      <c r="C862" s="15" t="s">
        <v>94</v>
      </c>
      <c r="D862" s="232" t="s">
        <v>95</v>
      </c>
      <c r="E862" s="15">
        <f t="shared" si="64"/>
        <v>2028</v>
      </c>
      <c r="F862" s="235">
        <f t="shared" si="69"/>
        <v>1.2291912686781434</v>
      </c>
      <c r="G862" s="235">
        <f t="shared" si="69"/>
        <v>3.1767986100291949</v>
      </c>
      <c r="H862" s="15" t="str">
        <f t="shared" si="66"/>
        <v>RHBCMa70</v>
      </c>
      <c r="I862" s="233" t="s">
        <v>96</v>
      </c>
      <c r="J862" s="234" t="s">
        <v>97</v>
      </c>
    </row>
    <row r="863" spans="3:10" x14ac:dyDescent="0.3">
      <c r="C863" s="15" t="s">
        <v>94</v>
      </c>
      <c r="D863" s="232" t="s">
        <v>95</v>
      </c>
      <c r="E863" s="15">
        <f t="shared" si="64"/>
        <v>2029</v>
      </c>
      <c r="F863" s="235">
        <f t="shared" si="69"/>
        <v>1.2259849058111822</v>
      </c>
      <c r="G863" s="235">
        <f t="shared" si="69"/>
        <v>3.1683316627743197</v>
      </c>
      <c r="H863" s="15" t="str">
        <f t="shared" si="66"/>
        <v>RHBCMa70</v>
      </c>
      <c r="I863" s="233" t="s">
        <v>96</v>
      </c>
      <c r="J863" s="234" t="s">
        <v>97</v>
      </c>
    </row>
    <row r="864" spans="3:10" x14ac:dyDescent="0.3">
      <c r="C864" s="15" t="s">
        <v>94</v>
      </c>
      <c r="D864" s="232" t="s">
        <v>95</v>
      </c>
      <c r="E864" s="15">
        <f t="shared" si="64"/>
        <v>2030</v>
      </c>
      <c r="F864" s="235">
        <f t="shared" si="69"/>
        <v>1.2227785429442213</v>
      </c>
      <c r="G864" s="235">
        <f t="shared" si="69"/>
        <v>3.1598647155194444</v>
      </c>
      <c r="H864" s="15" t="str">
        <f t="shared" si="66"/>
        <v>RHBCMa70</v>
      </c>
      <c r="I864" s="233" t="s">
        <v>96</v>
      </c>
      <c r="J864" s="234" t="s">
        <v>97</v>
      </c>
    </row>
    <row r="865" spans="3:10" x14ac:dyDescent="0.3">
      <c r="C865" s="15" t="s">
        <v>94</v>
      </c>
      <c r="D865" s="232" t="s">
        <v>95</v>
      </c>
      <c r="E865" s="15">
        <f t="shared" si="64"/>
        <v>2031</v>
      </c>
      <c r="F865" s="235">
        <f t="shared" si="69"/>
        <v>1.2195721800772603</v>
      </c>
      <c r="G865" s="235">
        <f t="shared" si="69"/>
        <v>3.1513977682645691</v>
      </c>
      <c r="H865" s="15" t="str">
        <f t="shared" si="66"/>
        <v>RHBCMa70</v>
      </c>
      <c r="I865" s="233" t="s">
        <v>96</v>
      </c>
      <c r="J865" s="234" t="s">
        <v>97</v>
      </c>
    </row>
    <row r="866" spans="3:10" x14ac:dyDescent="0.3">
      <c r="C866" s="15" t="s">
        <v>94</v>
      </c>
      <c r="D866" s="232" t="s">
        <v>95</v>
      </c>
      <c r="E866" s="15">
        <f t="shared" si="64"/>
        <v>2032</v>
      </c>
      <c r="F866" s="235">
        <f t="shared" si="69"/>
        <v>1.2163658172102993</v>
      </c>
      <c r="G866" s="235">
        <f t="shared" si="69"/>
        <v>3.1429308210096938</v>
      </c>
      <c r="H866" s="15" t="str">
        <f t="shared" si="66"/>
        <v>RHBCMa70</v>
      </c>
      <c r="I866" s="233" t="s">
        <v>96</v>
      </c>
      <c r="J866" s="234" t="s">
        <v>97</v>
      </c>
    </row>
    <row r="867" spans="3:10" x14ac:dyDescent="0.3">
      <c r="C867" s="15" t="s">
        <v>94</v>
      </c>
      <c r="D867" s="232" t="s">
        <v>95</v>
      </c>
      <c r="E867" s="15">
        <f t="shared" si="64"/>
        <v>2033</v>
      </c>
      <c r="F867" s="235">
        <f t="shared" si="69"/>
        <v>1.2131594543433384</v>
      </c>
      <c r="G867" s="235">
        <f t="shared" si="69"/>
        <v>3.1344638737548189</v>
      </c>
      <c r="H867" s="15" t="str">
        <f t="shared" si="66"/>
        <v>RHBCMa70</v>
      </c>
      <c r="I867" s="233" t="s">
        <v>96</v>
      </c>
      <c r="J867" s="234" t="s">
        <v>97</v>
      </c>
    </row>
    <row r="868" spans="3:10" x14ac:dyDescent="0.3">
      <c r="C868" s="15" t="s">
        <v>94</v>
      </c>
      <c r="D868" s="232" t="s">
        <v>95</v>
      </c>
      <c r="E868" s="15">
        <f t="shared" si="64"/>
        <v>2034</v>
      </c>
      <c r="F868" s="235">
        <f t="shared" si="69"/>
        <v>1.2099530914763774</v>
      </c>
      <c r="G868" s="235">
        <f t="shared" si="69"/>
        <v>3.1259969264999437</v>
      </c>
      <c r="H868" s="15" t="str">
        <f t="shared" si="66"/>
        <v>RHBCMa70</v>
      </c>
      <c r="I868" s="233" t="s">
        <v>96</v>
      </c>
      <c r="J868" s="234" t="s">
        <v>97</v>
      </c>
    </row>
    <row r="869" spans="3:10" x14ac:dyDescent="0.3">
      <c r="C869" s="15" t="s">
        <v>94</v>
      </c>
      <c r="D869" s="232" t="s">
        <v>95</v>
      </c>
      <c r="E869" s="15">
        <f t="shared" si="64"/>
        <v>2035</v>
      </c>
      <c r="F869" s="235">
        <f t="shared" si="69"/>
        <v>1.2067467286094165</v>
      </c>
      <c r="G869" s="235">
        <f t="shared" si="69"/>
        <v>3.1175299792450684</v>
      </c>
      <c r="H869" s="15" t="str">
        <f t="shared" si="66"/>
        <v>RHBCMa70</v>
      </c>
      <c r="I869" s="233" t="s">
        <v>96</v>
      </c>
      <c r="J869" s="234" t="s">
        <v>97</v>
      </c>
    </row>
    <row r="870" spans="3:10" x14ac:dyDescent="0.3">
      <c r="C870" s="15" t="s">
        <v>94</v>
      </c>
      <c r="D870" s="232" t="s">
        <v>95</v>
      </c>
      <c r="E870" s="15">
        <f t="shared" ref="E870:E933" si="70">E390</f>
        <v>2036</v>
      </c>
      <c r="F870" s="235">
        <f t="shared" ref="F870:G885" si="71">F390*0.99</f>
        <v>1.2035403657424553</v>
      </c>
      <c r="G870" s="235">
        <f t="shared" si="71"/>
        <v>3.1090630319901931</v>
      </c>
      <c r="H870" s="15" t="str">
        <f t="shared" ref="H870:H933" si="72">H390</f>
        <v>RHBCMa70</v>
      </c>
      <c r="I870" s="233" t="s">
        <v>96</v>
      </c>
      <c r="J870" s="234" t="s">
        <v>97</v>
      </c>
    </row>
    <row r="871" spans="3:10" x14ac:dyDescent="0.3">
      <c r="C871" s="15" t="s">
        <v>94</v>
      </c>
      <c r="D871" s="232" t="s">
        <v>95</v>
      </c>
      <c r="E871" s="15">
        <f t="shared" si="70"/>
        <v>2037</v>
      </c>
      <c r="F871" s="235">
        <f t="shared" si="71"/>
        <v>1.2003340028754943</v>
      </c>
      <c r="G871" s="235">
        <f t="shared" si="71"/>
        <v>3.1005960847353178</v>
      </c>
      <c r="H871" s="15" t="str">
        <f t="shared" si="72"/>
        <v>RHBCMa70</v>
      </c>
      <c r="I871" s="233" t="s">
        <v>96</v>
      </c>
      <c r="J871" s="234" t="s">
        <v>97</v>
      </c>
    </row>
    <row r="872" spans="3:10" x14ac:dyDescent="0.3">
      <c r="C872" s="15" t="s">
        <v>94</v>
      </c>
      <c r="D872" s="232" t="s">
        <v>95</v>
      </c>
      <c r="E872" s="15">
        <f t="shared" si="70"/>
        <v>2038</v>
      </c>
      <c r="F872" s="235">
        <f t="shared" si="71"/>
        <v>1.1971276400085333</v>
      </c>
      <c r="G872" s="235">
        <f t="shared" si="71"/>
        <v>3.0921291374804425</v>
      </c>
      <c r="H872" s="15" t="str">
        <f t="shared" si="72"/>
        <v>RHBCMa70</v>
      </c>
      <c r="I872" s="233" t="s">
        <v>96</v>
      </c>
      <c r="J872" s="234" t="s">
        <v>97</v>
      </c>
    </row>
    <row r="873" spans="3:10" x14ac:dyDescent="0.3">
      <c r="C873" s="15" t="s">
        <v>94</v>
      </c>
      <c r="D873" s="232" t="s">
        <v>95</v>
      </c>
      <c r="E873" s="15">
        <f t="shared" si="70"/>
        <v>2039</v>
      </c>
      <c r="F873" s="235">
        <f t="shared" si="71"/>
        <v>1.1939212771415724</v>
      </c>
      <c r="G873" s="235">
        <f t="shared" si="71"/>
        <v>3.0836621902255672</v>
      </c>
      <c r="H873" s="15" t="str">
        <f t="shared" si="72"/>
        <v>RHBCMa70</v>
      </c>
      <c r="I873" s="233" t="s">
        <v>96</v>
      </c>
      <c r="J873" s="234" t="s">
        <v>97</v>
      </c>
    </row>
    <row r="874" spans="3:10" x14ac:dyDescent="0.3">
      <c r="C874" s="15" t="s">
        <v>94</v>
      </c>
      <c r="D874" s="232" t="s">
        <v>95</v>
      </c>
      <c r="E874" s="15">
        <f t="shared" si="70"/>
        <v>2040</v>
      </c>
      <c r="F874" s="235">
        <f t="shared" si="71"/>
        <v>1.1907149142746114</v>
      </c>
      <c r="G874" s="235">
        <f t="shared" si="71"/>
        <v>3.0751952429706919</v>
      </c>
      <c r="H874" s="15" t="str">
        <f t="shared" si="72"/>
        <v>RHBCMa70</v>
      </c>
      <c r="I874" s="233" t="s">
        <v>96</v>
      </c>
      <c r="J874" s="234" t="s">
        <v>97</v>
      </c>
    </row>
    <row r="875" spans="3:10" x14ac:dyDescent="0.3">
      <c r="C875" s="15" t="s">
        <v>94</v>
      </c>
      <c r="D875" s="232" t="s">
        <v>95</v>
      </c>
      <c r="E875" s="15">
        <f t="shared" si="70"/>
        <v>2041</v>
      </c>
      <c r="F875" s="235">
        <f t="shared" si="71"/>
        <v>1.1875085514076504</v>
      </c>
      <c r="G875" s="235">
        <f t="shared" si="71"/>
        <v>3.0667282957158166</v>
      </c>
      <c r="H875" s="15" t="str">
        <f t="shared" si="72"/>
        <v>RHBCMa70</v>
      </c>
      <c r="I875" s="233" t="s">
        <v>96</v>
      </c>
      <c r="J875" s="234" t="s">
        <v>97</v>
      </c>
    </row>
    <row r="876" spans="3:10" x14ac:dyDescent="0.3">
      <c r="C876" s="15" t="s">
        <v>94</v>
      </c>
      <c r="D876" s="232" t="s">
        <v>95</v>
      </c>
      <c r="E876" s="15">
        <f t="shared" si="70"/>
        <v>2042</v>
      </c>
      <c r="F876" s="235">
        <f t="shared" si="71"/>
        <v>1.1843021885406895</v>
      </c>
      <c r="G876" s="235">
        <f t="shared" si="71"/>
        <v>3.0582613484609413</v>
      </c>
      <c r="H876" s="15" t="str">
        <f t="shared" si="72"/>
        <v>RHBCMa70</v>
      </c>
      <c r="I876" s="233" t="s">
        <v>96</v>
      </c>
      <c r="J876" s="234" t="s">
        <v>97</v>
      </c>
    </row>
    <row r="877" spans="3:10" x14ac:dyDescent="0.3">
      <c r="C877" s="15" t="s">
        <v>94</v>
      </c>
      <c r="D877" s="232" t="s">
        <v>95</v>
      </c>
      <c r="E877" s="15">
        <f t="shared" si="70"/>
        <v>2043</v>
      </c>
      <c r="F877" s="235">
        <f t="shared" si="71"/>
        <v>1.1810958256737283</v>
      </c>
      <c r="G877" s="235">
        <f t="shared" si="71"/>
        <v>3.049794401206066</v>
      </c>
      <c r="H877" s="15" t="str">
        <f t="shared" si="72"/>
        <v>RHBCMa70</v>
      </c>
      <c r="I877" s="233" t="s">
        <v>96</v>
      </c>
      <c r="J877" s="234" t="s">
        <v>97</v>
      </c>
    </row>
    <row r="878" spans="3:10" x14ac:dyDescent="0.3">
      <c r="C878" s="15" t="s">
        <v>94</v>
      </c>
      <c r="D878" s="232" t="s">
        <v>95</v>
      </c>
      <c r="E878" s="15">
        <f t="shared" si="70"/>
        <v>2044</v>
      </c>
      <c r="F878" s="235">
        <f t="shared" si="71"/>
        <v>1.1778894628067673</v>
      </c>
      <c r="G878" s="235">
        <f t="shared" si="71"/>
        <v>3.0413274539511908</v>
      </c>
      <c r="H878" s="15" t="str">
        <f t="shared" si="72"/>
        <v>RHBCMa70</v>
      </c>
      <c r="I878" s="233" t="s">
        <v>96</v>
      </c>
      <c r="J878" s="234" t="s">
        <v>97</v>
      </c>
    </row>
    <row r="879" spans="3:10" x14ac:dyDescent="0.3">
      <c r="C879" s="15" t="s">
        <v>94</v>
      </c>
      <c r="D879" s="232" t="s">
        <v>95</v>
      </c>
      <c r="E879" s="15">
        <f t="shared" si="70"/>
        <v>2045</v>
      </c>
      <c r="F879" s="235">
        <f t="shared" si="71"/>
        <v>1.1746830999398064</v>
      </c>
      <c r="G879" s="235">
        <f t="shared" si="71"/>
        <v>3.0328605066963155</v>
      </c>
      <c r="H879" s="15" t="str">
        <f t="shared" si="72"/>
        <v>RHBCMa70</v>
      </c>
      <c r="I879" s="233" t="s">
        <v>96</v>
      </c>
      <c r="J879" s="234" t="s">
        <v>97</v>
      </c>
    </row>
    <row r="880" spans="3:10" x14ac:dyDescent="0.3">
      <c r="C880" s="15" t="s">
        <v>94</v>
      </c>
      <c r="D880" s="232" t="s">
        <v>95</v>
      </c>
      <c r="E880" s="15">
        <f t="shared" si="70"/>
        <v>2046</v>
      </c>
      <c r="F880" s="235">
        <f t="shared" si="71"/>
        <v>1.1714767370728454</v>
      </c>
      <c r="G880" s="235">
        <f t="shared" si="71"/>
        <v>3.0243935594414402</v>
      </c>
      <c r="H880" s="15" t="str">
        <f t="shared" si="72"/>
        <v>RHBCMa70</v>
      </c>
      <c r="I880" s="233" t="s">
        <v>96</v>
      </c>
      <c r="J880" s="234" t="s">
        <v>97</v>
      </c>
    </row>
    <row r="881" spans="3:10" x14ac:dyDescent="0.3">
      <c r="C881" s="15" t="s">
        <v>94</v>
      </c>
      <c r="D881" s="232" t="s">
        <v>95</v>
      </c>
      <c r="E881" s="15">
        <f t="shared" si="70"/>
        <v>2047</v>
      </c>
      <c r="F881" s="235">
        <f t="shared" si="71"/>
        <v>1.1682703742058844</v>
      </c>
      <c r="G881" s="235">
        <f t="shared" si="71"/>
        <v>3.0159266121865649</v>
      </c>
      <c r="H881" s="15" t="str">
        <f t="shared" si="72"/>
        <v>RHBCMa70</v>
      </c>
      <c r="I881" s="233" t="s">
        <v>96</v>
      </c>
      <c r="J881" s="234" t="s">
        <v>97</v>
      </c>
    </row>
    <row r="882" spans="3:10" x14ac:dyDescent="0.3">
      <c r="C882" s="15" t="s">
        <v>94</v>
      </c>
      <c r="D882" s="232" t="s">
        <v>95</v>
      </c>
      <c r="E882" s="15">
        <f t="shared" si="70"/>
        <v>2048</v>
      </c>
      <c r="F882" s="235">
        <f t="shared" si="71"/>
        <v>1.1650640113389235</v>
      </c>
      <c r="G882" s="235">
        <f t="shared" si="71"/>
        <v>3.0074596649316896</v>
      </c>
      <c r="H882" s="15" t="str">
        <f t="shared" si="72"/>
        <v>RHBCMa70</v>
      </c>
      <c r="I882" s="233" t="s">
        <v>96</v>
      </c>
      <c r="J882" s="234" t="s">
        <v>97</v>
      </c>
    </row>
    <row r="883" spans="3:10" x14ac:dyDescent="0.3">
      <c r="C883" s="15" t="s">
        <v>94</v>
      </c>
      <c r="D883" s="232" t="s">
        <v>95</v>
      </c>
      <c r="E883" s="15">
        <f t="shared" si="70"/>
        <v>2049</v>
      </c>
      <c r="F883" s="235">
        <f t="shared" si="71"/>
        <v>1.1618576484719623</v>
      </c>
      <c r="G883" s="235">
        <f t="shared" si="71"/>
        <v>2.9989927176768143</v>
      </c>
      <c r="H883" s="15" t="str">
        <f t="shared" si="72"/>
        <v>RHBCMa70</v>
      </c>
      <c r="I883" s="233" t="s">
        <v>96</v>
      </c>
      <c r="J883" s="234" t="s">
        <v>97</v>
      </c>
    </row>
    <row r="884" spans="3:10" x14ac:dyDescent="0.3">
      <c r="C884" s="15" t="s">
        <v>94</v>
      </c>
      <c r="D884" s="232" t="s">
        <v>95</v>
      </c>
      <c r="E884" s="15">
        <f t="shared" si="70"/>
        <v>2050</v>
      </c>
      <c r="F884" s="235">
        <f t="shared" si="71"/>
        <v>1.1586512856050013</v>
      </c>
      <c r="G884" s="235">
        <f t="shared" si="71"/>
        <v>2.990525770421939</v>
      </c>
      <c r="H884" s="15" t="str">
        <f t="shared" si="72"/>
        <v>RHBCMa70</v>
      </c>
      <c r="I884" s="233" t="s">
        <v>96</v>
      </c>
      <c r="J884" s="234" t="s">
        <v>97</v>
      </c>
    </row>
    <row r="885" spans="3:10" x14ac:dyDescent="0.3">
      <c r="C885" s="15" t="s">
        <v>94</v>
      </c>
      <c r="D885" s="232" t="s">
        <v>95</v>
      </c>
      <c r="E885" s="15">
        <f t="shared" si="70"/>
        <v>2011</v>
      </c>
      <c r="F885" s="235">
        <f t="shared" si="71"/>
        <v>0.74232111437779702</v>
      </c>
      <c r="G885" s="235">
        <f t="shared" si="71"/>
        <v>0.97130148115107373</v>
      </c>
      <c r="H885" s="15" t="str">
        <f t="shared" si="72"/>
        <v>RHBIMb70</v>
      </c>
      <c r="I885" s="233" t="s">
        <v>96</v>
      </c>
      <c r="J885" s="234" t="s">
        <v>97</v>
      </c>
    </row>
    <row r="886" spans="3:10" x14ac:dyDescent="0.3">
      <c r="C886" s="15" t="s">
        <v>94</v>
      </c>
      <c r="D886" s="232" t="s">
        <v>95</v>
      </c>
      <c r="E886" s="15">
        <f t="shared" si="70"/>
        <v>2012</v>
      </c>
      <c r="F886" s="235">
        <f t="shared" ref="F886:G901" si="73">F406*0.99</f>
        <v>0.74060983988339091</v>
      </c>
      <c r="G886" s="235">
        <f t="shared" si="73"/>
        <v>0.95751018223006468</v>
      </c>
      <c r="H886" s="15" t="str">
        <f t="shared" si="72"/>
        <v>RHBIMb70</v>
      </c>
      <c r="I886" s="233" t="s">
        <v>96</v>
      </c>
      <c r="J886" s="234" t="s">
        <v>97</v>
      </c>
    </row>
    <row r="887" spans="3:10" x14ac:dyDescent="0.3">
      <c r="C887" s="15" t="s">
        <v>94</v>
      </c>
      <c r="D887" s="232" t="s">
        <v>95</v>
      </c>
      <c r="E887" s="15">
        <f t="shared" si="70"/>
        <v>2013</v>
      </c>
      <c r="F887" s="235">
        <f t="shared" si="73"/>
        <v>0.7388985653889848</v>
      </c>
      <c r="G887" s="235">
        <f t="shared" si="73"/>
        <v>0.94371888330905551</v>
      </c>
      <c r="H887" s="15" t="str">
        <f t="shared" si="72"/>
        <v>RHBIMb70</v>
      </c>
      <c r="I887" s="233" t="s">
        <v>96</v>
      </c>
      <c r="J887" s="234" t="s">
        <v>97</v>
      </c>
    </row>
    <row r="888" spans="3:10" x14ac:dyDescent="0.3">
      <c r="C888" s="15" t="s">
        <v>94</v>
      </c>
      <c r="D888" s="232" t="s">
        <v>95</v>
      </c>
      <c r="E888" s="15">
        <f t="shared" si="70"/>
        <v>2014</v>
      </c>
      <c r="F888" s="235">
        <f t="shared" si="73"/>
        <v>0.73718729089457868</v>
      </c>
      <c r="G888" s="235">
        <f t="shared" si="73"/>
        <v>0.92992758438804635</v>
      </c>
      <c r="H888" s="15" t="str">
        <f t="shared" si="72"/>
        <v>RHBIMb70</v>
      </c>
      <c r="I888" s="233" t="s">
        <v>96</v>
      </c>
      <c r="J888" s="234" t="s">
        <v>97</v>
      </c>
    </row>
    <row r="889" spans="3:10" x14ac:dyDescent="0.3">
      <c r="C889" s="15" t="s">
        <v>94</v>
      </c>
      <c r="D889" s="232" t="s">
        <v>95</v>
      </c>
      <c r="E889" s="15">
        <f t="shared" si="70"/>
        <v>2015</v>
      </c>
      <c r="F889" s="235">
        <f t="shared" si="73"/>
        <v>0.73547601640017257</v>
      </c>
      <c r="G889" s="235">
        <f t="shared" si="73"/>
        <v>0.91613628546703718</v>
      </c>
      <c r="H889" s="15" t="str">
        <f t="shared" si="72"/>
        <v>RHBIMb70</v>
      </c>
      <c r="I889" s="233" t="s">
        <v>96</v>
      </c>
      <c r="J889" s="234" t="s">
        <v>97</v>
      </c>
    </row>
    <row r="890" spans="3:10" x14ac:dyDescent="0.3">
      <c r="C890" s="15" t="s">
        <v>94</v>
      </c>
      <c r="D890" s="232" t="s">
        <v>95</v>
      </c>
      <c r="E890" s="15">
        <f t="shared" si="70"/>
        <v>2016</v>
      </c>
      <c r="F890" s="235">
        <f t="shared" si="73"/>
        <v>0.73361593542799208</v>
      </c>
      <c r="G890" s="235">
        <f t="shared" si="73"/>
        <v>0.91367355351685697</v>
      </c>
      <c r="H890" s="15" t="str">
        <f t="shared" si="72"/>
        <v>RHBIMb70</v>
      </c>
      <c r="I890" s="233" t="s">
        <v>96</v>
      </c>
      <c r="J890" s="234" t="s">
        <v>97</v>
      </c>
    </row>
    <row r="891" spans="3:10" x14ac:dyDescent="0.3">
      <c r="C891" s="15" t="s">
        <v>94</v>
      </c>
      <c r="D891" s="232" t="s">
        <v>95</v>
      </c>
      <c r="E891" s="15">
        <f t="shared" si="70"/>
        <v>2017</v>
      </c>
      <c r="F891" s="235">
        <f t="shared" si="73"/>
        <v>0.73175585445581159</v>
      </c>
      <c r="G891" s="235">
        <f t="shared" si="73"/>
        <v>0.91121082156667677</v>
      </c>
      <c r="H891" s="15" t="str">
        <f t="shared" si="72"/>
        <v>RHBIMb70</v>
      </c>
      <c r="I891" s="233" t="s">
        <v>96</v>
      </c>
      <c r="J891" s="234" t="s">
        <v>97</v>
      </c>
    </row>
    <row r="892" spans="3:10" x14ac:dyDescent="0.3">
      <c r="C892" s="15" t="s">
        <v>94</v>
      </c>
      <c r="D892" s="232" t="s">
        <v>95</v>
      </c>
      <c r="E892" s="15">
        <f t="shared" si="70"/>
        <v>2018</v>
      </c>
      <c r="F892" s="235">
        <f t="shared" si="73"/>
        <v>0.72989577348363111</v>
      </c>
      <c r="G892" s="235">
        <f t="shared" si="73"/>
        <v>0.90874808961649656</v>
      </c>
      <c r="H892" s="15" t="str">
        <f t="shared" si="72"/>
        <v>RHBIMb70</v>
      </c>
      <c r="I892" s="233" t="s">
        <v>96</v>
      </c>
      <c r="J892" s="234" t="s">
        <v>97</v>
      </c>
    </row>
    <row r="893" spans="3:10" x14ac:dyDescent="0.3">
      <c r="C893" s="15" t="s">
        <v>94</v>
      </c>
      <c r="D893" s="232" t="s">
        <v>95</v>
      </c>
      <c r="E893" s="15">
        <f t="shared" si="70"/>
        <v>2019</v>
      </c>
      <c r="F893" s="235">
        <f t="shared" si="73"/>
        <v>0.72803569251145062</v>
      </c>
      <c r="G893" s="235">
        <f t="shared" si="73"/>
        <v>0.90628535766631624</v>
      </c>
      <c r="H893" s="15" t="str">
        <f t="shared" si="72"/>
        <v>RHBIMb70</v>
      </c>
      <c r="I893" s="233" t="s">
        <v>96</v>
      </c>
      <c r="J893" s="234" t="s">
        <v>97</v>
      </c>
    </row>
    <row r="894" spans="3:10" x14ac:dyDescent="0.3">
      <c r="C894" s="15" t="s">
        <v>94</v>
      </c>
      <c r="D894" s="232" t="s">
        <v>95</v>
      </c>
      <c r="E894" s="15">
        <f t="shared" si="70"/>
        <v>2020</v>
      </c>
      <c r="F894" s="235">
        <f t="shared" si="73"/>
        <v>0.72617561153927013</v>
      </c>
      <c r="G894" s="235">
        <f t="shared" si="73"/>
        <v>0.90382262571613603</v>
      </c>
      <c r="H894" s="15" t="str">
        <f t="shared" si="72"/>
        <v>RHBIMb70</v>
      </c>
      <c r="I894" s="233" t="s">
        <v>96</v>
      </c>
      <c r="J894" s="234" t="s">
        <v>97</v>
      </c>
    </row>
    <row r="895" spans="3:10" x14ac:dyDescent="0.3">
      <c r="C895" s="15" t="s">
        <v>94</v>
      </c>
      <c r="D895" s="232" t="s">
        <v>95</v>
      </c>
      <c r="E895" s="15">
        <f t="shared" si="70"/>
        <v>2021</v>
      </c>
      <c r="F895" s="235">
        <f t="shared" si="73"/>
        <v>0.72431553056708964</v>
      </c>
      <c r="G895" s="235">
        <f t="shared" si="73"/>
        <v>0.90135989376595582</v>
      </c>
      <c r="H895" s="15" t="str">
        <f t="shared" si="72"/>
        <v>RHBIMb70</v>
      </c>
      <c r="I895" s="233" t="s">
        <v>96</v>
      </c>
      <c r="J895" s="234" t="s">
        <v>97</v>
      </c>
    </row>
    <row r="896" spans="3:10" x14ac:dyDescent="0.3">
      <c r="C896" s="15" t="s">
        <v>94</v>
      </c>
      <c r="D896" s="232" t="s">
        <v>95</v>
      </c>
      <c r="E896" s="15">
        <f t="shared" si="70"/>
        <v>2022</v>
      </c>
      <c r="F896" s="235">
        <f t="shared" si="73"/>
        <v>0.72245544959490915</v>
      </c>
      <c r="G896" s="235">
        <f t="shared" si="73"/>
        <v>0.89889716181577561</v>
      </c>
      <c r="H896" s="15" t="str">
        <f t="shared" si="72"/>
        <v>RHBIMb70</v>
      </c>
      <c r="I896" s="233" t="s">
        <v>96</v>
      </c>
      <c r="J896" s="234" t="s">
        <v>97</v>
      </c>
    </row>
    <row r="897" spans="3:10" x14ac:dyDescent="0.3">
      <c r="C897" s="15" t="s">
        <v>94</v>
      </c>
      <c r="D897" s="232" t="s">
        <v>95</v>
      </c>
      <c r="E897" s="15">
        <f t="shared" si="70"/>
        <v>2023</v>
      </c>
      <c r="F897" s="235">
        <f t="shared" si="73"/>
        <v>0.72059536862272866</v>
      </c>
      <c r="G897" s="235">
        <f t="shared" si="73"/>
        <v>0.89643442986559529</v>
      </c>
      <c r="H897" s="15" t="str">
        <f t="shared" si="72"/>
        <v>RHBIMb70</v>
      </c>
      <c r="I897" s="233" t="s">
        <v>96</v>
      </c>
      <c r="J897" s="234" t="s">
        <v>97</v>
      </c>
    </row>
    <row r="898" spans="3:10" x14ac:dyDescent="0.3">
      <c r="C898" s="15" t="s">
        <v>94</v>
      </c>
      <c r="D898" s="232" t="s">
        <v>95</v>
      </c>
      <c r="E898" s="15">
        <f t="shared" si="70"/>
        <v>2024</v>
      </c>
      <c r="F898" s="235">
        <f t="shared" si="73"/>
        <v>0.71873528765054817</v>
      </c>
      <c r="G898" s="235">
        <f t="shared" si="73"/>
        <v>0.89397169791541509</v>
      </c>
      <c r="H898" s="15" t="str">
        <f t="shared" si="72"/>
        <v>RHBIMb70</v>
      </c>
      <c r="I898" s="233" t="s">
        <v>96</v>
      </c>
      <c r="J898" s="234" t="s">
        <v>97</v>
      </c>
    </row>
    <row r="899" spans="3:10" x14ac:dyDescent="0.3">
      <c r="C899" s="15" t="s">
        <v>94</v>
      </c>
      <c r="D899" s="232" t="s">
        <v>95</v>
      </c>
      <c r="E899" s="15">
        <f t="shared" si="70"/>
        <v>2025</v>
      </c>
      <c r="F899" s="235">
        <f t="shared" si="73"/>
        <v>0.71687520667836768</v>
      </c>
      <c r="G899" s="235">
        <f t="shared" si="73"/>
        <v>0.89150896596523488</v>
      </c>
      <c r="H899" s="15" t="str">
        <f t="shared" si="72"/>
        <v>RHBIMb70</v>
      </c>
      <c r="I899" s="233" t="s">
        <v>96</v>
      </c>
      <c r="J899" s="234" t="s">
        <v>97</v>
      </c>
    </row>
    <row r="900" spans="3:10" x14ac:dyDescent="0.3">
      <c r="C900" s="15" t="s">
        <v>94</v>
      </c>
      <c r="D900" s="232" t="s">
        <v>95</v>
      </c>
      <c r="E900" s="15">
        <f t="shared" si="70"/>
        <v>2026</v>
      </c>
      <c r="F900" s="235">
        <f t="shared" si="73"/>
        <v>0.71501512570618719</v>
      </c>
      <c r="G900" s="235">
        <f t="shared" si="73"/>
        <v>0.88904623401505456</v>
      </c>
      <c r="H900" s="15" t="str">
        <f t="shared" si="72"/>
        <v>RHBIMb70</v>
      </c>
      <c r="I900" s="233" t="s">
        <v>96</v>
      </c>
      <c r="J900" s="234" t="s">
        <v>97</v>
      </c>
    </row>
    <row r="901" spans="3:10" x14ac:dyDescent="0.3">
      <c r="C901" s="15" t="s">
        <v>94</v>
      </c>
      <c r="D901" s="232" t="s">
        <v>95</v>
      </c>
      <c r="E901" s="15">
        <f t="shared" si="70"/>
        <v>2027</v>
      </c>
      <c r="F901" s="235">
        <f t="shared" si="73"/>
        <v>0.7131550447340067</v>
      </c>
      <c r="G901" s="235">
        <f t="shared" si="73"/>
        <v>0.88658350206487435</v>
      </c>
      <c r="H901" s="15" t="str">
        <f t="shared" si="72"/>
        <v>RHBIMb70</v>
      </c>
      <c r="I901" s="233" t="s">
        <v>96</v>
      </c>
      <c r="J901" s="234" t="s">
        <v>97</v>
      </c>
    </row>
    <row r="902" spans="3:10" x14ac:dyDescent="0.3">
      <c r="C902" s="15" t="s">
        <v>94</v>
      </c>
      <c r="D902" s="232" t="s">
        <v>95</v>
      </c>
      <c r="E902" s="15">
        <f t="shared" si="70"/>
        <v>2028</v>
      </c>
      <c r="F902" s="235">
        <f t="shared" ref="F902:G917" si="74">F422*0.99</f>
        <v>0.71129496376182622</v>
      </c>
      <c r="G902" s="235">
        <f t="shared" si="74"/>
        <v>0.88412077011469414</v>
      </c>
      <c r="H902" s="15" t="str">
        <f t="shared" si="72"/>
        <v>RHBIMb70</v>
      </c>
      <c r="I902" s="233" t="s">
        <v>96</v>
      </c>
      <c r="J902" s="234" t="s">
        <v>97</v>
      </c>
    </row>
    <row r="903" spans="3:10" x14ac:dyDescent="0.3">
      <c r="C903" s="15" t="s">
        <v>94</v>
      </c>
      <c r="D903" s="232" t="s">
        <v>95</v>
      </c>
      <c r="E903" s="15">
        <f t="shared" si="70"/>
        <v>2029</v>
      </c>
      <c r="F903" s="235">
        <f t="shared" si="74"/>
        <v>0.70943488278964573</v>
      </c>
      <c r="G903" s="235">
        <f t="shared" si="74"/>
        <v>0.88165803816451394</v>
      </c>
      <c r="H903" s="15" t="str">
        <f t="shared" si="72"/>
        <v>RHBIMb70</v>
      </c>
      <c r="I903" s="233" t="s">
        <v>96</v>
      </c>
      <c r="J903" s="234" t="s">
        <v>97</v>
      </c>
    </row>
    <row r="904" spans="3:10" x14ac:dyDescent="0.3">
      <c r="C904" s="15" t="s">
        <v>94</v>
      </c>
      <c r="D904" s="232" t="s">
        <v>95</v>
      </c>
      <c r="E904" s="15">
        <f t="shared" si="70"/>
        <v>2030</v>
      </c>
      <c r="F904" s="235">
        <f t="shared" si="74"/>
        <v>0.70757480181746524</v>
      </c>
      <c r="G904" s="235">
        <f t="shared" si="74"/>
        <v>0.87919530621433362</v>
      </c>
      <c r="H904" s="15" t="str">
        <f t="shared" si="72"/>
        <v>RHBIMb70</v>
      </c>
      <c r="I904" s="233" t="s">
        <v>96</v>
      </c>
      <c r="J904" s="234" t="s">
        <v>97</v>
      </c>
    </row>
    <row r="905" spans="3:10" x14ac:dyDescent="0.3">
      <c r="C905" s="15" t="s">
        <v>94</v>
      </c>
      <c r="D905" s="232" t="s">
        <v>95</v>
      </c>
      <c r="E905" s="15">
        <f t="shared" si="70"/>
        <v>2031</v>
      </c>
      <c r="F905" s="235">
        <f t="shared" si="74"/>
        <v>0.70571472084528464</v>
      </c>
      <c r="G905" s="235">
        <f t="shared" si="74"/>
        <v>0.87673257426415341</v>
      </c>
      <c r="H905" s="15" t="str">
        <f t="shared" si="72"/>
        <v>RHBIMb70</v>
      </c>
      <c r="I905" s="233" t="s">
        <v>96</v>
      </c>
      <c r="J905" s="234" t="s">
        <v>97</v>
      </c>
    </row>
    <row r="906" spans="3:10" x14ac:dyDescent="0.3">
      <c r="C906" s="15" t="s">
        <v>94</v>
      </c>
      <c r="D906" s="232" t="s">
        <v>95</v>
      </c>
      <c r="E906" s="15">
        <f t="shared" si="70"/>
        <v>2032</v>
      </c>
      <c r="F906" s="235">
        <f t="shared" si="74"/>
        <v>0.70385463987310415</v>
      </c>
      <c r="G906" s="235">
        <f t="shared" si="74"/>
        <v>0.8742698423139732</v>
      </c>
      <c r="H906" s="15" t="str">
        <f t="shared" si="72"/>
        <v>RHBIMb70</v>
      </c>
      <c r="I906" s="233" t="s">
        <v>96</v>
      </c>
      <c r="J906" s="234" t="s">
        <v>97</v>
      </c>
    </row>
    <row r="907" spans="3:10" x14ac:dyDescent="0.3">
      <c r="C907" s="15" t="s">
        <v>94</v>
      </c>
      <c r="D907" s="232" t="s">
        <v>95</v>
      </c>
      <c r="E907" s="15">
        <f t="shared" si="70"/>
        <v>2033</v>
      </c>
      <c r="F907" s="235">
        <f t="shared" si="74"/>
        <v>0.70199455890092366</v>
      </c>
      <c r="G907" s="235">
        <f t="shared" si="74"/>
        <v>0.87180711036379299</v>
      </c>
      <c r="H907" s="15" t="str">
        <f t="shared" si="72"/>
        <v>RHBIMb70</v>
      </c>
      <c r="I907" s="233" t="s">
        <v>96</v>
      </c>
      <c r="J907" s="234" t="s">
        <v>97</v>
      </c>
    </row>
    <row r="908" spans="3:10" x14ac:dyDescent="0.3">
      <c r="C908" s="15" t="s">
        <v>94</v>
      </c>
      <c r="D908" s="232" t="s">
        <v>95</v>
      </c>
      <c r="E908" s="15">
        <f t="shared" si="70"/>
        <v>2034</v>
      </c>
      <c r="F908" s="235">
        <f t="shared" si="74"/>
        <v>0.70013447792874317</v>
      </c>
      <c r="G908" s="235">
        <f t="shared" si="74"/>
        <v>0.86934437841361267</v>
      </c>
      <c r="H908" s="15" t="str">
        <f t="shared" si="72"/>
        <v>RHBIMb70</v>
      </c>
      <c r="I908" s="233" t="s">
        <v>96</v>
      </c>
      <c r="J908" s="234" t="s">
        <v>97</v>
      </c>
    </row>
    <row r="909" spans="3:10" x14ac:dyDescent="0.3">
      <c r="C909" s="15" t="s">
        <v>94</v>
      </c>
      <c r="D909" s="232" t="s">
        <v>95</v>
      </c>
      <c r="E909" s="15">
        <f t="shared" si="70"/>
        <v>2035</v>
      </c>
      <c r="F909" s="235">
        <f t="shared" si="74"/>
        <v>0.69827439695656268</v>
      </c>
      <c r="G909" s="235">
        <f t="shared" si="74"/>
        <v>0.86688164646343246</v>
      </c>
      <c r="H909" s="15" t="str">
        <f t="shared" si="72"/>
        <v>RHBIMb70</v>
      </c>
      <c r="I909" s="233" t="s">
        <v>96</v>
      </c>
      <c r="J909" s="234" t="s">
        <v>97</v>
      </c>
    </row>
    <row r="910" spans="3:10" x14ac:dyDescent="0.3">
      <c r="C910" s="15" t="s">
        <v>94</v>
      </c>
      <c r="D910" s="232" t="s">
        <v>95</v>
      </c>
      <c r="E910" s="15">
        <f t="shared" si="70"/>
        <v>2036</v>
      </c>
      <c r="F910" s="235">
        <f t="shared" si="74"/>
        <v>0.69641431598438219</v>
      </c>
      <c r="G910" s="235">
        <f t="shared" si="74"/>
        <v>0.86441891451325226</v>
      </c>
      <c r="H910" s="15" t="str">
        <f t="shared" si="72"/>
        <v>RHBIMb70</v>
      </c>
      <c r="I910" s="233" t="s">
        <v>96</v>
      </c>
      <c r="J910" s="234" t="s">
        <v>97</v>
      </c>
    </row>
    <row r="911" spans="3:10" x14ac:dyDescent="0.3">
      <c r="C911" s="15" t="s">
        <v>94</v>
      </c>
      <c r="D911" s="232" t="s">
        <v>95</v>
      </c>
      <c r="E911" s="15">
        <f t="shared" si="70"/>
        <v>2037</v>
      </c>
      <c r="F911" s="235">
        <f t="shared" si="74"/>
        <v>0.6945542350122017</v>
      </c>
      <c r="G911" s="235">
        <f t="shared" si="74"/>
        <v>0.86195618256307194</v>
      </c>
      <c r="H911" s="15" t="str">
        <f t="shared" si="72"/>
        <v>RHBIMb70</v>
      </c>
      <c r="I911" s="233" t="s">
        <v>96</v>
      </c>
      <c r="J911" s="234" t="s">
        <v>97</v>
      </c>
    </row>
    <row r="912" spans="3:10" x14ac:dyDescent="0.3">
      <c r="C912" s="15" t="s">
        <v>94</v>
      </c>
      <c r="D912" s="232" t="s">
        <v>95</v>
      </c>
      <c r="E912" s="15">
        <f t="shared" si="70"/>
        <v>2038</v>
      </c>
      <c r="F912" s="235">
        <f t="shared" si="74"/>
        <v>0.69269415404002121</v>
      </c>
      <c r="G912" s="235">
        <f t="shared" si="74"/>
        <v>0.85949345061289173</v>
      </c>
      <c r="H912" s="15" t="str">
        <f t="shared" si="72"/>
        <v>RHBIMb70</v>
      </c>
      <c r="I912" s="233" t="s">
        <v>96</v>
      </c>
      <c r="J912" s="234" t="s">
        <v>97</v>
      </c>
    </row>
    <row r="913" spans="3:10" x14ac:dyDescent="0.3">
      <c r="C913" s="15" t="s">
        <v>94</v>
      </c>
      <c r="D913" s="232" t="s">
        <v>95</v>
      </c>
      <c r="E913" s="15">
        <f t="shared" si="70"/>
        <v>2039</v>
      </c>
      <c r="F913" s="235">
        <f t="shared" si="74"/>
        <v>0.69083407306784073</v>
      </c>
      <c r="G913" s="235">
        <f t="shared" si="74"/>
        <v>0.85703071866271152</v>
      </c>
      <c r="H913" s="15" t="str">
        <f t="shared" si="72"/>
        <v>RHBIMb70</v>
      </c>
      <c r="I913" s="233" t="s">
        <v>96</v>
      </c>
      <c r="J913" s="234" t="s">
        <v>97</v>
      </c>
    </row>
    <row r="914" spans="3:10" x14ac:dyDescent="0.3">
      <c r="C914" s="15" t="s">
        <v>94</v>
      </c>
      <c r="D914" s="232" t="s">
        <v>95</v>
      </c>
      <c r="E914" s="15">
        <f t="shared" si="70"/>
        <v>2040</v>
      </c>
      <c r="F914" s="235">
        <f t="shared" si="74"/>
        <v>0.68897399209566024</v>
      </c>
      <c r="G914" s="235">
        <f t="shared" si="74"/>
        <v>0.85456798671253131</v>
      </c>
      <c r="H914" s="15" t="str">
        <f t="shared" si="72"/>
        <v>RHBIMb70</v>
      </c>
      <c r="I914" s="233" t="s">
        <v>96</v>
      </c>
      <c r="J914" s="234" t="s">
        <v>97</v>
      </c>
    </row>
    <row r="915" spans="3:10" x14ac:dyDescent="0.3">
      <c r="C915" s="15" t="s">
        <v>94</v>
      </c>
      <c r="D915" s="232" t="s">
        <v>95</v>
      </c>
      <c r="E915" s="15">
        <f t="shared" si="70"/>
        <v>2041</v>
      </c>
      <c r="F915" s="235">
        <f t="shared" si="74"/>
        <v>0.68711391112347975</v>
      </c>
      <c r="G915" s="235">
        <f t="shared" si="74"/>
        <v>0.85210525476235099</v>
      </c>
      <c r="H915" s="15" t="str">
        <f t="shared" si="72"/>
        <v>RHBIMb70</v>
      </c>
      <c r="I915" s="233" t="s">
        <v>96</v>
      </c>
      <c r="J915" s="234" t="s">
        <v>97</v>
      </c>
    </row>
    <row r="916" spans="3:10" x14ac:dyDescent="0.3">
      <c r="C916" s="15" t="s">
        <v>94</v>
      </c>
      <c r="D916" s="232" t="s">
        <v>95</v>
      </c>
      <c r="E916" s="15">
        <f t="shared" si="70"/>
        <v>2042</v>
      </c>
      <c r="F916" s="235">
        <f t="shared" si="74"/>
        <v>0.68525383015129926</v>
      </c>
      <c r="G916" s="235">
        <f t="shared" si="74"/>
        <v>0.84964252281217079</v>
      </c>
      <c r="H916" s="15" t="str">
        <f t="shared" si="72"/>
        <v>RHBIMb70</v>
      </c>
      <c r="I916" s="233" t="s">
        <v>96</v>
      </c>
      <c r="J916" s="234" t="s">
        <v>97</v>
      </c>
    </row>
    <row r="917" spans="3:10" x14ac:dyDescent="0.3">
      <c r="C917" s="15" t="s">
        <v>94</v>
      </c>
      <c r="D917" s="232" t="s">
        <v>95</v>
      </c>
      <c r="E917" s="15">
        <f t="shared" si="70"/>
        <v>2043</v>
      </c>
      <c r="F917" s="235">
        <f t="shared" si="74"/>
        <v>0.68339374917911877</v>
      </c>
      <c r="G917" s="235">
        <f t="shared" si="74"/>
        <v>0.84717979086199058</v>
      </c>
      <c r="H917" s="15" t="str">
        <f t="shared" si="72"/>
        <v>RHBIMb70</v>
      </c>
      <c r="I917" s="233" t="s">
        <v>96</v>
      </c>
      <c r="J917" s="234" t="s">
        <v>97</v>
      </c>
    </row>
    <row r="918" spans="3:10" x14ac:dyDescent="0.3">
      <c r="C918" s="15" t="s">
        <v>94</v>
      </c>
      <c r="D918" s="232" t="s">
        <v>95</v>
      </c>
      <c r="E918" s="15">
        <f t="shared" si="70"/>
        <v>2044</v>
      </c>
      <c r="F918" s="235">
        <f t="shared" ref="F918:G933" si="75">F438*0.99</f>
        <v>0.68153366820693828</v>
      </c>
      <c r="G918" s="235">
        <f t="shared" si="75"/>
        <v>0.84471705891181037</v>
      </c>
      <c r="H918" s="15" t="str">
        <f t="shared" si="72"/>
        <v>RHBIMb70</v>
      </c>
      <c r="I918" s="233" t="s">
        <v>96</v>
      </c>
      <c r="J918" s="234" t="s">
        <v>97</v>
      </c>
    </row>
    <row r="919" spans="3:10" x14ac:dyDescent="0.3">
      <c r="C919" s="15" t="s">
        <v>94</v>
      </c>
      <c r="D919" s="232" t="s">
        <v>95</v>
      </c>
      <c r="E919" s="15">
        <f t="shared" si="70"/>
        <v>2045</v>
      </c>
      <c r="F919" s="235">
        <f t="shared" si="75"/>
        <v>0.67967358723475779</v>
      </c>
      <c r="G919" s="235">
        <f t="shared" si="75"/>
        <v>0.84225432696163005</v>
      </c>
      <c r="H919" s="15" t="str">
        <f t="shared" si="72"/>
        <v>RHBIMb70</v>
      </c>
      <c r="I919" s="233" t="s">
        <v>96</v>
      </c>
      <c r="J919" s="234" t="s">
        <v>97</v>
      </c>
    </row>
    <row r="920" spans="3:10" x14ac:dyDescent="0.3">
      <c r="C920" s="15" t="s">
        <v>94</v>
      </c>
      <c r="D920" s="232" t="s">
        <v>95</v>
      </c>
      <c r="E920" s="15">
        <f t="shared" si="70"/>
        <v>2046</v>
      </c>
      <c r="F920" s="235">
        <f t="shared" si="75"/>
        <v>0.6778135062625773</v>
      </c>
      <c r="G920" s="235">
        <f t="shared" si="75"/>
        <v>0.83979159501144984</v>
      </c>
      <c r="H920" s="15" t="str">
        <f t="shared" si="72"/>
        <v>RHBIMb70</v>
      </c>
      <c r="I920" s="233" t="s">
        <v>96</v>
      </c>
      <c r="J920" s="234" t="s">
        <v>97</v>
      </c>
    </row>
    <row r="921" spans="3:10" x14ac:dyDescent="0.3">
      <c r="C921" s="15" t="s">
        <v>94</v>
      </c>
      <c r="D921" s="232" t="s">
        <v>95</v>
      </c>
      <c r="E921" s="15">
        <f t="shared" si="70"/>
        <v>2047</v>
      </c>
      <c r="F921" s="235">
        <f t="shared" si="75"/>
        <v>0.67595342529039681</v>
      </c>
      <c r="G921" s="235">
        <f t="shared" si="75"/>
        <v>0.83732886306126963</v>
      </c>
      <c r="H921" s="15" t="str">
        <f t="shared" si="72"/>
        <v>RHBIMb70</v>
      </c>
      <c r="I921" s="233" t="s">
        <v>96</v>
      </c>
      <c r="J921" s="234" t="s">
        <v>97</v>
      </c>
    </row>
    <row r="922" spans="3:10" x14ac:dyDescent="0.3">
      <c r="C922" s="15" t="s">
        <v>94</v>
      </c>
      <c r="D922" s="232" t="s">
        <v>95</v>
      </c>
      <c r="E922" s="15">
        <f t="shared" si="70"/>
        <v>2048</v>
      </c>
      <c r="F922" s="235">
        <f t="shared" si="75"/>
        <v>0.67409334431821621</v>
      </c>
      <c r="G922" s="235">
        <f t="shared" si="75"/>
        <v>0.83486613111108932</v>
      </c>
      <c r="H922" s="15" t="str">
        <f t="shared" si="72"/>
        <v>RHBIMb70</v>
      </c>
      <c r="I922" s="233" t="s">
        <v>96</v>
      </c>
      <c r="J922" s="234" t="s">
        <v>97</v>
      </c>
    </row>
    <row r="923" spans="3:10" x14ac:dyDescent="0.3">
      <c r="C923" s="15" t="s">
        <v>94</v>
      </c>
      <c r="D923" s="232" t="s">
        <v>95</v>
      </c>
      <c r="E923" s="15">
        <f t="shared" si="70"/>
        <v>2049</v>
      </c>
      <c r="F923" s="235">
        <f t="shared" si="75"/>
        <v>0.67223326334603573</v>
      </c>
      <c r="G923" s="235">
        <f t="shared" si="75"/>
        <v>0.83240339916090911</v>
      </c>
      <c r="H923" s="15" t="str">
        <f t="shared" si="72"/>
        <v>RHBIMb70</v>
      </c>
      <c r="I923" s="233" t="s">
        <v>96</v>
      </c>
      <c r="J923" s="234" t="s">
        <v>97</v>
      </c>
    </row>
    <row r="924" spans="3:10" x14ac:dyDescent="0.3">
      <c r="C924" s="15" t="s">
        <v>94</v>
      </c>
      <c r="D924" s="232" t="s">
        <v>95</v>
      </c>
      <c r="E924" s="15">
        <f t="shared" si="70"/>
        <v>2050</v>
      </c>
      <c r="F924" s="235">
        <f t="shared" si="75"/>
        <v>0.67037318237385524</v>
      </c>
      <c r="G924" s="235">
        <f t="shared" si="75"/>
        <v>0.8299406672107289</v>
      </c>
      <c r="H924" s="15" t="str">
        <f t="shared" si="72"/>
        <v>RHBIMb70</v>
      </c>
      <c r="I924" s="233" t="s">
        <v>96</v>
      </c>
      <c r="J924" s="234" t="s">
        <v>97</v>
      </c>
    </row>
    <row r="925" spans="3:10" x14ac:dyDescent="0.3">
      <c r="C925" s="15" t="s">
        <v>94</v>
      </c>
      <c r="D925" s="232" t="s">
        <v>95</v>
      </c>
      <c r="E925" s="15">
        <f t="shared" si="70"/>
        <v>2011</v>
      </c>
      <c r="F925" s="235">
        <f t="shared" si="75"/>
        <v>0.70271763462220294</v>
      </c>
      <c r="G925" s="235">
        <f t="shared" si="75"/>
        <v>0.91948169884892605</v>
      </c>
      <c r="H925" s="15" t="str">
        <f t="shared" si="72"/>
        <v>RHBIMa70</v>
      </c>
      <c r="I925" s="233" t="s">
        <v>96</v>
      </c>
      <c r="J925" s="234" t="s">
        <v>97</v>
      </c>
    </row>
    <row r="926" spans="3:10" x14ac:dyDescent="0.3">
      <c r="C926" s="15" t="s">
        <v>94</v>
      </c>
      <c r="D926" s="232" t="s">
        <v>95</v>
      </c>
      <c r="E926" s="15">
        <f t="shared" si="70"/>
        <v>2012</v>
      </c>
      <c r="F926" s="235">
        <f t="shared" si="75"/>
        <v>0.70109765811660907</v>
      </c>
      <c r="G926" s="235">
        <f t="shared" si="75"/>
        <v>0.90642617776993528</v>
      </c>
      <c r="H926" s="15" t="str">
        <f t="shared" si="72"/>
        <v>RHBIMa70</v>
      </c>
      <c r="I926" s="233" t="s">
        <v>96</v>
      </c>
      <c r="J926" s="234" t="s">
        <v>97</v>
      </c>
    </row>
    <row r="927" spans="3:10" x14ac:dyDescent="0.3">
      <c r="C927" s="15" t="s">
        <v>94</v>
      </c>
      <c r="D927" s="232" t="s">
        <v>95</v>
      </c>
      <c r="E927" s="15">
        <f t="shared" si="70"/>
        <v>2013</v>
      </c>
      <c r="F927" s="235">
        <f t="shared" si="75"/>
        <v>0.6994776816110152</v>
      </c>
      <c r="G927" s="235">
        <f t="shared" si="75"/>
        <v>0.8933706566909444</v>
      </c>
      <c r="H927" s="15" t="str">
        <f t="shared" si="72"/>
        <v>RHBIMa70</v>
      </c>
      <c r="I927" s="233" t="s">
        <v>96</v>
      </c>
      <c r="J927" s="234" t="s">
        <v>97</v>
      </c>
    </row>
    <row r="928" spans="3:10" x14ac:dyDescent="0.3">
      <c r="C928" s="15" t="s">
        <v>94</v>
      </c>
      <c r="D928" s="232" t="s">
        <v>95</v>
      </c>
      <c r="E928" s="15">
        <f t="shared" si="70"/>
        <v>2014</v>
      </c>
      <c r="F928" s="235">
        <f t="shared" si="75"/>
        <v>0.69785770510542133</v>
      </c>
      <c r="G928" s="235">
        <f t="shared" si="75"/>
        <v>0.88031513561195351</v>
      </c>
      <c r="H928" s="15" t="str">
        <f t="shared" si="72"/>
        <v>RHBIMa70</v>
      </c>
      <c r="I928" s="233" t="s">
        <v>96</v>
      </c>
      <c r="J928" s="234" t="s">
        <v>97</v>
      </c>
    </row>
    <row r="929" spans="3:10" x14ac:dyDescent="0.3">
      <c r="C929" s="15" t="s">
        <v>94</v>
      </c>
      <c r="D929" s="232" t="s">
        <v>95</v>
      </c>
      <c r="E929" s="15">
        <f t="shared" si="70"/>
        <v>2015</v>
      </c>
      <c r="F929" s="235">
        <f t="shared" si="75"/>
        <v>0.69623772859982747</v>
      </c>
      <c r="G929" s="235">
        <f t="shared" si="75"/>
        <v>0.86725961453296274</v>
      </c>
      <c r="H929" s="15" t="str">
        <f t="shared" si="72"/>
        <v>RHBIMa70</v>
      </c>
      <c r="I929" s="233" t="s">
        <v>96</v>
      </c>
      <c r="J929" s="234" t="s">
        <v>97</v>
      </c>
    </row>
    <row r="930" spans="3:10" x14ac:dyDescent="0.3">
      <c r="C930" s="15" t="s">
        <v>94</v>
      </c>
      <c r="D930" s="232" t="s">
        <v>95</v>
      </c>
      <c r="E930" s="15">
        <f t="shared" si="70"/>
        <v>2016</v>
      </c>
      <c r="F930" s="235">
        <f t="shared" si="75"/>
        <v>0.69447688457200796</v>
      </c>
      <c r="G930" s="235">
        <f t="shared" si="75"/>
        <v>0.86492827148314289</v>
      </c>
      <c r="H930" s="15" t="str">
        <f t="shared" si="72"/>
        <v>RHBIMa70</v>
      </c>
      <c r="I930" s="233" t="s">
        <v>96</v>
      </c>
      <c r="J930" s="234" t="s">
        <v>97</v>
      </c>
    </row>
    <row r="931" spans="3:10" x14ac:dyDescent="0.3">
      <c r="C931" s="15" t="s">
        <v>94</v>
      </c>
      <c r="D931" s="232" t="s">
        <v>95</v>
      </c>
      <c r="E931" s="15">
        <f t="shared" si="70"/>
        <v>2017</v>
      </c>
      <c r="F931" s="235">
        <f t="shared" si="75"/>
        <v>0.69271604054418845</v>
      </c>
      <c r="G931" s="235">
        <f t="shared" si="75"/>
        <v>0.86259692843332303</v>
      </c>
      <c r="H931" s="15" t="str">
        <f t="shared" si="72"/>
        <v>RHBIMa70</v>
      </c>
      <c r="I931" s="233" t="s">
        <v>96</v>
      </c>
      <c r="J931" s="234" t="s">
        <v>97</v>
      </c>
    </row>
    <row r="932" spans="3:10" x14ac:dyDescent="0.3">
      <c r="C932" s="15" t="s">
        <v>94</v>
      </c>
      <c r="D932" s="232" t="s">
        <v>95</v>
      </c>
      <c r="E932" s="15">
        <f t="shared" si="70"/>
        <v>2018</v>
      </c>
      <c r="F932" s="235">
        <f t="shared" si="75"/>
        <v>0.69095519651636894</v>
      </c>
      <c r="G932" s="235">
        <f t="shared" si="75"/>
        <v>0.86026558538350317</v>
      </c>
      <c r="H932" s="15" t="str">
        <f t="shared" si="72"/>
        <v>RHBIMa70</v>
      </c>
      <c r="I932" s="233" t="s">
        <v>96</v>
      </c>
      <c r="J932" s="234" t="s">
        <v>97</v>
      </c>
    </row>
    <row r="933" spans="3:10" x14ac:dyDescent="0.3">
      <c r="C933" s="15" t="s">
        <v>94</v>
      </c>
      <c r="D933" s="232" t="s">
        <v>95</v>
      </c>
      <c r="E933" s="15">
        <f t="shared" si="70"/>
        <v>2019</v>
      </c>
      <c r="F933" s="235">
        <f t="shared" si="75"/>
        <v>0.68919435248854943</v>
      </c>
      <c r="G933" s="235">
        <f t="shared" si="75"/>
        <v>0.85793424233368332</v>
      </c>
      <c r="H933" s="15" t="str">
        <f t="shared" si="72"/>
        <v>RHBIMa70</v>
      </c>
      <c r="I933" s="233" t="s">
        <v>96</v>
      </c>
      <c r="J933" s="234" t="s">
        <v>97</v>
      </c>
    </row>
    <row r="934" spans="3:10" x14ac:dyDescent="0.3">
      <c r="C934" s="15" t="s">
        <v>94</v>
      </c>
      <c r="D934" s="232" t="s">
        <v>95</v>
      </c>
      <c r="E934" s="15">
        <f t="shared" ref="E934:E957" si="76">E454</f>
        <v>2020</v>
      </c>
      <c r="F934" s="235">
        <f t="shared" ref="F934:G949" si="77">F454*0.99</f>
        <v>0.68743350846073004</v>
      </c>
      <c r="G934" s="235">
        <f t="shared" si="77"/>
        <v>0.85560289928386346</v>
      </c>
      <c r="H934" s="15" t="str">
        <f t="shared" ref="H934:H957" si="78">H454</f>
        <v>RHBIMa70</v>
      </c>
      <c r="I934" s="233" t="s">
        <v>96</v>
      </c>
      <c r="J934" s="234" t="s">
        <v>97</v>
      </c>
    </row>
    <row r="935" spans="3:10" x14ac:dyDescent="0.3">
      <c r="C935" s="15" t="s">
        <v>94</v>
      </c>
      <c r="D935" s="232" t="s">
        <v>95</v>
      </c>
      <c r="E935" s="15">
        <f t="shared" si="76"/>
        <v>2021</v>
      </c>
      <c r="F935" s="235">
        <f t="shared" si="77"/>
        <v>0.68567266443291053</v>
      </c>
      <c r="G935" s="235">
        <f t="shared" si="77"/>
        <v>0.8532715562340436</v>
      </c>
      <c r="H935" s="15" t="str">
        <f t="shared" si="78"/>
        <v>RHBIMa70</v>
      </c>
      <c r="I935" s="233" t="s">
        <v>96</v>
      </c>
      <c r="J935" s="234" t="s">
        <v>97</v>
      </c>
    </row>
    <row r="936" spans="3:10" x14ac:dyDescent="0.3">
      <c r="C936" s="15" t="s">
        <v>94</v>
      </c>
      <c r="D936" s="232" t="s">
        <v>95</v>
      </c>
      <c r="E936" s="15">
        <f t="shared" si="76"/>
        <v>2022</v>
      </c>
      <c r="F936" s="235">
        <f t="shared" si="77"/>
        <v>0.68391182040509102</v>
      </c>
      <c r="G936" s="235">
        <f t="shared" si="77"/>
        <v>0.85094021318422386</v>
      </c>
      <c r="H936" s="15" t="str">
        <f t="shared" si="78"/>
        <v>RHBIMa70</v>
      </c>
      <c r="I936" s="233" t="s">
        <v>96</v>
      </c>
      <c r="J936" s="234" t="s">
        <v>97</v>
      </c>
    </row>
    <row r="937" spans="3:10" x14ac:dyDescent="0.3">
      <c r="C937" s="15" t="s">
        <v>94</v>
      </c>
      <c r="D937" s="232" t="s">
        <v>95</v>
      </c>
      <c r="E937" s="15">
        <f t="shared" si="76"/>
        <v>2023</v>
      </c>
      <c r="F937" s="235">
        <f t="shared" si="77"/>
        <v>0.68215097637727151</v>
      </c>
      <c r="G937" s="235">
        <f t="shared" si="77"/>
        <v>0.848608870134404</v>
      </c>
      <c r="H937" s="15" t="str">
        <f t="shared" si="78"/>
        <v>RHBIMa70</v>
      </c>
      <c r="I937" s="233" t="s">
        <v>96</v>
      </c>
      <c r="J937" s="234" t="s">
        <v>97</v>
      </c>
    </row>
    <row r="938" spans="3:10" x14ac:dyDescent="0.3">
      <c r="C938" s="15" t="s">
        <v>94</v>
      </c>
      <c r="D938" s="232" t="s">
        <v>95</v>
      </c>
      <c r="E938" s="15">
        <f t="shared" si="76"/>
        <v>2024</v>
      </c>
      <c r="F938" s="235">
        <f t="shared" si="77"/>
        <v>0.68039013234945211</v>
      </c>
      <c r="G938" s="235">
        <f t="shared" si="77"/>
        <v>0.84627752708458415</v>
      </c>
      <c r="H938" s="15" t="str">
        <f t="shared" si="78"/>
        <v>RHBIMa70</v>
      </c>
      <c r="I938" s="233" t="s">
        <v>96</v>
      </c>
      <c r="J938" s="234" t="s">
        <v>97</v>
      </c>
    </row>
    <row r="939" spans="3:10" x14ac:dyDescent="0.3">
      <c r="C939" s="15" t="s">
        <v>94</v>
      </c>
      <c r="D939" s="232" t="s">
        <v>95</v>
      </c>
      <c r="E939" s="15">
        <f t="shared" si="76"/>
        <v>2025</v>
      </c>
      <c r="F939" s="235">
        <f t="shared" si="77"/>
        <v>0.67862928832163261</v>
      </c>
      <c r="G939" s="235">
        <f t="shared" si="77"/>
        <v>0.84394618403476429</v>
      </c>
      <c r="H939" s="15" t="str">
        <f t="shared" si="78"/>
        <v>RHBIMa70</v>
      </c>
      <c r="I939" s="233" t="s">
        <v>96</v>
      </c>
      <c r="J939" s="234" t="s">
        <v>97</v>
      </c>
    </row>
    <row r="940" spans="3:10" x14ac:dyDescent="0.3">
      <c r="C940" s="15" t="s">
        <v>94</v>
      </c>
      <c r="D940" s="232" t="s">
        <v>95</v>
      </c>
      <c r="E940" s="15">
        <f t="shared" si="76"/>
        <v>2026</v>
      </c>
      <c r="F940" s="235">
        <f t="shared" si="77"/>
        <v>0.6768684442938131</v>
      </c>
      <c r="G940" s="235">
        <f t="shared" si="77"/>
        <v>0.84161484098494443</v>
      </c>
      <c r="H940" s="15" t="str">
        <f t="shared" si="78"/>
        <v>RHBIMa70</v>
      </c>
      <c r="I940" s="233" t="s">
        <v>96</v>
      </c>
      <c r="J940" s="234" t="s">
        <v>97</v>
      </c>
    </row>
    <row r="941" spans="3:10" x14ac:dyDescent="0.3">
      <c r="C941" s="15" t="s">
        <v>94</v>
      </c>
      <c r="D941" s="232" t="s">
        <v>95</v>
      </c>
      <c r="E941" s="15">
        <f t="shared" si="76"/>
        <v>2027</v>
      </c>
      <c r="F941" s="235">
        <f t="shared" si="77"/>
        <v>0.67510760026599359</v>
      </c>
      <c r="G941" s="235">
        <f t="shared" si="77"/>
        <v>0.83928349793512458</v>
      </c>
      <c r="H941" s="15" t="str">
        <f t="shared" si="78"/>
        <v>RHBIMa70</v>
      </c>
      <c r="I941" s="233" t="s">
        <v>96</v>
      </c>
      <c r="J941" s="234" t="s">
        <v>97</v>
      </c>
    </row>
    <row r="942" spans="3:10" x14ac:dyDescent="0.3">
      <c r="C942" s="15" t="s">
        <v>94</v>
      </c>
      <c r="D942" s="232" t="s">
        <v>95</v>
      </c>
      <c r="E942" s="15">
        <f t="shared" si="76"/>
        <v>2028</v>
      </c>
      <c r="F942" s="235">
        <f t="shared" si="77"/>
        <v>0.67334675623817408</v>
      </c>
      <c r="G942" s="235">
        <f t="shared" si="77"/>
        <v>0.83695215488530472</v>
      </c>
      <c r="H942" s="15" t="str">
        <f t="shared" si="78"/>
        <v>RHBIMa70</v>
      </c>
      <c r="I942" s="233" t="s">
        <v>96</v>
      </c>
      <c r="J942" s="234" t="s">
        <v>97</v>
      </c>
    </row>
    <row r="943" spans="3:10" x14ac:dyDescent="0.3">
      <c r="C943" s="15" t="s">
        <v>94</v>
      </c>
      <c r="D943" s="232" t="s">
        <v>95</v>
      </c>
      <c r="E943" s="15">
        <f t="shared" si="76"/>
        <v>2029</v>
      </c>
      <c r="F943" s="235">
        <f t="shared" si="77"/>
        <v>0.67158591221035469</v>
      </c>
      <c r="G943" s="235">
        <f t="shared" si="77"/>
        <v>0.83462081183548487</v>
      </c>
      <c r="H943" s="15" t="str">
        <f t="shared" si="78"/>
        <v>RHBIMa70</v>
      </c>
      <c r="I943" s="233" t="s">
        <v>96</v>
      </c>
      <c r="J943" s="234" t="s">
        <v>97</v>
      </c>
    </row>
    <row r="944" spans="3:10" x14ac:dyDescent="0.3">
      <c r="C944" s="15" t="s">
        <v>94</v>
      </c>
      <c r="D944" s="232" t="s">
        <v>95</v>
      </c>
      <c r="E944" s="15">
        <f t="shared" si="76"/>
        <v>2030</v>
      </c>
      <c r="F944" s="235">
        <f t="shared" si="77"/>
        <v>0.66982506818253518</v>
      </c>
      <c r="G944" s="235">
        <f t="shared" si="77"/>
        <v>0.83228946878566501</v>
      </c>
      <c r="H944" s="15" t="str">
        <f t="shared" si="78"/>
        <v>RHBIMa70</v>
      </c>
      <c r="I944" s="233" t="s">
        <v>96</v>
      </c>
      <c r="J944" s="234" t="s">
        <v>97</v>
      </c>
    </row>
    <row r="945" spans="3:10" x14ac:dyDescent="0.3">
      <c r="C945" s="15" t="s">
        <v>94</v>
      </c>
      <c r="D945" s="232" t="s">
        <v>95</v>
      </c>
      <c r="E945" s="15">
        <f t="shared" si="76"/>
        <v>2031</v>
      </c>
      <c r="F945" s="235">
        <f t="shared" si="77"/>
        <v>0.66806422415471567</v>
      </c>
      <c r="G945" s="235">
        <f t="shared" si="77"/>
        <v>0.82995812573584526</v>
      </c>
      <c r="H945" s="15" t="str">
        <f t="shared" si="78"/>
        <v>RHBIMa70</v>
      </c>
      <c r="I945" s="233" t="s">
        <v>96</v>
      </c>
      <c r="J945" s="234" t="s">
        <v>97</v>
      </c>
    </row>
    <row r="946" spans="3:10" x14ac:dyDescent="0.3">
      <c r="C946" s="15" t="s">
        <v>94</v>
      </c>
      <c r="D946" s="232" t="s">
        <v>95</v>
      </c>
      <c r="E946" s="15">
        <f t="shared" si="76"/>
        <v>2032</v>
      </c>
      <c r="F946" s="235">
        <f t="shared" si="77"/>
        <v>0.66630338012689616</v>
      </c>
      <c r="G946" s="235">
        <f t="shared" si="77"/>
        <v>0.82762678268602541</v>
      </c>
      <c r="H946" s="15" t="str">
        <f t="shared" si="78"/>
        <v>RHBIMa70</v>
      </c>
      <c r="I946" s="233" t="s">
        <v>96</v>
      </c>
      <c r="J946" s="234" t="s">
        <v>97</v>
      </c>
    </row>
    <row r="947" spans="3:10" x14ac:dyDescent="0.3">
      <c r="C947" s="15" t="s">
        <v>94</v>
      </c>
      <c r="D947" s="232" t="s">
        <v>95</v>
      </c>
      <c r="E947" s="15">
        <f t="shared" si="76"/>
        <v>2033</v>
      </c>
      <c r="F947" s="235">
        <f t="shared" si="77"/>
        <v>0.66454253609907665</v>
      </c>
      <c r="G947" s="235">
        <f t="shared" si="77"/>
        <v>0.82529543963620555</v>
      </c>
      <c r="H947" s="15" t="str">
        <f t="shared" si="78"/>
        <v>RHBIMa70</v>
      </c>
      <c r="I947" s="233" t="s">
        <v>96</v>
      </c>
      <c r="J947" s="234" t="s">
        <v>97</v>
      </c>
    </row>
    <row r="948" spans="3:10" x14ac:dyDescent="0.3">
      <c r="C948" s="15" t="s">
        <v>94</v>
      </c>
      <c r="D948" s="232" t="s">
        <v>95</v>
      </c>
      <c r="E948" s="15">
        <f t="shared" si="76"/>
        <v>2034</v>
      </c>
      <c r="F948" s="235">
        <f t="shared" si="77"/>
        <v>0.66278169207125726</v>
      </c>
      <c r="G948" s="235">
        <f t="shared" si="77"/>
        <v>0.8229640965863857</v>
      </c>
      <c r="H948" s="15" t="str">
        <f t="shared" si="78"/>
        <v>RHBIMa70</v>
      </c>
      <c r="I948" s="233" t="s">
        <v>96</v>
      </c>
      <c r="J948" s="234" t="s">
        <v>97</v>
      </c>
    </row>
    <row r="949" spans="3:10" x14ac:dyDescent="0.3">
      <c r="C949" s="15" t="s">
        <v>94</v>
      </c>
      <c r="D949" s="232" t="s">
        <v>95</v>
      </c>
      <c r="E949" s="15">
        <f t="shared" si="76"/>
        <v>2035</v>
      </c>
      <c r="F949" s="235">
        <f t="shared" si="77"/>
        <v>0.66102084804343775</v>
      </c>
      <c r="G949" s="235">
        <f t="shared" si="77"/>
        <v>0.82063275353656584</v>
      </c>
      <c r="H949" s="15" t="str">
        <f t="shared" si="78"/>
        <v>RHBIMa70</v>
      </c>
      <c r="I949" s="233" t="s">
        <v>96</v>
      </c>
      <c r="J949" s="234" t="s">
        <v>97</v>
      </c>
    </row>
    <row r="950" spans="3:10" x14ac:dyDescent="0.3">
      <c r="C950" s="15" t="s">
        <v>94</v>
      </c>
      <c r="D950" s="232" t="s">
        <v>95</v>
      </c>
      <c r="E950" s="15">
        <f t="shared" si="76"/>
        <v>2036</v>
      </c>
      <c r="F950" s="235">
        <f t="shared" ref="F950:G957" si="79">F470*0.99</f>
        <v>0.65926000401561824</v>
      </c>
      <c r="G950" s="235">
        <f t="shared" si="79"/>
        <v>0.81830141048674598</v>
      </c>
      <c r="H950" s="15" t="str">
        <f t="shared" si="78"/>
        <v>RHBIMa70</v>
      </c>
      <c r="I950" s="233" t="s">
        <v>96</v>
      </c>
      <c r="J950" s="234" t="s">
        <v>97</v>
      </c>
    </row>
    <row r="951" spans="3:10" x14ac:dyDescent="0.3">
      <c r="C951" s="15" t="s">
        <v>94</v>
      </c>
      <c r="D951" s="232" t="s">
        <v>95</v>
      </c>
      <c r="E951" s="15">
        <f t="shared" si="76"/>
        <v>2037</v>
      </c>
      <c r="F951" s="235">
        <f t="shared" si="79"/>
        <v>0.65749915998779873</v>
      </c>
      <c r="G951" s="235">
        <f t="shared" si="79"/>
        <v>0.81597006743692613</v>
      </c>
      <c r="H951" s="15" t="str">
        <f t="shared" si="78"/>
        <v>RHBIMa70</v>
      </c>
      <c r="I951" s="233" t="s">
        <v>96</v>
      </c>
      <c r="J951" s="234" t="s">
        <v>97</v>
      </c>
    </row>
    <row r="952" spans="3:10" x14ac:dyDescent="0.3">
      <c r="C952" s="15" t="s">
        <v>94</v>
      </c>
      <c r="D952" s="232" t="s">
        <v>95</v>
      </c>
      <c r="E952" s="15">
        <f t="shared" si="76"/>
        <v>2038</v>
      </c>
      <c r="F952" s="235">
        <f t="shared" si="79"/>
        <v>0.65573831595997922</v>
      </c>
      <c r="G952" s="235">
        <f t="shared" si="79"/>
        <v>0.81363872438710627</v>
      </c>
      <c r="H952" s="15" t="str">
        <f t="shared" si="78"/>
        <v>RHBIMa70</v>
      </c>
      <c r="I952" s="233" t="s">
        <v>96</v>
      </c>
      <c r="J952" s="234" t="s">
        <v>97</v>
      </c>
    </row>
    <row r="953" spans="3:10" x14ac:dyDescent="0.3">
      <c r="C953" s="15" t="s">
        <v>94</v>
      </c>
      <c r="D953" s="232" t="s">
        <v>95</v>
      </c>
      <c r="E953" s="15">
        <f t="shared" si="76"/>
        <v>2039</v>
      </c>
      <c r="F953" s="235">
        <f t="shared" si="79"/>
        <v>0.65397747193215983</v>
      </c>
      <c r="G953" s="235">
        <f t="shared" si="79"/>
        <v>0.81130738133728642</v>
      </c>
      <c r="H953" s="15" t="str">
        <f t="shared" si="78"/>
        <v>RHBIMa70</v>
      </c>
      <c r="I953" s="233" t="s">
        <v>96</v>
      </c>
      <c r="J953" s="234" t="s">
        <v>97</v>
      </c>
    </row>
    <row r="954" spans="3:10" x14ac:dyDescent="0.3">
      <c r="C954" s="15" t="s">
        <v>94</v>
      </c>
      <c r="D954" s="232" t="s">
        <v>95</v>
      </c>
      <c r="E954" s="15">
        <f t="shared" si="76"/>
        <v>2040</v>
      </c>
      <c r="F954" s="235">
        <f t="shared" si="79"/>
        <v>0.65221662790434032</v>
      </c>
      <c r="G954" s="235">
        <f t="shared" si="79"/>
        <v>0.80897603828746667</v>
      </c>
      <c r="H954" s="15" t="str">
        <f t="shared" si="78"/>
        <v>RHBIMa70</v>
      </c>
      <c r="I954" s="233" t="s">
        <v>96</v>
      </c>
      <c r="J954" s="234" t="s">
        <v>97</v>
      </c>
    </row>
    <row r="955" spans="3:10" x14ac:dyDescent="0.3">
      <c r="C955" s="15" t="s">
        <v>94</v>
      </c>
      <c r="D955" s="232" t="s">
        <v>95</v>
      </c>
      <c r="E955" s="15">
        <f t="shared" si="76"/>
        <v>2041</v>
      </c>
      <c r="F955" s="235">
        <f t="shared" si="79"/>
        <v>0.65045578387652081</v>
      </c>
      <c r="G955" s="235">
        <f t="shared" si="79"/>
        <v>0.80664469523764681</v>
      </c>
      <c r="H955" s="15" t="str">
        <f t="shared" si="78"/>
        <v>RHBIMa70</v>
      </c>
      <c r="I955" s="233" t="s">
        <v>96</v>
      </c>
      <c r="J955" s="234" t="s">
        <v>97</v>
      </c>
    </row>
    <row r="956" spans="3:10" x14ac:dyDescent="0.3">
      <c r="C956" s="15" t="s">
        <v>94</v>
      </c>
      <c r="D956" s="232" t="s">
        <v>95</v>
      </c>
      <c r="E956" s="15">
        <f t="shared" si="76"/>
        <v>2042</v>
      </c>
      <c r="F956" s="235">
        <f t="shared" si="79"/>
        <v>0.6486949398487013</v>
      </c>
      <c r="G956" s="235">
        <f t="shared" si="79"/>
        <v>0.80431335218782696</v>
      </c>
      <c r="H956" s="15" t="str">
        <f t="shared" si="78"/>
        <v>RHBIMa70</v>
      </c>
      <c r="I956" s="233" t="s">
        <v>96</v>
      </c>
      <c r="J956" s="234" t="s">
        <v>97</v>
      </c>
    </row>
    <row r="957" spans="3:10" x14ac:dyDescent="0.3">
      <c r="C957" s="15" t="s">
        <v>94</v>
      </c>
      <c r="D957" s="232" t="s">
        <v>95</v>
      </c>
      <c r="E957" s="15">
        <f t="shared" si="76"/>
        <v>2043</v>
      </c>
      <c r="F957" s="235">
        <f t="shared" si="79"/>
        <v>0.6469340958208819</v>
      </c>
      <c r="G957" s="235">
        <f t="shared" si="79"/>
        <v>0.8019820091380071</v>
      </c>
      <c r="H957" s="15" t="str">
        <f t="shared" si="78"/>
        <v>RHBIMa70</v>
      </c>
      <c r="I957" s="233" t="s">
        <v>96</v>
      </c>
      <c r="J957" s="234" t="s">
        <v>97</v>
      </c>
    </row>
    <row r="958" spans="3:10" x14ac:dyDescent="0.3">
      <c r="C958" s="15" t="s">
        <v>94</v>
      </c>
      <c r="D958" s="232" t="s">
        <v>95</v>
      </c>
      <c r="E958" s="15">
        <f>E478</f>
        <v>2044</v>
      </c>
      <c r="F958" s="235">
        <f>F478*0.99</f>
        <v>0.6451732517930624</v>
      </c>
      <c r="G958" s="235">
        <f>G478*0.99</f>
        <v>0.79965066608818725</v>
      </c>
      <c r="H958" s="15" t="str">
        <f>H478</f>
        <v>RHBIMa70</v>
      </c>
      <c r="I958" s="233" t="s">
        <v>96</v>
      </c>
      <c r="J958" s="234" t="s">
        <v>97</v>
      </c>
    </row>
    <row r="959" spans="3:10" x14ac:dyDescent="0.3">
      <c r="C959" s="15" t="s">
        <v>94</v>
      </c>
      <c r="D959" s="232" t="s">
        <v>95</v>
      </c>
      <c r="E959" s="15">
        <f t="shared" ref="E959:E964" si="80">E479</f>
        <v>2045</v>
      </c>
      <c r="F959" s="235">
        <f t="shared" ref="F959:G964" si="81">F479*0.99</f>
        <v>0.64341240776524289</v>
      </c>
      <c r="G959" s="235">
        <f t="shared" si="81"/>
        <v>0.79731932303836739</v>
      </c>
      <c r="H959" s="15" t="str">
        <f t="shared" ref="H959:H964" si="82">H479</f>
        <v>RHBIMa70</v>
      </c>
      <c r="I959" s="233" t="s">
        <v>96</v>
      </c>
      <c r="J959" s="234" t="s">
        <v>97</v>
      </c>
    </row>
    <row r="960" spans="3:10" x14ac:dyDescent="0.3">
      <c r="C960" s="15" t="s">
        <v>94</v>
      </c>
      <c r="D960" s="232" t="s">
        <v>95</v>
      </c>
      <c r="E960" s="15">
        <f t="shared" si="80"/>
        <v>2046</v>
      </c>
      <c r="F960" s="235">
        <f t="shared" si="81"/>
        <v>0.64165156373742338</v>
      </c>
      <c r="G960" s="235">
        <f t="shared" si="81"/>
        <v>0.79498797998854753</v>
      </c>
      <c r="H960" s="15" t="str">
        <f t="shared" si="82"/>
        <v>RHBIMa70</v>
      </c>
      <c r="I960" s="233" t="s">
        <v>96</v>
      </c>
      <c r="J960" s="234" t="s">
        <v>97</v>
      </c>
    </row>
    <row r="961" spans="3:10" x14ac:dyDescent="0.3">
      <c r="C961" s="15" t="s">
        <v>94</v>
      </c>
      <c r="D961" s="232" t="s">
        <v>95</v>
      </c>
      <c r="E961" s="15">
        <f t="shared" si="80"/>
        <v>2047</v>
      </c>
      <c r="F961" s="235">
        <f t="shared" si="81"/>
        <v>0.63989071970960387</v>
      </c>
      <c r="G961" s="235">
        <f t="shared" si="81"/>
        <v>0.79265663693872768</v>
      </c>
      <c r="H961" s="15" t="str">
        <f t="shared" si="82"/>
        <v>RHBIMa70</v>
      </c>
      <c r="I961" s="233" t="s">
        <v>96</v>
      </c>
      <c r="J961" s="234" t="s">
        <v>97</v>
      </c>
    </row>
    <row r="962" spans="3:10" x14ac:dyDescent="0.3">
      <c r="C962" s="15" t="s">
        <v>94</v>
      </c>
      <c r="D962" s="232" t="s">
        <v>95</v>
      </c>
      <c r="E962" s="15">
        <f t="shared" si="80"/>
        <v>2048</v>
      </c>
      <c r="F962" s="235">
        <f t="shared" si="81"/>
        <v>0.63812987568178448</v>
      </c>
      <c r="G962" s="235">
        <f t="shared" si="81"/>
        <v>0.79032529388890782</v>
      </c>
      <c r="H962" s="15" t="str">
        <f t="shared" si="82"/>
        <v>RHBIMa70</v>
      </c>
      <c r="I962" s="233" t="s">
        <v>96</v>
      </c>
      <c r="J962" s="234" t="s">
        <v>97</v>
      </c>
    </row>
    <row r="963" spans="3:10" x14ac:dyDescent="0.3">
      <c r="C963" s="15" t="s">
        <v>94</v>
      </c>
      <c r="D963" s="232" t="s">
        <v>95</v>
      </c>
      <c r="E963" s="15">
        <f t="shared" si="80"/>
        <v>2049</v>
      </c>
      <c r="F963" s="235">
        <f t="shared" si="81"/>
        <v>0.63636903165396497</v>
      </c>
      <c r="G963" s="235">
        <f t="shared" si="81"/>
        <v>0.78799395083908808</v>
      </c>
      <c r="H963" s="15" t="str">
        <f t="shared" si="82"/>
        <v>RHBIMa70</v>
      </c>
      <c r="I963" s="233" t="s">
        <v>96</v>
      </c>
      <c r="J963" s="234" t="s">
        <v>97</v>
      </c>
    </row>
    <row r="964" spans="3:10" x14ac:dyDescent="0.3">
      <c r="C964" s="15" t="s">
        <v>94</v>
      </c>
      <c r="D964" s="232" t="s">
        <v>95</v>
      </c>
      <c r="E964" s="15">
        <f t="shared" si="80"/>
        <v>2050</v>
      </c>
      <c r="F964" s="235">
        <f t="shared" si="81"/>
        <v>0.63460818762614546</v>
      </c>
      <c r="G964" s="235">
        <f t="shared" si="81"/>
        <v>0.78566260778926822</v>
      </c>
      <c r="H964" s="15" t="str">
        <f t="shared" si="82"/>
        <v>RHBIMa70</v>
      </c>
      <c r="I964" s="233" t="s">
        <v>96</v>
      </c>
      <c r="J964" s="234" t="s">
        <v>97</v>
      </c>
    </row>
  </sheetData>
  <mergeCells count="64">
    <mergeCell ref="Z61:Z62"/>
    <mergeCell ref="X104:X105"/>
    <mergeCell ref="X106:X107"/>
    <mergeCell ref="X108:X109"/>
    <mergeCell ref="Z81:Z82"/>
    <mergeCell ref="Z83:Z84"/>
    <mergeCell ref="Z85:Z86"/>
    <mergeCell ref="Z104:Z105"/>
    <mergeCell ref="Z106:Z107"/>
    <mergeCell ref="Z108:Z109"/>
    <mergeCell ref="X61:X62"/>
    <mergeCell ref="AA90:AJ90"/>
    <mergeCell ref="X92:X97"/>
    <mergeCell ref="Y92:Y94"/>
    <mergeCell ref="Y95:Y97"/>
    <mergeCell ref="X98:X103"/>
    <mergeCell ref="Y98:Y100"/>
    <mergeCell ref="Y101:Y103"/>
    <mergeCell ref="AB35:AJ35"/>
    <mergeCell ref="AB37:AJ37"/>
    <mergeCell ref="AB38:AJ38"/>
    <mergeCell ref="AB39:AJ39"/>
    <mergeCell ref="Z18:Z19"/>
    <mergeCell ref="X8:X19"/>
    <mergeCell ref="X20:X31"/>
    <mergeCell ref="AB33:AJ33"/>
    <mergeCell ref="AB34:AJ34"/>
    <mergeCell ref="Y26:Y31"/>
    <mergeCell ref="Z26:Z27"/>
    <mergeCell ref="Z28:Z29"/>
    <mergeCell ref="Z30:Z31"/>
    <mergeCell ref="AB6:AJ6"/>
    <mergeCell ref="Y8:Y13"/>
    <mergeCell ref="Y14:Y19"/>
    <mergeCell ref="Y20:Y25"/>
    <mergeCell ref="Z20:Z21"/>
    <mergeCell ref="Z22:Z23"/>
    <mergeCell ref="Z24:Z25"/>
    <mergeCell ref="Z8:Z9"/>
    <mergeCell ref="Z10:Z11"/>
    <mergeCell ref="Z12:Z13"/>
    <mergeCell ref="Z14:Z15"/>
    <mergeCell ref="Z16:Z17"/>
    <mergeCell ref="AA67:AJ67"/>
    <mergeCell ref="X85:X86"/>
    <mergeCell ref="AA43:AJ43"/>
    <mergeCell ref="X45:X50"/>
    <mergeCell ref="Y45:Y47"/>
    <mergeCell ref="Y48:Y50"/>
    <mergeCell ref="Y72:Y74"/>
    <mergeCell ref="Y75:Y77"/>
    <mergeCell ref="Y78:Y80"/>
    <mergeCell ref="X81:X82"/>
    <mergeCell ref="X83:X84"/>
    <mergeCell ref="X75:X80"/>
    <mergeCell ref="X69:X74"/>
    <mergeCell ref="Y69:Y71"/>
    <mergeCell ref="Z57:Z58"/>
    <mergeCell ref="Z59:Z60"/>
    <mergeCell ref="X51:X56"/>
    <mergeCell ref="Y51:Y53"/>
    <mergeCell ref="Y54:Y56"/>
    <mergeCell ref="X57:X58"/>
    <mergeCell ref="X59:X60"/>
  </mergeCells>
  <conditionalFormatting sqref="AB32:AJ32">
    <cfRule type="cellIs" dxfId="11" priority="4" operator="greaterThan">
      <formula>$AB$35</formula>
    </cfRule>
    <cfRule type="cellIs" dxfId="10" priority="5" operator="between">
      <formula>$AB$33</formula>
      <formula>$AB$35</formula>
    </cfRule>
    <cfRule type="cellIs" dxfId="9" priority="6" operator="lessThan">
      <formula>$AB$33</formula>
    </cfRule>
  </conditionalFormatting>
  <conditionalFormatting sqref="AB36:AJ36">
    <cfRule type="cellIs" dxfId="8" priority="1" operator="greaterThan">
      <formula>$AB$39</formula>
    </cfRule>
    <cfRule type="cellIs" dxfId="7" priority="2" operator="between">
      <formula>$AB$37</formula>
      <formula>$AB$39</formula>
    </cfRule>
    <cfRule type="cellIs" dxfId="6" priority="3" operator="lessThan">
      <formula>$AB$37</formula>
    </cfRule>
  </conditionalFormatting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6"/>
  <dimension ref="A2:AK967"/>
  <sheetViews>
    <sheetView topLeftCell="A913" zoomScale="70" zoomScaleNormal="70" workbookViewId="0">
      <selection activeCell="C485" sqref="C485:J964"/>
    </sheetView>
  </sheetViews>
  <sheetFormatPr defaultColWidth="9.109375" defaultRowHeight="14.4" x14ac:dyDescent="0.3"/>
  <cols>
    <col min="1" max="1" width="9.109375" style="14"/>
    <col min="2" max="2" width="10.109375" style="14" bestFit="1" customWidth="1"/>
    <col min="3" max="3" width="8.88671875" style="14" bestFit="1" customWidth="1"/>
    <col min="4" max="4" width="8.6640625" style="14" bestFit="1" customWidth="1"/>
    <col min="5" max="5" width="6" style="14" bestFit="1" customWidth="1"/>
    <col min="6" max="7" width="10.6640625" style="14" customWidth="1"/>
    <col min="8" max="9" width="15.5546875" style="14" customWidth="1"/>
    <col min="10" max="10" width="26.5546875" style="14" bestFit="1" customWidth="1"/>
    <col min="11" max="11" width="15.5546875" style="14" customWidth="1"/>
    <col min="12" max="12" width="9.109375" style="14"/>
    <col min="13" max="13" width="10.88671875" style="14" customWidth="1"/>
    <col min="14" max="14" width="9.109375" style="14"/>
    <col min="15" max="15" width="11" style="14" bestFit="1" customWidth="1"/>
    <col min="16" max="18" width="9.109375" style="14"/>
    <col min="19" max="19" width="15.44140625" style="14" bestFit="1" customWidth="1"/>
    <col min="20" max="20" width="7.33203125" style="14" customWidth="1"/>
    <col min="21" max="21" width="22.6640625" style="14" bestFit="1" customWidth="1"/>
    <col min="22" max="23" width="9.109375" style="14"/>
    <col min="24" max="24" width="7.109375" style="14" bestFit="1" customWidth="1"/>
    <col min="25" max="25" width="22.88671875" style="14" bestFit="1" customWidth="1"/>
    <col min="26" max="26" width="12" style="14" bestFit="1" customWidth="1"/>
    <col min="27" max="27" width="32.44140625" style="14" bestFit="1" customWidth="1"/>
    <col min="28" max="28" width="11" style="14" bestFit="1" customWidth="1"/>
    <col min="29" max="29" width="11.44140625" style="14" bestFit="1" customWidth="1"/>
    <col min="30" max="30" width="11.6640625" style="14" bestFit="1" customWidth="1"/>
    <col min="31" max="36" width="12.109375" style="14" bestFit="1" customWidth="1"/>
    <col min="37" max="53" width="9.109375" style="14"/>
    <col min="54" max="54" width="10.5546875" style="14" bestFit="1" customWidth="1"/>
    <col min="55" max="55" width="10.109375" style="14" bestFit="1" customWidth="1"/>
    <col min="56" max="16384" width="9.109375" style="14"/>
  </cols>
  <sheetData>
    <row r="2" spans="1:36" x14ac:dyDescent="0.3">
      <c r="A2" s="14" t="s">
        <v>6</v>
      </c>
    </row>
    <row r="3" spans="1:36" x14ac:dyDescent="0.3">
      <c r="B3" s="1" t="s">
        <v>4</v>
      </c>
      <c r="H3" s="2"/>
      <c r="I3" s="2"/>
      <c r="J3" s="2"/>
      <c r="K3" s="2"/>
      <c r="M3" s="1"/>
      <c r="S3" s="2"/>
      <c r="T3" s="2"/>
      <c r="U3" s="2"/>
    </row>
    <row r="4" spans="1:36" ht="15" thickBot="1" x14ac:dyDescent="0.35">
      <c r="B4" s="3" t="s">
        <v>5</v>
      </c>
      <c r="C4" s="3" t="s">
        <v>3</v>
      </c>
      <c r="D4" s="3" t="s">
        <v>2</v>
      </c>
      <c r="E4" s="3" t="s">
        <v>0</v>
      </c>
      <c r="F4" s="4" t="s">
        <v>57</v>
      </c>
      <c r="G4" s="4" t="s">
        <v>58</v>
      </c>
      <c r="H4" s="5" t="s">
        <v>1</v>
      </c>
      <c r="I4" s="17" t="s">
        <v>52</v>
      </c>
      <c r="J4" s="17" t="s">
        <v>53</v>
      </c>
      <c r="K4" s="17"/>
      <c r="M4" s="3" t="s">
        <v>5</v>
      </c>
      <c r="N4" s="3" t="s">
        <v>3</v>
      </c>
      <c r="O4" s="3" t="s">
        <v>2</v>
      </c>
      <c r="P4" s="3" t="s">
        <v>0</v>
      </c>
      <c r="Q4" s="4" t="s">
        <v>57</v>
      </c>
      <c r="R4" s="4" t="s">
        <v>58</v>
      </c>
      <c r="S4" s="5" t="s">
        <v>1</v>
      </c>
      <c r="T4" s="17" t="s">
        <v>52</v>
      </c>
      <c r="U4" s="17" t="s">
        <v>53</v>
      </c>
    </row>
    <row r="5" spans="1:36" x14ac:dyDescent="0.3">
      <c r="D5" s="7" t="s">
        <v>7</v>
      </c>
      <c r="E5" s="9">
        <v>2011</v>
      </c>
      <c r="F5" s="141">
        <f>'Area 2010_34'!$E$6-'Area 2010_34'!$E$6*$AB$8</f>
        <v>3.6489008699913836</v>
      </c>
      <c r="G5" s="141">
        <f>'Area 2010_34'!$F$6-'Area 2010_34'!$F$6*$AB$20</f>
        <v>1.3706014804372919</v>
      </c>
      <c r="H5" s="14" t="s">
        <v>82</v>
      </c>
      <c r="I5" s="111" t="s">
        <v>50</v>
      </c>
      <c r="J5" s="112" t="s">
        <v>51</v>
      </c>
      <c r="M5" s="15"/>
      <c r="N5" s="15" t="s">
        <v>14</v>
      </c>
      <c r="O5" s="7" t="s">
        <v>15</v>
      </c>
      <c r="P5" s="16">
        <v>2012</v>
      </c>
      <c r="Q5" s="143">
        <v>0.62749699020651795</v>
      </c>
      <c r="R5" s="143">
        <v>1.2405810432195501</v>
      </c>
      <c r="S5" s="15" t="s">
        <v>8</v>
      </c>
      <c r="T5" s="111" t="s">
        <v>50</v>
      </c>
      <c r="U5" s="112" t="s">
        <v>54</v>
      </c>
    </row>
    <row r="6" spans="1:36" x14ac:dyDescent="0.3">
      <c r="B6" s="15"/>
      <c r="C6" s="15"/>
      <c r="D6" s="7" t="s">
        <v>7</v>
      </c>
      <c r="E6" s="16">
        <v>2012</v>
      </c>
      <c r="F6" s="141">
        <f>F5-'Area 2010_34'!$E$6*$AB$8</f>
        <v>3.6404890508062775</v>
      </c>
      <c r="G6" s="141">
        <f>G5-'Area 2010_34'!$F$6*$AB$20</f>
        <v>1.367441829835903</v>
      </c>
      <c r="H6" s="14" t="s">
        <v>82</v>
      </c>
      <c r="I6" s="111" t="s">
        <v>50</v>
      </c>
      <c r="J6" s="112" t="s">
        <v>51</v>
      </c>
      <c r="M6" s="15"/>
      <c r="N6" s="15" t="s">
        <v>14</v>
      </c>
      <c r="O6" s="7" t="s">
        <v>15</v>
      </c>
      <c r="P6" s="16">
        <v>2013</v>
      </c>
      <c r="Q6" s="143">
        <v>0.83666265360869063</v>
      </c>
      <c r="R6" s="143">
        <v>1.6540960576260635</v>
      </c>
      <c r="S6" s="15" t="s">
        <v>8</v>
      </c>
      <c r="T6" s="111" t="s">
        <v>50</v>
      </c>
      <c r="U6" s="112" t="s">
        <v>54</v>
      </c>
      <c r="AB6" s="197" t="s">
        <v>36</v>
      </c>
      <c r="AC6" s="197"/>
      <c r="AD6" s="197"/>
      <c r="AE6" s="197"/>
      <c r="AF6" s="197"/>
      <c r="AG6" s="197"/>
      <c r="AH6" s="197"/>
      <c r="AI6" s="197"/>
      <c r="AJ6" s="197"/>
    </row>
    <row r="7" spans="1:36" ht="15" thickBot="1" x14ac:dyDescent="0.35">
      <c r="B7" s="15"/>
      <c r="C7" s="15"/>
      <c r="D7" s="7" t="s">
        <v>7</v>
      </c>
      <c r="E7" s="16">
        <v>2013</v>
      </c>
      <c r="F7" s="141">
        <f>F6-'Area 2010_34'!$E$6*$AC$8</f>
        <v>3.6320772316211714</v>
      </c>
      <c r="G7" s="141">
        <f>G6-'Area 2010_34'!$F$6*$AC$20</f>
        <v>1.3642821792345141</v>
      </c>
      <c r="H7" s="14" t="s">
        <v>82</v>
      </c>
      <c r="I7" s="111" t="s">
        <v>50</v>
      </c>
      <c r="J7" s="112" t="s">
        <v>51</v>
      </c>
      <c r="M7" s="15"/>
      <c r="N7" s="15" t="s">
        <v>14</v>
      </c>
      <c r="O7" s="7" t="s">
        <v>15</v>
      </c>
      <c r="P7" s="16">
        <v>2014</v>
      </c>
      <c r="Q7" s="143">
        <v>1.0458283170108631</v>
      </c>
      <c r="R7" s="143">
        <v>2.06762008103258</v>
      </c>
      <c r="S7" s="15" t="s">
        <v>8</v>
      </c>
      <c r="T7" s="111" t="s">
        <v>50</v>
      </c>
      <c r="U7" s="112" t="s">
        <v>54</v>
      </c>
      <c r="AB7" s="94" t="s">
        <v>21</v>
      </c>
      <c r="AC7" s="95" t="s">
        <v>44</v>
      </c>
      <c r="AD7" s="95" t="s">
        <v>37</v>
      </c>
      <c r="AE7" s="95" t="s">
        <v>38</v>
      </c>
      <c r="AF7" s="95" t="s">
        <v>39</v>
      </c>
      <c r="AG7" s="95" t="s">
        <v>40</v>
      </c>
      <c r="AH7" s="95" t="s">
        <v>41</v>
      </c>
      <c r="AI7" s="95" t="s">
        <v>42</v>
      </c>
      <c r="AJ7" s="95" t="s">
        <v>43</v>
      </c>
    </row>
    <row r="8" spans="1:36" ht="15" thickTop="1" x14ac:dyDescent="0.3">
      <c r="B8" s="15"/>
      <c r="C8" s="15"/>
      <c r="D8" s="7" t="s">
        <v>7</v>
      </c>
      <c r="E8" s="16">
        <v>2014</v>
      </c>
      <c r="F8" s="141">
        <f>F7-'Area 2010_34'!$E$6*$AC$8</f>
        <v>3.6236654124360652</v>
      </c>
      <c r="G8" s="141">
        <f>G7-'Area 2010_34'!$F$6*$AC$20</f>
        <v>1.3611225286331252</v>
      </c>
      <c r="H8" s="14" t="s">
        <v>82</v>
      </c>
      <c r="I8" s="111" t="s">
        <v>50</v>
      </c>
      <c r="J8" s="112" t="s">
        <v>51</v>
      </c>
      <c r="M8" s="15"/>
      <c r="N8" s="15" t="s">
        <v>14</v>
      </c>
      <c r="O8" s="7" t="s">
        <v>15</v>
      </c>
      <c r="P8" s="16">
        <v>2015</v>
      </c>
      <c r="Q8" s="143">
        <v>1.2549939804130359</v>
      </c>
      <c r="R8" s="143">
        <v>2.4811440864390955</v>
      </c>
      <c r="S8" s="15" t="s">
        <v>8</v>
      </c>
      <c r="T8" s="111" t="s">
        <v>50</v>
      </c>
      <c r="U8" s="112" t="s">
        <v>54</v>
      </c>
      <c r="X8" s="203" t="s">
        <v>57</v>
      </c>
      <c r="Y8" s="198" t="s">
        <v>19</v>
      </c>
      <c r="Z8" s="202" t="s">
        <v>17</v>
      </c>
      <c r="AA8" s="115" t="s">
        <v>60</v>
      </c>
      <c r="AB8" s="81">
        <v>2.3E-3</v>
      </c>
      <c r="AC8" s="81">
        <v>2.3E-3</v>
      </c>
      <c r="AD8" s="81">
        <v>2.5000000000000001E-3</v>
      </c>
      <c r="AE8" s="81">
        <v>2.5000000000000001E-3</v>
      </c>
      <c r="AF8" s="81">
        <v>2.5000000000000001E-3</v>
      </c>
      <c r="AG8" s="81">
        <v>2.5000000000000001E-3</v>
      </c>
      <c r="AH8" s="81">
        <v>2.5000000000000001E-3</v>
      </c>
      <c r="AI8" s="81">
        <v>2.5000000000000001E-3</v>
      </c>
      <c r="AJ8" s="82">
        <v>2.5000000000000001E-3</v>
      </c>
    </row>
    <row r="9" spans="1:36" x14ac:dyDescent="0.3">
      <c r="B9" s="15"/>
      <c r="C9" s="15"/>
      <c r="D9" s="7" t="s">
        <v>7</v>
      </c>
      <c r="E9" s="16">
        <v>2015</v>
      </c>
      <c r="F9" s="141">
        <f>F8-'Area 2010_34'!$E$6*$AC$8</f>
        <v>3.6152535932509591</v>
      </c>
      <c r="G9" s="141">
        <f>G8-'Area 2010_34'!$F$6*$AC$20</f>
        <v>1.3579628780317363</v>
      </c>
      <c r="H9" s="14" t="s">
        <v>82</v>
      </c>
      <c r="I9" s="111" t="s">
        <v>50</v>
      </c>
      <c r="J9" s="112" t="s">
        <v>51</v>
      </c>
      <c r="M9" s="15"/>
      <c r="N9" s="15" t="s">
        <v>14</v>
      </c>
      <c r="O9" s="7" t="s">
        <v>15</v>
      </c>
      <c r="P9" s="16">
        <v>2016</v>
      </c>
      <c r="Q9" s="143">
        <v>1.4641596438152082</v>
      </c>
      <c r="R9" s="143">
        <v>2.8946681008456117</v>
      </c>
      <c r="S9" s="15" t="s">
        <v>8</v>
      </c>
      <c r="T9" s="111" t="s">
        <v>50</v>
      </c>
      <c r="U9" s="112" t="s">
        <v>54</v>
      </c>
      <c r="X9" s="204"/>
      <c r="Y9" s="199"/>
      <c r="Z9" s="201"/>
      <c r="AA9" s="114" t="s">
        <v>61</v>
      </c>
      <c r="AB9" s="83">
        <v>2.3E-3</v>
      </c>
      <c r="AC9" s="83">
        <v>2.3E-3</v>
      </c>
      <c r="AD9" s="83">
        <v>2.5000000000000001E-3</v>
      </c>
      <c r="AE9" s="83">
        <v>2.5000000000000001E-3</v>
      </c>
      <c r="AF9" s="83">
        <v>2.5000000000000001E-3</v>
      </c>
      <c r="AG9" s="83">
        <v>2.5000000000000001E-3</v>
      </c>
      <c r="AH9" s="83">
        <v>2.5000000000000001E-3</v>
      </c>
      <c r="AI9" s="83">
        <v>2.5000000000000001E-3</v>
      </c>
      <c r="AJ9" s="84">
        <v>2.5000000000000001E-3</v>
      </c>
    </row>
    <row r="10" spans="1:36" x14ac:dyDescent="0.3">
      <c r="B10" s="15"/>
      <c r="C10" s="15"/>
      <c r="D10" s="7" t="s">
        <v>7</v>
      </c>
      <c r="E10" s="16">
        <v>2016</v>
      </c>
      <c r="F10" s="141">
        <f>F9-'Area 2010_34'!$E$6*$AD$8</f>
        <v>3.6061103115280178</v>
      </c>
      <c r="G10" s="141">
        <f>G9-'Area 2010_34'!$F$6*$AD$20</f>
        <v>1.3545284752041395</v>
      </c>
      <c r="H10" s="14" t="s">
        <v>82</v>
      </c>
      <c r="I10" s="111" t="s">
        <v>50</v>
      </c>
      <c r="J10" s="112" t="s">
        <v>51</v>
      </c>
      <c r="M10" s="15"/>
      <c r="N10" s="15" t="s">
        <v>14</v>
      </c>
      <c r="O10" s="7" t="s">
        <v>15</v>
      </c>
      <c r="P10" s="16">
        <v>2017</v>
      </c>
      <c r="Q10" s="143">
        <v>1.67332530811738</v>
      </c>
      <c r="R10" s="143">
        <v>3.3081921152521279</v>
      </c>
      <c r="S10" s="15" t="s">
        <v>8</v>
      </c>
      <c r="T10" s="111" t="s">
        <v>50</v>
      </c>
      <c r="U10" s="112" t="s">
        <v>54</v>
      </c>
      <c r="X10" s="204"/>
      <c r="Y10" s="199"/>
      <c r="Z10" s="201" t="s">
        <v>16</v>
      </c>
      <c r="AA10" s="114" t="s">
        <v>60</v>
      </c>
      <c r="AB10" s="83">
        <v>2.3E-3</v>
      </c>
      <c r="AC10" s="83">
        <v>2.3E-3</v>
      </c>
      <c r="AD10" s="83">
        <v>2.5000000000000001E-3</v>
      </c>
      <c r="AE10" s="83">
        <v>2.5000000000000001E-3</v>
      </c>
      <c r="AF10" s="83">
        <v>2.5000000000000001E-3</v>
      </c>
      <c r="AG10" s="83">
        <v>2.5000000000000001E-3</v>
      </c>
      <c r="AH10" s="83">
        <v>2.5000000000000001E-3</v>
      </c>
      <c r="AI10" s="83">
        <v>2.5000000000000001E-3</v>
      </c>
      <c r="AJ10" s="84">
        <v>2.5000000000000001E-3</v>
      </c>
    </row>
    <row r="11" spans="1:36" x14ac:dyDescent="0.3">
      <c r="B11" s="15"/>
      <c r="C11" s="15"/>
      <c r="D11" s="7" t="s">
        <v>7</v>
      </c>
      <c r="E11" s="16">
        <v>2017</v>
      </c>
      <c r="F11" s="141">
        <f>F10-'Area 2010_34'!$E$6*$AD$8</f>
        <v>3.5969670298050764</v>
      </c>
      <c r="G11" s="141">
        <f>G10-'Area 2010_34'!$F$6*$AD$20</f>
        <v>1.3510940723765428</v>
      </c>
      <c r="H11" s="14" t="s">
        <v>82</v>
      </c>
      <c r="I11" s="111" t="s">
        <v>50</v>
      </c>
      <c r="J11" s="112" t="s">
        <v>51</v>
      </c>
      <c r="M11" s="15"/>
      <c r="N11" s="15" t="s">
        <v>14</v>
      </c>
      <c r="O11" s="7" t="s">
        <v>15</v>
      </c>
      <c r="P11" s="16">
        <v>2018</v>
      </c>
      <c r="Q11" s="143">
        <v>1.8824909706195534</v>
      </c>
      <c r="R11" s="143">
        <v>3.8117161296586399</v>
      </c>
      <c r="S11" s="15" t="s">
        <v>8</v>
      </c>
      <c r="T11" s="111" t="s">
        <v>50</v>
      </c>
      <c r="U11" s="112" t="s">
        <v>54</v>
      </c>
      <c r="X11" s="204"/>
      <c r="Y11" s="199"/>
      <c r="Z11" s="201"/>
      <c r="AA11" s="114" t="s">
        <v>61</v>
      </c>
      <c r="AB11" s="83">
        <v>2.3E-3</v>
      </c>
      <c r="AC11" s="83">
        <v>2.3E-3</v>
      </c>
      <c r="AD11" s="83">
        <v>2.5000000000000001E-3</v>
      </c>
      <c r="AE11" s="83">
        <v>2.5000000000000001E-3</v>
      </c>
      <c r="AF11" s="83">
        <v>2.5000000000000001E-3</v>
      </c>
      <c r="AG11" s="83">
        <v>2.5000000000000001E-3</v>
      </c>
      <c r="AH11" s="83">
        <v>2.5000000000000001E-3</v>
      </c>
      <c r="AI11" s="83">
        <v>2.5000000000000001E-3</v>
      </c>
      <c r="AJ11" s="84">
        <v>2.5000000000000001E-3</v>
      </c>
    </row>
    <row r="12" spans="1:36" x14ac:dyDescent="0.3">
      <c r="B12" s="15"/>
      <c r="C12" s="15"/>
      <c r="D12" s="7" t="s">
        <v>7</v>
      </c>
      <c r="E12" s="16">
        <v>2018</v>
      </c>
      <c r="F12" s="141">
        <f>F11-'Area 2010_34'!$E$6*$AD$8</f>
        <v>3.5878237480821351</v>
      </c>
      <c r="G12" s="141">
        <f>G11-'Area 2010_34'!$F$6*$AD$20</f>
        <v>1.347659669548946</v>
      </c>
      <c r="H12" s="14" t="s">
        <v>82</v>
      </c>
      <c r="I12" s="111" t="s">
        <v>50</v>
      </c>
      <c r="J12" s="112" t="s">
        <v>51</v>
      </c>
      <c r="M12" s="15"/>
      <c r="N12" s="15" t="s">
        <v>14</v>
      </c>
      <c r="O12" s="7" t="s">
        <v>15</v>
      </c>
      <c r="P12" s="16">
        <v>2019</v>
      </c>
      <c r="Q12" s="143">
        <v>2.0916566340217262</v>
      </c>
      <c r="R12" s="143">
        <v>4.1352401440651594</v>
      </c>
      <c r="S12" s="15" t="s">
        <v>8</v>
      </c>
      <c r="T12" s="111" t="s">
        <v>50</v>
      </c>
      <c r="U12" s="112" t="s">
        <v>54</v>
      </c>
      <c r="X12" s="204"/>
      <c r="Y12" s="199"/>
      <c r="Z12" s="201" t="s">
        <v>18</v>
      </c>
      <c r="AA12" s="114" t="s">
        <v>60</v>
      </c>
      <c r="AB12" s="83">
        <v>2.3E-3</v>
      </c>
      <c r="AC12" s="83">
        <v>2.3E-3</v>
      </c>
      <c r="AD12" s="83">
        <v>2.5000000000000001E-3</v>
      </c>
      <c r="AE12" s="83">
        <v>2.5000000000000001E-3</v>
      </c>
      <c r="AF12" s="83">
        <v>2.5000000000000001E-3</v>
      </c>
      <c r="AG12" s="83">
        <v>2.5000000000000001E-3</v>
      </c>
      <c r="AH12" s="83">
        <v>2.5000000000000001E-3</v>
      </c>
      <c r="AI12" s="83">
        <v>2.5000000000000001E-3</v>
      </c>
      <c r="AJ12" s="84">
        <v>2.5000000000000001E-3</v>
      </c>
    </row>
    <row r="13" spans="1:36" x14ac:dyDescent="0.3">
      <c r="B13" s="15"/>
      <c r="C13" s="15"/>
      <c r="D13" s="7" t="s">
        <v>7</v>
      </c>
      <c r="E13" s="16">
        <v>2019</v>
      </c>
      <c r="F13" s="141">
        <f>F12-'Area 2010_34'!$E$6*$AD$8</f>
        <v>3.5786804663591938</v>
      </c>
      <c r="G13" s="141">
        <f>G12-'Area 2010_34'!$F$6*$AD$20</f>
        <v>1.3442252667213492</v>
      </c>
      <c r="H13" s="14" t="s">
        <v>82</v>
      </c>
      <c r="I13" s="111" t="s">
        <v>50</v>
      </c>
      <c r="J13" s="112" t="s">
        <v>51</v>
      </c>
      <c r="M13" s="15"/>
      <c r="N13" s="15" t="s">
        <v>14</v>
      </c>
      <c r="O13" s="7" t="s">
        <v>15</v>
      </c>
      <c r="P13" s="16">
        <v>2020</v>
      </c>
      <c r="Q13" s="143">
        <v>2.3008222974238985</v>
      </c>
      <c r="R13" s="143">
        <v>4.5487641584716751</v>
      </c>
      <c r="S13" s="15" t="s">
        <v>8</v>
      </c>
      <c r="T13" s="111" t="s">
        <v>50</v>
      </c>
      <c r="U13" s="112" t="s">
        <v>54</v>
      </c>
      <c r="X13" s="204"/>
      <c r="Y13" s="199"/>
      <c r="Z13" s="201"/>
      <c r="AA13" s="114" t="s">
        <v>61</v>
      </c>
      <c r="AB13" s="83">
        <v>2.3E-3</v>
      </c>
      <c r="AC13" s="83">
        <v>2.3E-3</v>
      </c>
      <c r="AD13" s="83">
        <v>2.5000000000000001E-3</v>
      </c>
      <c r="AE13" s="83">
        <v>2.5000000000000001E-3</v>
      </c>
      <c r="AF13" s="83">
        <v>2.5000000000000001E-3</v>
      </c>
      <c r="AG13" s="83">
        <v>2.5000000000000001E-3</v>
      </c>
      <c r="AH13" s="83">
        <v>2.5000000000000001E-3</v>
      </c>
      <c r="AI13" s="83">
        <v>2.5000000000000001E-3</v>
      </c>
      <c r="AJ13" s="84">
        <v>2.5000000000000001E-3</v>
      </c>
    </row>
    <row r="14" spans="1:36" x14ac:dyDescent="0.3">
      <c r="B14" s="15"/>
      <c r="C14" s="15"/>
      <c r="D14" s="7" t="s">
        <v>7</v>
      </c>
      <c r="E14" s="16">
        <v>2020</v>
      </c>
      <c r="F14" s="141">
        <f>F13-'Area 2010_34'!$E$6*$AD$8</f>
        <v>3.5695371846362525</v>
      </c>
      <c r="G14" s="141">
        <f>G13-'Area 2010_34'!$F$6*$AD$20</f>
        <v>1.3407908638937525</v>
      </c>
      <c r="H14" s="14" t="s">
        <v>82</v>
      </c>
      <c r="I14" s="111" t="s">
        <v>50</v>
      </c>
      <c r="J14" s="112" t="s">
        <v>51</v>
      </c>
      <c r="M14" s="15"/>
      <c r="N14" s="15" t="s">
        <v>14</v>
      </c>
      <c r="O14" s="7" t="s">
        <v>15</v>
      </c>
      <c r="P14" s="16">
        <v>2021</v>
      </c>
      <c r="Q14" s="143">
        <v>2.5099879608260713</v>
      </c>
      <c r="R14" s="143">
        <v>4.9622881818781899</v>
      </c>
      <c r="S14" s="15" t="s">
        <v>8</v>
      </c>
      <c r="T14" s="111" t="s">
        <v>50</v>
      </c>
      <c r="U14" s="112" t="s">
        <v>54</v>
      </c>
      <c r="X14" s="204"/>
      <c r="Y14" s="199" t="s">
        <v>20</v>
      </c>
      <c r="Z14" s="201" t="s">
        <v>17</v>
      </c>
      <c r="AA14" s="114" t="s">
        <v>60</v>
      </c>
      <c r="AB14" s="83">
        <v>2.3E-3</v>
      </c>
      <c r="AC14" s="83">
        <v>2.3E-3</v>
      </c>
      <c r="AD14" s="83">
        <v>2.5000000000000001E-3</v>
      </c>
      <c r="AE14" s="83">
        <v>2.5000000000000001E-3</v>
      </c>
      <c r="AF14" s="83">
        <v>2.5000000000000001E-3</v>
      </c>
      <c r="AG14" s="83">
        <v>2.5000000000000001E-3</v>
      </c>
      <c r="AH14" s="83">
        <v>2.5000000000000001E-3</v>
      </c>
      <c r="AI14" s="83">
        <v>2.5000000000000001E-3</v>
      </c>
      <c r="AJ14" s="84">
        <v>2.5000000000000001E-3</v>
      </c>
    </row>
    <row r="15" spans="1:36" x14ac:dyDescent="0.3">
      <c r="B15" s="15"/>
      <c r="C15" s="15"/>
      <c r="D15" s="7" t="s">
        <v>7</v>
      </c>
      <c r="E15" s="16">
        <v>2021</v>
      </c>
      <c r="F15" s="141">
        <f>F14-'Area 2010_34'!$E$6*$AE$8</f>
        <v>3.5603939029133111</v>
      </c>
      <c r="G15" s="141">
        <f>G14-'Area 2010_34'!$F$6*$AE$20</f>
        <v>1.3373564610661557</v>
      </c>
      <c r="H15" s="14" t="s">
        <v>82</v>
      </c>
      <c r="I15" s="111" t="s">
        <v>50</v>
      </c>
      <c r="J15" s="112" t="s">
        <v>51</v>
      </c>
      <c r="M15" s="15"/>
      <c r="N15" s="15" t="s">
        <v>14</v>
      </c>
      <c r="O15" s="7" t="s">
        <v>15</v>
      </c>
      <c r="P15" s="16">
        <v>2022</v>
      </c>
      <c r="Q15" s="143">
        <v>2.7191536242282437</v>
      </c>
      <c r="R15" s="143">
        <v>5.3758121881847103</v>
      </c>
      <c r="S15" s="15" t="s">
        <v>8</v>
      </c>
      <c r="T15" s="111" t="s">
        <v>50</v>
      </c>
      <c r="U15" s="112" t="s">
        <v>54</v>
      </c>
      <c r="X15" s="204"/>
      <c r="Y15" s="199"/>
      <c r="Z15" s="201"/>
      <c r="AA15" s="114" t="s">
        <v>61</v>
      </c>
      <c r="AB15" s="83">
        <v>2.3E-3</v>
      </c>
      <c r="AC15" s="83">
        <v>2.3E-3</v>
      </c>
      <c r="AD15" s="83">
        <v>2.5000000000000001E-3</v>
      </c>
      <c r="AE15" s="83">
        <v>2.5000000000000001E-3</v>
      </c>
      <c r="AF15" s="83">
        <v>2.5000000000000001E-3</v>
      </c>
      <c r="AG15" s="83">
        <v>2.5000000000000001E-3</v>
      </c>
      <c r="AH15" s="83">
        <v>2.5000000000000001E-3</v>
      </c>
      <c r="AI15" s="83">
        <v>2.5000000000000001E-3</v>
      </c>
      <c r="AJ15" s="84">
        <v>2.5000000000000001E-3</v>
      </c>
    </row>
    <row r="16" spans="1:36" x14ac:dyDescent="0.3">
      <c r="B16" s="15"/>
      <c r="C16" s="15"/>
      <c r="D16" s="7" t="s">
        <v>7</v>
      </c>
      <c r="E16" s="16">
        <v>2022</v>
      </c>
      <c r="F16" s="141">
        <f>F15-'Area 2010_34'!$E$6*$AE$8</f>
        <v>3.5512506211903698</v>
      </c>
      <c r="G16" s="141">
        <f>G15-'Area 2010_34'!$F$6*$AE$20</f>
        <v>1.3339220582385589</v>
      </c>
      <c r="H16" s="14" t="s">
        <v>82</v>
      </c>
      <c r="I16" s="111" t="s">
        <v>50</v>
      </c>
      <c r="J16" s="112" t="s">
        <v>51</v>
      </c>
      <c r="M16" s="15"/>
      <c r="N16" s="15" t="s">
        <v>14</v>
      </c>
      <c r="O16" s="7" t="s">
        <v>15</v>
      </c>
      <c r="P16" s="16">
        <v>2023</v>
      </c>
      <c r="Q16" s="143">
        <v>2.9283192876304165</v>
      </c>
      <c r="R16" s="143">
        <v>5.7893362016912242</v>
      </c>
      <c r="S16" s="15" t="s">
        <v>8</v>
      </c>
      <c r="T16" s="111" t="s">
        <v>50</v>
      </c>
      <c r="U16" s="112" t="s">
        <v>54</v>
      </c>
      <c r="X16" s="204"/>
      <c r="Y16" s="199"/>
      <c r="Z16" s="201" t="s">
        <v>16</v>
      </c>
      <c r="AA16" s="114" t="s">
        <v>60</v>
      </c>
      <c r="AB16" s="83">
        <v>2.3E-3</v>
      </c>
      <c r="AC16" s="83">
        <v>2.3E-3</v>
      </c>
      <c r="AD16" s="83">
        <v>2.5000000000000001E-3</v>
      </c>
      <c r="AE16" s="83">
        <v>2.5000000000000001E-3</v>
      </c>
      <c r="AF16" s="83">
        <v>2.5000000000000001E-3</v>
      </c>
      <c r="AG16" s="83">
        <v>2.5000000000000001E-3</v>
      </c>
      <c r="AH16" s="83">
        <v>2.5000000000000001E-3</v>
      </c>
      <c r="AI16" s="83">
        <v>2.5000000000000001E-3</v>
      </c>
      <c r="AJ16" s="84">
        <v>2.5000000000000001E-3</v>
      </c>
    </row>
    <row r="17" spans="2:36" x14ac:dyDescent="0.3">
      <c r="B17" s="15"/>
      <c r="C17" s="15"/>
      <c r="D17" s="7" t="s">
        <v>7</v>
      </c>
      <c r="E17" s="16">
        <v>2023</v>
      </c>
      <c r="F17" s="141">
        <f>F16-'Area 2010_34'!$E$6*$AE$8</f>
        <v>3.5421073394674285</v>
      </c>
      <c r="G17" s="141">
        <f>G16-'Area 2010_34'!$F$6*$AE$20</f>
        <v>1.3304876554109621</v>
      </c>
      <c r="H17" s="14" t="s">
        <v>82</v>
      </c>
      <c r="I17" s="111" t="s">
        <v>50</v>
      </c>
      <c r="J17" s="112" t="s">
        <v>51</v>
      </c>
      <c r="M17" s="15"/>
      <c r="N17" s="15" t="s">
        <v>14</v>
      </c>
      <c r="O17" s="7" t="s">
        <v>15</v>
      </c>
      <c r="P17" s="16">
        <v>2024</v>
      </c>
      <c r="Q17" s="143">
        <v>3.1374849510325893</v>
      </c>
      <c r="R17" s="143">
        <v>6.20286021609774</v>
      </c>
      <c r="S17" s="15" t="s">
        <v>8</v>
      </c>
      <c r="T17" s="111" t="s">
        <v>50</v>
      </c>
      <c r="U17" s="112" t="s">
        <v>54</v>
      </c>
      <c r="X17" s="204"/>
      <c r="Y17" s="199"/>
      <c r="Z17" s="201"/>
      <c r="AA17" s="114" t="s">
        <v>61</v>
      </c>
      <c r="AB17" s="83">
        <v>2.3E-3</v>
      </c>
      <c r="AC17" s="83">
        <v>2.3E-3</v>
      </c>
      <c r="AD17" s="83">
        <v>2.5000000000000001E-3</v>
      </c>
      <c r="AE17" s="83">
        <v>2.5000000000000001E-3</v>
      </c>
      <c r="AF17" s="83">
        <v>2.5000000000000001E-3</v>
      </c>
      <c r="AG17" s="83">
        <v>2.5000000000000001E-3</v>
      </c>
      <c r="AH17" s="83">
        <v>2.5000000000000001E-3</v>
      </c>
      <c r="AI17" s="83">
        <v>2.5000000000000001E-3</v>
      </c>
      <c r="AJ17" s="84">
        <v>2.5000000000000001E-3</v>
      </c>
    </row>
    <row r="18" spans="2:36" x14ac:dyDescent="0.3">
      <c r="D18" s="6" t="s">
        <v>7</v>
      </c>
      <c r="E18" s="9">
        <v>2024</v>
      </c>
      <c r="F18" s="141">
        <f>F17-'Area 2010_34'!$E$6*$AE$8</f>
        <v>3.5329640577444872</v>
      </c>
      <c r="G18" s="141">
        <f>G17-'Area 2010_34'!$F$6*$AE$20</f>
        <v>1.3270532525833654</v>
      </c>
      <c r="H18" s="14" t="s">
        <v>82</v>
      </c>
      <c r="I18" s="111" t="s">
        <v>50</v>
      </c>
      <c r="J18" s="112" t="s">
        <v>51</v>
      </c>
      <c r="M18" s="15"/>
      <c r="N18" s="15" t="s">
        <v>14</v>
      </c>
      <c r="O18" s="7" t="s">
        <v>15</v>
      </c>
      <c r="P18" s="16">
        <v>2025</v>
      </c>
      <c r="Q18" s="143">
        <v>3.3466506144347621</v>
      </c>
      <c r="R18" s="143">
        <v>6.6163842305042566</v>
      </c>
      <c r="S18" s="15" t="s">
        <v>8</v>
      </c>
      <c r="T18" s="111" t="s">
        <v>50</v>
      </c>
      <c r="U18" s="112" t="s">
        <v>54</v>
      </c>
      <c r="X18" s="204"/>
      <c r="Y18" s="199"/>
      <c r="Z18" s="201" t="s">
        <v>18</v>
      </c>
      <c r="AA18" s="114" t="s">
        <v>60</v>
      </c>
      <c r="AB18" s="83">
        <v>2.3E-3</v>
      </c>
      <c r="AC18" s="83">
        <v>2.3E-3</v>
      </c>
      <c r="AD18" s="83">
        <v>2.5000000000000001E-3</v>
      </c>
      <c r="AE18" s="83">
        <v>2.5000000000000001E-3</v>
      </c>
      <c r="AF18" s="83">
        <v>2.5000000000000001E-3</v>
      </c>
      <c r="AG18" s="83">
        <v>2.5000000000000001E-3</v>
      </c>
      <c r="AH18" s="83">
        <v>2.5000000000000001E-3</v>
      </c>
      <c r="AI18" s="83">
        <v>2.5000000000000001E-3</v>
      </c>
      <c r="AJ18" s="84">
        <v>2.5000000000000001E-3</v>
      </c>
    </row>
    <row r="19" spans="2:36" ht="15" thickBot="1" x14ac:dyDescent="0.35">
      <c r="D19" s="6" t="s">
        <v>7</v>
      </c>
      <c r="E19" s="9">
        <v>2025</v>
      </c>
      <c r="F19" s="141">
        <f>F18-'Area 2010_34'!$E$6*$AE$8</f>
        <v>3.5238207760215459</v>
      </c>
      <c r="G19" s="141">
        <f>G18-'Area 2010_34'!$F$6*$AE$20</f>
        <v>1.3236188497557686</v>
      </c>
      <c r="H19" s="14" t="s">
        <v>82</v>
      </c>
      <c r="I19" s="111" t="s">
        <v>50</v>
      </c>
      <c r="J19" s="112" t="s">
        <v>51</v>
      </c>
      <c r="M19" s="15"/>
      <c r="N19" s="15" t="s">
        <v>14</v>
      </c>
      <c r="O19" s="7" t="s">
        <v>15</v>
      </c>
      <c r="P19" s="16">
        <v>2026</v>
      </c>
      <c r="Q19" s="143">
        <v>3.5558162778369344</v>
      </c>
      <c r="R19" s="143">
        <v>7.0299082449107733</v>
      </c>
      <c r="S19" s="15" t="s">
        <v>8</v>
      </c>
      <c r="T19" s="111" t="s">
        <v>50</v>
      </c>
      <c r="U19" s="112" t="s">
        <v>54</v>
      </c>
      <c r="X19" s="205"/>
      <c r="Y19" s="200"/>
      <c r="Z19" s="209"/>
      <c r="AA19" s="116" t="s">
        <v>61</v>
      </c>
      <c r="AB19" s="85">
        <v>2.3E-3</v>
      </c>
      <c r="AC19" s="85">
        <v>2.3E-3</v>
      </c>
      <c r="AD19" s="85">
        <v>2.5000000000000001E-3</v>
      </c>
      <c r="AE19" s="85">
        <v>2.5000000000000001E-3</v>
      </c>
      <c r="AF19" s="85">
        <v>2.5000000000000001E-3</v>
      </c>
      <c r="AG19" s="85">
        <v>2.5000000000000001E-3</v>
      </c>
      <c r="AH19" s="85">
        <v>2.5000000000000001E-3</v>
      </c>
      <c r="AI19" s="85">
        <v>2.5000000000000001E-3</v>
      </c>
      <c r="AJ19" s="86">
        <v>2.5000000000000001E-3</v>
      </c>
    </row>
    <row r="20" spans="2:36" ht="15" thickTop="1" x14ac:dyDescent="0.3">
      <c r="D20" s="6" t="s">
        <v>7</v>
      </c>
      <c r="E20" s="9">
        <v>2026</v>
      </c>
      <c r="F20" s="141">
        <f>F19-'Area 2010_34'!$E$6*$AF$8</f>
        <v>3.5146774942986045</v>
      </c>
      <c r="G20" s="141">
        <f>G19-'Area 2010_34'!$F$6*$AF$20</f>
        <v>1.3201844469281718</v>
      </c>
      <c r="H20" s="14" t="s">
        <v>82</v>
      </c>
      <c r="I20" s="111" t="s">
        <v>50</v>
      </c>
      <c r="J20" s="112" t="s">
        <v>51</v>
      </c>
      <c r="M20" s="15"/>
      <c r="N20" s="15" t="s">
        <v>14</v>
      </c>
      <c r="O20" s="7" t="s">
        <v>15</v>
      </c>
      <c r="P20" s="16">
        <v>2027</v>
      </c>
      <c r="Q20" s="143">
        <v>3.7649819412391068</v>
      </c>
      <c r="R20" s="143">
        <v>7.4434322593181896</v>
      </c>
      <c r="S20" s="15" t="s">
        <v>8</v>
      </c>
      <c r="T20" s="111" t="s">
        <v>50</v>
      </c>
      <c r="U20" s="112" t="s">
        <v>54</v>
      </c>
      <c r="X20" s="203" t="s">
        <v>58</v>
      </c>
      <c r="Y20" s="198" t="s">
        <v>19</v>
      </c>
      <c r="Z20" s="201" t="s">
        <v>17</v>
      </c>
      <c r="AA20" s="115" t="s">
        <v>60</v>
      </c>
      <c r="AB20" s="81">
        <v>2.3E-3</v>
      </c>
      <c r="AC20" s="81">
        <v>2.3E-3</v>
      </c>
      <c r="AD20" s="81">
        <v>2.5000000000000001E-3</v>
      </c>
      <c r="AE20" s="81">
        <v>2.5000000000000001E-3</v>
      </c>
      <c r="AF20" s="81">
        <v>2.5000000000000001E-3</v>
      </c>
      <c r="AG20" s="81">
        <v>2.5000000000000001E-3</v>
      </c>
      <c r="AH20" s="81">
        <v>2.5000000000000001E-3</v>
      </c>
      <c r="AI20" s="81">
        <v>2.5000000000000001E-3</v>
      </c>
      <c r="AJ20" s="82">
        <v>2.5000000000000001E-3</v>
      </c>
    </row>
    <row r="21" spans="2:36" x14ac:dyDescent="0.3">
      <c r="D21" s="6" t="s">
        <v>7</v>
      </c>
      <c r="E21" s="9">
        <v>2027</v>
      </c>
      <c r="F21" s="141">
        <f>F20-'Area 2010_34'!$E$6*$AF$8</f>
        <v>3.5055342125756632</v>
      </c>
      <c r="G21" s="141">
        <f>G20-'Area 2010_34'!$F$6*$AF$20</f>
        <v>1.3167500441005751</v>
      </c>
      <c r="H21" s="14" t="s">
        <v>82</v>
      </c>
      <c r="I21" s="111" t="s">
        <v>50</v>
      </c>
      <c r="J21" s="112" t="s">
        <v>51</v>
      </c>
      <c r="M21" s="15"/>
      <c r="N21" s="15" t="s">
        <v>14</v>
      </c>
      <c r="O21" s="7" t="s">
        <v>15</v>
      </c>
      <c r="P21" s="16">
        <v>2028</v>
      </c>
      <c r="Q21" s="143">
        <v>3.9741476046412796</v>
      </c>
      <c r="R21" s="143">
        <v>7.8569562738138004</v>
      </c>
      <c r="S21" s="15" t="s">
        <v>8</v>
      </c>
      <c r="T21" s="111" t="s">
        <v>50</v>
      </c>
      <c r="U21" s="112" t="s">
        <v>54</v>
      </c>
      <c r="X21" s="204"/>
      <c r="Y21" s="199"/>
      <c r="Z21" s="201"/>
      <c r="AA21" s="114" t="s">
        <v>61</v>
      </c>
      <c r="AB21" s="83">
        <v>2.3E-3</v>
      </c>
      <c r="AC21" s="83">
        <v>2.3E-3</v>
      </c>
      <c r="AD21" s="83">
        <v>2.5000000000000001E-3</v>
      </c>
      <c r="AE21" s="83">
        <v>2.5000000000000001E-3</v>
      </c>
      <c r="AF21" s="83">
        <v>2.5000000000000001E-3</v>
      </c>
      <c r="AG21" s="83">
        <v>2.5000000000000001E-3</v>
      </c>
      <c r="AH21" s="83">
        <v>2.5000000000000001E-3</v>
      </c>
      <c r="AI21" s="83">
        <v>2.5000000000000001E-3</v>
      </c>
      <c r="AJ21" s="84">
        <v>2.5000000000000001E-3</v>
      </c>
    </row>
    <row r="22" spans="2:36" x14ac:dyDescent="0.3">
      <c r="D22" s="6" t="s">
        <v>7</v>
      </c>
      <c r="E22" s="9">
        <v>2028</v>
      </c>
      <c r="F22" s="141">
        <f>F21-'Area 2010_34'!$E$6*$AF$8</f>
        <v>3.4963909308527219</v>
      </c>
      <c r="G22" s="141">
        <f>G21-'Area 2010_34'!$F$6*$AF$20</f>
        <v>1.3133156412729783</v>
      </c>
      <c r="H22" s="14" t="s">
        <v>82</v>
      </c>
      <c r="I22" s="111" t="s">
        <v>50</v>
      </c>
      <c r="J22" s="112" t="s">
        <v>51</v>
      </c>
      <c r="M22" s="15"/>
      <c r="N22" s="15" t="s">
        <v>14</v>
      </c>
      <c r="O22" s="7" t="s">
        <v>15</v>
      </c>
      <c r="P22" s="16">
        <v>2029</v>
      </c>
      <c r="Q22" s="143">
        <v>4.1833132680434524</v>
      </c>
      <c r="R22" s="143">
        <v>8.2704802881303205</v>
      </c>
      <c r="S22" s="15" t="s">
        <v>8</v>
      </c>
      <c r="T22" s="111" t="s">
        <v>50</v>
      </c>
      <c r="U22" s="112" t="s">
        <v>54</v>
      </c>
      <c r="X22" s="204"/>
      <c r="Y22" s="199"/>
      <c r="Z22" s="201" t="s">
        <v>16</v>
      </c>
      <c r="AA22" s="114" t="s">
        <v>60</v>
      </c>
      <c r="AB22" s="83">
        <v>2.3E-3</v>
      </c>
      <c r="AC22" s="83">
        <v>2.3E-3</v>
      </c>
      <c r="AD22" s="83">
        <v>2.5000000000000001E-3</v>
      </c>
      <c r="AE22" s="83">
        <v>2.5000000000000001E-3</v>
      </c>
      <c r="AF22" s="83">
        <v>2.5000000000000001E-3</v>
      </c>
      <c r="AG22" s="83">
        <v>2.5000000000000001E-3</v>
      </c>
      <c r="AH22" s="83">
        <v>2.5000000000000001E-3</v>
      </c>
      <c r="AI22" s="83">
        <v>2.5000000000000001E-3</v>
      </c>
      <c r="AJ22" s="84">
        <v>2.5000000000000001E-3</v>
      </c>
    </row>
    <row r="23" spans="2:36" x14ac:dyDescent="0.3">
      <c r="D23" s="6" t="s">
        <v>7</v>
      </c>
      <c r="E23" s="9">
        <v>2029</v>
      </c>
      <c r="F23" s="141">
        <f>F22-'Area 2010_34'!$E$6*$AF$8</f>
        <v>3.4872476491297806</v>
      </c>
      <c r="G23" s="141">
        <f>G22-'Area 2010_34'!$F$6*$AF$20</f>
        <v>1.3098812384453815</v>
      </c>
      <c r="H23" s="14" t="s">
        <v>82</v>
      </c>
      <c r="I23" s="111" t="s">
        <v>50</v>
      </c>
      <c r="J23" s="112" t="s">
        <v>51</v>
      </c>
      <c r="M23" s="15"/>
      <c r="N23" s="15" t="s">
        <v>14</v>
      </c>
      <c r="O23" s="7" t="s">
        <v>15</v>
      </c>
      <c r="P23" s="16">
        <v>2030</v>
      </c>
      <c r="Q23" s="143">
        <v>4.3924789314456252</v>
      </c>
      <c r="R23" s="143">
        <v>8.6840043025368381</v>
      </c>
      <c r="S23" s="15" t="s">
        <v>8</v>
      </c>
      <c r="T23" s="111" t="s">
        <v>50</v>
      </c>
      <c r="U23" s="112" t="s">
        <v>54</v>
      </c>
      <c r="X23" s="204"/>
      <c r="Y23" s="199"/>
      <c r="Z23" s="201"/>
      <c r="AA23" s="114" t="s">
        <v>61</v>
      </c>
      <c r="AB23" s="83">
        <v>2.3E-3</v>
      </c>
      <c r="AC23" s="83">
        <v>2.3E-3</v>
      </c>
      <c r="AD23" s="83">
        <v>2.5000000000000001E-3</v>
      </c>
      <c r="AE23" s="83">
        <v>2.5000000000000001E-3</v>
      </c>
      <c r="AF23" s="83">
        <v>2.5000000000000001E-3</v>
      </c>
      <c r="AG23" s="83">
        <v>2.5000000000000001E-3</v>
      </c>
      <c r="AH23" s="83">
        <v>2.5000000000000001E-3</v>
      </c>
      <c r="AI23" s="83">
        <v>2.5000000000000001E-3</v>
      </c>
      <c r="AJ23" s="84">
        <v>2.5000000000000001E-3</v>
      </c>
    </row>
    <row r="24" spans="2:36" x14ac:dyDescent="0.3">
      <c r="D24" s="6" t="s">
        <v>7</v>
      </c>
      <c r="E24" s="9">
        <v>2030</v>
      </c>
      <c r="F24" s="141">
        <f>F23-'Area 2010_34'!$E$6*$AF$8</f>
        <v>3.4781043674068393</v>
      </c>
      <c r="G24" s="141">
        <f>G23-'Area 2010_34'!$F$6*$AF$20</f>
        <v>1.3064468356177847</v>
      </c>
      <c r="H24" s="14" t="s">
        <v>82</v>
      </c>
      <c r="I24" s="111" t="s">
        <v>50</v>
      </c>
      <c r="J24" s="112" t="s">
        <v>51</v>
      </c>
      <c r="M24" s="15"/>
      <c r="N24" s="15" t="s">
        <v>14</v>
      </c>
      <c r="O24" s="7" t="s">
        <v>15</v>
      </c>
      <c r="P24" s="16">
        <v>2031</v>
      </c>
      <c r="Q24" s="143">
        <v>4.6016445948477971</v>
      </c>
      <c r="R24" s="143">
        <v>9.0975283169433538</v>
      </c>
      <c r="S24" s="15" t="s">
        <v>8</v>
      </c>
      <c r="T24" s="111" t="s">
        <v>50</v>
      </c>
      <c r="U24" s="112" t="s">
        <v>54</v>
      </c>
      <c r="X24" s="204"/>
      <c r="Y24" s="199"/>
      <c r="Z24" s="201" t="s">
        <v>18</v>
      </c>
      <c r="AA24" s="114" t="s">
        <v>60</v>
      </c>
      <c r="AB24" s="83">
        <v>2.3E-3</v>
      </c>
      <c r="AC24" s="83">
        <v>2.3E-3</v>
      </c>
      <c r="AD24" s="83">
        <v>2.5000000000000001E-3</v>
      </c>
      <c r="AE24" s="83">
        <v>2.5000000000000001E-3</v>
      </c>
      <c r="AF24" s="83">
        <v>2.5000000000000001E-3</v>
      </c>
      <c r="AG24" s="83">
        <v>2.5000000000000001E-3</v>
      </c>
      <c r="AH24" s="83">
        <v>2.5000000000000001E-3</v>
      </c>
      <c r="AI24" s="83">
        <v>2.5000000000000001E-3</v>
      </c>
      <c r="AJ24" s="84">
        <v>2.5000000000000001E-3</v>
      </c>
    </row>
    <row r="25" spans="2:36" x14ac:dyDescent="0.3">
      <c r="D25" s="6" t="s">
        <v>7</v>
      </c>
      <c r="E25" s="9">
        <v>2031</v>
      </c>
      <c r="F25" s="141">
        <f>F24-'Area 2010_34'!$E$6*$AG$8</f>
        <v>3.4689610856838979</v>
      </c>
      <c r="G25" s="141">
        <f>G24-'Area 2010_34'!$F$6*$AG$20</f>
        <v>1.303012432790188</v>
      </c>
      <c r="H25" s="14" t="s">
        <v>82</v>
      </c>
      <c r="I25" s="111" t="s">
        <v>50</v>
      </c>
      <c r="J25" s="112" t="s">
        <v>51</v>
      </c>
      <c r="M25" s="15"/>
      <c r="N25" s="15" t="s">
        <v>14</v>
      </c>
      <c r="O25" s="7" t="s">
        <v>15</v>
      </c>
      <c r="P25" s="16">
        <v>2032</v>
      </c>
      <c r="Q25" s="143">
        <v>4.8108102582499699</v>
      </c>
      <c r="R25" s="143">
        <v>9.5110523313498696</v>
      </c>
      <c r="S25" s="15" t="s">
        <v>8</v>
      </c>
      <c r="T25" s="111" t="s">
        <v>50</v>
      </c>
      <c r="U25" s="112" t="s">
        <v>54</v>
      </c>
      <c r="X25" s="204"/>
      <c r="Y25" s="199"/>
      <c r="Z25" s="201"/>
      <c r="AA25" s="114" t="s">
        <v>61</v>
      </c>
      <c r="AB25" s="83">
        <v>2.3E-3</v>
      </c>
      <c r="AC25" s="83">
        <v>2.3E-3</v>
      </c>
      <c r="AD25" s="83">
        <v>2.5000000000000001E-3</v>
      </c>
      <c r="AE25" s="83">
        <v>2.5000000000000001E-3</v>
      </c>
      <c r="AF25" s="83">
        <v>2.5000000000000001E-3</v>
      </c>
      <c r="AG25" s="83">
        <v>2.5000000000000001E-3</v>
      </c>
      <c r="AH25" s="83">
        <v>2.5000000000000001E-3</v>
      </c>
      <c r="AI25" s="83">
        <v>2.5000000000000001E-3</v>
      </c>
      <c r="AJ25" s="84">
        <v>2.5000000000000001E-3</v>
      </c>
    </row>
    <row r="26" spans="2:36" x14ac:dyDescent="0.3">
      <c r="D26" s="6" t="s">
        <v>7</v>
      </c>
      <c r="E26" s="9">
        <v>2032</v>
      </c>
      <c r="F26" s="141">
        <f>F25-'Area 2010_34'!$E$6*$AG$8</f>
        <v>3.4598178039609566</v>
      </c>
      <c r="G26" s="141">
        <f>G25-'Area 2010_34'!$F$6*$AG$20</f>
        <v>1.2995780299625912</v>
      </c>
      <c r="H26" s="14" t="s">
        <v>82</v>
      </c>
      <c r="I26" s="111" t="s">
        <v>50</v>
      </c>
      <c r="J26" s="112" t="s">
        <v>51</v>
      </c>
      <c r="M26" s="15"/>
      <c r="N26" s="15" t="s">
        <v>14</v>
      </c>
      <c r="O26" s="7" t="s">
        <v>15</v>
      </c>
      <c r="P26" s="16">
        <v>2033</v>
      </c>
      <c r="Q26" s="143">
        <v>5.0199759216521427</v>
      </c>
      <c r="R26" s="143">
        <v>9.9245763457563854</v>
      </c>
      <c r="S26" s="15" t="s">
        <v>8</v>
      </c>
      <c r="T26" s="111" t="s">
        <v>50</v>
      </c>
      <c r="U26" s="112" t="s">
        <v>54</v>
      </c>
      <c r="X26" s="204"/>
      <c r="Y26" s="199" t="s">
        <v>20</v>
      </c>
      <c r="Z26" s="201" t="s">
        <v>17</v>
      </c>
      <c r="AA26" s="114" t="s">
        <v>60</v>
      </c>
      <c r="AB26" s="83">
        <v>3.5000000000000001E-3</v>
      </c>
      <c r="AC26" s="83">
        <v>3.5000000000000001E-3</v>
      </c>
      <c r="AD26" s="83">
        <v>2.5000000000000001E-3</v>
      </c>
      <c r="AE26" s="83">
        <v>2.5000000000000001E-3</v>
      </c>
      <c r="AF26" s="83">
        <v>2.5000000000000001E-3</v>
      </c>
      <c r="AG26" s="83">
        <v>2.5000000000000001E-3</v>
      </c>
      <c r="AH26" s="83">
        <v>2.5000000000000001E-3</v>
      </c>
      <c r="AI26" s="83">
        <v>2.5000000000000001E-3</v>
      </c>
      <c r="AJ26" s="84">
        <v>2.5000000000000001E-3</v>
      </c>
    </row>
    <row r="27" spans="2:36" x14ac:dyDescent="0.3">
      <c r="D27" s="6" t="s">
        <v>7</v>
      </c>
      <c r="E27" s="9">
        <v>2033</v>
      </c>
      <c r="F27" s="141">
        <f>F26-'Area 2010_34'!$E$6*$AG$8</f>
        <v>3.4506745222380153</v>
      </c>
      <c r="G27" s="141">
        <f>G26-'Area 2010_34'!$F$6*$AG$20</f>
        <v>1.2961436271349944</v>
      </c>
      <c r="H27" s="14" t="s">
        <v>82</v>
      </c>
      <c r="I27" s="111" t="s">
        <v>50</v>
      </c>
      <c r="J27" s="112" t="s">
        <v>51</v>
      </c>
      <c r="M27" s="15"/>
      <c r="N27" s="15" t="s">
        <v>14</v>
      </c>
      <c r="O27" s="7" t="s">
        <v>15</v>
      </c>
      <c r="P27" s="16">
        <v>2034</v>
      </c>
      <c r="Q27" s="143">
        <v>5.2291415850543146</v>
      </c>
      <c r="R27" s="143">
        <v>10.338100360162901</v>
      </c>
      <c r="S27" s="15" t="s">
        <v>8</v>
      </c>
      <c r="T27" s="111" t="s">
        <v>50</v>
      </c>
      <c r="U27" s="112" t="s">
        <v>54</v>
      </c>
      <c r="X27" s="204"/>
      <c r="Y27" s="199"/>
      <c r="Z27" s="201"/>
      <c r="AA27" s="114" t="s">
        <v>61</v>
      </c>
      <c r="AB27" s="83">
        <v>3.5000000000000001E-3</v>
      </c>
      <c r="AC27" s="83">
        <v>3.5000000000000001E-3</v>
      </c>
      <c r="AD27" s="83">
        <v>2.5000000000000001E-3</v>
      </c>
      <c r="AE27" s="83">
        <v>2.5000000000000001E-3</v>
      </c>
      <c r="AF27" s="83">
        <v>2.5000000000000001E-3</v>
      </c>
      <c r="AG27" s="83">
        <v>2.5000000000000001E-3</v>
      </c>
      <c r="AH27" s="83">
        <v>2.5000000000000001E-3</v>
      </c>
      <c r="AI27" s="83">
        <v>2.5000000000000001E-3</v>
      </c>
      <c r="AJ27" s="84">
        <v>2.5000000000000001E-3</v>
      </c>
    </row>
    <row r="28" spans="2:36" x14ac:dyDescent="0.3">
      <c r="D28" s="6" t="s">
        <v>7</v>
      </c>
      <c r="E28" s="9">
        <v>2034</v>
      </c>
      <c r="F28" s="141">
        <f>F27-'Area 2010_34'!$E$6*$AG$8</f>
        <v>3.441531240515074</v>
      </c>
      <c r="G28" s="141">
        <f>G27-'Area 2010_34'!$F$6*$AG$20</f>
        <v>1.2927092243073977</v>
      </c>
      <c r="H28" s="14" t="s">
        <v>82</v>
      </c>
      <c r="I28" s="111" t="s">
        <v>50</v>
      </c>
      <c r="J28" s="112" t="s">
        <v>51</v>
      </c>
      <c r="M28" s="15"/>
      <c r="N28" s="15" t="s">
        <v>14</v>
      </c>
      <c r="O28" s="7" t="s">
        <v>15</v>
      </c>
      <c r="P28" s="16">
        <v>2035</v>
      </c>
      <c r="Q28" s="143">
        <v>5.4383081484564899</v>
      </c>
      <c r="R28" s="143">
        <v>10.751624374569417</v>
      </c>
      <c r="S28" s="15" t="s">
        <v>8</v>
      </c>
      <c r="T28" s="111" t="s">
        <v>50</v>
      </c>
      <c r="U28" s="112" t="s">
        <v>54</v>
      </c>
      <c r="X28" s="204"/>
      <c r="Y28" s="199"/>
      <c r="Z28" s="201" t="s">
        <v>16</v>
      </c>
      <c r="AA28" s="114" t="s">
        <v>60</v>
      </c>
      <c r="AB28" s="83">
        <v>3.5000000000000001E-3</v>
      </c>
      <c r="AC28" s="83">
        <v>3.5000000000000001E-3</v>
      </c>
      <c r="AD28" s="83">
        <v>2.5000000000000001E-3</v>
      </c>
      <c r="AE28" s="83">
        <v>2.5000000000000001E-3</v>
      </c>
      <c r="AF28" s="83">
        <v>2.5000000000000001E-3</v>
      </c>
      <c r="AG28" s="83">
        <v>2.5000000000000001E-3</v>
      </c>
      <c r="AH28" s="83">
        <v>2.5000000000000001E-3</v>
      </c>
      <c r="AI28" s="83">
        <v>2.5000000000000001E-3</v>
      </c>
      <c r="AJ28" s="84">
        <v>2.5000000000000001E-3</v>
      </c>
    </row>
    <row r="29" spans="2:36" x14ac:dyDescent="0.3">
      <c r="D29" s="6" t="s">
        <v>7</v>
      </c>
      <c r="E29" s="9">
        <v>2035</v>
      </c>
      <c r="F29" s="141">
        <f>F28-'Area 2010_34'!$E$6*$AG$8</f>
        <v>3.4323879587921327</v>
      </c>
      <c r="G29" s="141">
        <f>G28-'Area 2010_34'!$F$6*$AG$20</f>
        <v>1.2892748214798009</v>
      </c>
      <c r="H29" s="14" t="s">
        <v>82</v>
      </c>
      <c r="I29" s="111" t="s">
        <v>50</v>
      </c>
      <c r="J29" s="112" t="s">
        <v>51</v>
      </c>
      <c r="M29" s="15"/>
      <c r="N29" s="15" t="s">
        <v>14</v>
      </c>
      <c r="O29" s="7" t="s">
        <v>15</v>
      </c>
      <c r="P29" s="16">
        <v>2036</v>
      </c>
      <c r="Q29" s="143">
        <v>5.6474819118586597</v>
      </c>
      <c r="R29" s="143">
        <v>11.165148388975933</v>
      </c>
      <c r="S29" s="15" t="s">
        <v>8</v>
      </c>
      <c r="T29" s="111" t="s">
        <v>50</v>
      </c>
      <c r="U29" s="112" t="s">
        <v>54</v>
      </c>
      <c r="X29" s="204"/>
      <c r="Y29" s="199"/>
      <c r="Z29" s="201"/>
      <c r="AA29" s="114" t="s">
        <v>61</v>
      </c>
      <c r="AB29" s="83">
        <v>3.5000000000000001E-3</v>
      </c>
      <c r="AC29" s="83">
        <v>3.5000000000000001E-3</v>
      </c>
      <c r="AD29" s="83">
        <v>2.5000000000000001E-3</v>
      </c>
      <c r="AE29" s="83">
        <v>2.5000000000000001E-3</v>
      </c>
      <c r="AF29" s="83">
        <v>2.5000000000000001E-3</v>
      </c>
      <c r="AG29" s="83">
        <v>2.5000000000000001E-3</v>
      </c>
      <c r="AH29" s="83">
        <v>2.5000000000000001E-3</v>
      </c>
      <c r="AI29" s="83">
        <v>2.5000000000000001E-3</v>
      </c>
      <c r="AJ29" s="84">
        <v>2.5000000000000001E-3</v>
      </c>
    </row>
    <row r="30" spans="2:36" x14ac:dyDescent="0.3">
      <c r="D30" s="6" t="s">
        <v>7</v>
      </c>
      <c r="E30" s="9">
        <v>2036</v>
      </c>
      <c r="F30" s="141">
        <f>F29-'Area 2010_34'!$E$6*$AH$8</f>
        <v>3.4232446770691913</v>
      </c>
      <c r="G30" s="141">
        <f>G29-'Area 2010_34'!$F$6*$AH$20</f>
        <v>1.2858404186522041</v>
      </c>
      <c r="H30" s="14" t="s">
        <v>82</v>
      </c>
      <c r="I30" s="111" t="s">
        <v>50</v>
      </c>
      <c r="J30" s="112" t="s">
        <v>51</v>
      </c>
      <c r="M30" s="15"/>
      <c r="N30" s="15" t="s">
        <v>14</v>
      </c>
      <c r="O30" s="7" t="s">
        <v>15</v>
      </c>
      <c r="P30" s="16">
        <v>2037</v>
      </c>
      <c r="Q30" s="143">
        <v>5.856638575260833</v>
      </c>
      <c r="R30" s="143">
        <v>11.578681403382401</v>
      </c>
      <c r="S30" s="15" t="s">
        <v>8</v>
      </c>
      <c r="T30" s="111" t="s">
        <v>50</v>
      </c>
      <c r="U30" s="112" t="s">
        <v>54</v>
      </c>
      <c r="X30" s="204"/>
      <c r="Y30" s="199"/>
      <c r="Z30" s="201" t="s">
        <v>18</v>
      </c>
      <c r="AA30" s="114" t="s">
        <v>60</v>
      </c>
      <c r="AB30" s="83">
        <v>1.4E-2</v>
      </c>
      <c r="AC30" s="83">
        <v>1.4E-2</v>
      </c>
      <c r="AD30" s="83">
        <v>2.5000000000000001E-3</v>
      </c>
      <c r="AE30" s="83">
        <v>2.5000000000000001E-3</v>
      </c>
      <c r="AF30" s="83">
        <v>2.5000000000000001E-3</v>
      </c>
      <c r="AG30" s="83">
        <v>2.5000000000000001E-3</v>
      </c>
      <c r="AH30" s="83">
        <v>2.5000000000000001E-3</v>
      </c>
      <c r="AI30" s="83">
        <v>2.5000000000000001E-3</v>
      </c>
      <c r="AJ30" s="84">
        <v>2.5000000000000001E-3</v>
      </c>
    </row>
    <row r="31" spans="2:36" ht="15" thickBot="1" x14ac:dyDescent="0.35">
      <c r="D31" s="6" t="s">
        <v>7</v>
      </c>
      <c r="E31" s="9">
        <v>2037</v>
      </c>
      <c r="F31" s="141">
        <f>F30-'Area 2010_34'!$E$6*$AH$8</f>
        <v>3.41410139534625</v>
      </c>
      <c r="G31" s="141">
        <f>G30-'Area 2010_34'!$F$6*$AH$20</f>
        <v>1.2824060158246073</v>
      </c>
      <c r="H31" s="14" t="s">
        <v>82</v>
      </c>
      <c r="I31" s="111" t="s">
        <v>50</v>
      </c>
      <c r="J31" s="112" t="s">
        <v>51</v>
      </c>
      <c r="M31" s="15"/>
      <c r="N31" s="15" t="s">
        <v>14</v>
      </c>
      <c r="O31" s="7" t="s">
        <v>15</v>
      </c>
      <c r="P31" s="16">
        <v>2038</v>
      </c>
      <c r="Q31" s="143">
        <v>6.0658042386630058</v>
      </c>
      <c r="R31" s="143">
        <v>11.992196417788964</v>
      </c>
      <c r="S31" s="15" t="s">
        <v>8</v>
      </c>
      <c r="T31" s="111" t="s">
        <v>50</v>
      </c>
      <c r="U31" s="112" t="s">
        <v>54</v>
      </c>
      <c r="X31" s="205"/>
      <c r="Y31" s="200"/>
      <c r="Z31" s="209"/>
      <c r="AA31" s="116" t="s">
        <v>61</v>
      </c>
      <c r="AB31" s="83">
        <v>1.4E-2</v>
      </c>
      <c r="AC31" s="83">
        <v>1.4E-2</v>
      </c>
      <c r="AD31" s="85">
        <v>2.5000000000000001E-3</v>
      </c>
      <c r="AE31" s="85">
        <v>2.5000000000000001E-3</v>
      </c>
      <c r="AF31" s="85">
        <v>2.5000000000000001E-3</v>
      </c>
      <c r="AG31" s="85">
        <v>2.5000000000000001E-3</v>
      </c>
      <c r="AH31" s="85">
        <v>2.5000000000000001E-3</v>
      </c>
      <c r="AI31" s="85">
        <v>2.5000000000000001E-3</v>
      </c>
      <c r="AJ31" s="86">
        <v>2.5000000000000001E-3</v>
      </c>
    </row>
    <row r="32" spans="2:36" ht="16.2" thickTop="1" x14ac:dyDescent="0.3">
      <c r="D32" s="6" t="s">
        <v>7</v>
      </c>
      <c r="E32" s="9">
        <v>2038</v>
      </c>
      <c r="F32" s="141">
        <f>F31-'Area 2010_34'!$E$6*$AH$8</f>
        <v>3.4049581136233087</v>
      </c>
      <c r="G32" s="141">
        <f>G31-'Area 2010_34'!$F$6*$AH$20</f>
        <v>1.2789716129970106</v>
      </c>
      <c r="H32" s="14" t="s">
        <v>82</v>
      </c>
      <c r="I32" s="111" t="s">
        <v>50</v>
      </c>
      <c r="J32" s="112" t="s">
        <v>51</v>
      </c>
      <c r="M32" s="15"/>
      <c r="N32" s="15" t="s">
        <v>14</v>
      </c>
      <c r="O32" s="7" t="s">
        <v>15</v>
      </c>
      <c r="P32" s="16">
        <v>2039</v>
      </c>
      <c r="Q32" s="143">
        <v>6.2749699020651786</v>
      </c>
      <c r="R32" s="143">
        <v>12.4058104321955</v>
      </c>
      <c r="S32" s="15" t="s">
        <v>8</v>
      </c>
      <c r="T32" s="111" t="s">
        <v>50</v>
      </c>
      <c r="U32" s="112" t="s">
        <v>54</v>
      </c>
      <c r="AA32" s="30" t="s">
        <v>24</v>
      </c>
      <c r="AB32" s="106">
        <f>SUM(SUMPRODUCT(AB8:AB19,'Area 2010_12'!$E$6:$E$17),SUMPRODUCT(BuildingProfile_34!AB20:AB31,'Area 2010_12'!$F$6:$F$17))/SUM('Area 2010_12'!$E$6:$F$17)</f>
        <v>2.8579310599512035E-3</v>
      </c>
      <c r="AC32" s="107">
        <f>SUM(SUMPRODUCT(AC8:AC19,'Area 2010_12'!$E$6:$E$17),SUMPRODUCT(BuildingProfile_34!AC20:AC31,'Area 2010_12'!$F$6:$F$17))/SUM('Area 2010_12'!$E$6:$F$17)</f>
        <v>2.8579310599512035E-3</v>
      </c>
      <c r="AD32" s="25">
        <f>SUM(SUMPRODUCT(AD8:AD19,'Area 2010_12'!$E$6:$E$17),SUMPRODUCT(BuildingProfile_34!AD20:AD31,'Area 2010_12'!$F$6:$F$17))/SUM('Area 2010_12'!$E$6:$F$17)</f>
        <v>2.5000000000000005E-3</v>
      </c>
      <c r="AE32" s="25">
        <f>SUM(SUMPRODUCT(AE8:AE19,'Area 2010_12'!$E$6:$E$17),SUMPRODUCT(BuildingProfile_34!AE20:AE31,'Area 2010_12'!$F$6:$F$17))/SUM('Area 2010_12'!$E$6:$F$17)</f>
        <v>2.5000000000000005E-3</v>
      </c>
      <c r="AF32" s="25">
        <f>SUM(SUMPRODUCT(AF8:AF19,'Area 2010_12'!$E$6:$E$17),SUMPRODUCT(BuildingProfile_34!AF20:AF31,'Area 2010_12'!$F$6:$F$17))/SUM('Area 2010_12'!$E$6:$F$17)</f>
        <v>2.5000000000000005E-3</v>
      </c>
      <c r="AG32" s="25">
        <f>SUM(SUMPRODUCT(AG8:AG19,'Area 2010_12'!$E$6:$E$17),SUMPRODUCT(BuildingProfile_34!AG20:AG31,'Area 2010_12'!$F$6:$F$17))/SUM('Area 2010_12'!$E$6:$F$17)</f>
        <v>2.5000000000000005E-3</v>
      </c>
      <c r="AH32" s="25">
        <f>SUM(SUMPRODUCT(AH8:AH19,'Area 2010_12'!$E$6:$E$17),SUMPRODUCT(BuildingProfile_34!AH20:AH31,'Area 2010_12'!$F$6:$F$17))/SUM('Area 2010_12'!$E$6:$F$17)</f>
        <v>2.5000000000000005E-3</v>
      </c>
      <c r="AI32" s="25">
        <f>SUM(SUMPRODUCT(AI8:AI19,'Area 2010_12'!$E$6:$E$17),SUMPRODUCT(BuildingProfile_34!AI20:AI31,'Area 2010_12'!$F$6:$F$17))/SUM('Area 2010_12'!$E$6:$F$17)</f>
        <v>2.5000000000000005E-3</v>
      </c>
      <c r="AJ32" s="26">
        <f>SUM(SUMPRODUCT(AJ8:AJ19,'Area 2010_12'!$E$6:$E$17),SUMPRODUCT(BuildingProfile_34!AJ20:AJ31,'Area 2010_12'!$F$6:$F$17))/SUM('Area 2010_12'!$E$6:$F$17)</f>
        <v>2.5000000000000005E-3</v>
      </c>
    </row>
    <row r="33" spans="4:37" ht="15.6" x14ac:dyDescent="0.3">
      <c r="D33" s="6" t="s">
        <v>7</v>
      </c>
      <c r="E33" s="9">
        <v>2039</v>
      </c>
      <c r="F33" s="141">
        <f>F32-'Area 2010_34'!$E$6*$AH$8</f>
        <v>3.3958148319003674</v>
      </c>
      <c r="G33" s="141">
        <f>G32-'Area 2010_34'!$F$6*$AH$20</f>
        <v>1.2755372101694138</v>
      </c>
      <c r="H33" s="14" t="s">
        <v>82</v>
      </c>
      <c r="I33" s="111" t="s">
        <v>50</v>
      </c>
      <c r="J33" s="112" t="s">
        <v>51</v>
      </c>
      <c r="M33" s="15"/>
      <c r="N33" s="15" t="s">
        <v>14</v>
      </c>
      <c r="O33" s="7" t="s">
        <v>15</v>
      </c>
      <c r="P33" s="16">
        <v>2040</v>
      </c>
      <c r="Q33" s="143">
        <v>6.4841355654673523</v>
      </c>
      <c r="R33" s="143">
        <v>12.819244446601996</v>
      </c>
      <c r="S33" s="15" t="s">
        <v>8</v>
      </c>
      <c r="T33" s="111" t="s">
        <v>50</v>
      </c>
      <c r="U33" s="112" t="s">
        <v>54</v>
      </c>
      <c r="AA33" s="30" t="s">
        <v>25</v>
      </c>
      <c r="AB33" s="206">
        <v>1E-3</v>
      </c>
      <c r="AC33" s="207"/>
      <c r="AD33" s="207"/>
      <c r="AE33" s="207"/>
      <c r="AF33" s="207"/>
      <c r="AG33" s="207"/>
      <c r="AH33" s="207"/>
      <c r="AI33" s="207"/>
      <c r="AJ33" s="208"/>
    </row>
    <row r="34" spans="4:37" ht="15.6" x14ac:dyDescent="0.3">
      <c r="D34" s="6" t="s">
        <v>7</v>
      </c>
      <c r="E34" s="9">
        <v>2040</v>
      </c>
      <c r="F34" s="141">
        <f>F33-'Area 2010_34'!$E$6*$AH$8</f>
        <v>3.386671550177426</v>
      </c>
      <c r="G34" s="141">
        <f>G33-'Area 2010_34'!$F$6*$AH$20</f>
        <v>1.272102807341817</v>
      </c>
      <c r="H34" s="14" t="s">
        <v>82</v>
      </c>
      <c r="I34" s="111" t="s">
        <v>50</v>
      </c>
      <c r="J34" s="112" t="s">
        <v>51</v>
      </c>
      <c r="M34" s="15"/>
      <c r="N34" s="15" t="s">
        <v>14</v>
      </c>
      <c r="O34" s="7" t="s">
        <v>15</v>
      </c>
      <c r="P34" s="16">
        <v>2041</v>
      </c>
      <c r="Q34" s="143">
        <v>6.6933012288695259</v>
      </c>
      <c r="R34" s="143">
        <v>13.232768461008511</v>
      </c>
      <c r="S34" s="15" t="s">
        <v>8</v>
      </c>
      <c r="T34" s="111" t="s">
        <v>50</v>
      </c>
      <c r="U34" s="112" t="s">
        <v>54</v>
      </c>
      <c r="AA34" s="31" t="s">
        <v>26</v>
      </c>
      <c r="AB34" s="206">
        <v>2.5000000000000001E-3</v>
      </c>
      <c r="AC34" s="207"/>
      <c r="AD34" s="207"/>
      <c r="AE34" s="207"/>
      <c r="AF34" s="207"/>
      <c r="AG34" s="207"/>
      <c r="AH34" s="207"/>
      <c r="AI34" s="207"/>
      <c r="AJ34" s="208"/>
    </row>
    <row r="35" spans="4:37" ht="16.2" thickBot="1" x14ac:dyDescent="0.35">
      <c r="D35" s="6" t="s">
        <v>7</v>
      </c>
      <c r="E35" s="9">
        <v>2041</v>
      </c>
      <c r="F35" s="141">
        <f>F34-'Area 2010_34'!$E$6*$AI$8</f>
        <v>3.3775282684544847</v>
      </c>
      <c r="G35" s="141">
        <f>G34-'Area 2010_34'!$F$6*$AI$20</f>
        <v>1.2686684045142202</v>
      </c>
      <c r="H35" s="14" t="s">
        <v>82</v>
      </c>
      <c r="I35" s="111" t="s">
        <v>50</v>
      </c>
      <c r="J35" s="112" t="s">
        <v>51</v>
      </c>
      <c r="N35" s="15" t="s">
        <v>14</v>
      </c>
      <c r="O35" s="7" t="s">
        <v>15</v>
      </c>
      <c r="P35" s="16">
        <v>2042</v>
      </c>
      <c r="Q35" s="143">
        <v>6.9024668922716987</v>
      </c>
      <c r="R35" s="143">
        <v>13.646292475415027</v>
      </c>
      <c r="S35" s="15" t="s">
        <v>8</v>
      </c>
      <c r="T35" s="111" t="s">
        <v>50</v>
      </c>
      <c r="U35" s="112" t="s">
        <v>54</v>
      </c>
      <c r="AA35" s="31" t="s">
        <v>27</v>
      </c>
      <c r="AB35" s="210">
        <v>5.0000000000000001E-3</v>
      </c>
      <c r="AC35" s="211"/>
      <c r="AD35" s="211"/>
      <c r="AE35" s="211"/>
      <c r="AF35" s="211"/>
      <c r="AG35" s="211"/>
      <c r="AH35" s="211"/>
      <c r="AI35" s="211"/>
      <c r="AJ35" s="212"/>
    </row>
    <row r="36" spans="4:37" ht="16.2" thickTop="1" x14ac:dyDescent="0.3">
      <c r="D36" s="6" t="s">
        <v>7</v>
      </c>
      <c r="E36" s="9">
        <v>2042</v>
      </c>
      <c r="F36" s="141">
        <f>F35-'Area 2010_34'!$E$6*$AI$8</f>
        <v>3.3683849867315434</v>
      </c>
      <c r="G36" s="141">
        <f>G35-'Area 2010_34'!$F$6*$AI$20</f>
        <v>1.2652340016866235</v>
      </c>
      <c r="H36" s="14" t="s">
        <v>82</v>
      </c>
      <c r="I36" s="111" t="s">
        <v>50</v>
      </c>
      <c r="J36" s="112" t="s">
        <v>51</v>
      </c>
      <c r="N36" s="15" t="s">
        <v>14</v>
      </c>
      <c r="O36" s="7" t="s">
        <v>15</v>
      </c>
      <c r="P36" s="16">
        <v>2043</v>
      </c>
      <c r="Q36" s="143">
        <v>7.1116325556738715</v>
      </c>
      <c r="R36" s="143">
        <v>14.059816489821543</v>
      </c>
      <c r="S36" s="15" t="s">
        <v>8</v>
      </c>
      <c r="T36" s="111" t="s">
        <v>50</v>
      </c>
      <c r="U36" s="112" t="s">
        <v>54</v>
      </c>
      <c r="AA36" s="32" t="s">
        <v>28</v>
      </c>
      <c r="AB36" s="27">
        <f>AB32*SUM('Area 2010_12'!$E$6:$F$17)*1000</f>
        <v>216.82237027944768</v>
      </c>
      <c r="AC36" s="28">
        <f>AC32*SUM('Area 2010_12'!$E$6:$F$17)*1000</f>
        <v>216.82237027944768</v>
      </c>
      <c r="AD36" s="28">
        <f>AD32*SUM('Area 2010_12'!$E$6:$F$17)*1000</f>
        <v>189.66725030374752</v>
      </c>
      <c r="AE36" s="28">
        <f>AE32*SUM('Area 2010_12'!$E$6:$F$17)*1000</f>
        <v>189.66725030374752</v>
      </c>
      <c r="AF36" s="28">
        <f>AF32*SUM('Area 2010_12'!$E$6:$F$17)*1000</f>
        <v>189.66725030374752</v>
      </c>
      <c r="AG36" s="28">
        <f>AG32*SUM('Area 2010_12'!$E$6:$F$17)*1000</f>
        <v>189.66725030374752</v>
      </c>
      <c r="AH36" s="28">
        <f>AH32*SUM('Area 2010_12'!$E$6:$F$17)*1000</f>
        <v>189.66725030374752</v>
      </c>
      <c r="AI36" s="28">
        <f>AI32*SUM('Area 2010_12'!$E$6:$F$17)*1000</f>
        <v>189.66725030374752</v>
      </c>
      <c r="AJ36" s="29">
        <f>AJ32*SUM('Area 2010_12'!$E$6:$F$17)*1000</f>
        <v>189.66725030374752</v>
      </c>
    </row>
    <row r="37" spans="4:37" ht="15.6" x14ac:dyDescent="0.3">
      <c r="D37" s="6" t="s">
        <v>7</v>
      </c>
      <c r="E37" s="9">
        <v>2043</v>
      </c>
      <c r="F37" s="141">
        <f>F36-'Area 2010_34'!$E$6*$AI$8</f>
        <v>3.3592417050086021</v>
      </c>
      <c r="G37" s="141">
        <f>G36-'Area 2010_34'!$F$6*$AI$20</f>
        <v>1.2617995988590267</v>
      </c>
      <c r="H37" s="14" t="s">
        <v>82</v>
      </c>
      <c r="I37" s="111" t="s">
        <v>50</v>
      </c>
      <c r="J37" s="112" t="s">
        <v>51</v>
      </c>
      <c r="N37" s="15" t="s">
        <v>14</v>
      </c>
      <c r="O37" s="7" t="s">
        <v>15</v>
      </c>
      <c r="P37" s="16">
        <v>2044</v>
      </c>
      <c r="Q37" s="143">
        <v>7.3207982190760452</v>
      </c>
      <c r="R37" s="143">
        <v>14.473340504228059</v>
      </c>
      <c r="S37" s="15" t="s">
        <v>8</v>
      </c>
      <c r="T37" s="111" t="s">
        <v>50</v>
      </c>
      <c r="U37" s="112" t="s">
        <v>54</v>
      </c>
      <c r="AA37" s="30" t="s">
        <v>29</v>
      </c>
      <c r="AB37" s="213">
        <f>AB33*SUM('Area 2010_12'!$E$6:$F$17)*1000</f>
        <v>75.866900121498986</v>
      </c>
      <c r="AC37" s="214"/>
      <c r="AD37" s="214"/>
      <c r="AE37" s="214"/>
      <c r="AF37" s="214"/>
      <c r="AG37" s="214"/>
      <c r="AH37" s="214"/>
      <c r="AI37" s="214"/>
      <c r="AJ37" s="215"/>
    </row>
    <row r="38" spans="4:37" ht="15.6" x14ac:dyDescent="0.3">
      <c r="D38" s="6" t="s">
        <v>7</v>
      </c>
      <c r="E38" s="9">
        <v>2044</v>
      </c>
      <c r="F38" s="141">
        <f>F37-'Area 2010_34'!$E$6*$AI$8</f>
        <v>3.3500984232856608</v>
      </c>
      <c r="G38" s="141">
        <f>G37-'Area 2010_34'!$F$6*$AI$20</f>
        <v>1.2583651960314299</v>
      </c>
      <c r="H38" s="14" t="s">
        <v>82</v>
      </c>
      <c r="I38" s="111" t="s">
        <v>50</v>
      </c>
      <c r="J38" s="112" t="s">
        <v>51</v>
      </c>
      <c r="N38" s="15" t="s">
        <v>14</v>
      </c>
      <c r="O38" s="7" t="s">
        <v>15</v>
      </c>
      <c r="P38" s="16">
        <v>2045</v>
      </c>
      <c r="Q38" s="143">
        <v>7.5299638824782189</v>
      </c>
      <c r="R38" s="143">
        <v>14.886864518634573</v>
      </c>
      <c r="S38" s="15" t="s">
        <v>8</v>
      </c>
      <c r="T38" s="111" t="s">
        <v>50</v>
      </c>
      <c r="U38" s="112" t="s">
        <v>54</v>
      </c>
      <c r="AA38" s="31" t="s">
        <v>30</v>
      </c>
      <c r="AB38" s="213">
        <f>AB34*SUM('Area 2010_12'!$E$6:$F$17)*1000</f>
        <v>189.66725030374749</v>
      </c>
      <c r="AC38" s="214"/>
      <c r="AD38" s="214"/>
      <c r="AE38" s="214"/>
      <c r="AF38" s="214"/>
      <c r="AG38" s="214"/>
      <c r="AH38" s="214"/>
      <c r="AI38" s="214"/>
      <c r="AJ38" s="215"/>
    </row>
    <row r="39" spans="4:37" ht="16.2" thickBot="1" x14ac:dyDescent="0.35">
      <c r="D39" s="6" t="s">
        <v>7</v>
      </c>
      <c r="E39" s="9">
        <v>2045</v>
      </c>
      <c r="F39" s="141">
        <f>F38-'Area 2010_34'!$E$6*$AI$8</f>
        <v>3.3409551415627194</v>
      </c>
      <c r="G39" s="141">
        <f>G38-'Area 2010_34'!$F$6*$AI$20</f>
        <v>1.2549307932038332</v>
      </c>
      <c r="H39" s="14" t="s">
        <v>82</v>
      </c>
      <c r="I39" s="111" t="s">
        <v>50</v>
      </c>
      <c r="J39" s="112" t="s">
        <v>51</v>
      </c>
      <c r="N39" s="15" t="s">
        <v>14</v>
      </c>
      <c r="O39" s="7" t="s">
        <v>15</v>
      </c>
      <c r="P39" s="16">
        <v>2046</v>
      </c>
      <c r="Q39" s="143">
        <v>7.7391295458803917</v>
      </c>
      <c r="R39" s="143">
        <v>15.300388533041088</v>
      </c>
      <c r="S39" s="15" t="s">
        <v>8</v>
      </c>
      <c r="T39" s="111" t="s">
        <v>50</v>
      </c>
      <c r="U39" s="112" t="s">
        <v>54</v>
      </c>
      <c r="AA39" s="33" t="s">
        <v>31</v>
      </c>
      <c r="AB39" s="216">
        <f>AB35*SUM('Area 2010_12'!$E$6:$F$17)*1000</f>
        <v>379.33450060749499</v>
      </c>
      <c r="AC39" s="217"/>
      <c r="AD39" s="217"/>
      <c r="AE39" s="217"/>
      <c r="AF39" s="217"/>
      <c r="AG39" s="217"/>
      <c r="AH39" s="217"/>
      <c r="AI39" s="217"/>
      <c r="AJ39" s="218"/>
    </row>
    <row r="40" spans="4:37" ht="15" thickTop="1" x14ac:dyDescent="0.3">
      <c r="D40" s="6" t="s">
        <v>7</v>
      </c>
      <c r="E40" s="9">
        <v>2046</v>
      </c>
      <c r="F40" s="141">
        <f>F39-'Area 2010_34'!$E$6*$AJ$8</f>
        <v>3.3318118598397781</v>
      </c>
      <c r="G40" s="141">
        <f>G39-'Area 2010_34'!$F$6*$AJ$20</f>
        <v>1.2514963903762364</v>
      </c>
      <c r="H40" s="14" t="s">
        <v>82</v>
      </c>
      <c r="I40" s="111" t="s">
        <v>50</v>
      </c>
      <c r="J40" s="112" t="s">
        <v>51</v>
      </c>
      <c r="N40" s="15" t="s">
        <v>14</v>
      </c>
      <c r="O40" s="7" t="s">
        <v>15</v>
      </c>
      <c r="P40" s="16">
        <v>2047</v>
      </c>
      <c r="Q40" s="143">
        <v>7.9482952092825645</v>
      </c>
      <c r="R40" s="143">
        <v>15.713912547447604</v>
      </c>
      <c r="S40" s="15" t="s">
        <v>8</v>
      </c>
      <c r="T40" s="111" t="s">
        <v>50</v>
      </c>
      <c r="U40" s="112" t="s">
        <v>54</v>
      </c>
    </row>
    <row r="41" spans="4:37" x14ac:dyDescent="0.3">
      <c r="D41" s="6" t="s">
        <v>7</v>
      </c>
      <c r="E41" s="9">
        <v>2047</v>
      </c>
      <c r="F41" s="141">
        <f>F40-'Area 2010_34'!$E$6*$AJ$8</f>
        <v>3.3226685781168368</v>
      </c>
      <c r="G41" s="141">
        <f>G40-'Area 2010_34'!$F$6*$AJ$20</f>
        <v>1.2480619875486396</v>
      </c>
      <c r="H41" s="14" t="s">
        <v>82</v>
      </c>
      <c r="I41" s="111" t="s">
        <v>50</v>
      </c>
      <c r="J41" s="112" t="s">
        <v>51</v>
      </c>
      <c r="N41" s="15" t="s">
        <v>14</v>
      </c>
      <c r="O41" s="7" t="s">
        <v>15</v>
      </c>
      <c r="P41" s="16">
        <v>2048</v>
      </c>
      <c r="Q41" s="143">
        <v>8.1574608816847398</v>
      </c>
      <c r="R41" s="143">
        <v>16.127436561854118</v>
      </c>
      <c r="S41" s="15" t="s">
        <v>8</v>
      </c>
      <c r="T41" s="111" t="s">
        <v>50</v>
      </c>
      <c r="U41" s="112" t="s">
        <v>54</v>
      </c>
    </row>
    <row r="42" spans="4:37" x14ac:dyDescent="0.3">
      <c r="D42" s="6" t="s">
        <v>7</v>
      </c>
      <c r="E42" s="9">
        <v>2048</v>
      </c>
      <c r="F42" s="141">
        <f>F41-'Area 2010_34'!$E$6*$AJ$8</f>
        <v>3.3135252963938955</v>
      </c>
      <c r="G42" s="141">
        <f>G41-'Area 2010_34'!$F$6*$AJ$20</f>
        <v>1.2446275847210428</v>
      </c>
      <c r="H42" s="14" t="s">
        <v>82</v>
      </c>
      <c r="I42" s="111" t="s">
        <v>50</v>
      </c>
      <c r="J42" s="112" t="s">
        <v>51</v>
      </c>
      <c r="N42" s="15" t="s">
        <v>14</v>
      </c>
      <c r="O42" s="7" t="s">
        <v>15</v>
      </c>
      <c r="P42" s="16">
        <v>2049</v>
      </c>
      <c r="Q42" s="143">
        <v>8.3666265360869119</v>
      </c>
      <c r="R42" s="143">
        <v>16.540960576260638</v>
      </c>
      <c r="S42" s="15" t="s">
        <v>8</v>
      </c>
      <c r="T42" s="111" t="s">
        <v>50</v>
      </c>
      <c r="U42" s="112" t="s">
        <v>54</v>
      </c>
    </row>
    <row r="43" spans="4:37" x14ac:dyDescent="0.3">
      <c r="D43" s="6" t="s">
        <v>7</v>
      </c>
      <c r="E43" s="9">
        <v>2049</v>
      </c>
      <c r="F43" s="141">
        <f>F42-'Area 2010_34'!$E$6*$AJ$8</f>
        <v>3.3043820146709542</v>
      </c>
      <c r="G43" s="141">
        <f>G42-'Area 2010_34'!$F$6*$AJ$20</f>
        <v>1.2411931818934461</v>
      </c>
      <c r="H43" s="14" t="s">
        <v>82</v>
      </c>
      <c r="I43" s="111" t="s">
        <v>50</v>
      </c>
      <c r="J43" s="112" t="s">
        <v>51</v>
      </c>
      <c r="N43" s="15" t="s">
        <v>14</v>
      </c>
      <c r="O43" s="7" t="s">
        <v>15</v>
      </c>
      <c r="P43" s="16">
        <v>2050</v>
      </c>
      <c r="Q43" s="143">
        <v>8.5757921994890847</v>
      </c>
      <c r="R43" s="143">
        <v>16.95448459066715</v>
      </c>
      <c r="S43" s="15" t="s">
        <v>8</v>
      </c>
      <c r="T43" s="111" t="s">
        <v>50</v>
      </c>
      <c r="U43" s="112" t="s">
        <v>54</v>
      </c>
      <c r="AA43" s="192" t="s">
        <v>45</v>
      </c>
      <c r="AB43" s="192"/>
      <c r="AC43" s="192"/>
      <c r="AD43" s="192"/>
      <c r="AE43" s="192"/>
      <c r="AF43" s="192"/>
      <c r="AG43" s="192"/>
      <c r="AH43" s="192"/>
      <c r="AI43" s="192"/>
      <c r="AJ43" s="192"/>
    </row>
    <row r="44" spans="4:37" ht="15" thickBot="1" x14ac:dyDescent="0.35">
      <c r="D44" s="6" t="s">
        <v>7</v>
      </c>
      <c r="E44" s="9">
        <v>2050</v>
      </c>
      <c r="F44" s="141">
        <f>F43-'Area 2010_34'!$E$6*$AJ$8</f>
        <v>3.2952387329480128</v>
      </c>
      <c r="G44" s="141">
        <f>G43-'Area 2010_34'!$F$6*$AJ$20</f>
        <v>1.2377587790658493</v>
      </c>
      <c r="H44" s="14" t="s">
        <v>82</v>
      </c>
      <c r="I44" s="111" t="s">
        <v>50</v>
      </c>
      <c r="J44" s="112" t="s">
        <v>51</v>
      </c>
      <c r="M44" s="15"/>
      <c r="N44" s="15" t="s">
        <v>14</v>
      </c>
      <c r="O44" s="7" t="s">
        <v>15</v>
      </c>
      <c r="P44" s="16">
        <v>2012</v>
      </c>
      <c r="Q44" s="143">
        <v>0.48059558107657602</v>
      </c>
      <c r="R44" s="143">
        <v>0.88126624992965918</v>
      </c>
      <c r="S44" s="15" t="s">
        <v>9</v>
      </c>
      <c r="T44" s="111" t="s">
        <v>50</v>
      </c>
      <c r="U44" s="112" t="s">
        <v>54</v>
      </c>
      <c r="AA44" s="80">
        <v>2010</v>
      </c>
      <c r="AB44" s="80">
        <v>2012</v>
      </c>
      <c r="AC44" s="80">
        <v>2015</v>
      </c>
      <c r="AD44" s="80">
        <v>2020</v>
      </c>
      <c r="AE44" s="80">
        <v>2025</v>
      </c>
      <c r="AF44" s="80">
        <v>2030</v>
      </c>
      <c r="AG44" s="80">
        <v>2035</v>
      </c>
      <c r="AH44" s="80">
        <v>2040</v>
      </c>
      <c r="AI44" s="80">
        <v>2045</v>
      </c>
      <c r="AJ44" s="80">
        <v>2050</v>
      </c>
    </row>
    <row r="45" spans="4:37" ht="15" thickTop="1" x14ac:dyDescent="0.3">
      <c r="D45" s="6" t="s">
        <v>7</v>
      </c>
      <c r="E45" s="9">
        <v>2011</v>
      </c>
      <c r="F45" s="141">
        <f>'Area 2010_34'!$E$7-'Area 2010_34'!$E$7*$AB$9</f>
        <v>2.7475696054366296</v>
      </c>
      <c r="G45" s="141">
        <f>'Area 2010_34'!$F$7-'Area 2010_34'!$F$7*$AB$21</f>
        <v>1.0320431009200979</v>
      </c>
      <c r="H45" s="14" t="s">
        <v>83</v>
      </c>
      <c r="I45" s="111" t="s">
        <v>50</v>
      </c>
      <c r="J45" s="112" t="s">
        <v>51</v>
      </c>
      <c r="M45" s="15"/>
      <c r="N45" s="15" t="s">
        <v>14</v>
      </c>
      <c r="O45" s="7" t="s">
        <v>15</v>
      </c>
      <c r="P45" s="16">
        <v>2013</v>
      </c>
      <c r="Q45" s="143">
        <v>0.64079409610210103</v>
      </c>
      <c r="R45" s="143">
        <v>1.17502166658188</v>
      </c>
      <c r="S45" s="15" t="s">
        <v>9</v>
      </c>
      <c r="T45" s="111" t="s">
        <v>50</v>
      </c>
      <c r="U45" s="112" t="s">
        <v>54</v>
      </c>
      <c r="X45" s="193" t="s">
        <v>57</v>
      </c>
      <c r="Y45" s="195" t="s">
        <v>19</v>
      </c>
      <c r="Z45" s="50" t="s">
        <v>17</v>
      </c>
      <c r="AA45" s="117">
        <f>SUM('Area 2010_34'!E6:E7)</f>
        <v>6.4112162728555813</v>
      </c>
      <c r="AB45" s="118">
        <f>AA45-('Area 2010_34'!$E$6*BuildingProfile_34!AB$8*(AB$68-AA$68)+'Area 2010_34'!$E$7*(BuildingProfile_34!AB$9*(AB$68-AA$68)))</f>
        <v>6.3817246780004453</v>
      </c>
      <c r="AC45" s="119">
        <f>AB45-('Area 2010_34'!$E$6*BuildingProfile_34!AC$8*(AC$68-AB$68)+'Area 2010_34'!$E$7*(BuildingProfile_34!AC$9*(AC$68-AB$68)))</f>
        <v>6.3374872857177422</v>
      </c>
      <c r="AD45" s="119">
        <f>AC45-('Area 2010_34'!$E$6*BuildingProfile_34!AD$8*(AD$68-AC$68)+'Area 2010_34'!$E$7*(BuildingProfile_34!AD$9*(AD$68-AC$68)))</f>
        <v>6.2573470823070476</v>
      </c>
      <c r="AE45" s="119">
        <f>AD45-('Area 2010_34'!$E$6*BuildingProfile_34!AE$8*(AE$68-AD$68)+'Area 2010_34'!$E$7*(BuildingProfile_34!AE$9*(AE$68-AD$68)))</f>
        <v>6.177206878896353</v>
      </c>
      <c r="AF45" s="119">
        <f>AE45-('Area 2010_34'!$E$6*BuildingProfile_34!AF$8*(AF$68-AE$68)+'Area 2010_34'!$E$7*(BuildingProfile_34!AF$9*(AF$68-AE$68)))</f>
        <v>6.0970666754856584</v>
      </c>
      <c r="AG45" s="119">
        <f>AF45-('Area 2010_34'!$E$6*BuildingProfile_34!AG$8*(AG$68-AF$68)+'Area 2010_34'!$E$7*(BuildingProfile_34!AG$9*(AG$68-AF$68)))</f>
        <v>6.0169264720749638</v>
      </c>
      <c r="AH45" s="119">
        <f>AG45-('Area 2010_34'!$E$6*BuildingProfile_34!AH$8*(AH$68-AG$68)+'Area 2010_34'!$E$7*(BuildingProfile_34!AH$9*(AH$68-AG$68)))</f>
        <v>5.9367862686642692</v>
      </c>
      <c r="AI45" s="119">
        <f>AH45-('Area 2010_34'!$E$6*BuildingProfile_34!AI$8*(AI$68-AH$68)+'Area 2010_34'!$E$7*(BuildingProfile_34!AI$9*(AI$68-AH$68)))</f>
        <v>5.8566460652535746</v>
      </c>
      <c r="AJ45" s="120">
        <f>AI45-('Area 2010_34'!$E$6*BuildingProfile_34!AJ$8*(AJ$68-AI$68)+'Area 2010_34'!$E$7*(BuildingProfile_34!AJ$9*(AJ$68-AI$68)))</f>
        <v>5.77650586184288</v>
      </c>
      <c r="AK45" s="96">
        <f>(AA45-AJ45)/AA45</f>
        <v>9.899999999999981E-2</v>
      </c>
    </row>
    <row r="46" spans="4:37" x14ac:dyDescent="0.3">
      <c r="D46" s="6" t="s">
        <v>7</v>
      </c>
      <c r="E46" s="9">
        <v>2012</v>
      </c>
      <c r="F46" s="141">
        <f>F45-'Area 2010_34'!$E$7*$AB$9</f>
        <v>2.7412356271941678</v>
      </c>
      <c r="G46" s="141">
        <f>G45-'Area 2010_34'!$F$7*$AB$21</f>
        <v>1.0296639296941621</v>
      </c>
      <c r="H46" s="14" t="s">
        <v>83</v>
      </c>
      <c r="I46" s="111" t="s">
        <v>50</v>
      </c>
      <c r="J46" s="112" t="s">
        <v>51</v>
      </c>
      <c r="M46" s="15"/>
      <c r="N46" s="15" t="s">
        <v>14</v>
      </c>
      <c r="O46" s="7" t="s">
        <v>15</v>
      </c>
      <c r="P46" s="16">
        <v>2014</v>
      </c>
      <c r="Q46" s="143">
        <v>0.80099262012762629</v>
      </c>
      <c r="R46" s="143">
        <v>1.4687770832160987</v>
      </c>
      <c r="S46" s="15" t="s">
        <v>9</v>
      </c>
      <c r="T46" s="111" t="s">
        <v>50</v>
      </c>
      <c r="U46" s="112" t="s">
        <v>54</v>
      </c>
      <c r="X46" s="183"/>
      <c r="Y46" s="186"/>
      <c r="Z46" s="53" t="s">
        <v>16</v>
      </c>
      <c r="AA46" s="121">
        <f>SUM('Area 2010_34'!E8:E9)</f>
        <v>12.782611326625101</v>
      </c>
      <c r="AB46" s="122">
        <f>AA46-('Area 2010_34'!$E$8*BuildingProfile_34!AB$10*(AB$68-AA$68)+'Area 2010_34'!$E$9*(BuildingProfile_34!AB$11*(AB$68-AA$68)))</f>
        <v>12.723811314522626</v>
      </c>
      <c r="AC46" s="123">
        <f>AB46-('Area 2010_34'!$E$8*BuildingProfile_34!AC$10*(AC$68-AB$68)+'Area 2010_34'!$E$9*(BuildingProfile_34!AC$11*(AC$68-AB$68)))</f>
        <v>12.635611296368912</v>
      </c>
      <c r="AD46" s="123">
        <f>AC46-('Area 2010_34'!$E$8*BuildingProfile_34!AD$10*(AD$68-AC$68)+'Area 2010_34'!$E$9*(BuildingProfile_34!AD$11*(AD$68-AC$68)))</f>
        <v>12.475828654786099</v>
      </c>
      <c r="AE46" s="123">
        <f>AD46-('Area 2010_34'!$E$8*BuildingProfile_34!AE$10*(AE$68-AD$68)+'Area 2010_34'!$E$9*(BuildingProfile_34!AE$11*(AE$68-AD$68)))</f>
        <v>12.316046013203286</v>
      </c>
      <c r="AF46" s="123">
        <f>AE46-('Area 2010_34'!$E$8*BuildingProfile_34!AF$10*(AF$68-AE$68)+'Area 2010_34'!$E$9*(BuildingProfile_34!AF$11*(AF$68-AE$68)))</f>
        <v>12.156263371620472</v>
      </c>
      <c r="AG46" s="123">
        <f>AF46-('Area 2010_34'!$E$8*BuildingProfile_34!AG$10*(AG$68-AF$68)+'Area 2010_34'!$E$9*(BuildingProfile_34!AG$11*(AG$68-AF$68)))</f>
        <v>11.996480730037659</v>
      </c>
      <c r="AH46" s="123">
        <f>AG46-('Area 2010_34'!$E$8*BuildingProfile_34!AH$10*(AH$68-AG$68)+'Area 2010_34'!$E$9*(BuildingProfile_34!AH$11*(AH$68-AG$68)))</f>
        <v>11.836698088454845</v>
      </c>
      <c r="AI46" s="123">
        <f>AH46-('Area 2010_34'!$E$8*BuildingProfile_34!AI$10*(AI$68-AH$68)+'Area 2010_34'!$E$9*(BuildingProfile_34!AI$11*(AI$68-AH$68)))</f>
        <v>11.676915446872032</v>
      </c>
      <c r="AJ46" s="124">
        <f>AI46-('Area 2010_34'!$E$8*BuildingProfile_34!AJ$10*(AJ$68-AI$68)+'Area 2010_34'!$E$9*(BuildingProfile_34!AJ$11*(AJ$68-AI$68)))</f>
        <v>11.517132805289219</v>
      </c>
      <c r="AK46" s="96">
        <f t="shared" ref="AK46:AK56" si="0">(AA46-AJ46)/AA46</f>
        <v>9.8999999999999824E-2</v>
      </c>
    </row>
    <row r="47" spans="4:37" ht="15" thickBot="1" x14ac:dyDescent="0.35">
      <c r="D47" s="6" t="s">
        <v>7</v>
      </c>
      <c r="E47" s="9">
        <v>2013</v>
      </c>
      <c r="F47" s="141">
        <f>F46-'Area 2010_34'!$E$7*$AC$9</f>
        <v>2.734901648951706</v>
      </c>
      <c r="G47" s="141">
        <f>G46-'Area 2010_34'!$F$7*$AC$21</f>
        <v>1.0272847584682263</v>
      </c>
      <c r="H47" s="14" t="s">
        <v>83</v>
      </c>
      <c r="I47" s="111" t="s">
        <v>50</v>
      </c>
      <c r="J47" s="112" t="s">
        <v>51</v>
      </c>
      <c r="M47" s="15"/>
      <c r="N47" s="15" t="s">
        <v>14</v>
      </c>
      <c r="O47" s="7" t="s">
        <v>15</v>
      </c>
      <c r="P47" s="16">
        <v>2015</v>
      </c>
      <c r="Q47" s="143">
        <v>0.96119114415315154</v>
      </c>
      <c r="R47" s="143">
        <v>1.7625324998593181</v>
      </c>
      <c r="S47" s="15" t="s">
        <v>9</v>
      </c>
      <c r="T47" s="111" t="s">
        <v>50</v>
      </c>
      <c r="U47" s="112" t="s">
        <v>54</v>
      </c>
      <c r="X47" s="183"/>
      <c r="Y47" s="187"/>
      <c r="Z47" s="48" t="s">
        <v>18</v>
      </c>
      <c r="AA47" s="125">
        <f>SUM('Area 2010_34'!E10:E11)</f>
        <v>152.62141023595939</v>
      </c>
      <c r="AB47" s="126">
        <f>AA47-('Area 2010_34'!$E$10*BuildingProfile_34!AB$12*(AB$68-AA$68)+'Area 2010_34'!$E$11*(BuildingProfile_34!AB$13*(AB$68-AA$68)))</f>
        <v>151.91935174887396</v>
      </c>
      <c r="AC47" s="127">
        <f>AB47-('Area 2010_34'!$E$10*BuildingProfile_34!AC$12*(AC$68-AB$68)+'Area 2010_34'!$E$11*(BuildingProfile_34!AC$13*(AC$68-AB$68)))</f>
        <v>150.86626401824586</v>
      </c>
      <c r="AD47" s="127">
        <f>AC47-('Area 2010_34'!$E$10*BuildingProfile_34!AD$12*(AD$68-AC$68)+'Area 2010_34'!$E$11*(BuildingProfile_34!AD$13*(AD$68-AC$68)))</f>
        <v>148.95849639029638</v>
      </c>
      <c r="AE47" s="127">
        <f>AD47-('Area 2010_34'!$E$10*BuildingProfile_34!AE$12*(AE$68-AD$68)+'Area 2010_34'!$E$11*(BuildingProfile_34!AE$13*(AE$68-AD$68)))</f>
        <v>147.05072876234689</v>
      </c>
      <c r="AF47" s="127">
        <f>AE47-('Area 2010_34'!$E$10*BuildingProfile_34!AF$12*(AF$68-AE$68)+'Area 2010_34'!$E$11*(BuildingProfile_34!AF$13*(AF$68-AE$68)))</f>
        <v>145.14296113439741</v>
      </c>
      <c r="AG47" s="127">
        <f>AF47-('Area 2010_34'!$E$10*BuildingProfile_34!AG$12*(AG$68-AF$68)+'Area 2010_34'!$E$11*(BuildingProfile_34!AG$13*(AG$68-AF$68)))</f>
        <v>143.23519350644793</v>
      </c>
      <c r="AH47" s="127">
        <f>AG47-('Area 2010_34'!$E$10*BuildingProfile_34!AH$12*(AH$68-AG$68)+'Area 2010_34'!$E$11*(BuildingProfile_34!AH$13*(AH$68-AG$68)))</f>
        <v>141.32742587849845</v>
      </c>
      <c r="AI47" s="127">
        <f>AH47-('Area 2010_34'!$E$10*BuildingProfile_34!AI$12*(AI$68-AH$68)+'Area 2010_34'!$E$11*(BuildingProfile_34!AI$13*(AI$68-AH$68)))</f>
        <v>139.41965825054896</v>
      </c>
      <c r="AJ47" s="128">
        <f>AI47-('Area 2010_34'!$E$10*BuildingProfile_34!AJ$12*(AJ$68-AI$68)+'Area 2010_34'!$E$11*(BuildingProfile_34!AJ$13*(AJ$68-AI$68)))</f>
        <v>137.51189062259948</v>
      </c>
      <c r="AK47" s="96">
        <f>(AA47-AJ47)/AA47</f>
        <v>9.8999999999999533E-2</v>
      </c>
    </row>
    <row r="48" spans="4:37" x14ac:dyDescent="0.3">
      <c r="D48" s="6" t="s">
        <v>7</v>
      </c>
      <c r="E48" s="9">
        <v>2014</v>
      </c>
      <c r="F48" s="141">
        <f>F47-'Area 2010_34'!$E$7*$AC$9</f>
        <v>2.7285676707092441</v>
      </c>
      <c r="G48" s="141">
        <f>G47-'Area 2010_34'!$F$7*$AC$21</f>
        <v>1.0249055872422905</v>
      </c>
      <c r="H48" s="14" t="s">
        <v>83</v>
      </c>
      <c r="I48" s="111" t="s">
        <v>50</v>
      </c>
      <c r="J48" s="112" t="s">
        <v>51</v>
      </c>
      <c r="M48" s="15"/>
      <c r="N48" s="15" t="s">
        <v>14</v>
      </c>
      <c r="O48" s="7" t="s">
        <v>15</v>
      </c>
      <c r="P48" s="16">
        <v>2016</v>
      </c>
      <c r="Q48" s="143">
        <v>1.1213896681786768</v>
      </c>
      <c r="R48" s="143">
        <v>2.0562879165025381</v>
      </c>
      <c r="S48" s="15" t="s">
        <v>9</v>
      </c>
      <c r="T48" s="111" t="s">
        <v>50</v>
      </c>
      <c r="U48" s="112" t="s">
        <v>54</v>
      </c>
      <c r="X48" s="183"/>
      <c r="Y48" s="185" t="s">
        <v>20</v>
      </c>
      <c r="Z48" s="51" t="s">
        <v>17</v>
      </c>
      <c r="AA48" s="129">
        <f>SUM('Area 2010_34'!E12:E13)</f>
        <v>30.677848547717847</v>
      </c>
      <c r="AB48" s="130">
        <f>AA48-('Area 2010_34'!$E$12*BuildingProfile_34!AB$14*(AB$68-AA$68)+'Area 2010_34'!$E$13*(BuildingProfile_34!AB$15*(AB$68-AA$68)))</f>
        <v>30.536730444398344</v>
      </c>
      <c r="AC48" s="131">
        <f>AB48-('Area 2010_34'!$E$12*BuildingProfile_34!AC$14*(AC$68-AB$68)+'Area 2010_34'!$E$13*(BuildingProfile_34!AC$15*(AC$68-AB$68)))</f>
        <v>30.325053289419092</v>
      </c>
      <c r="AD48" s="131">
        <f>AC48-('Area 2010_34'!$E$12*BuildingProfile_34!AD$14*(AD$68-AC$68)+'Area 2010_34'!$E$13*(BuildingProfile_34!AD$15*(AD$68-AC$68)))</f>
        <v>29.941580182572618</v>
      </c>
      <c r="AE48" s="131">
        <f>AD48-('Area 2010_34'!$E$12*BuildingProfile_34!AE$14*(AE$68-AD$68)+'Area 2010_34'!$E$13*(BuildingProfile_34!AE$15*(AE$68-AD$68)))</f>
        <v>29.558107075726145</v>
      </c>
      <c r="AF48" s="131">
        <f>AE48-('Area 2010_34'!$E$12*BuildingProfile_34!AF$14*(AF$68-AE$68)+'Area 2010_34'!$E$13*(BuildingProfile_34!AF$15*(AF$68-AE$68)))</f>
        <v>29.174633968879672</v>
      </c>
      <c r="AG48" s="131">
        <f>AF48-('Area 2010_34'!$E$12*BuildingProfile_34!AG$14*(AG$68-AF$68)+'Area 2010_34'!$E$13*(BuildingProfile_34!AG$15*(AG$68-AF$68)))</f>
        <v>28.791160862033198</v>
      </c>
      <c r="AH48" s="131">
        <f>AG48-('Area 2010_34'!$E$12*BuildingProfile_34!AH$14*(AH$68-AG$68)+'Area 2010_34'!$E$13*(BuildingProfile_34!AH$15*(AH$68-AG$68)))</f>
        <v>28.407687755186725</v>
      </c>
      <c r="AI48" s="131">
        <f>AH48-('Area 2010_34'!$E$12*BuildingProfile_34!AI$14*(AI$68-AH$68)+'Area 2010_34'!$E$13*(BuildingProfile_34!AI$15*(AI$68-AH$68)))</f>
        <v>28.024214648340251</v>
      </c>
      <c r="AJ48" s="132">
        <f>AI48-('Area 2010_34'!$E$12*BuildingProfile_34!AJ$14*(AJ$68-AI$68)+'Area 2010_34'!$E$13*(BuildingProfile_34!AJ$15*(AJ$68-AI$68)))</f>
        <v>27.640741541493778</v>
      </c>
      <c r="AK48" s="96">
        <f t="shared" si="0"/>
        <v>9.9000000000000074E-2</v>
      </c>
    </row>
    <row r="49" spans="4:37" x14ac:dyDescent="0.3">
      <c r="D49" s="6" t="s">
        <v>7</v>
      </c>
      <c r="E49" s="9">
        <v>2015</v>
      </c>
      <c r="F49" s="141">
        <f>F48-'Area 2010_34'!$E$7*$AC$9</f>
        <v>2.7222336924667823</v>
      </c>
      <c r="G49" s="141">
        <f>G48-'Area 2010_34'!$F$7*$AC$21</f>
        <v>1.0225264160163547</v>
      </c>
      <c r="H49" s="14" t="s">
        <v>83</v>
      </c>
      <c r="I49" s="111" t="s">
        <v>50</v>
      </c>
      <c r="J49" s="112" t="s">
        <v>51</v>
      </c>
      <c r="M49" s="15"/>
      <c r="N49" s="15" t="s">
        <v>14</v>
      </c>
      <c r="O49" s="7" t="s">
        <v>15</v>
      </c>
      <c r="P49" s="16">
        <v>2017</v>
      </c>
      <c r="Q49" s="143">
        <v>1.2815881922042021</v>
      </c>
      <c r="R49" s="143">
        <v>2.3500433331457575</v>
      </c>
      <c r="S49" s="15" t="s">
        <v>9</v>
      </c>
      <c r="T49" s="111" t="s">
        <v>50</v>
      </c>
      <c r="U49" s="112" t="s">
        <v>54</v>
      </c>
      <c r="X49" s="183"/>
      <c r="Y49" s="186"/>
      <c r="Z49" s="53" t="s">
        <v>16</v>
      </c>
      <c r="AA49" s="121">
        <f>SUM('Area 2010_34'!E14:E15)</f>
        <v>61.16515145228216</v>
      </c>
      <c r="AB49" s="122">
        <f>AA49-('Area 2010_34'!$E$14*BuildingProfile_34!AB$16*(AB$68-AA$68)+'Area 2010_34'!$E$15*(BuildingProfile_34!AB$17*(AB$68-AA$68)))</f>
        <v>60.883791755601663</v>
      </c>
      <c r="AC49" s="123">
        <f>AB49-('Area 2010_34'!$E$14*BuildingProfile_34!AC$16*(AC$68-AB$68)+'Area 2010_34'!$E$15*(BuildingProfile_34!AC$17*(AC$68-AB$68)))</f>
        <v>60.461752210580919</v>
      </c>
      <c r="AD49" s="123">
        <f>AC49-('Area 2010_34'!$E$14*BuildingProfile_34!AD$16*(AD$68-AC$68)+'Area 2010_34'!$E$15*(BuildingProfile_34!AD$17*(AD$68-AC$68)))</f>
        <v>59.697187817427391</v>
      </c>
      <c r="AE49" s="123">
        <f>AD49-('Area 2010_34'!$E$14*BuildingProfile_34!AE$16*(AE$68-AD$68)+'Area 2010_34'!$E$15*(BuildingProfile_34!AE$17*(AE$68-AD$68)))</f>
        <v>58.932623424273864</v>
      </c>
      <c r="AF49" s="123">
        <f>AE49-('Area 2010_34'!$E$14*BuildingProfile_34!AF$16*(AF$68-AE$68)+'Area 2010_34'!$E$15*(BuildingProfile_34!AF$17*(AF$68-AE$68)))</f>
        <v>58.168059031120336</v>
      </c>
      <c r="AG49" s="123">
        <f>AF49-('Area 2010_34'!$E$14*BuildingProfile_34!AG$16*(AG$68-AF$68)+'Area 2010_34'!$E$15*(BuildingProfile_34!AG$17*(AG$68-AF$68)))</f>
        <v>57.403494637966809</v>
      </c>
      <c r="AH49" s="123">
        <f>AG49-('Area 2010_34'!$E$14*BuildingProfile_34!AH$16*(AH$68-AG$68)+'Area 2010_34'!$E$15*(BuildingProfile_34!AH$17*(AH$68-AG$68)))</f>
        <v>56.638930244813281</v>
      </c>
      <c r="AI49" s="123">
        <f>AH49-('Area 2010_34'!$E$14*BuildingProfile_34!AI$16*(AI$68-AH$68)+'Area 2010_34'!$E$15*(BuildingProfile_34!AI$17*(AI$68-AH$68)))</f>
        <v>55.874365851659753</v>
      </c>
      <c r="AJ49" s="124">
        <f>AI49-('Area 2010_34'!$E$14*BuildingProfile_34!AJ$16*(AJ$68-AI$68)+'Area 2010_34'!$E$15*(BuildingProfile_34!AJ$17*(AJ$68-AI$68)))</f>
        <v>55.109801458506226</v>
      </c>
      <c r="AK49" s="96">
        <f t="shared" si="0"/>
        <v>9.9000000000000005E-2</v>
      </c>
    </row>
    <row r="50" spans="4:37" ht="15" thickBot="1" x14ac:dyDescent="0.35">
      <c r="D50" s="6" t="s">
        <v>7</v>
      </c>
      <c r="E50" s="9">
        <v>2016</v>
      </c>
      <c r="F50" s="141">
        <f>F49-'Area 2010_34'!$E$7*$AD$9</f>
        <v>2.7153489335075847</v>
      </c>
      <c r="G50" s="141">
        <f>G49-'Area 2010_34'!$F$7*$AD$21</f>
        <v>1.0199403603359896</v>
      </c>
      <c r="H50" s="14" t="s">
        <v>83</v>
      </c>
      <c r="I50" s="111" t="s">
        <v>50</v>
      </c>
      <c r="J50" s="112" t="s">
        <v>51</v>
      </c>
      <c r="M50" s="15"/>
      <c r="N50" s="15" t="s">
        <v>14</v>
      </c>
      <c r="O50" s="7" t="s">
        <v>15</v>
      </c>
      <c r="P50" s="16">
        <v>2018</v>
      </c>
      <c r="Q50" s="143">
        <v>1.4417867162297273</v>
      </c>
      <c r="R50" s="143">
        <v>2.6437987497889774</v>
      </c>
      <c r="S50" s="15" t="s">
        <v>9</v>
      </c>
      <c r="T50" s="111" t="s">
        <v>50</v>
      </c>
      <c r="U50" s="112" t="s">
        <v>54</v>
      </c>
      <c r="X50" s="194"/>
      <c r="Y50" s="187"/>
      <c r="Z50" s="52" t="s">
        <v>18</v>
      </c>
      <c r="AA50" s="133">
        <f>SUM('Area 2010_34'!E16:E17)</f>
        <v>15.506</v>
      </c>
      <c r="AB50" s="134">
        <f>AA50-('Area 2010_34'!$E$16*BuildingProfile_34!AB$18*(AB$68-AA$68)+'Area 2010_34'!$E$17*(BuildingProfile_34!AB$19*(AB$68-AA$68)))</f>
        <v>15.4346724</v>
      </c>
      <c r="AC50" s="135">
        <f>AB50-('Area 2010_34'!$E$16*BuildingProfile_34!AC$18*(AC$68-AB$68)+'Area 2010_34'!$E$17*(BuildingProfile_34!AC$19*(AC$68-AB$68)))</f>
        <v>15.327681</v>
      </c>
      <c r="AD50" s="135">
        <f>AC50-('Area 2010_34'!$E$16*BuildingProfile_34!AD$18*(AD$68-AC$68)+'Area 2010_34'!$E$17*(BuildingProfile_34!AD$19*(AD$68-AC$68)))</f>
        <v>15.133856</v>
      </c>
      <c r="AE50" s="135">
        <f>AD50-('Area 2010_34'!$E$16*BuildingProfile_34!AE$18*(AE$68-AD$68)+'Area 2010_34'!$E$17*(BuildingProfile_34!AE$19*(AE$68-AD$68)))</f>
        <v>14.940030999999999</v>
      </c>
      <c r="AF50" s="135">
        <f>AE50-('Area 2010_34'!$E$16*BuildingProfile_34!AF$18*(AF$68-AE$68)+'Area 2010_34'!$E$17*(BuildingProfile_34!AF$19*(AF$68-AE$68)))</f>
        <v>14.746205999999999</v>
      </c>
      <c r="AG50" s="135">
        <f>AF50-('Area 2010_34'!$E$16*BuildingProfile_34!AG$18*(AG$68-AF$68)+'Area 2010_34'!$E$17*(BuildingProfile_34!AG$19*(AG$68-AF$68)))</f>
        <v>14.552380999999999</v>
      </c>
      <c r="AH50" s="135">
        <f>AG50-('Area 2010_34'!$E$16*BuildingProfile_34!AH$18*(AH$68-AG$68)+'Area 2010_34'!$E$17*(BuildingProfile_34!AH$19*(AH$68-AG$68)))</f>
        <v>14.358555999999998</v>
      </c>
      <c r="AI50" s="135">
        <f>AH50-('Area 2010_34'!$E$16*BuildingProfile_34!AI$18*(AI$68-AH$68)+'Area 2010_34'!$E$17*(BuildingProfile_34!AI$19*(AI$68-AH$68)))</f>
        <v>14.164730999999998</v>
      </c>
      <c r="AJ50" s="136">
        <f>AI50-('Area 2010_34'!$E$16*BuildingProfile_34!AJ$18*(AJ$68-AI$68)+'Area 2010_34'!$E$17*(BuildingProfile_34!AJ$19*(AJ$68-AI$68)))</f>
        <v>13.970905999999998</v>
      </c>
      <c r="AK50" s="96">
        <f t="shared" si="0"/>
        <v>9.9000000000000171E-2</v>
      </c>
    </row>
    <row r="51" spans="4:37" x14ac:dyDescent="0.3">
      <c r="D51" s="6" t="s">
        <v>7</v>
      </c>
      <c r="E51" s="9">
        <v>2017</v>
      </c>
      <c r="F51" s="141">
        <f>F50-'Area 2010_34'!$E$7*$AD$9</f>
        <v>2.7084641745483871</v>
      </c>
      <c r="G51" s="141">
        <f>G50-'Area 2010_34'!$F$7*$AD$21</f>
        <v>1.0173543046556244</v>
      </c>
      <c r="H51" s="14" t="s">
        <v>83</v>
      </c>
      <c r="I51" s="111" t="s">
        <v>50</v>
      </c>
      <c r="J51" s="112" t="s">
        <v>51</v>
      </c>
      <c r="M51" s="15"/>
      <c r="N51" s="15" t="s">
        <v>14</v>
      </c>
      <c r="O51" s="7" t="s">
        <v>15</v>
      </c>
      <c r="P51" s="16">
        <v>2019</v>
      </c>
      <c r="Q51" s="143">
        <v>1.6019852402552526</v>
      </c>
      <c r="R51" s="143">
        <v>2.9375541664321974</v>
      </c>
      <c r="S51" s="15" t="s">
        <v>9</v>
      </c>
      <c r="T51" s="111" t="s">
        <v>50</v>
      </c>
      <c r="U51" s="112" t="s">
        <v>54</v>
      </c>
      <c r="X51" s="182" t="s">
        <v>58</v>
      </c>
      <c r="Y51" s="185" t="s">
        <v>19</v>
      </c>
      <c r="Z51" s="51" t="s">
        <v>17</v>
      </c>
      <c r="AA51" s="129">
        <f>SUM('Area 2010_34'!F6:F7)</f>
        <v>2.4081834031847142</v>
      </c>
      <c r="AB51" s="130">
        <f>AA51-('Area 2010_34'!$F$6*BuildingProfile_34!AB$20*(AB$68-AA$68)+'Area 2010_34'!$F$7*(BuildingProfile_34!AB$21*(AB$68-AA$68)))</f>
        <v>2.3971057595300644</v>
      </c>
      <c r="AC51" s="131">
        <f>AB51-('Area 2010_34'!$F$6*BuildingProfile_34!AC$20*(AC$68-AB$68)+'Area 2010_34'!$F$7*(BuildingProfile_34!AC$21*(AC$68-AB$68)))</f>
        <v>2.3804892940480897</v>
      </c>
      <c r="AD51" s="131">
        <f>AC51-('Area 2010_34'!$F$6*BuildingProfile_34!AD$20*(AD$68-AC$68)+'Area 2010_34'!$F$7*(BuildingProfile_34!AD$21*(AD$68-AC$68)))</f>
        <v>2.3503870015082806</v>
      </c>
      <c r="AE51" s="131">
        <f>AD51-('Area 2010_34'!$F$6*BuildingProfile_34!AE$20*(AE$68-AD$68)+'Area 2010_34'!$F$7*(BuildingProfile_34!AE$21*(AE$68-AD$68)))</f>
        <v>2.3202847089684715</v>
      </c>
      <c r="AF51" s="131">
        <f>AE51-('Area 2010_34'!$F$6*BuildingProfile_34!AF$20*(AF$68-AE$68)+'Area 2010_34'!$F$7*(BuildingProfile_34!AF$21*(AF$68-AE$68)))</f>
        <v>2.2901824164286624</v>
      </c>
      <c r="AG51" s="131">
        <f>AF51-('Area 2010_34'!$F$6*BuildingProfile_34!AG$20*(AG$68-AF$68)+'Area 2010_34'!$F$7*(BuildingProfile_34!AG$21*(AG$68-AF$68)))</f>
        <v>2.2600801238888533</v>
      </c>
      <c r="AH51" s="131">
        <f>AG51-('Area 2010_34'!$F$6*BuildingProfile_34!AH$20*(AH$68-AG$68)+'Area 2010_34'!$F$7*(BuildingProfile_34!AH$21*(AH$68-AG$68)))</f>
        <v>2.2299778313490441</v>
      </c>
      <c r="AI51" s="131">
        <f>AH51-('Area 2010_34'!$F$6*BuildingProfile_34!AI$20*(AI$68-AH$68)+'Area 2010_34'!$F$7*(BuildingProfile_34!AI$21*(AI$68-AH$68)))</f>
        <v>2.199875538809235</v>
      </c>
      <c r="AJ51" s="132">
        <f>AI51-('Area 2010_34'!$F$6*BuildingProfile_34!AJ$20*(AJ$68-AI$68)+'Area 2010_34'!$F$7*(BuildingProfile_34!AJ$21*(AJ$68-AI$68)))</f>
        <v>2.1697732462694259</v>
      </c>
      <c r="AK51" s="96">
        <f t="shared" si="0"/>
        <v>9.9000000000000671E-2</v>
      </c>
    </row>
    <row r="52" spans="4:37" x14ac:dyDescent="0.3">
      <c r="D52" s="6" t="s">
        <v>7</v>
      </c>
      <c r="E52" s="9">
        <v>2018</v>
      </c>
      <c r="F52" s="141">
        <f>F51-'Area 2010_34'!$E$7*$AD$9</f>
        <v>2.7015794155891895</v>
      </c>
      <c r="G52" s="141">
        <f>G51-'Area 2010_34'!$F$7*$AD$21</f>
        <v>1.0147682489752592</v>
      </c>
      <c r="H52" s="14" t="s">
        <v>83</v>
      </c>
      <c r="I52" s="111" t="s">
        <v>50</v>
      </c>
      <c r="J52" s="112" t="s">
        <v>51</v>
      </c>
      <c r="M52" s="15"/>
      <c r="N52" s="15" t="s">
        <v>14</v>
      </c>
      <c r="O52" s="7" t="s">
        <v>15</v>
      </c>
      <c r="P52" s="16">
        <v>2020</v>
      </c>
      <c r="Q52" s="143">
        <v>1.7621837642807778</v>
      </c>
      <c r="R52" s="143">
        <v>3.2313095830754168</v>
      </c>
      <c r="S52" s="15" t="s">
        <v>9</v>
      </c>
      <c r="T52" s="111" t="s">
        <v>50</v>
      </c>
      <c r="U52" s="112" t="s">
        <v>54</v>
      </c>
      <c r="X52" s="183"/>
      <c r="Y52" s="186"/>
      <c r="Z52" s="53" t="s">
        <v>16</v>
      </c>
      <c r="AA52" s="121">
        <f>SUM('Area 2010_34'!F8:F9)</f>
        <v>4.8014091454800827</v>
      </c>
      <c r="AB52" s="122">
        <f>AA52-('Area 2010_34'!$F$8*BuildingProfile_34!AB$22*(AB$68-AA$68)+'Area 2010_34'!$F$9*(BuildingProfile_34!AB$23*(AB$68-AA$68)))</f>
        <v>4.7793226634108743</v>
      </c>
      <c r="AC52" s="123">
        <f>AB52-('Area 2010_34'!$F$8*BuildingProfile_34!AC$22*(AC$68-AB$68)+'Area 2010_34'!$F$9*(BuildingProfile_34!AC$23*(AC$68-AB$68)))</f>
        <v>4.7461929403070613</v>
      </c>
      <c r="AD52" s="123">
        <f>AC52-('Area 2010_34'!$F$8*BuildingProfile_34!AD$22*(AD$68-AC$68)+'Area 2010_34'!$F$9*(BuildingProfile_34!AD$23*(AD$68-AC$68)))</f>
        <v>4.6861753259885601</v>
      </c>
      <c r="AE52" s="123">
        <f>AD52-('Area 2010_34'!$F$8*BuildingProfile_34!AE$22*(AE$68-AD$68)+'Area 2010_34'!$F$9*(BuildingProfile_34!AE$23*(AE$68-AD$68)))</f>
        <v>4.626157711670059</v>
      </c>
      <c r="AF52" s="123">
        <f>AE52-('Area 2010_34'!$F$8*BuildingProfile_34!AF$22*(AF$68-AE$68)+'Area 2010_34'!$F$9*(BuildingProfile_34!AF$23*(AF$68-AE$68)))</f>
        <v>4.5661400973515578</v>
      </c>
      <c r="AG52" s="123">
        <f>AF52-('Area 2010_34'!$F$8*BuildingProfile_34!AG$22*(AG$68-AF$68)+'Area 2010_34'!$F$9*(BuildingProfile_34!AG$23*(AG$68-AF$68)))</f>
        <v>4.5061224830330566</v>
      </c>
      <c r="AH52" s="123">
        <f>AG52-('Area 2010_34'!$F$8*BuildingProfile_34!AH$22*(AH$68-AG$68)+'Area 2010_34'!$F$9*(BuildingProfile_34!AH$23*(AH$68-AG$68)))</f>
        <v>4.4461048687145555</v>
      </c>
      <c r="AI52" s="123">
        <f>AH52-('Area 2010_34'!$F$8*BuildingProfile_34!AI$22*(AI$68-AH$68)+'Area 2010_34'!$F$9*(BuildingProfile_34!AI$23*(AI$68-AH$68)))</f>
        <v>4.3860872543960543</v>
      </c>
      <c r="AJ52" s="124">
        <f>AI52-('Area 2010_34'!$F$8*BuildingProfile_34!AJ$22*(AJ$68-AI$68)+'Area 2010_34'!$F$9*(BuildingProfile_34!AJ$23*(AJ$68-AI$68)))</f>
        <v>4.3260696400775531</v>
      </c>
      <c r="AK52" s="96">
        <f t="shared" si="0"/>
        <v>9.9000000000000282E-2</v>
      </c>
    </row>
    <row r="53" spans="4:37" ht="15" thickBot="1" x14ac:dyDescent="0.35">
      <c r="D53" s="6" t="s">
        <v>7</v>
      </c>
      <c r="E53" s="9">
        <v>2019</v>
      </c>
      <c r="F53" s="141">
        <f>F52-'Area 2010_34'!$E$7*$AD$9</f>
        <v>2.6946946566299919</v>
      </c>
      <c r="G53" s="141">
        <f>G52-'Area 2010_34'!$F$7*$AD$21</f>
        <v>1.012182193294894</v>
      </c>
      <c r="H53" s="14" t="s">
        <v>83</v>
      </c>
      <c r="I53" s="111" t="s">
        <v>50</v>
      </c>
      <c r="J53" s="112" t="s">
        <v>51</v>
      </c>
      <c r="M53" s="15"/>
      <c r="N53" s="15" t="s">
        <v>14</v>
      </c>
      <c r="O53" s="7" t="s">
        <v>15</v>
      </c>
      <c r="P53" s="16">
        <v>2021</v>
      </c>
      <c r="Q53" s="143">
        <v>1.9223822883063031</v>
      </c>
      <c r="R53" s="143">
        <v>3.5250649997186363</v>
      </c>
      <c r="S53" s="15" t="s">
        <v>9</v>
      </c>
      <c r="T53" s="111" t="s">
        <v>50</v>
      </c>
      <c r="U53" s="112" t="s">
        <v>54</v>
      </c>
      <c r="X53" s="183"/>
      <c r="Y53" s="187"/>
      <c r="Z53" s="52" t="s">
        <v>18</v>
      </c>
      <c r="AA53" s="133">
        <f>SUM('Area 2010_34'!F10:F11)</f>
        <v>50.046809370761167</v>
      </c>
      <c r="AB53" s="134">
        <f>AA53-('Area 2010_34'!$F$10*BuildingProfile_34!AB$24*(AB$68-AA$68)+'Area 2010_34'!$F$11*(BuildingProfile_34!AB$25*(AB$68-AA$68)))</f>
        <v>49.816594047655663</v>
      </c>
      <c r="AC53" s="135">
        <f>AB53-('Area 2010_34'!$F$10*BuildingProfile_34!AC$24*(AC$68-AB$68)+'Area 2010_34'!$F$11*(BuildingProfile_34!AC$25*(AC$68-AB$68)))</f>
        <v>49.47127106299741</v>
      </c>
      <c r="AD53" s="135">
        <f>AC53-('Area 2010_34'!$F$10*BuildingProfile_34!AD$24*(AD$68-AC$68)+'Area 2010_34'!$F$11*(BuildingProfile_34!AD$25*(AD$68-AC$68)))</f>
        <v>48.845685945862897</v>
      </c>
      <c r="AE53" s="135">
        <f>AD53-('Area 2010_34'!$F$10*BuildingProfile_34!AE$24*(AE$68-AD$68)+'Area 2010_34'!$F$11*(BuildingProfile_34!AE$25*(AE$68-AD$68)))</f>
        <v>48.220100828728384</v>
      </c>
      <c r="AF53" s="135">
        <f>AE53-('Area 2010_34'!$F$10*BuildingProfile_34!AF$24*(AF$68-AE$68)+'Area 2010_34'!$F$11*(BuildingProfile_34!AF$25*(AF$68-AE$68)))</f>
        <v>47.594515711593871</v>
      </c>
      <c r="AG53" s="135">
        <f>AF53-('Area 2010_34'!$F$10*BuildingProfile_34!AG$24*(AG$68-AF$68)+'Area 2010_34'!$F$11*(BuildingProfile_34!AG$25*(AG$68-AF$68)))</f>
        <v>46.968930594459358</v>
      </c>
      <c r="AH53" s="135">
        <f>AG53-('Area 2010_34'!$F$10*BuildingProfile_34!AH$24*(AH$68-AG$68)+'Area 2010_34'!$F$11*(BuildingProfile_34!AH$25*(AH$68-AG$68)))</f>
        <v>46.343345477324846</v>
      </c>
      <c r="AI53" s="135">
        <f>AH53-('Area 2010_34'!$F$10*BuildingProfile_34!AI$24*(AI$68-AH$68)+'Area 2010_34'!$F$11*(BuildingProfile_34!AI$25*(AI$68-AH$68)))</f>
        <v>45.717760360190333</v>
      </c>
      <c r="AJ53" s="136">
        <f>AI53-('Area 2010_34'!$F$10*BuildingProfile_34!AJ$24*(AJ$68-AI$68)+'Area 2010_34'!$F$11*(BuildingProfile_34!AJ$25*(AJ$68-AI$68)))</f>
        <v>45.09217524305582</v>
      </c>
      <c r="AK53" s="96">
        <f t="shared" si="0"/>
        <v>9.8999999999999838E-2</v>
      </c>
    </row>
    <row r="54" spans="4:37" x14ac:dyDescent="0.3">
      <c r="D54" s="6" t="s">
        <v>7</v>
      </c>
      <c r="E54" s="9">
        <v>2020</v>
      </c>
      <c r="F54" s="141">
        <f>F53-'Area 2010_34'!$E$7*$AD$9</f>
        <v>2.6878098976707943</v>
      </c>
      <c r="G54" s="141">
        <f>G53-'Area 2010_34'!$F$7*$AD$21</f>
        <v>1.0095961376145288</v>
      </c>
      <c r="H54" s="14" t="s">
        <v>83</v>
      </c>
      <c r="I54" s="111" t="s">
        <v>50</v>
      </c>
      <c r="J54" s="112" t="s">
        <v>51</v>
      </c>
      <c r="M54" s="15"/>
      <c r="N54" s="15" t="s">
        <v>14</v>
      </c>
      <c r="O54" s="7" t="s">
        <v>15</v>
      </c>
      <c r="P54" s="16">
        <v>2022</v>
      </c>
      <c r="Q54" s="143">
        <v>2.0825808123318281</v>
      </c>
      <c r="R54" s="143">
        <v>3.8188204163618562</v>
      </c>
      <c r="S54" s="15" t="s">
        <v>9</v>
      </c>
      <c r="T54" s="111" t="s">
        <v>50</v>
      </c>
      <c r="U54" s="112" t="s">
        <v>54</v>
      </c>
      <c r="X54" s="183"/>
      <c r="Y54" s="185" t="s">
        <v>20</v>
      </c>
      <c r="Z54" s="48" t="s">
        <v>17</v>
      </c>
      <c r="AA54" s="125">
        <f>SUM('Area 2010_34'!F12:F13)</f>
        <v>13.264128630705397</v>
      </c>
      <c r="AB54" s="126">
        <f>AA54-('Area 2010_34'!$F$12*BuildingProfile_34!AB$26*(AB$68-AA$68)+'Area 2010_34'!$F$13*(BuildingProfile_34!AB$27*(AB$68-AA$68)))</f>
        <v>13.171279730290459</v>
      </c>
      <c r="AC54" s="127">
        <f>AB54-('Area 2010_34'!$F$12*BuildingProfile_34!AC$26*(AC$68-AB$68)+'Area 2010_34'!$F$13*(BuildingProfile_34!AC$27*(AC$68-AB$68)))</f>
        <v>13.032006379668053</v>
      </c>
      <c r="AD54" s="127">
        <f>AC54-('Area 2010_34'!$F$12*BuildingProfile_34!AD$26*(AD$68-AC$68)+'Area 2010_34'!$F$13*(BuildingProfile_34!AD$27*(AD$68-AC$68)))</f>
        <v>12.866204771784234</v>
      </c>
      <c r="AE54" s="127">
        <f>AD54-('Area 2010_34'!$F$12*BuildingProfile_34!AE$26*(AE$68-AD$68)+'Area 2010_34'!$F$13*(BuildingProfile_34!AE$27*(AE$68-AD$68)))</f>
        <v>12.700403163900416</v>
      </c>
      <c r="AF54" s="127">
        <f>AE54-('Area 2010_34'!$F$12*BuildingProfile_34!AF$26*(AF$68-AE$68)+'Area 2010_34'!$F$13*(BuildingProfile_34!AF$27*(AF$68-AE$68)))</f>
        <v>12.534601556016598</v>
      </c>
      <c r="AG54" s="127">
        <f>AF54-('Area 2010_34'!$F$12*BuildingProfile_34!AG$26*(AG$68-AF$68)+'Area 2010_34'!$F$13*(BuildingProfile_34!AG$27*(AG$68-AF$68)))</f>
        <v>12.36879994813278</v>
      </c>
      <c r="AH54" s="127">
        <f>AG54-('Area 2010_34'!$F$12*BuildingProfile_34!AH$26*(AH$68-AG$68)+'Area 2010_34'!$F$13*(BuildingProfile_34!AH$27*(AH$68-AG$68)))</f>
        <v>12.202998340248962</v>
      </c>
      <c r="AI54" s="127">
        <f>AH54-('Area 2010_34'!$F$12*BuildingProfile_34!AI$26*(AI$68-AH$68)+'Area 2010_34'!$F$13*(BuildingProfile_34!AI$27*(AI$68-AH$68)))</f>
        <v>12.037196732365144</v>
      </c>
      <c r="AJ54" s="128">
        <f>AI54-('Area 2010_34'!$F$12*BuildingProfile_34!AJ$26*(AJ$68-AI$68)+'Area 2010_34'!$F$13*(BuildingProfile_34!AJ$27*(AJ$68-AI$68)))</f>
        <v>11.871395124481326</v>
      </c>
      <c r="AK54" s="96">
        <f t="shared" si="0"/>
        <v>0.10500000000000029</v>
      </c>
    </row>
    <row r="55" spans="4:37" x14ac:dyDescent="0.3">
      <c r="D55" s="6" t="s">
        <v>7</v>
      </c>
      <c r="E55" s="9">
        <v>2021</v>
      </c>
      <c r="F55" s="141">
        <f>F54-'Area 2010_34'!$E$7*$AE$9</f>
        <v>2.6809251387115967</v>
      </c>
      <c r="G55" s="141">
        <f>G54-'Area 2010_34'!$F$7*$AE$21</f>
        <v>1.0070100819341636</v>
      </c>
      <c r="H55" s="14" t="s">
        <v>83</v>
      </c>
      <c r="I55" s="111" t="s">
        <v>50</v>
      </c>
      <c r="J55" s="112" t="s">
        <v>51</v>
      </c>
      <c r="M55" s="15"/>
      <c r="N55" s="15" t="s">
        <v>14</v>
      </c>
      <c r="O55" s="7" t="s">
        <v>15</v>
      </c>
      <c r="P55" s="16">
        <v>2023</v>
      </c>
      <c r="Q55" s="143">
        <v>2.2427793363573536</v>
      </c>
      <c r="R55" s="143">
        <v>4.1125758330050761</v>
      </c>
      <c r="S55" s="15" t="s">
        <v>9</v>
      </c>
      <c r="T55" s="111" t="s">
        <v>50</v>
      </c>
      <c r="U55" s="112" t="s">
        <v>54</v>
      </c>
      <c r="X55" s="183"/>
      <c r="Y55" s="186"/>
      <c r="Z55" s="53" t="s">
        <v>16</v>
      </c>
      <c r="AA55" s="121">
        <f>SUM('Area 2010_34'!F14:F15)</f>
        <v>26.445871369294608</v>
      </c>
      <c r="AB55" s="122">
        <f>AA55-('Area 2010_34'!$F$14*BuildingProfile_34!AB$28*(AB$68-AA$68)+'Area 2010_34'!$F$15*(BuildingProfile_34!AB$29*(AB$68-AA$68)))</f>
        <v>26.260750269709547</v>
      </c>
      <c r="AC55" s="123">
        <f>AB55-('Area 2010_34'!$F$14*BuildingProfile_34!AC$28*(AC$68-AB$68)+'Area 2010_34'!$F$15*(BuildingProfile_34!AC$29*(AC$68-AB$68)))</f>
        <v>25.983068620331952</v>
      </c>
      <c r="AD55" s="123">
        <f>AC55-('Area 2010_34'!$F$14*BuildingProfile_34!AD$28*(AD$68-AC$68)+'Area 2010_34'!$F$15*(BuildingProfile_34!AD$29*(AD$68-AC$68)))</f>
        <v>25.65249522821577</v>
      </c>
      <c r="AE55" s="123">
        <f>AD55-('Area 2010_34'!$F$14*BuildingProfile_34!AE$28*(AE$68-AD$68)+'Area 2010_34'!$F$15*(BuildingProfile_34!AE$29*(AE$68-AD$68)))</f>
        <v>25.321921836099587</v>
      </c>
      <c r="AF55" s="123">
        <f>AE55-('Area 2010_34'!$F$14*BuildingProfile_34!AF$28*(AF$68-AE$68)+'Area 2010_34'!$F$15*(BuildingProfile_34!AF$29*(AF$68-AE$68)))</f>
        <v>24.991348443983405</v>
      </c>
      <c r="AG55" s="123">
        <f>AF55-('Area 2010_34'!$F$14*BuildingProfile_34!AG$28*(AG$68-AF$68)+'Area 2010_34'!$F$15*(BuildingProfile_34!AG$29*(AG$68-AF$68)))</f>
        <v>24.660775051867223</v>
      </c>
      <c r="AH55" s="123">
        <f>AG55-('Area 2010_34'!$F$14*BuildingProfile_34!AH$28*(AH$68-AG$68)+'Area 2010_34'!$F$15*(BuildingProfile_34!AH$29*(AH$68-AG$68)))</f>
        <v>24.33020165975104</v>
      </c>
      <c r="AI55" s="123">
        <f>AH55-('Area 2010_34'!$F$14*BuildingProfile_34!AI$28*(AI$68-AH$68)+'Area 2010_34'!$F$15*(BuildingProfile_34!AI$29*(AI$68-AH$68)))</f>
        <v>23.999628267634858</v>
      </c>
      <c r="AJ55" s="124">
        <f>AI55-('Area 2010_34'!$F$14*BuildingProfile_34!AJ$28*(AJ$68-AI$68)+'Area 2010_34'!$F$15*(BuildingProfile_34!AJ$29*(AJ$68-AI$68)))</f>
        <v>23.669054875518675</v>
      </c>
      <c r="AK55" s="96">
        <f t="shared" si="0"/>
        <v>0.10499999999999994</v>
      </c>
    </row>
    <row r="56" spans="4:37" ht="15" thickBot="1" x14ac:dyDescent="0.35">
      <c r="D56" s="6" t="s">
        <v>7</v>
      </c>
      <c r="E56" s="9">
        <v>2022</v>
      </c>
      <c r="F56" s="141">
        <f>F55-'Area 2010_34'!$E$7*$AE$9</f>
        <v>2.6740403797523991</v>
      </c>
      <c r="G56" s="141">
        <f>G55-'Area 2010_34'!$F$7*$AE$21</f>
        <v>1.0044240262537985</v>
      </c>
      <c r="H56" s="14" t="s">
        <v>83</v>
      </c>
      <c r="I56" s="111" t="s">
        <v>50</v>
      </c>
      <c r="J56" s="112" t="s">
        <v>51</v>
      </c>
      <c r="M56" s="15"/>
      <c r="N56" s="15" t="s">
        <v>14</v>
      </c>
      <c r="O56" s="7" t="s">
        <v>15</v>
      </c>
      <c r="P56" s="16">
        <v>2024</v>
      </c>
      <c r="Q56" s="143">
        <v>2.4029778603828786</v>
      </c>
      <c r="R56" s="143">
        <v>4.4063312496482956</v>
      </c>
      <c r="S56" s="15" t="s">
        <v>9</v>
      </c>
      <c r="T56" s="111" t="s">
        <v>50</v>
      </c>
      <c r="U56" s="112" t="s">
        <v>54</v>
      </c>
      <c r="X56" s="184"/>
      <c r="Y56" s="188"/>
      <c r="Z56" s="49" t="s">
        <v>18</v>
      </c>
      <c r="AA56" s="137">
        <f>SUM('Area 2010_34'!F16:F17)</f>
        <v>8.120000000000001</v>
      </c>
      <c r="AB56" s="138">
        <f>AA56-('Area 2010_34'!$F$16*BuildingProfile_34!AB$30*(AB$68-AA$68)+'Area 2010_34'!$F$17*(BuildingProfile_34!AB$31*(AB$68-AA$68)))</f>
        <v>7.892640000000001</v>
      </c>
      <c r="AC56" s="139">
        <f>AB56-('Area 2010_34'!$F$16*BuildingProfile_34!AC$30*(AC$68-AB$68)+'Area 2010_34'!$F$17*(BuildingProfile_34!AC$31*(AC$68-AB$68)))</f>
        <v>7.5516000000000005</v>
      </c>
      <c r="AD56" s="139">
        <f>AC56-('Area 2010_34'!$F$16*BuildingProfile_34!AD$30*(AD$68-AC$68)+'Area 2010_34'!$F$17*(BuildingProfile_34!AD$31*(AD$68-AC$68)))</f>
        <v>7.4501000000000008</v>
      </c>
      <c r="AE56" s="139">
        <f>AD56-('Area 2010_34'!$F$16*BuildingProfile_34!AE$30*(AE$68-AD$68)+'Area 2010_34'!$F$17*(BuildingProfile_34!AE$31*(AE$68-AD$68)))</f>
        <v>7.3486000000000011</v>
      </c>
      <c r="AF56" s="139">
        <f>AE56-('Area 2010_34'!$F$16*BuildingProfile_34!AF$30*(AF$68-AE$68)+'Area 2010_34'!$F$17*(BuildingProfile_34!AF$31*(AF$68-AE$68)))</f>
        <v>7.2471000000000014</v>
      </c>
      <c r="AG56" s="139">
        <f>AF56-('Area 2010_34'!$F$16*BuildingProfile_34!AG$30*(AG$68-AF$68)+'Area 2010_34'!$F$17*(BuildingProfile_34!AG$31*(AG$68-AF$68)))</f>
        <v>7.1456000000000017</v>
      </c>
      <c r="AH56" s="139">
        <f>AG56-('Area 2010_34'!$F$16*BuildingProfile_34!AH$30*(AH$68-AG$68)+'Area 2010_34'!$F$17*(BuildingProfile_34!AH$31*(AH$68-AG$68)))</f>
        <v>7.044100000000002</v>
      </c>
      <c r="AI56" s="139">
        <f>AH56-('Area 2010_34'!$F$16*BuildingProfile_34!AI$30*(AI$68-AH$68)+'Area 2010_34'!$F$17*(BuildingProfile_34!AI$31*(AI$68-AH$68)))</f>
        <v>6.9426000000000023</v>
      </c>
      <c r="AJ56" s="140">
        <f>AI56-('Area 2010_34'!$F$16*BuildingProfile_34!AJ$30*(AJ$68-AI$68)+'Area 2010_34'!$F$17*(BuildingProfile_34!AJ$31*(AJ$68-AI$68)))</f>
        <v>6.8411000000000026</v>
      </c>
      <c r="AK56" s="96">
        <f t="shared" si="0"/>
        <v>0.15749999999999978</v>
      </c>
    </row>
    <row r="57" spans="4:37" ht="15" thickTop="1" x14ac:dyDescent="0.3">
      <c r="D57" s="6" t="s">
        <v>7</v>
      </c>
      <c r="E57" s="9">
        <v>2023</v>
      </c>
      <c r="F57" s="141">
        <f>F56-'Area 2010_34'!$E$7*$AE$9</f>
        <v>2.6671556207932015</v>
      </c>
      <c r="G57" s="141">
        <f>G56-'Area 2010_34'!$F$7*$AE$21</f>
        <v>1.0018379705734333</v>
      </c>
      <c r="H57" s="14" t="s">
        <v>83</v>
      </c>
      <c r="I57" s="111" t="s">
        <v>50</v>
      </c>
      <c r="J57" s="112" t="s">
        <v>51</v>
      </c>
      <c r="M57" s="15"/>
      <c r="N57" s="15" t="s">
        <v>14</v>
      </c>
      <c r="O57" s="7" t="s">
        <v>15</v>
      </c>
      <c r="P57" s="16">
        <v>2025</v>
      </c>
      <c r="Q57" s="143">
        <v>2.5631763844084041</v>
      </c>
      <c r="R57" s="143">
        <v>4.7000866662915151</v>
      </c>
      <c r="S57" s="15" t="s">
        <v>9</v>
      </c>
      <c r="T57" s="111" t="s">
        <v>50</v>
      </c>
      <c r="U57" s="112" t="s">
        <v>54</v>
      </c>
      <c r="X57" s="189" t="s">
        <v>57</v>
      </c>
      <c r="Y57" s="87" t="s">
        <v>19</v>
      </c>
      <c r="Z57" s="189" t="s">
        <v>47</v>
      </c>
      <c r="AA57" s="88">
        <f>SUM(AA45:AA47)</f>
        <v>171.81523783544009</v>
      </c>
      <c r="AB57" s="88">
        <f t="shared" ref="AB57:AJ57" si="1">SUM(AB45:AB47)</f>
        <v>171.02488774139704</v>
      </c>
      <c r="AC57" s="88">
        <f t="shared" si="1"/>
        <v>169.83936260033252</v>
      </c>
      <c r="AD57" s="88">
        <f t="shared" si="1"/>
        <v>167.69167212738952</v>
      </c>
      <c r="AE57" s="88">
        <f t="shared" si="1"/>
        <v>165.54398165444653</v>
      </c>
      <c r="AF57" s="88">
        <f t="shared" si="1"/>
        <v>163.39629118150356</v>
      </c>
      <c r="AG57" s="88">
        <f t="shared" si="1"/>
        <v>161.24860070856056</v>
      </c>
      <c r="AH57" s="88">
        <f t="shared" si="1"/>
        <v>159.10091023561756</v>
      </c>
      <c r="AI57" s="88">
        <f t="shared" si="1"/>
        <v>156.95321976267456</v>
      </c>
      <c r="AJ57" s="88">
        <f t="shared" si="1"/>
        <v>154.80552928973157</v>
      </c>
    </row>
    <row r="58" spans="4:37" x14ac:dyDescent="0.3">
      <c r="D58" s="6" t="s">
        <v>7</v>
      </c>
      <c r="E58" s="9">
        <v>2024</v>
      </c>
      <c r="F58" s="141">
        <f>F57-'Area 2010_34'!$E$7*$AE$9</f>
        <v>2.6602708618340039</v>
      </c>
      <c r="G58" s="141">
        <f>G57-'Area 2010_34'!$F$7*$AE$21</f>
        <v>0.99925191489306819</v>
      </c>
      <c r="H58" s="14" t="s">
        <v>83</v>
      </c>
      <c r="I58" s="111" t="s">
        <v>50</v>
      </c>
      <c r="J58" s="112" t="s">
        <v>51</v>
      </c>
      <c r="M58" s="15"/>
      <c r="N58" s="15" t="s">
        <v>14</v>
      </c>
      <c r="O58" s="7" t="s">
        <v>15</v>
      </c>
      <c r="P58" s="16">
        <v>2026</v>
      </c>
      <c r="Q58" s="143">
        <v>2.8133749084339299</v>
      </c>
      <c r="R58" s="143">
        <v>4.9938420829347354</v>
      </c>
      <c r="S58" s="15" t="s">
        <v>9</v>
      </c>
      <c r="T58" s="111" t="s">
        <v>50</v>
      </c>
      <c r="U58" s="112" t="s">
        <v>54</v>
      </c>
      <c r="X58" s="190"/>
      <c r="Y58" s="92" t="s">
        <v>20</v>
      </c>
      <c r="Z58" s="196"/>
      <c r="AA58" s="93">
        <f>SUM(AA48:AA50)</f>
        <v>107.349</v>
      </c>
      <c r="AB58" s="93">
        <f t="shared" ref="AB58:AJ58" si="2">SUM(AB48:AB50)</f>
        <v>106.8551946</v>
      </c>
      <c r="AC58" s="93">
        <f t="shared" si="2"/>
        <v>106.11448650000001</v>
      </c>
      <c r="AD58" s="93">
        <f t="shared" si="2"/>
        <v>104.77262400000001</v>
      </c>
      <c r="AE58" s="93">
        <f t="shared" si="2"/>
        <v>103.43076150000002</v>
      </c>
      <c r="AF58" s="93">
        <f t="shared" si="2"/>
        <v>102.08889900000001</v>
      </c>
      <c r="AG58" s="93">
        <f t="shared" si="2"/>
        <v>100.74703650000001</v>
      </c>
      <c r="AH58" s="93">
        <f t="shared" si="2"/>
        <v>99.405174000000002</v>
      </c>
      <c r="AI58" s="93">
        <f t="shared" si="2"/>
        <v>98.063311500000012</v>
      </c>
      <c r="AJ58" s="93">
        <f t="shared" si="2"/>
        <v>96.721449000000007</v>
      </c>
    </row>
    <row r="59" spans="4:37" x14ac:dyDescent="0.3">
      <c r="D59" s="6" t="s">
        <v>7</v>
      </c>
      <c r="E59" s="9">
        <v>2025</v>
      </c>
      <c r="F59" s="141">
        <f>F58-'Area 2010_34'!$E$7*$AE$9</f>
        <v>2.6533861028748063</v>
      </c>
      <c r="G59" s="141">
        <f>G58-'Area 2010_34'!$F$7*$AE$21</f>
        <v>0.99666585921270312</v>
      </c>
      <c r="H59" s="14" t="s">
        <v>83</v>
      </c>
      <c r="I59" s="111" t="s">
        <v>50</v>
      </c>
      <c r="J59" s="112" t="s">
        <v>51</v>
      </c>
      <c r="M59" s="15"/>
      <c r="N59" s="15" t="s">
        <v>14</v>
      </c>
      <c r="O59" s="7" t="s">
        <v>15</v>
      </c>
      <c r="P59" s="16">
        <v>2027</v>
      </c>
      <c r="Q59" s="143">
        <v>2.8835734324594551</v>
      </c>
      <c r="R59" s="143">
        <v>5.2875974995779549</v>
      </c>
      <c r="S59" s="15" t="s">
        <v>9</v>
      </c>
      <c r="T59" s="111" t="s">
        <v>50</v>
      </c>
      <c r="U59" s="112" t="s">
        <v>54</v>
      </c>
      <c r="X59" s="191" t="s">
        <v>58</v>
      </c>
      <c r="Y59" s="89" t="s">
        <v>19</v>
      </c>
      <c r="Z59" s="191" t="s">
        <v>47</v>
      </c>
      <c r="AA59" s="90">
        <f>SUM(AA51:AA53)</f>
        <v>57.256401919425961</v>
      </c>
      <c r="AB59" s="90">
        <f t="shared" ref="AB59:AJ59" si="3">SUM(AB51:AB53)</f>
        <v>56.9930224705966</v>
      </c>
      <c r="AC59" s="90">
        <f t="shared" si="3"/>
        <v>56.597953297352561</v>
      </c>
      <c r="AD59" s="90">
        <f t="shared" si="3"/>
        <v>55.882248273359735</v>
      </c>
      <c r="AE59" s="90">
        <f t="shared" si="3"/>
        <v>55.166543249366917</v>
      </c>
      <c r="AF59" s="90">
        <f t="shared" si="3"/>
        <v>54.450838225374092</v>
      </c>
      <c r="AG59" s="90">
        <f t="shared" si="3"/>
        <v>53.735133201381267</v>
      </c>
      <c r="AH59" s="90">
        <f t="shared" si="3"/>
        <v>53.019428177388448</v>
      </c>
      <c r="AI59" s="90">
        <f t="shared" si="3"/>
        <v>52.303723153395623</v>
      </c>
      <c r="AJ59" s="90">
        <f t="shared" si="3"/>
        <v>51.588018129402798</v>
      </c>
    </row>
    <row r="60" spans="4:37" x14ac:dyDescent="0.3">
      <c r="D60" s="6" t="s">
        <v>7</v>
      </c>
      <c r="E60" s="9">
        <v>2026</v>
      </c>
      <c r="F60" s="141">
        <f>F59-'Area 2010_34'!$E$7*$AF$9</f>
        <v>2.6465013439156087</v>
      </c>
      <c r="G60" s="141">
        <f>G59-'Area 2010_34'!$F$7*$AF$21</f>
        <v>0.99407980353233805</v>
      </c>
      <c r="H60" s="14" t="s">
        <v>83</v>
      </c>
      <c r="I60" s="111" t="s">
        <v>50</v>
      </c>
      <c r="J60" s="112" t="s">
        <v>51</v>
      </c>
      <c r="M60" s="15"/>
      <c r="N60" s="15" t="s">
        <v>14</v>
      </c>
      <c r="O60" s="7" t="s">
        <v>15</v>
      </c>
      <c r="P60" s="16">
        <v>2028</v>
      </c>
      <c r="Q60" s="143">
        <v>3.0437719564849806</v>
      </c>
      <c r="R60" s="143">
        <v>5.5813529162211744</v>
      </c>
      <c r="S60" s="15" t="s">
        <v>9</v>
      </c>
      <c r="T60" s="111" t="s">
        <v>50</v>
      </c>
      <c r="U60" s="112" t="s">
        <v>54</v>
      </c>
      <c r="X60" s="190"/>
      <c r="Y60" s="92" t="s">
        <v>20</v>
      </c>
      <c r="Z60" s="190"/>
      <c r="AA60" s="93">
        <f>SUM(AA54:AA56)</f>
        <v>47.830000000000013</v>
      </c>
      <c r="AB60" s="93">
        <f t="shared" ref="AB60:AJ60" si="4">SUM(AB54:AB56)</f>
        <v>47.324670000000005</v>
      </c>
      <c r="AC60" s="93">
        <f t="shared" si="4"/>
        <v>46.566675000000004</v>
      </c>
      <c r="AD60" s="93">
        <f t="shared" si="4"/>
        <v>45.968800000000002</v>
      </c>
      <c r="AE60" s="93">
        <f t="shared" si="4"/>
        <v>45.370925</v>
      </c>
      <c r="AF60" s="93">
        <f t="shared" si="4"/>
        <v>44.773050000000005</v>
      </c>
      <c r="AG60" s="93">
        <f t="shared" si="4"/>
        <v>44.175175000000003</v>
      </c>
      <c r="AH60" s="93">
        <f t="shared" si="4"/>
        <v>43.577300000000001</v>
      </c>
      <c r="AI60" s="93">
        <f t="shared" si="4"/>
        <v>42.979425000000006</v>
      </c>
      <c r="AJ60" s="93">
        <f t="shared" si="4"/>
        <v>42.381550000000004</v>
      </c>
    </row>
    <row r="61" spans="4:37" x14ac:dyDescent="0.3">
      <c r="D61" s="6" t="s">
        <v>7</v>
      </c>
      <c r="E61" s="9">
        <v>2027</v>
      </c>
      <c r="F61" s="141">
        <f>F60-'Area 2010_34'!$E$7*$AF$9</f>
        <v>2.639616584956411</v>
      </c>
      <c r="G61" s="141">
        <f>G60-'Area 2010_34'!$F$7*$AF$21</f>
        <v>0.99149374785197297</v>
      </c>
      <c r="H61" s="14" t="s">
        <v>83</v>
      </c>
      <c r="I61" s="111" t="s">
        <v>50</v>
      </c>
      <c r="J61" s="112" t="s">
        <v>51</v>
      </c>
      <c r="M61" s="15"/>
      <c r="N61" s="15" t="s">
        <v>14</v>
      </c>
      <c r="O61" s="7" t="s">
        <v>15</v>
      </c>
      <c r="P61" s="16">
        <v>2029</v>
      </c>
      <c r="Q61" s="143">
        <v>3.203970480510506</v>
      </c>
      <c r="R61" s="143">
        <v>5.8751083328643947</v>
      </c>
      <c r="S61" s="15" t="s">
        <v>9</v>
      </c>
      <c r="T61" s="111" t="s">
        <v>50</v>
      </c>
      <c r="U61" s="112" t="s">
        <v>54</v>
      </c>
      <c r="X61" s="191" t="s">
        <v>59</v>
      </c>
      <c r="Y61" s="89" t="s">
        <v>19</v>
      </c>
      <c r="Z61" s="196" t="s">
        <v>47</v>
      </c>
      <c r="AA61" s="91">
        <f>SUM(AA57,AA59)</f>
        <v>229.07163975486606</v>
      </c>
      <c r="AB61" s="91">
        <f t="shared" ref="AB61:AJ62" si="5">SUM(AB57,AB59)</f>
        <v>228.01791021199364</v>
      </c>
      <c r="AC61" s="91">
        <f t="shared" si="5"/>
        <v>226.4373158976851</v>
      </c>
      <c r="AD61" s="91">
        <f t="shared" si="5"/>
        <v>223.57392040074927</v>
      </c>
      <c r="AE61" s="91">
        <f t="shared" si="5"/>
        <v>220.71052490381345</v>
      </c>
      <c r="AF61" s="91">
        <f t="shared" si="5"/>
        <v>217.84712940687766</v>
      </c>
      <c r="AG61" s="91">
        <f t="shared" si="5"/>
        <v>214.98373390994183</v>
      </c>
      <c r="AH61" s="91">
        <f t="shared" si="5"/>
        <v>212.12033841300601</v>
      </c>
      <c r="AI61" s="91">
        <f t="shared" si="5"/>
        <v>209.25694291607019</v>
      </c>
      <c r="AJ61" s="91">
        <f t="shared" si="5"/>
        <v>206.39354741913436</v>
      </c>
      <c r="AK61" s="15"/>
    </row>
    <row r="62" spans="4:37" x14ac:dyDescent="0.3">
      <c r="D62" s="6" t="s">
        <v>7</v>
      </c>
      <c r="E62" s="9">
        <v>2028</v>
      </c>
      <c r="F62" s="141">
        <f>F61-'Area 2010_34'!$E$7*$AF$9</f>
        <v>2.6327318259972134</v>
      </c>
      <c r="G62" s="141">
        <f>G61-'Area 2010_34'!$F$7*$AF$21</f>
        <v>0.9889076921716079</v>
      </c>
      <c r="H62" s="14" t="s">
        <v>83</v>
      </c>
      <c r="I62" s="111" t="s">
        <v>50</v>
      </c>
      <c r="J62" s="112" t="s">
        <v>51</v>
      </c>
      <c r="M62" s="15"/>
      <c r="N62" s="15" t="s">
        <v>14</v>
      </c>
      <c r="O62" s="7" t="s">
        <v>15</v>
      </c>
      <c r="P62" s="16">
        <v>2030</v>
      </c>
      <c r="Q62" s="143">
        <v>3.3641690045360315</v>
      </c>
      <c r="R62" s="143">
        <v>6.1688637495076151</v>
      </c>
      <c r="S62" s="15" t="s">
        <v>9</v>
      </c>
      <c r="T62" s="111" t="s">
        <v>50</v>
      </c>
      <c r="U62" s="112" t="s">
        <v>54</v>
      </c>
      <c r="X62" s="190"/>
      <c r="Y62" s="92" t="s">
        <v>20</v>
      </c>
      <c r="Z62" s="190"/>
      <c r="AA62" s="93">
        <f>SUM(AA58,AA60)</f>
        <v>155.17900000000003</v>
      </c>
      <c r="AB62" s="93">
        <f t="shared" si="5"/>
        <v>154.1798646</v>
      </c>
      <c r="AC62" s="93">
        <f t="shared" si="5"/>
        <v>152.68116150000003</v>
      </c>
      <c r="AD62" s="93">
        <f t="shared" si="5"/>
        <v>150.74142399999999</v>
      </c>
      <c r="AE62" s="93">
        <f t="shared" si="5"/>
        <v>148.80168650000002</v>
      </c>
      <c r="AF62" s="93">
        <f t="shared" si="5"/>
        <v>146.86194900000001</v>
      </c>
      <c r="AG62" s="93">
        <f t="shared" si="5"/>
        <v>144.9222115</v>
      </c>
      <c r="AH62" s="93">
        <f t="shared" si="5"/>
        <v>142.982474</v>
      </c>
      <c r="AI62" s="93">
        <f t="shared" si="5"/>
        <v>141.04273650000002</v>
      </c>
      <c r="AJ62" s="93">
        <f t="shared" si="5"/>
        <v>139.10299900000001</v>
      </c>
      <c r="AK62" s="15"/>
    </row>
    <row r="63" spans="4:37" x14ac:dyDescent="0.3">
      <c r="D63" s="6" t="s">
        <v>7</v>
      </c>
      <c r="E63" s="9">
        <v>2029</v>
      </c>
      <c r="F63" s="141">
        <f>F62-'Area 2010_34'!$E$7*$AF$9</f>
        <v>2.6258470670380158</v>
      </c>
      <c r="G63" s="141">
        <f>G62-'Area 2010_34'!$F$7*$AF$21</f>
        <v>0.98632163649124283</v>
      </c>
      <c r="H63" s="14" t="s">
        <v>83</v>
      </c>
      <c r="I63" s="111" t="s">
        <v>50</v>
      </c>
      <c r="J63" s="112" t="s">
        <v>51</v>
      </c>
      <c r="M63" s="15"/>
      <c r="N63" s="15" t="s">
        <v>14</v>
      </c>
      <c r="O63" s="7" t="s">
        <v>15</v>
      </c>
      <c r="P63" s="16">
        <v>2031</v>
      </c>
      <c r="Q63" s="143">
        <v>3.524367528561557</v>
      </c>
      <c r="R63" s="143">
        <v>6.4626191661508345</v>
      </c>
      <c r="S63" s="15" t="s">
        <v>9</v>
      </c>
      <c r="T63" s="111" t="s">
        <v>50</v>
      </c>
      <c r="U63" s="112" t="s">
        <v>54</v>
      </c>
      <c r="X63" s="113" t="s">
        <v>59</v>
      </c>
      <c r="Y63" s="108" t="s">
        <v>48</v>
      </c>
      <c r="Z63" s="109" t="s">
        <v>47</v>
      </c>
      <c r="AA63" s="110">
        <f>SUM(AA61:AA62)</f>
        <v>384.25063975486609</v>
      </c>
      <c r="AB63" s="110">
        <f t="shared" ref="AB63:AJ63" si="6">SUM(AB61:AB62)</f>
        <v>382.19777481199367</v>
      </c>
      <c r="AC63" s="110">
        <f t="shared" si="6"/>
        <v>379.11847739768513</v>
      </c>
      <c r="AD63" s="110">
        <f t="shared" si="6"/>
        <v>374.31534440074927</v>
      </c>
      <c r="AE63" s="110">
        <f t="shared" si="6"/>
        <v>369.51221140381347</v>
      </c>
      <c r="AF63" s="110">
        <f t="shared" si="6"/>
        <v>364.70907840687767</v>
      </c>
      <c r="AG63" s="110">
        <f t="shared" si="6"/>
        <v>359.90594540994186</v>
      </c>
      <c r="AH63" s="110">
        <f t="shared" si="6"/>
        <v>355.10281241300601</v>
      </c>
      <c r="AI63" s="110">
        <f t="shared" si="6"/>
        <v>350.29967941607021</v>
      </c>
      <c r="AJ63" s="110">
        <f t="shared" si="6"/>
        <v>345.49654641913435</v>
      </c>
    </row>
    <row r="64" spans="4:37" x14ac:dyDescent="0.3">
      <c r="D64" s="6" t="s">
        <v>7</v>
      </c>
      <c r="E64" s="9">
        <v>2030</v>
      </c>
      <c r="F64" s="141">
        <f>F63-'Area 2010_34'!$E$7*$AF$9</f>
        <v>2.6189623080788182</v>
      </c>
      <c r="G64" s="141">
        <f>G63-'Area 2010_34'!$F$7*$AF$21</f>
        <v>0.98373558081087775</v>
      </c>
      <c r="H64" s="14" t="s">
        <v>83</v>
      </c>
      <c r="I64" s="111" t="s">
        <v>50</v>
      </c>
      <c r="J64" s="112" t="s">
        <v>51</v>
      </c>
      <c r="M64" s="15"/>
      <c r="N64" s="15" t="s">
        <v>14</v>
      </c>
      <c r="O64" s="7" t="s">
        <v>15</v>
      </c>
      <c r="P64" s="16">
        <v>2032</v>
      </c>
      <c r="Q64" s="143">
        <v>3.6845660525870825</v>
      </c>
      <c r="R64" s="143">
        <v>6.756374582794054</v>
      </c>
      <c r="S64" s="15" t="s">
        <v>9</v>
      </c>
      <c r="T64" s="111" t="s">
        <v>50</v>
      </c>
      <c r="U64" s="112" t="s">
        <v>54</v>
      </c>
      <c r="X64" s="113"/>
      <c r="Y64" s="78"/>
      <c r="Z64" s="48"/>
      <c r="AA64" s="113"/>
      <c r="AB64" s="15"/>
      <c r="AC64" s="15"/>
      <c r="AD64" s="15"/>
      <c r="AE64" s="15"/>
      <c r="AF64" s="15"/>
      <c r="AG64" s="15"/>
      <c r="AH64" s="15"/>
      <c r="AI64" s="15"/>
      <c r="AJ64" s="15"/>
    </row>
    <row r="65" spans="4:36" x14ac:dyDescent="0.3">
      <c r="D65" s="6" t="s">
        <v>7</v>
      </c>
      <c r="E65" s="9">
        <v>2031</v>
      </c>
      <c r="F65" s="141">
        <f>F64-'Area 2010_34'!$E$7*$AG$9</f>
        <v>2.6120775491196206</v>
      </c>
      <c r="G65" s="141">
        <f>G64-'Area 2010_34'!$F$7*$AG$21</f>
        <v>0.98114952513051268</v>
      </c>
      <c r="H65" s="14" t="s">
        <v>83</v>
      </c>
      <c r="I65" s="111" t="s">
        <v>50</v>
      </c>
      <c r="J65" s="112" t="s">
        <v>51</v>
      </c>
      <c r="M65" s="15"/>
      <c r="N65" s="15" t="s">
        <v>14</v>
      </c>
      <c r="O65" s="7" t="s">
        <v>15</v>
      </c>
      <c r="P65" s="16">
        <v>2033</v>
      </c>
      <c r="Q65" s="143">
        <v>3.844764576612608</v>
      </c>
      <c r="R65" s="143">
        <v>7.0501299994381696</v>
      </c>
      <c r="S65" s="15" t="s">
        <v>9</v>
      </c>
      <c r="T65" s="111" t="s">
        <v>50</v>
      </c>
      <c r="U65" s="112" t="s">
        <v>54</v>
      </c>
      <c r="X65" s="113"/>
      <c r="Y65" s="78"/>
      <c r="Z65" s="48"/>
      <c r="AA65" s="113"/>
      <c r="AC65" s="15"/>
      <c r="AD65" s="15"/>
      <c r="AE65" s="15"/>
      <c r="AF65" s="15"/>
      <c r="AG65" s="15"/>
      <c r="AH65" s="15"/>
      <c r="AI65" s="15"/>
      <c r="AJ65" s="15"/>
    </row>
    <row r="66" spans="4:36" x14ac:dyDescent="0.3">
      <c r="D66" s="6" t="s">
        <v>7</v>
      </c>
      <c r="E66" s="9">
        <v>2032</v>
      </c>
      <c r="F66" s="141">
        <f>F65-'Area 2010_34'!$E$7*$AG$9</f>
        <v>2.605192790160423</v>
      </c>
      <c r="G66" s="141">
        <f>G65-'Area 2010_34'!$F$7*$AG$21</f>
        <v>0.9785634694501476</v>
      </c>
      <c r="H66" s="14" t="s">
        <v>83</v>
      </c>
      <c r="I66" s="111" t="s">
        <v>50</v>
      </c>
      <c r="J66" s="112" t="s">
        <v>51</v>
      </c>
      <c r="M66" s="15"/>
      <c r="N66" s="15" t="s">
        <v>14</v>
      </c>
      <c r="O66" s="7" t="s">
        <v>15</v>
      </c>
      <c r="P66" s="16">
        <v>2034</v>
      </c>
      <c r="Q66" s="143">
        <v>4.0049631006381334</v>
      </c>
      <c r="R66" s="143">
        <v>7.3438854160804947</v>
      </c>
      <c r="S66" s="15" t="s">
        <v>9</v>
      </c>
      <c r="T66" s="111" t="s">
        <v>50</v>
      </c>
      <c r="U66" s="112" t="s">
        <v>54</v>
      </c>
      <c r="X66" s="113"/>
      <c r="Y66" s="78"/>
      <c r="Z66" s="48"/>
      <c r="AA66" s="113"/>
      <c r="AB66" s="15"/>
      <c r="AC66" s="15"/>
      <c r="AD66" s="15"/>
      <c r="AE66" s="15"/>
      <c r="AF66" s="15"/>
      <c r="AG66" s="15"/>
      <c r="AH66" s="15"/>
      <c r="AI66" s="15"/>
      <c r="AJ66" s="15"/>
    </row>
    <row r="67" spans="4:36" x14ac:dyDescent="0.3">
      <c r="D67" s="6" t="s">
        <v>7</v>
      </c>
      <c r="E67" s="9">
        <v>2033</v>
      </c>
      <c r="F67" s="141">
        <f>F66-'Area 2010_34'!$E$7*$AG$9</f>
        <v>2.5983080312012254</v>
      </c>
      <c r="G67" s="141">
        <f>G66-'Area 2010_34'!$F$7*$AG$21</f>
        <v>0.97597741376978253</v>
      </c>
      <c r="H67" s="14" t="s">
        <v>83</v>
      </c>
      <c r="I67" s="111" t="s">
        <v>50</v>
      </c>
      <c r="J67" s="112" t="s">
        <v>51</v>
      </c>
      <c r="M67" s="15"/>
      <c r="N67" s="15" t="s">
        <v>14</v>
      </c>
      <c r="O67" s="7" t="s">
        <v>15</v>
      </c>
      <c r="P67" s="16">
        <v>2035</v>
      </c>
      <c r="Q67" s="143">
        <v>4.1651616246636589</v>
      </c>
      <c r="R67" s="143">
        <v>7.6376408328137098</v>
      </c>
      <c r="S67" s="15" t="s">
        <v>9</v>
      </c>
      <c r="T67" s="111" t="s">
        <v>50</v>
      </c>
      <c r="U67" s="112" t="s">
        <v>54</v>
      </c>
      <c r="AA67" s="192" t="s">
        <v>35</v>
      </c>
      <c r="AB67" s="192"/>
      <c r="AC67" s="192"/>
      <c r="AD67" s="192"/>
      <c r="AE67" s="192"/>
      <c r="AF67" s="192"/>
      <c r="AG67" s="192"/>
      <c r="AH67" s="192"/>
      <c r="AI67" s="192"/>
      <c r="AJ67" s="192"/>
    </row>
    <row r="68" spans="4:36" ht="15" thickBot="1" x14ac:dyDescent="0.35">
      <c r="D68" s="6" t="s">
        <v>7</v>
      </c>
      <c r="E68" s="9">
        <v>2034</v>
      </c>
      <c r="F68" s="141">
        <f>F67-'Area 2010_34'!$E$7*$AG$9</f>
        <v>2.5914232722420278</v>
      </c>
      <c r="G68" s="141">
        <f>G67-'Area 2010_34'!$F$7*$AG$21</f>
        <v>0.97339135808941746</v>
      </c>
      <c r="H68" s="14" t="s">
        <v>83</v>
      </c>
      <c r="I68" s="111" t="s">
        <v>50</v>
      </c>
      <c r="J68" s="112" t="s">
        <v>51</v>
      </c>
      <c r="M68" s="15"/>
      <c r="N68" s="15" t="s">
        <v>14</v>
      </c>
      <c r="O68" s="7" t="s">
        <v>15</v>
      </c>
      <c r="P68" s="16">
        <v>2036</v>
      </c>
      <c r="Q68" s="143">
        <v>4.3253601486891844</v>
      </c>
      <c r="R68" s="143">
        <v>7.9313962493669337</v>
      </c>
      <c r="S68" s="15" t="s">
        <v>9</v>
      </c>
      <c r="T68" s="111" t="s">
        <v>50</v>
      </c>
      <c r="U68" s="112" t="s">
        <v>54</v>
      </c>
      <c r="AA68" s="80">
        <v>2010</v>
      </c>
      <c r="AB68" s="80">
        <v>2012</v>
      </c>
      <c r="AC68" s="80">
        <v>2015</v>
      </c>
      <c r="AD68" s="80">
        <v>2020</v>
      </c>
      <c r="AE68" s="80">
        <v>2025</v>
      </c>
      <c r="AF68" s="80">
        <v>2030</v>
      </c>
      <c r="AG68" s="80">
        <v>2035</v>
      </c>
      <c r="AH68" s="80">
        <v>2040</v>
      </c>
      <c r="AI68" s="80">
        <v>2045</v>
      </c>
      <c r="AJ68" s="80">
        <v>2050</v>
      </c>
    </row>
    <row r="69" spans="4:36" ht="15" thickTop="1" x14ac:dyDescent="0.3">
      <c r="D69" s="6" t="s">
        <v>7</v>
      </c>
      <c r="E69" s="9">
        <v>2035</v>
      </c>
      <c r="F69" s="141">
        <f>F68-'Area 2010_34'!$E$7*$AG$9</f>
        <v>2.5845385132828302</v>
      </c>
      <c r="G69" s="141">
        <f>G68-'Area 2010_34'!$F$7*$AG$21</f>
        <v>0.97080530240905238</v>
      </c>
      <c r="H69" s="14" t="s">
        <v>83</v>
      </c>
      <c r="I69" s="111" t="s">
        <v>50</v>
      </c>
      <c r="J69" s="112" t="s">
        <v>51</v>
      </c>
      <c r="M69" s="15"/>
      <c r="N69" s="15" t="s">
        <v>14</v>
      </c>
      <c r="O69" s="7" t="s">
        <v>15</v>
      </c>
      <c r="P69" s="16">
        <v>2037</v>
      </c>
      <c r="Q69" s="143">
        <v>4.4855586817147097</v>
      </c>
      <c r="R69" s="143">
        <v>8.225151666010154</v>
      </c>
      <c r="S69" s="15" t="s">
        <v>9</v>
      </c>
      <c r="T69" s="111" t="s">
        <v>50</v>
      </c>
      <c r="U69" s="112" t="s">
        <v>54</v>
      </c>
      <c r="X69" s="193" t="s">
        <v>57</v>
      </c>
      <c r="Y69" s="195" t="s">
        <v>19</v>
      </c>
      <c r="Z69" s="50" t="s">
        <v>17</v>
      </c>
      <c r="AA69" s="117">
        <f>'DREAM projections_34'!D4</f>
        <v>72.27</v>
      </c>
      <c r="AB69" s="118">
        <f>'DREAM projections_34'!G4</f>
        <v>40.10958762566041</v>
      </c>
      <c r="AC69" s="119">
        <f>'DREAM projections_34'!J4</f>
        <v>42.727985073178353</v>
      </c>
      <c r="AD69" s="119">
        <f>'DREAM projections_34'!M4</f>
        <v>45.156206773017068</v>
      </c>
      <c r="AE69" s="119">
        <f>'DREAM projections_34'!P4</f>
        <v>47.356673328844494</v>
      </c>
      <c r="AF69" s="119">
        <f>'DREAM projections_34'!S4</f>
        <v>49.350724927999018</v>
      </c>
      <c r="AG69" s="119">
        <f>'DREAM projections_34'!V4</f>
        <v>51.274977235633749</v>
      </c>
      <c r="AH69" s="119">
        <f>'DREAM projections_34'!Y4</f>
        <v>53.292296717233228</v>
      </c>
      <c r="AI69" s="119">
        <f>'DREAM projections_34'!AB4</f>
        <v>55.422481354719181</v>
      </c>
      <c r="AJ69" s="120">
        <f>'DREAM projections_34'!AE4</f>
        <v>55.422481354719181</v>
      </c>
    </row>
    <row r="70" spans="4:36" x14ac:dyDescent="0.3">
      <c r="D70" s="6" t="s">
        <v>7</v>
      </c>
      <c r="E70" s="9">
        <v>2036</v>
      </c>
      <c r="F70" s="141">
        <f>F69-'Area 2010_34'!$E$7*$AH$9</f>
        <v>2.5776537543236326</v>
      </c>
      <c r="G70" s="141">
        <f>G69-'Area 2010_34'!$F$7*$AH$21</f>
        <v>0.96821924672868731</v>
      </c>
      <c r="H70" s="14" t="s">
        <v>83</v>
      </c>
      <c r="I70" s="111" t="s">
        <v>50</v>
      </c>
      <c r="J70" s="112" t="s">
        <v>51</v>
      </c>
      <c r="M70" s="15"/>
      <c r="N70" s="15" t="s">
        <v>14</v>
      </c>
      <c r="O70" s="7" t="s">
        <v>15</v>
      </c>
      <c r="P70" s="16">
        <v>2038</v>
      </c>
      <c r="Q70" s="143">
        <v>4.6457571967402354</v>
      </c>
      <c r="R70" s="143">
        <v>8.5189070826533744</v>
      </c>
      <c r="S70" s="15" t="s">
        <v>9</v>
      </c>
      <c r="T70" s="111" t="s">
        <v>50</v>
      </c>
      <c r="U70" s="112" t="s">
        <v>54</v>
      </c>
      <c r="X70" s="183"/>
      <c r="Y70" s="186"/>
      <c r="Z70" s="53" t="s">
        <v>16</v>
      </c>
      <c r="AA70" s="121">
        <f>'DREAM projections_34'!C4</f>
        <v>38.74</v>
      </c>
      <c r="AB70" s="122">
        <f>'DREAM projections_34'!F4</f>
        <v>72.382896541949492</v>
      </c>
      <c r="AC70" s="123">
        <f>'DREAM projections_34'!I4</f>
        <v>74.824984452929201</v>
      </c>
      <c r="AD70" s="123">
        <f>'DREAM projections_34'!L4</f>
        <v>79.709640713438276</v>
      </c>
      <c r="AE70" s="123">
        <f>'DREAM projections_34'!O4</f>
        <v>84.239521514866865</v>
      </c>
      <c r="AF70" s="123">
        <f>'DREAM projections_34'!R4</f>
        <v>88.34452197923568</v>
      </c>
      <c r="AG70" s="123">
        <f>'DREAM projections_34'!U4</f>
        <v>92.064452517978509</v>
      </c>
      <c r="AH70" s="123">
        <f>'DREAM projections_34'!X4</f>
        <v>95.654171523470552</v>
      </c>
      <c r="AI70" s="123">
        <f>'DREAM projections_34'!AA4</f>
        <v>99.417508615241189</v>
      </c>
      <c r="AJ70" s="124">
        <f>'DREAM projections_34'!AD4</f>
        <v>103.39139719942058</v>
      </c>
    </row>
    <row r="71" spans="4:36" ht="15" thickBot="1" x14ac:dyDescent="0.35">
      <c r="D71" s="6" t="s">
        <v>7</v>
      </c>
      <c r="E71" s="9">
        <v>2037</v>
      </c>
      <c r="F71" s="141">
        <f>F70-'Area 2010_34'!$E$7*$AH$9</f>
        <v>2.570768995364435</v>
      </c>
      <c r="G71" s="141">
        <f>G70-'Area 2010_34'!$F$7*$AH$21</f>
        <v>0.96563319104832224</v>
      </c>
      <c r="H71" s="14" t="s">
        <v>83</v>
      </c>
      <c r="I71" s="111" t="s">
        <v>50</v>
      </c>
      <c r="J71" s="112" t="s">
        <v>51</v>
      </c>
      <c r="M71" s="15"/>
      <c r="N71" s="15" t="s">
        <v>14</v>
      </c>
      <c r="O71" s="7" t="s">
        <v>15</v>
      </c>
      <c r="P71" s="16">
        <v>2039</v>
      </c>
      <c r="Q71" s="143">
        <v>4.8059558107657603</v>
      </c>
      <c r="R71" s="143">
        <v>8.812662499296593</v>
      </c>
      <c r="S71" s="15" t="s">
        <v>9</v>
      </c>
      <c r="T71" s="111" t="s">
        <v>50</v>
      </c>
      <c r="U71" s="112" t="s">
        <v>54</v>
      </c>
      <c r="X71" s="183"/>
      <c r="Y71" s="187"/>
      <c r="Z71" s="48" t="s">
        <v>18</v>
      </c>
      <c r="AA71" s="125">
        <f>'DREAM projections_34'!E4</f>
        <v>70.39</v>
      </c>
      <c r="AB71" s="126">
        <f>'DREAM projections_34'!H4</f>
        <v>69.424877392124827</v>
      </c>
      <c r="AC71" s="127">
        <f>'DREAM projections_34'!K4</f>
        <v>70.29917919656377</v>
      </c>
      <c r="AD71" s="127">
        <f>'DREAM projections_34'!N4</f>
        <v>72.485605538880563</v>
      </c>
      <c r="AE71" s="127">
        <f>'DREAM projections_34'!Q4</f>
        <v>74.114291409792855</v>
      </c>
      <c r="AF71" s="127">
        <f>'DREAM projections_34'!T4</f>
        <v>75.185248746810714</v>
      </c>
      <c r="AG71" s="127">
        <f>'DREAM projections_34'!W4</f>
        <v>75.62306702281802</v>
      </c>
      <c r="AH71" s="127">
        <f>'DREAM projections_34'!Z4</f>
        <v>76.126587440256984</v>
      </c>
      <c r="AI71" s="127">
        <f>'DREAM projections_34'!AC4</f>
        <v>76.688544083221885</v>
      </c>
      <c r="AJ71" s="128">
        <f>'DREAM projections_34'!AF4</f>
        <v>77.227084998899599</v>
      </c>
    </row>
    <row r="72" spans="4:36" x14ac:dyDescent="0.3">
      <c r="D72" s="6" t="s">
        <v>7</v>
      </c>
      <c r="E72" s="9">
        <v>2038</v>
      </c>
      <c r="F72" s="141">
        <f>F71-'Area 2010_34'!$E$7*$AH$9</f>
        <v>2.5638842364052374</v>
      </c>
      <c r="G72" s="141">
        <f>G71-'Area 2010_34'!$F$7*$AH$21</f>
        <v>0.96304713536795716</v>
      </c>
      <c r="H72" s="14" t="s">
        <v>83</v>
      </c>
      <c r="I72" s="111" t="s">
        <v>50</v>
      </c>
      <c r="J72" s="112" t="s">
        <v>51</v>
      </c>
      <c r="M72" s="15"/>
      <c r="N72" s="15" t="s">
        <v>14</v>
      </c>
      <c r="O72" s="7" t="s">
        <v>15</v>
      </c>
      <c r="P72" s="16">
        <v>2040</v>
      </c>
      <c r="Q72" s="143">
        <v>4.9661542447912863</v>
      </c>
      <c r="R72" s="143">
        <v>9.1064179159398133</v>
      </c>
      <c r="S72" s="15" t="s">
        <v>9</v>
      </c>
      <c r="T72" s="111" t="s">
        <v>50</v>
      </c>
      <c r="U72" s="112" t="s">
        <v>54</v>
      </c>
      <c r="X72" s="183"/>
      <c r="Y72" s="185" t="s">
        <v>20</v>
      </c>
      <c r="Z72" s="51" t="s">
        <v>17</v>
      </c>
      <c r="AA72" s="129">
        <f>'DREAM projections_34'!D5</f>
        <v>17.98</v>
      </c>
      <c r="AB72" s="130">
        <f>'DREAM projections_34'!G5</f>
        <v>18.615652697712292</v>
      </c>
      <c r="AC72" s="131">
        <f>'DREAM projections_34'!J5</f>
        <v>19.830902726271216</v>
      </c>
      <c r="AD72" s="131">
        <f>'DREAM projections_34'!M5</f>
        <v>20.957888430016702</v>
      </c>
      <c r="AE72" s="131">
        <f>'DREAM projections_34'!P5</f>
        <v>21.979168468059477</v>
      </c>
      <c r="AF72" s="131">
        <f>'DREAM projections_34'!S5</f>
        <v>22.904647243299493</v>
      </c>
      <c r="AG72" s="131">
        <f>'DREAM projections_34'!V5</f>
        <v>23.797730787214629</v>
      </c>
      <c r="AH72" s="131">
        <f>'DREAM projections_34'!Y5</f>
        <v>24.734008646769574</v>
      </c>
      <c r="AI72" s="131">
        <f>'DREAM projections_34'!AB5</f>
        <v>25.722669456836623</v>
      </c>
      <c r="AJ72" s="132">
        <f>'DREAM projections_34'!AE5</f>
        <v>25.722669456836623</v>
      </c>
    </row>
    <row r="73" spans="4:36" x14ac:dyDescent="0.3">
      <c r="D73" s="6" t="s">
        <v>7</v>
      </c>
      <c r="E73" s="9">
        <v>2039</v>
      </c>
      <c r="F73" s="141">
        <f>F72-'Area 2010_34'!$E$7*$AH$9</f>
        <v>2.5569994774460398</v>
      </c>
      <c r="G73" s="141">
        <f>G72-'Area 2010_34'!$F$7*$AH$21</f>
        <v>0.96046107968759209</v>
      </c>
      <c r="H73" s="14" t="s">
        <v>83</v>
      </c>
      <c r="I73" s="111" t="s">
        <v>50</v>
      </c>
      <c r="J73" s="112" t="s">
        <v>51</v>
      </c>
      <c r="M73" s="15"/>
      <c r="N73" s="15" t="s">
        <v>14</v>
      </c>
      <c r="O73" s="7" t="s">
        <v>15</v>
      </c>
      <c r="P73" s="16">
        <v>2041</v>
      </c>
      <c r="Q73" s="143">
        <v>5.1263527688168118</v>
      </c>
      <c r="R73" s="143">
        <v>9.4001733325830337</v>
      </c>
      <c r="S73" s="15" t="s">
        <v>9</v>
      </c>
      <c r="T73" s="111" t="s">
        <v>50</v>
      </c>
      <c r="U73" s="112" t="s">
        <v>54</v>
      </c>
      <c r="X73" s="183"/>
      <c r="Y73" s="186"/>
      <c r="Z73" s="53" t="s">
        <v>16</v>
      </c>
      <c r="AA73" s="121">
        <f>'DREAM projections_34'!C5</f>
        <v>94.16</v>
      </c>
      <c r="AB73" s="122">
        <f>'DREAM projections_34'!F5</f>
        <v>94.307091993772858</v>
      </c>
      <c r="AC73" s="123">
        <f>'DREAM projections_34'!I5</f>
        <v>97.488868632735773</v>
      </c>
      <c r="AD73" s="123">
        <f>'DREAM projections_34'!L5</f>
        <v>103.85304787017226</v>
      </c>
      <c r="AE73" s="123">
        <f>'DREAM projections_34'!O5</f>
        <v>109.75499302393615</v>
      </c>
      <c r="AF73" s="123">
        <f>'DREAM projections_34'!R5</f>
        <v>115.10336501404225</v>
      </c>
      <c r="AG73" s="123">
        <f>'DREAM projections_34'!U5</f>
        <v>119.95003250439821</v>
      </c>
      <c r="AH73" s="123">
        <f>'DREAM projections_34'!X5</f>
        <v>124.62704843849438</v>
      </c>
      <c r="AI73" s="123">
        <f>'DREAM projections_34'!AA5</f>
        <v>129.53026997663085</v>
      </c>
      <c r="AJ73" s="124">
        <f>'DREAM projections_34'!AD5</f>
        <v>134.7078173557139</v>
      </c>
    </row>
    <row r="74" spans="4:36" ht="15" thickBot="1" x14ac:dyDescent="0.35">
      <c r="D74" s="6" t="s">
        <v>7</v>
      </c>
      <c r="E74" s="9">
        <v>2040</v>
      </c>
      <c r="F74" s="141">
        <f>F73-'Area 2010_34'!$E$7*$AH$9</f>
        <v>2.5501147184868422</v>
      </c>
      <c r="G74" s="141">
        <f>G73-'Area 2010_34'!$F$7*$AH$21</f>
        <v>0.95787502400722702</v>
      </c>
      <c r="H74" s="14" t="s">
        <v>83</v>
      </c>
      <c r="I74" s="111" t="s">
        <v>50</v>
      </c>
      <c r="J74" s="112" t="s">
        <v>51</v>
      </c>
      <c r="M74" s="15"/>
      <c r="N74" s="15" t="s">
        <v>14</v>
      </c>
      <c r="O74" s="7" t="s">
        <v>15</v>
      </c>
      <c r="P74" s="16">
        <v>2042</v>
      </c>
      <c r="Q74" s="143">
        <v>5.2865512928423373</v>
      </c>
      <c r="R74" s="143">
        <v>9.6939287492262523</v>
      </c>
      <c r="S74" s="15" t="s">
        <v>9</v>
      </c>
      <c r="T74" s="111" t="s">
        <v>50</v>
      </c>
      <c r="U74" s="112" t="s">
        <v>54</v>
      </c>
      <c r="X74" s="194"/>
      <c r="Y74" s="187"/>
      <c r="Z74" s="52" t="s">
        <v>18</v>
      </c>
      <c r="AA74" s="133">
        <f>'DREAM projections_34'!E5</f>
        <v>3.69</v>
      </c>
      <c r="AB74" s="134">
        <f>'DREAM projections_34'!H5</f>
        <v>3.6394061312251829</v>
      </c>
      <c r="AC74" s="135">
        <f>'DREAM projections_34'!K5</f>
        <v>3.6852389719465881</v>
      </c>
      <c r="AD74" s="135">
        <f>'DREAM projections_34'!N5</f>
        <v>3.7998562926334603</v>
      </c>
      <c r="AE74" s="135">
        <f>'DREAM projections_34'!Q5</f>
        <v>3.8852356201468341</v>
      </c>
      <c r="AF74" s="135">
        <f>'DREAM projections_34'!T5</f>
        <v>3.941377580277476</v>
      </c>
      <c r="AG74" s="135">
        <f>'DREAM projections_34'!W5</f>
        <v>3.9643289858530828</v>
      </c>
      <c r="AH74" s="135">
        <f>'DREAM projections_34'!Z5</f>
        <v>3.9907246434798731</v>
      </c>
      <c r="AI74" s="135">
        <f>'DREAM projections_34'!AC5</f>
        <v>4.0201836577225283</v>
      </c>
      <c r="AJ74" s="136">
        <f>'DREAM projections_34'!AF5</f>
        <v>4.0484151675797628</v>
      </c>
    </row>
    <row r="75" spans="4:36" x14ac:dyDescent="0.3">
      <c r="D75" s="6" t="s">
        <v>7</v>
      </c>
      <c r="E75" s="9">
        <v>2041</v>
      </c>
      <c r="F75" s="141">
        <f>F74-'Area 2010_34'!$E$7*$AH$9</f>
        <v>2.5432299595276446</v>
      </c>
      <c r="G75" s="141">
        <f>G74-'Area 2010_34'!$F$7*$AH$21</f>
        <v>0.95528896832686194</v>
      </c>
      <c r="H75" s="14" t="s">
        <v>83</v>
      </c>
      <c r="I75" s="111" t="s">
        <v>50</v>
      </c>
      <c r="J75" s="112" t="s">
        <v>51</v>
      </c>
      <c r="M75" s="15"/>
      <c r="N75" s="15" t="s">
        <v>14</v>
      </c>
      <c r="O75" s="7" t="s">
        <v>15</v>
      </c>
      <c r="P75" s="16">
        <v>2043</v>
      </c>
      <c r="Q75" s="143">
        <v>5.4467498168678627</v>
      </c>
      <c r="R75" s="143">
        <v>9.9876841658694726</v>
      </c>
      <c r="S75" s="15" t="s">
        <v>9</v>
      </c>
      <c r="T75" s="111" t="s">
        <v>50</v>
      </c>
      <c r="U75" s="112" t="s">
        <v>54</v>
      </c>
      <c r="X75" s="182" t="s">
        <v>58</v>
      </c>
      <c r="Y75" s="185" t="s">
        <v>19</v>
      </c>
      <c r="Z75" s="51" t="s">
        <v>17</v>
      </c>
      <c r="AA75" s="129">
        <f>'DREAM projections_34'!D6</f>
        <v>13.2</v>
      </c>
      <c r="AB75" s="130">
        <f>'DREAM projections_34'!G6</f>
        <v>13.666663827019034</v>
      </c>
      <c r="AC75" s="131">
        <f>'DREAM projections_34'!J6</f>
        <v>14.558838486472748</v>
      </c>
      <c r="AD75" s="131">
        <f>'DREAM projections_34'!M6</f>
        <v>15.386213975318155</v>
      </c>
      <c r="AE75" s="131">
        <f>'DREAM projections_34'!P6</f>
        <v>16.135985749632095</v>
      </c>
      <c r="AF75" s="131">
        <f>'DREAM projections_34'!S6</f>
        <v>16.815425117439005</v>
      </c>
      <c r="AG75" s="131">
        <f>'DREAM projections_34'!V6</f>
        <v>17.471081556798282</v>
      </c>
      <c r="AH75" s="131">
        <f>'DREAM projections_34'!Y6</f>
        <v>18.158449062144516</v>
      </c>
      <c r="AI75" s="131">
        <f>'DREAM projections_34'!AB6</f>
        <v>18.884273461081392</v>
      </c>
      <c r="AJ75" s="132">
        <f>'DREAM projections_34'!AE6</f>
        <v>18.884273461081392</v>
      </c>
    </row>
    <row r="76" spans="4:36" x14ac:dyDescent="0.3">
      <c r="D76" s="6" t="s">
        <v>7</v>
      </c>
      <c r="E76" s="9">
        <v>2042</v>
      </c>
      <c r="F76" s="141">
        <f>F75-'Area 2010_34'!$E$7*$AH$9</f>
        <v>2.536345200568447</v>
      </c>
      <c r="G76" s="141">
        <f>G75-'Area 2010_34'!$F$7*$AH$21</f>
        <v>0.95270291264649687</v>
      </c>
      <c r="H76" s="14" t="s">
        <v>83</v>
      </c>
      <c r="I76" s="111" t="s">
        <v>50</v>
      </c>
      <c r="J76" s="112" t="s">
        <v>51</v>
      </c>
      <c r="M76" s="15"/>
      <c r="N76" s="15" t="s">
        <v>14</v>
      </c>
      <c r="O76" s="7" t="s">
        <v>15</v>
      </c>
      <c r="P76" s="16">
        <v>2044</v>
      </c>
      <c r="Q76" s="143">
        <v>5.6069483408933882</v>
      </c>
      <c r="R76" s="143">
        <v>10.281439582512693</v>
      </c>
      <c r="S76" s="15" t="s">
        <v>9</v>
      </c>
      <c r="T76" s="111" t="s">
        <v>50</v>
      </c>
      <c r="U76" s="112" t="s">
        <v>54</v>
      </c>
      <c r="X76" s="183"/>
      <c r="Y76" s="186"/>
      <c r="Z76" s="53" t="s">
        <v>16</v>
      </c>
      <c r="AA76" s="121">
        <f>'DREAM projections_34'!C6</f>
        <v>25.32</v>
      </c>
      <c r="AB76" s="122">
        <f>'DREAM projections_34'!F6</f>
        <v>25.359553624493724</v>
      </c>
      <c r="AC76" s="123">
        <f>'DREAM projections_34'!I6</f>
        <v>26.215146068191057</v>
      </c>
      <c r="AD76" s="123">
        <f>'DREAM projections_34'!L6</f>
        <v>27.926499278597728</v>
      </c>
      <c r="AE76" s="123">
        <f>'DREAM projections_34'!O6</f>
        <v>29.51355589811028</v>
      </c>
      <c r="AF76" s="123">
        <f>'DREAM projections_34'!R6</f>
        <v>30.951754483385201</v>
      </c>
      <c r="AG76" s="123">
        <f>'DREAM projections_34'!U6</f>
        <v>32.255042725269362</v>
      </c>
      <c r="AH76" s="123">
        <f>'DREAM projections_34'!X6</f>
        <v>33.51271098622216</v>
      </c>
      <c r="AI76" s="123">
        <f>'DREAM projections_34'!AA6</f>
        <v>34.831206837386304</v>
      </c>
      <c r="AJ76" s="124">
        <f>'DREAM projections_34'!AD6</f>
        <v>36.22347000261977</v>
      </c>
    </row>
    <row r="77" spans="4:36" ht="15" thickBot="1" x14ac:dyDescent="0.35">
      <c r="D77" s="6" t="s">
        <v>7</v>
      </c>
      <c r="E77" s="9">
        <v>2043</v>
      </c>
      <c r="F77" s="141">
        <f>F76-'Area 2010_34'!$E$7*$AH$9</f>
        <v>2.5294604416092494</v>
      </c>
      <c r="G77" s="141">
        <f>G76-'Area 2010_34'!$F$7*$AH$21</f>
        <v>0.9501168569661318</v>
      </c>
      <c r="H77" s="14" t="s">
        <v>83</v>
      </c>
      <c r="I77" s="111" t="s">
        <v>50</v>
      </c>
      <c r="J77" s="112" t="s">
        <v>51</v>
      </c>
      <c r="M77" s="15"/>
      <c r="N77" s="15" t="s">
        <v>14</v>
      </c>
      <c r="O77" s="7" t="s">
        <v>15</v>
      </c>
      <c r="P77" s="16">
        <v>2045</v>
      </c>
      <c r="Q77" s="143">
        <v>5.7671468649189137</v>
      </c>
      <c r="R77" s="143">
        <v>10.575194999155912</v>
      </c>
      <c r="S77" s="15" t="s">
        <v>9</v>
      </c>
      <c r="T77" s="111" t="s">
        <v>50</v>
      </c>
      <c r="U77" s="112" t="s">
        <v>54</v>
      </c>
      <c r="X77" s="183"/>
      <c r="Y77" s="187"/>
      <c r="Z77" s="52" t="s">
        <v>18</v>
      </c>
      <c r="AA77" s="133">
        <f>'DREAM projections_34'!E6</f>
        <v>26.29</v>
      </c>
      <c r="AB77" s="134">
        <f>'DREAM projections_34'!H6</f>
        <v>25.929535823823862</v>
      </c>
      <c r="AC77" s="135">
        <f>'DREAM projections_34'!K6</f>
        <v>26.256079287933822</v>
      </c>
      <c r="AD77" s="135">
        <f>'DREAM projections_34'!N6</f>
        <v>27.072688870822134</v>
      </c>
      <c r="AE77" s="135">
        <f>'DREAM projections_34'!Q6</f>
        <v>27.680987656818502</v>
      </c>
      <c r="AF77" s="135">
        <f>'DREAM projections_34'!T6</f>
        <v>28.080980104470147</v>
      </c>
      <c r="AG77" s="135">
        <f>'DREAM projections_34'!W6</f>
        <v>28.244501094329955</v>
      </c>
      <c r="AH77" s="135">
        <f>'DREAM projections_34'!Z6</f>
        <v>28.432561213302399</v>
      </c>
      <c r="AI77" s="135">
        <f>'DREAM projections_34'!AC6</f>
        <v>28.642446710440449</v>
      </c>
      <c r="AJ77" s="136">
        <f>'DREAM projections_34'!AF6</f>
        <v>28.843586654653649</v>
      </c>
    </row>
    <row r="78" spans="4:36" x14ac:dyDescent="0.3">
      <c r="D78" s="6" t="s">
        <v>7</v>
      </c>
      <c r="E78" s="9">
        <v>2044</v>
      </c>
      <c r="F78" s="141">
        <f>F77-'Area 2010_34'!$E$7*$AH$9</f>
        <v>2.5225756826500518</v>
      </c>
      <c r="G78" s="141">
        <f>G77-'Area 2010_34'!$F$7*$AH$21</f>
        <v>0.94753080128576672</v>
      </c>
      <c r="H78" s="14" t="s">
        <v>83</v>
      </c>
      <c r="I78" s="111" t="s">
        <v>50</v>
      </c>
      <c r="J78" s="112" t="s">
        <v>51</v>
      </c>
      <c r="M78" s="15"/>
      <c r="N78" s="15" t="s">
        <v>14</v>
      </c>
      <c r="O78" s="7" t="s">
        <v>15</v>
      </c>
      <c r="P78" s="16">
        <v>2046</v>
      </c>
      <c r="Q78" s="143">
        <v>5.9273453889444392</v>
      </c>
      <c r="R78" s="143">
        <v>10.86895041579913</v>
      </c>
      <c r="S78" s="15" t="s">
        <v>9</v>
      </c>
      <c r="T78" s="111" t="s">
        <v>50</v>
      </c>
      <c r="U78" s="112" t="s">
        <v>54</v>
      </c>
      <c r="X78" s="183"/>
      <c r="Y78" s="185" t="s">
        <v>20</v>
      </c>
      <c r="Z78" s="48" t="s">
        <v>17</v>
      </c>
      <c r="AA78" s="125">
        <f>'DREAM projections_34'!D7</f>
        <v>3.99</v>
      </c>
      <c r="AB78" s="126">
        <f>'DREAM projections_34'!G7</f>
        <v>4.1310597477125715</v>
      </c>
      <c r="AC78" s="127">
        <f>'DREAM projections_34'!J7</f>
        <v>4.4007398152292625</v>
      </c>
      <c r="AD78" s="127">
        <f>'DREAM projections_34'!M7</f>
        <v>4.6508328607211693</v>
      </c>
      <c r="AE78" s="127">
        <f>'DREAM projections_34'!P7</f>
        <v>4.8774684197751554</v>
      </c>
      <c r="AF78" s="127">
        <f>'DREAM projections_34'!S7</f>
        <v>5.0828444104986072</v>
      </c>
      <c r="AG78" s="127">
        <f>'DREAM projections_34'!V7</f>
        <v>5.2810314705776618</v>
      </c>
      <c r="AH78" s="127">
        <f>'DREAM projections_34'!Y7</f>
        <v>5.4888039210573192</v>
      </c>
      <c r="AI78" s="127">
        <f>'DREAM projections_34'!AB7</f>
        <v>5.7082008416450565</v>
      </c>
      <c r="AJ78" s="128">
        <f>'DREAM projections_34'!AE7</f>
        <v>5.7082008416450565</v>
      </c>
    </row>
    <row r="79" spans="4:36" x14ac:dyDescent="0.3">
      <c r="D79" s="6" t="s">
        <v>7</v>
      </c>
      <c r="E79" s="9">
        <v>2045</v>
      </c>
      <c r="F79" s="141">
        <f>F78-'Area 2010_34'!$E$7*$AH$9</f>
        <v>2.5156909236908542</v>
      </c>
      <c r="G79" s="141">
        <f>G78-'Area 2010_34'!$F$7*$AH$21</f>
        <v>0.94494474560540165</v>
      </c>
      <c r="H79" s="14" t="s">
        <v>83</v>
      </c>
      <c r="I79" s="111" t="s">
        <v>50</v>
      </c>
      <c r="J79" s="112" t="s">
        <v>51</v>
      </c>
      <c r="M79" s="15"/>
      <c r="N79" s="15" t="s">
        <v>14</v>
      </c>
      <c r="O79" s="7" t="s">
        <v>15</v>
      </c>
      <c r="P79" s="16">
        <v>2047</v>
      </c>
      <c r="Q79" s="143">
        <v>6.0875439129699647</v>
      </c>
      <c r="R79" s="143">
        <v>11.16270583244235</v>
      </c>
      <c r="S79" s="15" t="s">
        <v>9</v>
      </c>
      <c r="T79" s="111" t="s">
        <v>50</v>
      </c>
      <c r="U79" s="112" t="s">
        <v>54</v>
      </c>
      <c r="X79" s="183"/>
      <c r="Y79" s="186"/>
      <c r="Z79" s="53" t="s">
        <v>16</v>
      </c>
      <c r="AA79" s="121">
        <f>'DREAM projections_34'!C7</f>
        <v>22.85</v>
      </c>
      <c r="AB79" s="122">
        <f>'DREAM projections_34'!F7</f>
        <v>22.885695115311279</v>
      </c>
      <c r="AC79" s="123">
        <f>'DREAM projections_34'!I7</f>
        <v>23.657823367226133</v>
      </c>
      <c r="AD79" s="123">
        <f>'DREAM projections_34'!L7</f>
        <v>25.202231773931992</v>
      </c>
      <c r="AE79" s="123">
        <f>'DREAM projections_34'!O7</f>
        <v>26.63446888909241</v>
      </c>
      <c r="AF79" s="123">
        <f>'DREAM projections_34'!R7</f>
        <v>27.932369271143433</v>
      </c>
      <c r="AG79" s="123">
        <f>'DREAM projections_34'!U7</f>
        <v>29.108519994960698</v>
      </c>
      <c r="AH79" s="123">
        <f>'DREAM projections_34'!X7</f>
        <v>30.243501028245507</v>
      </c>
      <c r="AI79" s="123">
        <f>'DREAM projections_34'!AA7</f>
        <v>31.433375838636525</v>
      </c>
      <c r="AJ79" s="124">
        <f>'DREAM projections_34'!AD7</f>
        <v>32.689821862553771</v>
      </c>
    </row>
    <row r="80" spans="4:36" ht="15" thickBot="1" x14ac:dyDescent="0.35">
      <c r="D80" s="6" t="s">
        <v>7</v>
      </c>
      <c r="E80" s="9">
        <v>2046</v>
      </c>
      <c r="F80" s="141">
        <f>F79-'Area 2010_34'!$E$7*$AH$9</f>
        <v>2.5088061647316566</v>
      </c>
      <c r="G80" s="141">
        <f>G79-'Area 2010_34'!$F$7*$AH$21</f>
        <v>0.94235868992503657</v>
      </c>
      <c r="H80" s="14" t="s">
        <v>83</v>
      </c>
      <c r="I80" s="111" t="s">
        <v>50</v>
      </c>
      <c r="J80" s="112" t="s">
        <v>51</v>
      </c>
      <c r="M80" s="15"/>
      <c r="N80" s="15" t="s">
        <v>14</v>
      </c>
      <c r="O80" s="7" t="s">
        <v>15</v>
      </c>
      <c r="P80" s="16">
        <v>2048</v>
      </c>
      <c r="Q80" s="143">
        <v>6.2477424369954901</v>
      </c>
      <c r="R80" s="143">
        <v>11.456461249085571</v>
      </c>
      <c r="S80" s="15" t="s">
        <v>9</v>
      </c>
      <c r="T80" s="111" t="s">
        <v>50</v>
      </c>
      <c r="U80" s="112" t="s">
        <v>54</v>
      </c>
      <c r="X80" s="184"/>
      <c r="Y80" s="188"/>
      <c r="Z80" s="49" t="s">
        <v>18</v>
      </c>
      <c r="AA80" s="137">
        <f>'DREAM projections_34'!E7</f>
        <v>1.52</v>
      </c>
      <c r="AB80" s="138">
        <f>'DREAM projections_34'!H7</f>
        <v>1.4991591651659288</v>
      </c>
      <c r="AC80" s="139">
        <f>'DREAM projections_34'!K7</f>
        <v>1.5180388177124156</v>
      </c>
      <c r="AD80" s="139">
        <f>'DREAM projections_34'!N7</f>
        <v>1.5652524565861408</v>
      </c>
      <c r="AE80" s="139">
        <f>'DREAM projections_34'!Q7</f>
        <v>1.6004222608734926</v>
      </c>
      <c r="AF80" s="139">
        <f>'DREAM projections_34'!T7</f>
        <v>1.6235484883527813</v>
      </c>
      <c r="AG80" s="139">
        <f>'DREAM projections_34'!W7</f>
        <v>1.6330027258798605</v>
      </c>
      <c r="AH80" s="139">
        <f>'DREAM projections_34'!Z7</f>
        <v>1.6438757338995682</v>
      </c>
      <c r="AI80" s="139">
        <f>'DREAM projections_34'!AC7</f>
        <v>1.6560106123951877</v>
      </c>
      <c r="AJ80" s="140">
        <f>'DREAM projections_34'!AF7</f>
        <v>1.6676398522279783</v>
      </c>
    </row>
    <row r="81" spans="4:36" ht="15" thickTop="1" x14ac:dyDescent="0.3">
      <c r="D81" s="6" t="s">
        <v>7</v>
      </c>
      <c r="E81" s="9">
        <v>2047</v>
      </c>
      <c r="F81" s="141">
        <f>F80-'Area 2010_34'!$E$7*$AH$9</f>
        <v>2.501921405772459</v>
      </c>
      <c r="G81" s="141">
        <f>G80-'Area 2010_34'!$F$7*$AH$21</f>
        <v>0.9397726342446715</v>
      </c>
      <c r="H81" s="14" t="s">
        <v>83</v>
      </c>
      <c r="I81" s="111" t="s">
        <v>50</v>
      </c>
      <c r="J81" s="112" t="s">
        <v>51</v>
      </c>
      <c r="M81" s="15"/>
      <c r="N81" s="15" t="s">
        <v>14</v>
      </c>
      <c r="O81" s="7" t="s">
        <v>15</v>
      </c>
      <c r="P81" s="16">
        <v>2049</v>
      </c>
      <c r="Q81" s="143">
        <v>6.4079409610210156</v>
      </c>
      <c r="R81" s="143">
        <v>11.750216665818799</v>
      </c>
      <c r="S81" s="15" t="s">
        <v>9</v>
      </c>
      <c r="T81" s="111" t="s">
        <v>50</v>
      </c>
      <c r="U81" s="112" t="s">
        <v>54</v>
      </c>
      <c r="X81" s="189" t="s">
        <v>57</v>
      </c>
      <c r="Y81" s="87" t="s">
        <v>19</v>
      </c>
      <c r="Z81" s="189" t="s">
        <v>47</v>
      </c>
      <c r="AA81" s="88">
        <f>SUM(AA69:AA71)</f>
        <v>181.39999999999998</v>
      </c>
      <c r="AB81" s="88">
        <f t="shared" ref="AB81:AJ81" si="7">SUM(AB69:AB71)</f>
        <v>181.91736155973473</v>
      </c>
      <c r="AC81" s="88">
        <f t="shared" si="7"/>
        <v>187.8521487226713</v>
      </c>
      <c r="AD81" s="88">
        <f t="shared" si="7"/>
        <v>197.3514530253359</v>
      </c>
      <c r="AE81" s="88">
        <f t="shared" si="7"/>
        <v>205.71048625350423</v>
      </c>
      <c r="AF81" s="88">
        <f t="shared" si="7"/>
        <v>212.8804956540454</v>
      </c>
      <c r="AG81" s="88">
        <f t="shared" si="7"/>
        <v>218.96249677643027</v>
      </c>
      <c r="AH81" s="88">
        <f t="shared" si="7"/>
        <v>225.07305568096075</v>
      </c>
      <c r="AI81" s="88">
        <f t="shared" si="7"/>
        <v>231.52853405318223</v>
      </c>
      <c r="AJ81" s="88">
        <f t="shared" si="7"/>
        <v>236.04096355303938</v>
      </c>
    </row>
    <row r="82" spans="4:36" x14ac:dyDescent="0.3">
      <c r="D82" s="6" t="s">
        <v>7</v>
      </c>
      <c r="E82" s="9">
        <v>2048</v>
      </c>
      <c r="F82" s="141">
        <f>F81-'Area 2010_34'!$E$7*$AJ$9</f>
        <v>2.4950366468132614</v>
      </c>
      <c r="G82" s="141">
        <f>G81-'Area 2010_34'!$F$7*$AI$21</f>
        <v>0.93718657856430643</v>
      </c>
      <c r="H82" s="14" t="s">
        <v>83</v>
      </c>
      <c r="I82" s="111" t="s">
        <v>50</v>
      </c>
      <c r="J82" s="112" t="s">
        <v>51</v>
      </c>
      <c r="M82" s="15"/>
      <c r="N82" s="15" t="s">
        <v>14</v>
      </c>
      <c r="O82" s="7" t="s">
        <v>15</v>
      </c>
      <c r="P82" s="16">
        <v>2050</v>
      </c>
      <c r="Q82" s="143">
        <v>6.5681394850465411</v>
      </c>
      <c r="R82" s="143">
        <v>12.043981082381</v>
      </c>
      <c r="S82" s="15" t="s">
        <v>9</v>
      </c>
      <c r="T82" s="111" t="s">
        <v>50</v>
      </c>
      <c r="U82" s="112" t="s">
        <v>54</v>
      </c>
      <c r="X82" s="190"/>
      <c r="Y82" s="92" t="s">
        <v>20</v>
      </c>
      <c r="Z82" s="196"/>
      <c r="AA82" s="93">
        <f t="shared" ref="AA82:AJ82" si="8">SUM(AA74:AA81)</f>
        <v>278.26</v>
      </c>
      <c r="AB82" s="93">
        <f t="shared" si="8"/>
        <v>279.0284349944863</v>
      </c>
      <c r="AC82" s="93">
        <f t="shared" si="8"/>
        <v>288.14405353738334</v>
      </c>
      <c r="AD82" s="93">
        <f t="shared" si="8"/>
        <v>302.95502853394669</v>
      </c>
      <c r="AE82" s="93">
        <f t="shared" si="8"/>
        <v>316.03861074795299</v>
      </c>
      <c r="AF82" s="93">
        <f t="shared" si="8"/>
        <v>327.30879510961205</v>
      </c>
      <c r="AG82" s="93">
        <f t="shared" si="8"/>
        <v>336.92000533009917</v>
      </c>
      <c r="AH82" s="93">
        <f t="shared" si="8"/>
        <v>346.54368226931206</v>
      </c>
      <c r="AI82" s="93">
        <f t="shared" si="8"/>
        <v>356.70423201248968</v>
      </c>
      <c r="AJ82" s="93">
        <f t="shared" si="8"/>
        <v>364.10637139540074</v>
      </c>
    </row>
    <row r="83" spans="4:36" x14ac:dyDescent="0.3">
      <c r="D83" s="6" t="s">
        <v>7</v>
      </c>
      <c r="E83" s="9">
        <v>2049</v>
      </c>
      <c r="F83" s="141">
        <f>F82-'Area 2010_34'!$E$7*$AJ$9</f>
        <v>2.4881518878540638</v>
      </c>
      <c r="G83" s="141">
        <f>G82-'Area 2010_34'!$F$7*$AI$21</f>
        <v>0.93460052288394135</v>
      </c>
      <c r="H83" s="14" t="s">
        <v>83</v>
      </c>
      <c r="I83" s="111" t="s">
        <v>50</v>
      </c>
      <c r="J83" s="112" t="s">
        <v>51</v>
      </c>
      <c r="M83" s="15"/>
      <c r="N83" s="15" t="s">
        <v>14</v>
      </c>
      <c r="O83" s="7" t="s">
        <v>15</v>
      </c>
      <c r="P83" s="16">
        <v>2012</v>
      </c>
      <c r="Q83" s="143">
        <v>0.65057632589903558</v>
      </c>
      <c r="R83" s="143">
        <v>1.4496644030347625</v>
      </c>
      <c r="S83" s="15" t="s">
        <v>10</v>
      </c>
      <c r="T83" s="111" t="s">
        <v>50</v>
      </c>
      <c r="U83" s="112" t="s">
        <v>54</v>
      </c>
      <c r="X83" s="191" t="s">
        <v>58</v>
      </c>
      <c r="Y83" s="89" t="s">
        <v>19</v>
      </c>
      <c r="Z83" s="191" t="s">
        <v>47</v>
      </c>
      <c r="AA83" s="90">
        <f>SUM(AA75:AA77)</f>
        <v>64.81</v>
      </c>
      <c r="AB83" s="90">
        <f t="shared" ref="AB83:AJ83" si="9">SUM(AB75:AB77)</f>
        <v>64.955753275336619</v>
      </c>
      <c r="AC83" s="90">
        <f t="shared" si="9"/>
        <v>67.030063842597627</v>
      </c>
      <c r="AD83" s="90">
        <f t="shared" si="9"/>
        <v>70.385402124738022</v>
      </c>
      <c r="AE83" s="90">
        <f t="shared" si="9"/>
        <v>73.330529304560883</v>
      </c>
      <c r="AF83" s="90">
        <f t="shared" si="9"/>
        <v>75.84815970529435</v>
      </c>
      <c r="AG83" s="90">
        <f t="shared" si="9"/>
        <v>77.970625376397606</v>
      </c>
      <c r="AH83" s="90">
        <f t="shared" si="9"/>
        <v>80.103721261669079</v>
      </c>
      <c r="AI83" s="90">
        <f t="shared" si="9"/>
        <v>82.357927008908149</v>
      </c>
      <c r="AJ83" s="90">
        <f t="shared" si="9"/>
        <v>83.951330118354804</v>
      </c>
    </row>
    <row r="84" spans="4:36" x14ac:dyDescent="0.3">
      <c r="D84" s="6" t="s">
        <v>7</v>
      </c>
      <c r="E84" s="9">
        <v>2050</v>
      </c>
      <c r="F84" s="141">
        <f>F83-'Area 2010_34'!$E$7*$AJ$9</f>
        <v>2.4812671288948662</v>
      </c>
      <c r="G84" s="141">
        <f>G83-'Area 2010_34'!$F$7*$AI$21</f>
        <v>0.93201446720357628</v>
      </c>
      <c r="H84" s="14" t="s">
        <v>83</v>
      </c>
      <c r="I84" s="111" t="s">
        <v>50</v>
      </c>
      <c r="J84" s="112" t="s">
        <v>51</v>
      </c>
      <c r="M84" s="15"/>
      <c r="N84" s="15" t="s">
        <v>14</v>
      </c>
      <c r="O84" s="7" t="s">
        <v>15</v>
      </c>
      <c r="P84" s="16">
        <v>2013</v>
      </c>
      <c r="Q84" s="143">
        <v>0.86743510119871425</v>
      </c>
      <c r="R84" s="143">
        <v>1.9328858707130165</v>
      </c>
      <c r="S84" s="15" t="s">
        <v>10</v>
      </c>
      <c r="T84" s="111" t="s">
        <v>50</v>
      </c>
      <c r="U84" s="112" t="s">
        <v>54</v>
      </c>
      <c r="X84" s="190"/>
      <c r="Y84" s="92" t="s">
        <v>20</v>
      </c>
      <c r="Z84" s="190"/>
      <c r="AA84" s="93">
        <f>SUM(AA78:AA80)</f>
        <v>28.360000000000003</v>
      </c>
      <c r="AB84" s="93">
        <f>SUM(AB78:AB80)</f>
        <v>28.515914028189776</v>
      </c>
      <c r="AC84" s="93">
        <f t="shared" ref="AC84:AJ84" si="10">SUM(AC78:AC80)</f>
        <v>29.57660200016781</v>
      </c>
      <c r="AD84" s="93">
        <f t="shared" si="10"/>
        <v>31.418317091239302</v>
      </c>
      <c r="AE84" s="93">
        <f t="shared" si="10"/>
        <v>33.112359569741059</v>
      </c>
      <c r="AF84" s="93">
        <f t="shared" si="10"/>
        <v>34.63876216999482</v>
      </c>
      <c r="AG84" s="93">
        <f t="shared" si="10"/>
        <v>36.022554191418223</v>
      </c>
      <c r="AH84" s="93">
        <f t="shared" si="10"/>
        <v>37.376180683202399</v>
      </c>
      <c r="AI84" s="93">
        <f t="shared" si="10"/>
        <v>38.797587292676766</v>
      </c>
      <c r="AJ84" s="93">
        <f t="shared" si="10"/>
        <v>40.065662556426808</v>
      </c>
    </row>
    <row r="85" spans="4:36" s="15" customFormat="1" x14ac:dyDescent="0.3">
      <c r="D85" s="7" t="s">
        <v>7</v>
      </c>
      <c r="E85" s="16">
        <v>2011</v>
      </c>
      <c r="F85" s="142">
        <f>'Area 2010_34'!$E$8-'Area 2010_34'!$E$8*$AB$10</f>
        <v>7.2751377594238136</v>
      </c>
      <c r="G85" s="142">
        <f>'Area 2010_34'!$F$8-'Area 2010_34'!$F$8*$AB$22</f>
        <v>2.7326899082010598</v>
      </c>
      <c r="H85" s="15" t="s">
        <v>84</v>
      </c>
      <c r="I85" s="111" t="s">
        <v>50</v>
      </c>
      <c r="J85" s="112" t="s">
        <v>51</v>
      </c>
      <c r="N85" s="15" t="s">
        <v>14</v>
      </c>
      <c r="O85" s="7" t="s">
        <v>15</v>
      </c>
      <c r="P85" s="16">
        <v>2014</v>
      </c>
      <c r="Q85" s="143">
        <v>1.0842938764983927</v>
      </c>
      <c r="R85" s="143">
        <v>2.4161073383912708</v>
      </c>
      <c r="S85" s="15" t="s">
        <v>10</v>
      </c>
      <c r="T85" s="111" t="s">
        <v>50</v>
      </c>
      <c r="U85" s="112" t="s">
        <v>54</v>
      </c>
      <c r="X85" s="191" t="s">
        <v>59</v>
      </c>
      <c r="Y85" s="89" t="s">
        <v>19</v>
      </c>
      <c r="Z85" s="196" t="s">
        <v>47</v>
      </c>
      <c r="AA85" s="91">
        <f>SUM(AA81,AA83)</f>
        <v>246.20999999999998</v>
      </c>
      <c r="AB85" s="91">
        <f t="shared" ref="AB85:AJ86" si="11">SUM(AB81,AB83)</f>
        <v>246.87311483507136</v>
      </c>
      <c r="AC85" s="91">
        <f t="shared" si="11"/>
        <v>254.88221256526893</v>
      </c>
      <c r="AD85" s="91">
        <f t="shared" si="11"/>
        <v>267.73685515007389</v>
      </c>
      <c r="AE85" s="91">
        <f t="shared" si="11"/>
        <v>279.04101555806511</v>
      </c>
      <c r="AF85" s="91">
        <f t="shared" si="11"/>
        <v>288.72865535933977</v>
      </c>
      <c r="AG85" s="91">
        <f t="shared" si="11"/>
        <v>296.93312215282788</v>
      </c>
      <c r="AH85" s="91">
        <f t="shared" si="11"/>
        <v>305.17677694262983</v>
      </c>
      <c r="AI85" s="91">
        <f t="shared" si="11"/>
        <v>313.88646106209035</v>
      </c>
      <c r="AJ85" s="91">
        <f t="shared" si="11"/>
        <v>319.99229367139418</v>
      </c>
    </row>
    <row r="86" spans="4:36" s="15" customFormat="1" x14ac:dyDescent="0.3">
      <c r="D86" s="7" t="s">
        <v>7</v>
      </c>
      <c r="E86" s="16">
        <v>2012</v>
      </c>
      <c r="F86" s="142">
        <f>F85-'Area 2010_34'!$E$8*$AB$10</f>
        <v>7.2583663683777324</v>
      </c>
      <c r="G86" s="142">
        <f>G85-'Area 2010_34'!$F$8*$AB$22</f>
        <v>2.7263902321572968</v>
      </c>
      <c r="H86" s="15" t="s">
        <v>84</v>
      </c>
      <c r="I86" s="111" t="s">
        <v>50</v>
      </c>
      <c r="J86" s="112" t="s">
        <v>51</v>
      </c>
      <c r="N86" s="15" t="s">
        <v>14</v>
      </c>
      <c r="O86" s="7" t="s">
        <v>15</v>
      </c>
      <c r="P86" s="16">
        <v>2015</v>
      </c>
      <c r="Q86" s="143">
        <v>1.3011526517980714</v>
      </c>
      <c r="R86" s="143">
        <v>2.8993288060695246</v>
      </c>
      <c r="S86" s="15" t="s">
        <v>10</v>
      </c>
      <c r="T86" s="111" t="s">
        <v>50</v>
      </c>
      <c r="U86" s="112" t="s">
        <v>54</v>
      </c>
      <c r="X86" s="190"/>
      <c r="Y86" s="92" t="s">
        <v>20</v>
      </c>
      <c r="Z86" s="190"/>
      <c r="AA86" s="93">
        <f>SUM(AA82,AA84)</f>
        <v>306.62</v>
      </c>
      <c r="AB86" s="93">
        <f t="shared" si="11"/>
        <v>307.5443490226761</v>
      </c>
      <c r="AC86" s="93">
        <f t="shared" si="11"/>
        <v>317.72065553755112</v>
      </c>
      <c r="AD86" s="93">
        <f t="shared" si="11"/>
        <v>334.373345625186</v>
      </c>
      <c r="AE86" s="93">
        <f t="shared" si="11"/>
        <v>349.15097031769403</v>
      </c>
      <c r="AF86" s="93">
        <f t="shared" si="11"/>
        <v>361.94755727960688</v>
      </c>
      <c r="AG86" s="93">
        <f t="shared" si="11"/>
        <v>372.94255952151741</v>
      </c>
      <c r="AH86" s="93">
        <f t="shared" si="11"/>
        <v>383.91986295251445</v>
      </c>
      <c r="AI86" s="93">
        <f t="shared" si="11"/>
        <v>395.50181930516646</v>
      </c>
      <c r="AJ86" s="93">
        <f t="shared" si="11"/>
        <v>404.17203395182753</v>
      </c>
    </row>
    <row r="87" spans="4:36" s="15" customFormat="1" x14ac:dyDescent="0.3">
      <c r="D87" s="7" t="s">
        <v>7</v>
      </c>
      <c r="E87" s="16">
        <v>2013</v>
      </c>
      <c r="F87" s="142">
        <f>F86-'Area 2010_34'!$E$8*$AC$10</f>
        <v>7.2415949773316513</v>
      </c>
      <c r="G87" s="142">
        <f>G86-'Area 2010_34'!$F$8*$AC$22</f>
        <v>2.7200905561135338</v>
      </c>
      <c r="H87" s="15" t="s">
        <v>84</v>
      </c>
      <c r="I87" s="111" t="s">
        <v>50</v>
      </c>
      <c r="J87" s="112" t="s">
        <v>51</v>
      </c>
      <c r="N87" s="15" t="s">
        <v>14</v>
      </c>
      <c r="O87" s="7" t="s">
        <v>15</v>
      </c>
      <c r="P87" s="16">
        <v>2016</v>
      </c>
      <c r="Q87" s="143">
        <v>1.5180114270977498</v>
      </c>
      <c r="R87" s="143">
        <v>3.3825502737477793</v>
      </c>
      <c r="S87" s="15" t="s">
        <v>10</v>
      </c>
      <c r="T87" s="111" t="s">
        <v>50</v>
      </c>
      <c r="U87" s="112" t="s">
        <v>54</v>
      </c>
      <c r="X87" s="113" t="s">
        <v>59</v>
      </c>
      <c r="Y87" s="108" t="s">
        <v>48</v>
      </c>
      <c r="Z87" s="109" t="s">
        <v>47</v>
      </c>
      <c r="AA87" s="110">
        <f>SUM(AA85:AA86)</f>
        <v>552.82999999999993</v>
      </c>
      <c r="AB87" s="110">
        <f t="shared" ref="AB87:AJ87" si="12">SUM(AB85:AB86)</f>
        <v>554.41746385774741</v>
      </c>
      <c r="AC87" s="110">
        <f t="shared" si="12"/>
        <v>572.60286810282003</v>
      </c>
      <c r="AD87" s="110">
        <f t="shared" si="12"/>
        <v>602.11020077525995</v>
      </c>
      <c r="AE87" s="110">
        <f t="shared" si="12"/>
        <v>628.1919858757592</v>
      </c>
      <c r="AF87" s="110">
        <f t="shared" si="12"/>
        <v>650.67621263894671</v>
      </c>
      <c r="AG87" s="110">
        <f t="shared" si="12"/>
        <v>669.87568167434529</v>
      </c>
      <c r="AH87" s="110">
        <f t="shared" si="12"/>
        <v>689.09663989514434</v>
      </c>
      <c r="AI87" s="110">
        <f t="shared" si="12"/>
        <v>709.38828036725681</v>
      </c>
      <c r="AJ87" s="110">
        <f t="shared" si="12"/>
        <v>724.16432762322165</v>
      </c>
    </row>
    <row r="88" spans="4:36" s="15" customFormat="1" x14ac:dyDescent="0.3">
      <c r="D88" s="7" t="s">
        <v>7</v>
      </c>
      <c r="E88" s="16">
        <v>2014</v>
      </c>
      <c r="F88" s="142">
        <f>F87-'Area 2010_34'!$E$8*$AC$10</f>
        <v>7.2248235862855701</v>
      </c>
      <c r="G88" s="142">
        <f>G87-'Area 2010_34'!$F$8*$AC$22</f>
        <v>2.7137908800697708</v>
      </c>
      <c r="H88" s="15" t="s">
        <v>84</v>
      </c>
      <c r="I88" s="111" t="s">
        <v>50</v>
      </c>
      <c r="J88" s="112" t="s">
        <v>51</v>
      </c>
      <c r="N88" s="15" t="s">
        <v>14</v>
      </c>
      <c r="O88" s="7" t="s">
        <v>15</v>
      </c>
      <c r="P88" s="16">
        <v>2017</v>
      </c>
      <c r="Q88" s="143">
        <v>1.7348702023974285</v>
      </c>
      <c r="R88" s="143">
        <v>3.8657717414260331</v>
      </c>
      <c r="S88" s="15" t="s">
        <v>10</v>
      </c>
      <c r="T88" s="111" t="s">
        <v>50</v>
      </c>
      <c r="U88" s="112" t="s">
        <v>54</v>
      </c>
    </row>
    <row r="89" spans="4:36" s="15" customFormat="1" x14ac:dyDescent="0.3">
      <c r="D89" s="7" t="s">
        <v>7</v>
      </c>
      <c r="E89" s="16">
        <v>2015</v>
      </c>
      <c r="F89" s="142">
        <f>F88-'Area 2010_34'!$E$8*$AC$10</f>
        <v>7.2080521952394889</v>
      </c>
      <c r="G89" s="142">
        <f>G88-'Area 2010_34'!$F$8*$AC$22</f>
        <v>2.7074912040260077</v>
      </c>
      <c r="H89" s="15" t="s">
        <v>84</v>
      </c>
      <c r="I89" s="111" t="s">
        <v>50</v>
      </c>
      <c r="J89" s="112" t="s">
        <v>51</v>
      </c>
      <c r="N89" s="15" t="s">
        <v>14</v>
      </c>
      <c r="O89" s="7" t="s">
        <v>15</v>
      </c>
      <c r="P89" s="16">
        <v>2018</v>
      </c>
      <c r="Q89" s="143">
        <v>1.95181897769711</v>
      </c>
      <c r="R89" s="143">
        <v>4.3489932091042878</v>
      </c>
      <c r="S89" s="15" t="s">
        <v>10</v>
      </c>
      <c r="T89" s="111" t="s">
        <v>50</v>
      </c>
      <c r="U89" s="112" t="s">
        <v>54</v>
      </c>
    </row>
    <row r="90" spans="4:36" s="15" customFormat="1" x14ac:dyDescent="0.3">
      <c r="D90" s="7" t="s">
        <v>7</v>
      </c>
      <c r="E90" s="16">
        <v>2016</v>
      </c>
      <c r="F90" s="142">
        <f>F89-'Area 2010_34'!$E$8*$AD$10</f>
        <v>7.1898224223633145</v>
      </c>
      <c r="G90" s="142">
        <f>G89-'Area 2010_34'!$F$8*$AD$22</f>
        <v>2.7006437300653956</v>
      </c>
      <c r="H90" s="15" t="s">
        <v>84</v>
      </c>
      <c r="I90" s="111" t="s">
        <v>50</v>
      </c>
      <c r="J90" s="112" t="s">
        <v>51</v>
      </c>
      <c r="N90" s="15" t="s">
        <v>14</v>
      </c>
      <c r="O90" s="7" t="s">
        <v>15</v>
      </c>
      <c r="P90" s="16">
        <v>2019</v>
      </c>
      <c r="Q90" s="143">
        <v>2.1685877529967854</v>
      </c>
      <c r="R90" s="143">
        <v>4.8322146767825416</v>
      </c>
      <c r="S90" s="15" t="s">
        <v>10</v>
      </c>
      <c r="T90" s="111" t="s">
        <v>50</v>
      </c>
      <c r="U90" s="112" t="s">
        <v>54</v>
      </c>
      <c r="X90" s="14"/>
      <c r="Y90" s="14"/>
      <c r="Z90" s="14"/>
      <c r="AA90" s="192" t="s">
        <v>46</v>
      </c>
      <c r="AB90" s="192"/>
      <c r="AC90" s="192"/>
      <c r="AD90" s="192"/>
      <c r="AE90" s="192"/>
      <c r="AF90" s="192"/>
      <c r="AG90" s="192"/>
      <c r="AH90" s="192"/>
      <c r="AI90" s="192"/>
      <c r="AJ90" s="192"/>
    </row>
    <row r="91" spans="4:36" s="15" customFormat="1" ht="15" thickBot="1" x14ac:dyDescent="0.35">
      <c r="D91" s="7" t="s">
        <v>7</v>
      </c>
      <c r="E91" s="16">
        <v>2017</v>
      </c>
      <c r="F91" s="142">
        <f>F90-'Area 2010_34'!$E$8*$AD$10</f>
        <v>7.17159264948714</v>
      </c>
      <c r="G91" s="142">
        <f>G90-'Area 2010_34'!$F$8*$AD$22</f>
        <v>2.6937962561047835</v>
      </c>
      <c r="H91" s="15" t="s">
        <v>84</v>
      </c>
      <c r="I91" s="111" t="s">
        <v>50</v>
      </c>
      <c r="J91" s="112" t="s">
        <v>51</v>
      </c>
      <c r="N91" s="15" t="s">
        <v>14</v>
      </c>
      <c r="O91" s="7" t="s">
        <v>15</v>
      </c>
      <c r="P91" s="16">
        <v>2020</v>
      </c>
      <c r="Q91" s="143">
        <v>2.3854465282964643</v>
      </c>
      <c r="R91" s="143">
        <v>5.3154361444607954</v>
      </c>
      <c r="S91" s="15" t="s">
        <v>10</v>
      </c>
      <c r="T91" s="111" t="s">
        <v>50</v>
      </c>
      <c r="U91" s="112" t="s">
        <v>54</v>
      </c>
      <c r="X91" s="14"/>
      <c r="Y91" s="14"/>
      <c r="Z91" s="14"/>
      <c r="AA91" s="80">
        <v>2010</v>
      </c>
      <c r="AB91" s="80">
        <v>2012</v>
      </c>
      <c r="AC91" s="80">
        <v>2015</v>
      </c>
      <c r="AD91" s="80">
        <v>2020</v>
      </c>
      <c r="AE91" s="80">
        <v>2025</v>
      </c>
      <c r="AF91" s="80">
        <v>2030</v>
      </c>
      <c r="AG91" s="80">
        <v>2035</v>
      </c>
      <c r="AH91" s="80">
        <v>2040</v>
      </c>
      <c r="AI91" s="80">
        <v>2045</v>
      </c>
      <c r="AJ91" s="80">
        <v>2050</v>
      </c>
    </row>
    <row r="92" spans="4:36" s="15" customFormat="1" ht="15" thickTop="1" x14ac:dyDescent="0.3">
      <c r="D92" s="7" t="s">
        <v>7</v>
      </c>
      <c r="E92" s="16">
        <v>2018</v>
      </c>
      <c r="F92" s="142">
        <f>F91-'Area 2010_34'!$E$8*$AD$10</f>
        <v>7.1533628766109656</v>
      </c>
      <c r="G92" s="142">
        <f>G91-'Area 2010_34'!$F$8*$AD$22</f>
        <v>2.6869487821441713</v>
      </c>
      <c r="H92" s="15" t="s">
        <v>84</v>
      </c>
      <c r="I92" s="111" t="s">
        <v>50</v>
      </c>
      <c r="J92" s="112" t="s">
        <v>51</v>
      </c>
      <c r="N92" s="15" t="s">
        <v>14</v>
      </c>
      <c r="O92" s="7" t="s">
        <v>15</v>
      </c>
      <c r="P92" s="16">
        <v>2021</v>
      </c>
      <c r="Q92" s="143">
        <v>2.6023053035961428</v>
      </c>
      <c r="R92" s="143">
        <v>5.7986576121390492</v>
      </c>
      <c r="S92" s="15" t="s">
        <v>10</v>
      </c>
      <c r="T92" s="111" t="s">
        <v>50</v>
      </c>
      <c r="U92" s="112" t="s">
        <v>54</v>
      </c>
      <c r="X92" s="193" t="s">
        <v>57</v>
      </c>
      <c r="Y92" s="195" t="s">
        <v>19</v>
      </c>
      <c r="Z92" s="50" t="s">
        <v>17</v>
      </c>
      <c r="AA92" s="54">
        <f t="shared" ref="AA92:AJ103" si="13">AA69-AA45</f>
        <v>65.858783727144413</v>
      </c>
      <c r="AB92" s="55">
        <f t="shared" si="13"/>
        <v>33.727862947659965</v>
      </c>
      <c r="AC92" s="56">
        <f t="shared" si="13"/>
        <v>36.39049778746061</v>
      </c>
      <c r="AD92" s="56">
        <f t="shared" si="13"/>
        <v>38.898859690710019</v>
      </c>
      <c r="AE92" s="56">
        <f t="shared" si="13"/>
        <v>41.179466449948137</v>
      </c>
      <c r="AF92" s="56">
        <f t="shared" si="13"/>
        <v>43.253658252513361</v>
      </c>
      <c r="AG92" s="56">
        <f t="shared" si="13"/>
        <v>45.258050763558785</v>
      </c>
      <c r="AH92" s="56">
        <f t="shared" si="13"/>
        <v>47.355510448568957</v>
      </c>
      <c r="AI92" s="56">
        <f t="shared" si="13"/>
        <v>49.56583528946561</v>
      </c>
      <c r="AJ92" s="57">
        <f t="shared" si="13"/>
        <v>49.645975492876303</v>
      </c>
    </row>
    <row r="93" spans="4:36" s="15" customFormat="1" x14ac:dyDescent="0.3">
      <c r="D93" s="7" t="s">
        <v>7</v>
      </c>
      <c r="E93" s="16">
        <v>2019</v>
      </c>
      <c r="F93" s="142">
        <f>F92-'Area 2010_34'!$E$8*$AD$10</f>
        <v>7.1351331037347911</v>
      </c>
      <c r="G93" s="142">
        <f>G92-'Area 2010_34'!$F$8*$AD$22</f>
        <v>2.6801013081835592</v>
      </c>
      <c r="H93" s="15" t="s">
        <v>84</v>
      </c>
      <c r="I93" s="111" t="s">
        <v>50</v>
      </c>
      <c r="J93" s="112" t="s">
        <v>51</v>
      </c>
      <c r="N93" s="15" t="s">
        <v>14</v>
      </c>
      <c r="O93" s="7" t="s">
        <v>15</v>
      </c>
      <c r="P93" s="16">
        <v>2022</v>
      </c>
      <c r="Q93" s="143">
        <v>2.8191640788958212</v>
      </c>
      <c r="R93" s="143">
        <v>6.281879079817303</v>
      </c>
      <c r="S93" s="15" t="s">
        <v>10</v>
      </c>
      <c r="T93" s="111" t="s">
        <v>50</v>
      </c>
      <c r="U93" s="112" t="s">
        <v>54</v>
      </c>
      <c r="X93" s="183"/>
      <c r="Y93" s="186"/>
      <c r="Z93" s="53" t="s">
        <v>16</v>
      </c>
      <c r="AA93" s="58">
        <f t="shared" si="13"/>
        <v>25.957388673374901</v>
      </c>
      <c r="AB93" s="59">
        <f t="shared" si="13"/>
        <v>59.659085227426864</v>
      </c>
      <c r="AC93" s="60">
        <f t="shared" si="13"/>
        <v>62.189373156560286</v>
      </c>
      <c r="AD93" s="60">
        <f t="shared" si="13"/>
        <v>67.233812058652177</v>
      </c>
      <c r="AE93" s="60">
        <f t="shared" si="13"/>
        <v>71.923475501663575</v>
      </c>
      <c r="AF93" s="60">
        <f t="shared" si="13"/>
        <v>76.188258607615211</v>
      </c>
      <c r="AG93" s="60">
        <f t="shared" si="13"/>
        <v>80.067971787940849</v>
      </c>
      <c r="AH93" s="60">
        <f t="shared" si="13"/>
        <v>83.8174734350157</v>
      </c>
      <c r="AI93" s="60">
        <f t="shared" si="13"/>
        <v>87.740593168369159</v>
      </c>
      <c r="AJ93" s="61">
        <f t="shared" si="13"/>
        <v>91.874264394131359</v>
      </c>
    </row>
    <row r="94" spans="4:36" s="15" customFormat="1" ht="15" thickBot="1" x14ac:dyDescent="0.35">
      <c r="D94" s="7" t="s">
        <v>7</v>
      </c>
      <c r="E94" s="16">
        <v>2020</v>
      </c>
      <c r="F94" s="142">
        <f>F93-'Area 2010_34'!$E$8*$AD$10</f>
        <v>7.1169033308586167</v>
      </c>
      <c r="G94" s="142">
        <f>G93-'Area 2010_34'!$F$8*$AD$22</f>
        <v>2.673253834222947</v>
      </c>
      <c r="H94" s="15" t="s">
        <v>84</v>
      </c>
      <c r="I94" s="111" t="s">
        <v>50</v>
      </c>
      <c r="J94" s="112" t="s">
        <v>51</v>
      </c>
      <c r="N94" s="15" t="s">
        <v>14</v>
      </c>
      <c r="O94" s="7" t="s">
        <v>15</v>
      </c>
      <c r="P94" s="16">
        <v>2023</v>
      </c>
      <c r="Q94" s="143">
        <v>3.0360228541954997</v>
      </c>
      <c r="R94" s="143">
        <v>6.7651005474955568</v>
      </c>
      <c r="S94" s="15" t="s">
        <v>10</v>
      </c>
      <c r="T94" s="111" t="s">
        <v>50</v>
      </c>
      <c r="U94" s="112" t="s">
        <v>54</v>
      </c>
      <c r="X94" s="183"/>
      <c r="Y94" s="187"/>
      <c r="Z94" s="48" t="s">
        <v>18</v>
      </c>
      <c r="AA94" s="62">
        <f t="shared" si="13"/>
        <v>-82.231410235959387</v>
      </c>
      <c r="AB94" s="63">
        <f t="shared" si="13"/>
        <v>-82.494474356749137</v>
      </c>
      <c r="AC94" s="64">
        <f t="shared" si="13"/>
        <v>-80.567084821682087</v>
      </c>
      <c r="AD94" s="64">
        <f t="shared" si="13"/>
        <v>-76.472890851415812</v>
      </c>
      <c r="AE94" s="64">
        <f t="shared" si="13"/>
        <v>-72.936437352554037</v>
      </c>
      <c r="AF94" s="64">
        <f t="shared" si="13"/>
        <v>-69.957712387586696</v>
      </c>
      <c r="AG94" s="64">
        <f t="shared" si="13"/>
        <v>-67.612126483629908</v>
      </c>
      <c r="AH94" s="64">
        <f t="shared" si="13"/>
        <v>-65.200838438241462</v>
      </c>
      <c r="AI94" s="64">
        <f t="shared" si="13"/>
        <v>-62.731114167327078</v>
      </c>
      <c r="AJ94" s="65">
        <f t="shared" si="13"/>
        <v>-60.284805623699881</v>
      </c>
    </row>
    <row r="95" spans="4:36" s="15" customFormat="1" x14ac:dyDescent="0.3">
      <c r="D95" s="7" t="s">
        <v>7</v>
      </c>
      <c r="E95" s="16">
        <v>2021</v>
      </c>
      <c r="F95" s="142">
        <f>F94-'Area 2010_34'!$E$8*$AE$10</f>
        <v>7.0986735579824423</v>
      </c>
      <c r="G95" s="142">
        <f>G94-'Area 2010_34'!$F$8*$AE$22</f>
        <v>2.6664063602623349</v>
      </c>
      <c r="H95" s="15" t="s">
        <v>84</v>
      </c>
      <c r="I95" s="111" t="s">
        <v>50</v>
      </c>
      <c r="J95" s="112" t="s">
        <v>51</v>
      </c>
      <c r="N95" s="15" t="s">
        <v>14</v>
      </c>
      <c r="O95" s="7" t="s">
        <v>15</v>
      </c>
      <c r="P95" s="16">
        <v>2024</v>
      </c>
      <c r="Q95" s="143">
        <v>3.2528816294951781</v>
      </c>
      <c r="R95" s="143">
        <v>7.2483220151738106</v>
      </c>
      <c r="S95" s="15" t="s">
        <v>10</v>
      </c>
      <c r="T95" s="111" t="s">
        <v>50</v>
      </c>
      <c r="U95" s="112" t="s">
        <v>54</v>
      </c>
      <c r="X95" s="183"/>
      <c r="Y95" s="185" t="s">
        <v>20</v>
      </c>
      <c r="Z95" s="51" t="s">
        <v>17</v>
      </c>
      <c r="AA95" s="66">
        <f t="shared" ref="AA95:AJ95" si="14">AA81-AA48</f>
        <v>150.72215145228213</v>
      </c>
      <c r="AB95" s="67">
        <f t="shared" si="14"/>
        <v>151.38063111533637</v>
      </c>
      <c r="AC95" s="68">
        <f t="shared" si="14"/>
        <v>157.52709543325221</v>
      </c>
      <c r="AD95" s="68">
        <f t="shared" si="14"/>
        <v>167.40987284276329</v>
      </c>
      <c r="AE95" s="68">
        <f t="shared" si="14"/>
        <v>176.15237917777807</v>
      </c>
      <c r="AF95" s="68">
        <f t="shared" si="14"/>
        <v>183.70586168516573</v>
      </c>
      <c r="AG95" s="68">
        <f t="shared" si="14"/>
        <v>190.17133591439708</v>
      </c>
      <c r="AH95" s="68">
        <f t="shared" si="14"/>
        <v>196.66536792577404</v>
      </c>
      <c r="AI95" s="68">
        <f t="shared" si="14"/>
        <v>203.50431940484197</v>
      </c>
      <c r="AJ95" s="69">
        <f t="shared" si="14"/>
        <v>208.40022201154559</v>
      </c>
    </row>
    <row r="96" spans="4:36" s="15" customFormat="1" x14ac:dyDescent="0.3">
      <c r="D96" s="7" t="s">
        <v>7</v>
      </c>
      <c r="E96" s="16">
        <v>2022</v>
      </c>
      <c r="F96" s="142">
        <f>F95-'Area 2010_34'!$E$8*$AE$10</f>
        <v>7.0804437851062678</v>
      </c>
      <c r="G96" s="142">
        <f>G95-'Area 2010_34'!$F$8*$AE$22</f>
        <v>2.6595588863017228</v>
      </c>
      <c r="H96" s="15" t="s">
        <v>84</v>
      </c>
      <c r="I96" s="111" t="s">
        <v>50</v>
      </c>
      <c r="J96" s="112" t="s">
        <v>51</v>
      </c>
      <c r="N96" s="15" t="s">
        <v>14</v>
      </c>
      <c r="O96" s="7" t="s">
        <v>15</v>
      </c>
      <c r="P96" s="16">
        <v>2025</v>
      </c>
      <c r="Q96" s="143">
        <v>3.469740404794857</v>
      </c>
      <c r="R96" s="143">
        <v>7.7315434828520644</v>
      </c>
      <c r="S96" s="15" t="s">
        <v>10</v>
      </c>
      <c r="T96" s="111" t="s">
        <v>50</v>
      </c>
      <c r="U96" s="112" t="s">
        <v>54</v>
      </c>
      <c r="X96" s="183"/>
      <c r="Y96" s="186"/>
      <c r="Z96" s="53" t="s">
        <v>16</v>
      </c>
      <c r="AA96" s="58">
        <f t="shared" si="13"/>
        <v>32.994848547717837</v>
      </c>
      <c r="AB96" s="59">
        <f t="shared" si="13"/>
        <v>33.423300238171194</v>
      </c>
      <c r="AC96" s="60">
        <f t="shared" si="13"/>
        <v>37.027116422154855</v>
      </c>
      <c r="AD96" s="60">
        <f t="shared" si="13"/>
        <v>44.15586005274487</v>
      </c>
      <c r="AE96" s="60">
        <f t="shared" si="13"/>
        <v>50.822369599662288</v>
      </c>
      <c r="AF96" s="60">
        <f t="shared" si="13"/>
        <v>56.935305982921918</v>
      </c>
      <c r="AG96" s="60">
        <f t="shared" si="13"/>
        <v>62.5465378664314</v>
      </c>
      <c r="AH96" s="60">
        <f t="shared" si="13"/>
        <v>67.988118193681103</v>
      </c>
      <c r="AI96" s="60">
        <f t="shared" si="13"/>
        <v>73.655904124971102</v>
      </c>
      <c r="AJ96" s="61">
        <f t="shared" si="13"/>
        <v>79.598015897207674</v>
      </c>
    </row>
    <row r="97" spans="4:36" s="15" customFormat="1" ht="15" thickBot="1" x14ac:dyDescent="0.35">
      <c r="D97" s="7" t="s">
        <v>7</v>
      </c>
      <c r="E97" s="16">
        <v>2023</v>
      </c>
      <c r="F97" s="142">
        <f>F96-'Area 2010_34'!$E$8*$AE$10</f>
        <v>7.0622140122300934</v>
      </c>
      <c r="G97" s="142">
        <f>G96-'Area 2010_34'!$F$8*$AE$22</f>
        <v>2.6527114123411106</v>
      </c>
      <c r="H97" s="15" t="s">
        <v>84</v>
      </c>
      <c r="I97" s="111" t="s">
        <v>50</v>
      </c>
      <c r="J97" s="112" t="s">
        <v>51</v>
      </c>
      <c r="N97" s="15" t="s">
        <v>14</v>
      </c>
      <c r="O97" s="7" t="s">
        <v>15</v>
      </c>
      <c r="P97" s="16">
        <v>2026</v>
      </c>
      <c r="Q97" s="143">
        <v>3.6865991800945355</v>
      </c>
      <c r="R97" s="143">
        <v>8.2147649505303182</v>
      </c>
      <c r="S97" s="15" t="s">
        <v>10</v>
      </c>
      <c r="T97" s="111" t="s">
        <v>50</v>
      </c>
      <c r="U97" s="112" t="s">
        <v>54</v>
      </c>
      <c r="X97" s="194"/>
      <c r="Y97" s="187"/>
      <c r="Z97" s="52" t="s">
        <v>18</v>
      </c>
      <c r="AA97" s="70">
        <f t="shared" si="13"/>
        <v>-11.816000000000001</v>
      </c>
      <c r="AB97" s="71">
        <f t="shared" si="13"/>
        <v>-11.795266268774817</v>
      </c>
      <c r="AC97" s="72">
        <f t="shared" si="13"/>
        <v>-11.642442028053413</v>
      </c>
      <c r="AD97" s="72">
        <f t="shared" si="13"/>
        <v>-11.333999707366539</v>
      </c>
      <c r="AE97" s="72">
        <f t="shared" si="13"/>
        <v>-11.054795379853164</v>
      </c>
      <c r="AF97" s="72">
        <f t="shared" si="13"/>
        <v>-10.804828419722522</v>
      </c>
      <c r="AG97" s="72">
        <f t="shared" si="13"/>
        <v>-10.588052014146916</v>
      </c>
      <c r="AH97" s="72">
        <f t="shared" si="13"/>
        <v>-10.367831356520124</v>
      </c>
      <c r="AI97" s="72">
        <f t="shared" si="13"/>
        <v>-10.14454734227747</v>
      </c>
      <c r="AJ97" s="73">
        <f t="shared" si="13"/>
        <v>-9.9224908324202339</v>
      </c>
    </row>
    <row r="98" spans="4:36" s="15" customFormat="1" x14ac:dyDescent="0.3">
      <c r="D98" s="7" t="s">
        <v>7</v>
      </c>
      <c r="E98" s="16">
        <v>2024</v>
      </c>
      <c r="F98" s="142">
        <f>F97-'Area 2010_34'!$E$8*$AE$10</f>
        <v>7.0439842393539189</v>
      </c>
      <c r="G98" s="142">
        <f>G97-'Area 2010_34'!$F$8*$AE$22</f>
        <v>2.6458639383804985</v>
      </c>
      <c r="H98" s="15" t="s">
        <v>84</v>
      </c>
      <c r="I98" s="111" t="s">
        <v>50</v>
      </c>
      <c r="J98" s="112" t="s">
        <v>51</v>
      </c>
      <c r="N98" s="15" t="s">
        <v>14</v>
      </c>
      <c r="O98" s="7" t="s">
        <v>15</v>
      </c>
      <c r="P98" s="16">
        <v>2027</v>
      </c>
      <c r="Q98" s="143">
        <v>3.9034579553942139</v>
      </c>
      <c r="R98" s="143">
        <v>8.697986418208572</v>
      </c>
      <c r="S98" s="15" t="s">
        <v>10</v>
      </c>
      <c r="T98" s="111" t="s">
        <v>50</v>
      </c>
      <c r="U98" s="112" t="s">
        <v>54</v>
      </c>
      <c r="X98" s="182" t="s">
        <v>58</v>
      </c>
      <c r="Y98" s="185" t="s">
        <v>19</v>
      </c>
      <c r="Z98" s="51" t="s">
        <v>17</v>
      </c>
      <c r="AA98" s="66">
        <f t="shared" si="13"/>
        <v>10.791816596815284</v>
      </c>
      <c r="AB98" s="67">
        <f t="shared" si="13"/>
        <v>11.269558067488969</v>
      </c>
      <c r="AC98" s="68">
        <f t="shared" si="13"/>
        <v>12.178349192424658</v>
      </c>
      <c r="AD98" s="68">
        <f t="shared" si="13"/>
        <v>13.035826973809874</v>
      </c>
      <c r="AE98" s="68">
        <f t="shared" si="13"/>
        <v>13.815701040663622</v>
      </c>
      <c r="AF98" s="68">
        <f t="shared" si="13"/>
        <v>14.525242701010344</v>
      </c>
      <c r="AG98" s="68">
        <f t="shared" si="13"/>
        <v>15.211001432909429</v>
      </c>
      <c r="AH98" s="68">
        <f t="shared" si="13"/>
        <v>15.928471230795472</v>
      </c>
      <c r="AI98" s="68">
        <f t="shared" si="13"/>
        <v>16.684397922272158</v>
      </c>
      <c r="AJ98" s="69">
        <f t="shared" si="13"/>
        <v>16.714500214811967</v>
      </c>
    </row>
    <row r="99" spans="4:36" s="15" customFormat="1" x14ac:dyDescent="0.3">
      <c r="D99" s="7" t="s">
        <v>7</v>
      </c>
      <c r="E99" s="16">
        <v>2025</v>
      </c>
      <c r="F99" s="142">
        <f>F98-'Area 2010_34'!$E$8*$AE$10</f>
        <v>7.0257544664777445</v>
      </c>
      <c r="G99" s="142">
        <f>G98-'Area 2010_34'!$F$8*$AE$22</f>
        <v>2.6390164644198864</v>
      </c>
      <c r="H99" s="15" t="s">
        <v>84</v>
      </c>
      <c r="I99" s="111" t="s">
        <v>50</v>
      </c>
      <c r="J99" s="112" t="s">
        <v>51</v>
      </c>
      <c r="N99" s="15" t="s">
        <v>14</v>
      </c>
      <c r="O99" s="7" t="s">
        <v>15</v>
      </c>
      <c r="P99" s="16">
        <v>2028</v>
      </c>
      <c r="Q99" s="143">
        <v>4.1203167306938928</v>
      </c>
      <c r="R99" s="143">
        <v>9.1812078858868258</v>
      </c>
      <c r="S99" s="15" t="s">
        <v>10</v>
      </c>
      <c r="T99" s="111" t="s">
        <v>50</v>
      </c>
      <c r="U99" s="112" t="s">
        <v>54</v>
      </c>
      <c r="X99" s="183"/>
      <c r="Y99" s="186"/>
      <c r="Z99" s="53" t="s">
        <v>16</v>
      </c>
      <c r="AA99" s="58">
        <f t="shared" si="13"/>
        <v>20.518590854519918</v>
      </c>
      <c r="AB99" s="59">
        <f t="shared" si="13"/>
        <v>20.580230961082851</v>
      </c>
      <c r="AC99" s="60">
        <f t="shared" si="13"/>
        <v>21.468953127883996</v>
      </c>
      <c r="AD99" s="60">
        <f t="shared" si="13"/>
        <v>23.240323952609167</v>
      </c>
      <c r="AE99" s="60">
        <f t="shared" si="13"/>
        <v>24.887398186440223</v>
      </c>
      <c r="AF99" s="60">
        <f t="shared" si="13"/>
        <v>26.385614386033645</v>
      </c>
      <c r="AG99" s="60">
        <f t="shared" si="13"/>
        <v>27.748920242236306</v>
      </c>
      <c r="AH99" s="60">
        <f t="shared" si="13"/>
        <v>29.066606117507604</v>
      </c>
      <c r="AI99" s="60">
        <f t="shared" si="13"/>
        <v>30.445119582990252</v>
      </c>
      <c r="AJ99" s="61">
        <f t="shared" si="13"/>
        <v>31.897400362542218</v>
      </c>
    </row>
    <row r="100" spans="4:36" s="15" customFormat="1" ht="15" thickBot="1" x14ac:dyDescent="0.35">
      <c r="D100" s="7" t="s">
        <v>7</v>
      </c>
      <c r="E100" s="16">
        <v>2026</v>
      </c>
      <c r="F100" s="142">
        <f>F99-'Area 2010_34'!$E$8*$AF$10</f>
        <v>7.00752469360157</v>
      </c>
      <c r="G100" s="142">
        <f>G99-'Area 2010_34'!$F$8*$AF$22</f>
        <v>2.6321689904592742</v>
      </c>
      <c r="H100" s="15" t="s">
        <v>84</v>
      </c>
      <c r="I100" s="111" t="s">
        <v>50</v>
      </c>
      <c r="J100" s="112" t="s">
        <v>51</v>
      </c>
      <c r="N100" s="15" t="s">
        <v>14</v>
      </c>
      <c r="O100" s="7" t="s">
        <v>15</v>
      </c>
      <c r="P100" s="16">
        <v>2029</v>
      </c>
      <c r="Q100" s="143">
        <v>4.3371755059935708</v>
      </c>
      <c r="R100" s="143">
        <v>9.6644293535650796</v>
      </c>
      <c r="S100" s="15" t="s">
        <v>10</v>
      </c>
      <c r="T100" s="111" t="s">
        <v>50</v>
      </c>
      <c r="U100" s="112" t="s">
        <v>54</v>
      </c>
      <c r="X100" s="183"/>
      <c r="Y100" s="187"/>
      <c r="Z100" s="52" t="s">
        <v>18</v>
      </c>
      <c r="AA100" s="70">
        <f t="shared" si="13"/>
        <v>-23.756809370761168</v>
      </c>
      <c r="AB100" s="71">
        <f t="shared" si="13"/>
        <v>-23.887058223831801</v>
      </c>
      <c r="AC100" s="72">
        <f t="shared" si="13"/>
        <v>-23.215191775063587</v>
      </c>
      <c r="AD100" s="72">
        <f t="shared" si="13"/>
        <v>-21.772997075040763</v>
      </c>
      <c r="AE100" s="72">
        <f t="shared" si="13"/>
        <v>-20.539113171909882</v>
      </c>
      <c r="AF100" s="72">
        <f t="shared" si="13"/>
        <v>-19.513535607123725</v>
      </c>
      <c r="AG100" s="72">
        <f t="shared" si="13"/>
        <v>-18.724429500129403</v>
      </c>
      <c r="AH100" s="72">
        <f t="shared" si="13"/>
        <v>-17.910784264022446</v>
      </c>
      <c r="AI100" s="72">
        <f t="shared" si="13"/>
        <v>-17.075313649749884</v>
      </c>
      <c r="AJ100" s="73">
        <f t="shared" si="13"/>
        <v>-16.248588588402171</v>
      </c>
    </row>
    <row r="101" spans="4:36" s="15" customFormat="1" x14ac:dyDescent="0.3">
      <c r="D101" s="7" t="s">
        <v>7</v>
      </c>
      <c r="E101" s="16">
        <v>2027</v>
      </c>
      <c r="F101" s="142">
        <f>F100-'Area 2010_34'!$E$8*$AF$10</f>
        <v>6.9892949207253956</v>
      </c>
      <c r="G101" s="142">
        <f>G100-'Area 2010_34'!$F$8*$AF$22</f>
        <v>2.6253215164986621</v>
      </c>
      <c r="H101" s="15" t="s">
        <v>84</v>
      </c>
      <c r="I101" s="111" t="s">
        <v>50</v>
      </c>
      <c r="J101" s="112" t="s">
        <v>51</v>
      </c>
      <c r="N101" s="15" t="s">
        <v>14</v>
      </c>
      <c r="O101" s="7" t="s">
        <v>15</v>
      </c>
      <c r="P101" s="16">
        <v>2030</v>
      </c>
      <c r="Q101" s="143">
        <v>4.5540342812932497</v>
      </c>
      <c r="R101" s="143">
        <v>10.147650821243333</v>
      </c>
      <c r="S101" s="15" t="s">
        <v>10</v>
      </c>
      <c r="T101" s="111" t="s">
        <v>50</v>
      </c>
      <c r="U101" s="112" t="s">
        <v>54</v>
      </c>
      <c r="X101" s="183"/>
      <c r="Y101" s="185" t="s">
        <v>20</v>
      </c>
      <c r="Z101" s="48" t="s">
        <v>17</v>
      </c>
      <c r="AA101" s="103">
        <f t="shared" si="13"/>
        <v>-9.2741286307053965</v>
      </c>
      <c r="AB101" s="97">
        <f t="shared" si="13"/>
        <v>-9.0402199825778879</v>
      </c>
      <c r="AC101" s="98">
        <f t="shared" si="13"/>
        <v>-8.6312665644387891</v>
      </c>
      <c r="AD101" s="64">
        <f t="shared" si="13"/>
        <v>-8.2153719110630661</v>
      </c>
      <c r="AE101" s="64">
        <f t="shared" si="13"/>
        <v>-7.822934744125261</v>
      </c>
      <c r="AF101" s="64">
        <f t="shared" si="13"/>
        <v>-7.4517571455179912</v>
      </c>
      <c r="AG101" s="64">
        <f t="shared" si="13"/>
        <v>-7.0877684775551186</v>
      </c>
      <c r="AH101" s="64">
        <f t="shared" si="13"/>
        <v>-6.7141944191916432</v>
      </c>
      <c r="AI101" s="64">
        <f t="shared" si="13"/>
        <v>-6.3289958907200878</v>
      </c>
      <c r="AJ101" s="65">
        <f t="shared" si="13"/>
        <v>-6.1631942828362698</v>
      </c>
    </row>
    <row r="102" spans="4:36" s="15" customFormat="1" x14ac:dyDescent="0.3">
      <c r="D102" s="7" t="s">
        <v>7</v>
      </c>
      <c r="E102" s="16">
        <v>2028</v>
      </c>
      <c r="F102" s="142">
        <f>F101-'Area 2010_34'!$E$8*$AF$10</f>
        <v>6.9710651478492212</v>
      </c>
      <c r="G102" s="142">
        <f>G101-'Area 2010_34'!$F$8*$AF$22</f>
        <v>2.6184740425380499</v>
      </c>
      <c r="H102" s="15" t="s">
        <v>84</v>
      </c>
      <c r="I102" s="111" t="s">
        <v>50</v>
      </c>
      <c r="J102" s="112" t="s">
        <v>51</v>
      </c>
      <c r="N102" s="15" t="s">
        <v>14</v>
      </c>
      <c r="O102" s="7" t="s">
        <v>15</v>
      </c>
      <c r="P102" s="16">
        <v>2031</v>
      </c>
      <c r="Q102" s="143">
        <v>4.7708930565929277</v>
      </c>
      <c r="R102" s="143">
        <v>10.6308812889216</v>
      </c>
      <c r="S102" s="15" t="s">
        <v>10</v>
      </c>
      <c r="T102" s="111" t="s">
        <v>50</v>
      </c>
      <c r="U102" s="112" t="s">
        <v>54</v>
      </c>
      <c r="X102" s="183"/>
      <c r="Y102" s="186"/>
      <c r="Z102" s="53" t="s">
        <v>16</v>
      </c>
      <c r="AA102" s="104">
        <f t="shared" si="13"/>
        <v>-3.5958713692946063</v>
      </c>
      <c r="AB102" s="99">
        <f t="shared" si="13"/>
        <v>-3.3750551543982681</v>
      </c>
      <c r="AC102" s="100">
        <f t="shared" si="13"/>
        <v>-2.3252452531058196</v>
      </c>
      <c r="AD102" s="60">
        <f t="shared" si="13"/>
        <v>-0.45026345428377823</v>
      </c>
      <c r="AE102" s="60">
        <f t="shared" si="13"/>
        <v>1.3125470529928229</v>
      </c>
      <c r="AF102" s="60">
        <f t="shared" si="13"/>
        <v>2.9410208271600276</v>
      </c>
      <c r="AG102" s="60">
        <f t="shared" si="13"/>
        <v>4.4477449430934755</v>
      </c>
      <c r="AH102" s="60">
        <f t="shared" si="13"/>
        <v>5.9132993684944672</v>
      </c>
      <c r="AI102" s="60">
        <f t="shared" si="13"/>
        <v>7.4337475710016676</v>
      </c>
      <c r="AJ102" s="61">
        <f t="shared" si="13"/>
        <v>9.0207669870350955</v>
      </c>
    </row>
    <row r="103" spans="4:36" s="15" customFormat="1" ht="15" thickBot="1" x14ac:dyDescent="0.35">
      <c r="D103" s="7" t="s">
        <v>7</v>
      </c>
      <c r="E103" s="16">
        <v>2029</v>
      </c>
      <c r="F103" s="142">
        <f>F102-'Area 2010_34'!$E$8*$AF$10</f>
        <v>6.9528353749730467</v>
      </c>
      <c r="G103" s="142">
        <f>G102-'Area 2010_34'!$F$8*$AF$22</f>
        <v>2.6116265685774378</v>
      </c>
      <c r="H103" s="15" t="s">
        <v>84</v>
      </c>
      <c r="I103" s="111" t="s">
        <v>50</v>
      </c>
      <c r="J103" s="112" t="s">
        <v>51</v>
      </c>
      <c r="N103" s="15" t="s">
        <v>14</v>
      </c>
      <c r="O103" s="7" t="s">
        <v>15</v>
      </c>
      <c r="P103" s="16">
        <v>2032</v>
      </c>
      <c r="Q103" s="143">
        <v>4.9877518318926066</v>
      </c>
      <c r="R103" s="143">
        <v>11.114093756599841</v>
      </c>
      <c r="S103" s="15" t="s">
        <v>10</v>
      </c>
      <c r="T103" s="111" t="s">
        <v>50</v>
      </c>
      <c r="U103" s="112" t="s">
        <v>54</v>
      </c>
      <c r="X103" s="184"/>
      <c r="Y103" s="188"/>
      <c r="Z103" s="49" t="s">
        <v>18</v>
      </c>
      <c r="AA103" s="105">
        <f t="shared" si="13"/>
        <v>-6.6000000000000014</v>
      </c>
      <c r="AB103" s="101">
        <f t="shared" si="13"/>
        <v>-6.3934808348340724</v>
      </c>
      <c r="AC103" s="102">
        <f t="shared" si="13"/>
        <v>-6.0335611822875848</v>
      </c>
      <c r="AD103" s="76">
        <f t="shared" si="13"/>
        <v>-5.8848475434138603</v>
      </c>
      <c r="AE103" s="76">
        <f t="shared" si="13"/>
        <v>-5.7481777391265085</v>
      </c>
      <c r="AF103" s="76">
        <f t="shared" si="13"/>
        <v>-5.6235515116472197</v>
      </c>
      <c r="AG103" s="76">
        <f t="shared" si="13"/>
        <v>-5.5125972741201412</v>
      </c>
      <c r="AH103" s="76">
        <f t="shared" si="13"/>
        <v>-5.4002242661004338</v>
      </c>
      <c r="AI103" s="76">
        <f t="shared" si="13"/>
        <v>-5.2865893876048151</v>
      </c>
      <c r="AJ103" s="77">
        <f t="shared" si="13"/>
        <v>-5.1734601477720243</v>
      </c>
    </row>
    <row r="104" spans="4:36" s="15" customFormat="1" ht="15" thickTop="1" x14ac:dyDescent="0.3">
      <c r="D104" s="7" t="s">
        <v>7</v>
      </c>
      <c r="E104" s="16">
        <v>2030</v>
      </c>
      <c r="F104" s="142">
        <f>F103-'Area 2010_34'!$E$8*$AF$10</f>
        <v>6.9346056020968723</v>
      </c>
      <c r="G104" s="142">
        <f>G103-'Area 2010_34'!$F$8*$AF$22</f>
        <v>2.6047790946168257</v>
      </c>
      <c r="H104" s="15" t="s">
        <v>84</v>
      </c>
      <c r="I104" s="111" t="s">
        <v>50</v>
      </c>
      <c r="J104" s="112" t="s">
        <v>51</v>
      </c>
      <c r="N104" s="15" t="s">
        <v>14</v>
      </c>
      <c r="O104" s="7" t="s">
        <v>15</v>
      </c>
      <c r="P104" s="16">
        <v>2033</v>
      </c>
      <c r="Q104" s="143">
        <v>5.2046106071922846</v>
      </c>
      <c r="R104" s="143">
        <v>11.597315224278095</v>
      </c>
      <c r="S104" s="15" t="s">
        <v>10</v>
      </c>
      <c r="T104" s="111" t="s">
        <v>50</v>
      </c>
      <c r="U104" s="112" t="s">
        <v>54</v>
      </c>
      <c r="X104" s="189" t="s">
        <v>57</v>
      </c>
      <c r="Y104" s="87" t="s">
        <v>19</v>
      </c>
      <c r="Z104" s="189" t="s">
        <v>47</v>
      </c>
      <c r="AA104" s="88">
        <f>SUM(AA92:AA94)</f>
        <v>9.5847621645599332</v>
      </c>
      <c r="AB104" s="88">
        <f t="shared" ref="AB104:AJ104" si="15">SUM(AB92:AB94)</f>
        <v>10.892473818337692</v>
      </c>
      <c r="AC104" s="88">
        <f t="shared" si="15"/>
        <v>18.012786122338809</v>
      </c>
      <c r="AD104" s="88">
        <f t="shared" si="15"/>
        <v>29.659780897946391</v>
      </c>
      <c r="AE104" s="88">
        <f t="shared" si="15"/>
        <v>40.166504599057674</v>
      </c>
      <c r="AF104" s="88">
        <f t="shared" si="15"/>
        <v>49.484204472541876</v>
      </c>
      <c r="AG104" s="88">
        <f t="shared" si="15"/>
        <v>57.713896067869726</v>
      </c>
      <c r="AH104" s="88">
        <f t="shared" si="15"/>
        <v>65.972145445343202</v>
      </c>
      <c r="AI104" s="88">
        <f t="shared" si="15"/>
        <v>74.575314290507706</v>
      </c>
      <c r="AJ104" s="88">
        <f t="shared" si="15"/>
        <v>81.235434263307795</v>
      </c>
    </row>
    <row r="105" spans="4:36" s="15" customFormat="1" x14ac:dyDescent="0.3">
      <c r="D105" s="7" t="s">
        <v>7</v>
      </c>
      <c r="E105" s="16">
        <v>2031</v>
      </c>
      <c r="F105" s="142">
        <f>F104-'Area 2010_34'!$E$8*$AG$10</f>
        <v>6.9163758292206978</v>
      </c>
      <c r="G105" s="142">
        <f>G104-'Area 2010_34'!$F$8*$AG$22</f>
        <v>2.5979316206562135</v>
      </c>
      <c r="H105" s="15" t="s">
        <v>84</v>
      </c>
      <c r="I105" s="111" t="s">
        <v>50</v>
      </c>
      <c r="J105" s="112" t="s">
        <v>51</v>
      </c>
      <c r="N105" s="15" t="s">
        <v>14</v>
      </c>
      <c r="O105" s="7" t="s">
        <v>15</v>
      </c>
      <c r="P105" s="16">
        <v>2034</v>
      </c>
      <c r="Q105" s="143">
        <v>5.4214693824919635</v>
      </c>
      <c r="R105" s="143">
        <v>12.080536691956349</v>
      </c>
      <c r="S105" s="15" t="s">
        <v>10</v>
      </c>
      <c r="T105" s="111" t="s">
        <v>50</v>
      </c>
      <c r="U105" s="112" t="s">
        <v>54</v>
      </c>
      <c r="X105" s="190"/>
      <c r="Y105" s="92" t="s">
        <v>20</v>
      </c>
      <c r="Z105" s="196"/>
      <c r="AA105" s="93">
        <f>SUM(AA95:AA97)</f>
        <v>171.90099999999998</v>
      </c>
      <c r="AB105" s="93">
        <f t="shared" ref="AB105:AJ105" si="16">SUM(AB95:AB97)</f>
        <v>173.00866508473274</v>
      </c>
      <c r="AC105" s="93">
        <f t="shared" si="16"/>
        <v>182.91176982735365</v>
      </c>
      <c r="AD105" s="93">
        <f t="shared" si="16"/>
        <v>200.23173318814165</v>
      </c>
      <c r="AE105" s="93">
        <f t="shared" si="16"/>
        <v>215.91995339758719</v>
      </c>
      <c r="AF105" s="93">
        <f t="shared" si="16"/>
        <v>229.83633924836511</v>
      </c>
      <c r="AG105" s="93">
        <f t="shared" si="16"/>
        <v>242.12982176668157</v>
      </c>
      <c r="AH105" s="93">
        <f t="shared" si="16"/>
        <v>254.285654762935</v>
      </c>
      <c r="AI105" s="93">
        <f t="shared" si="16"/>
        <v>267.01567618753558</v>
      </c>
      <c r="AJ105" s="93">
        <f t="shared" si="16"/>
        <v>278.07574707633302</v>
      </c>
    </row>
    <row r="106" spans="4:36" s="15" customFormat="1" x14ac:dyDescent="0.3">
      <c r="D106" s="7" t="s">
        <v>7</v>
      </c>
      <c r="E106" s="16">
        <v>2032</v>
      </c>
      <c r="F106" s="142">
        <f>F105-'Area 2010_34'!$E$8*$AG$10</f>
        <v>6.8981460563445234</v>
      </c>
      <c r="G106" s="142">
        <f>G105-'Area 2010_34'!$F$8*$AG$22</f>
        <v>2.5910841466956014</v>
      </c>
      <c r="H106" s="15" t="s">
        <v>84</v>
      </c>
      <c r="I106" s="111" t="s">
        <v>50</v>
      </c>
      <c r="J106" s="112" t="s">
        <v>51</v>
      </c>
      <c r="N106" s="15" t="s">
        <v>14</v>
      </c>
      <c r="O106" s="7" t="s">
        <v>15</v>
      </c>
      <c r="P106" s="16">
        <v>2035</v>
      </c>
      <c r="Q106" s="143">
        <v>5.6383281577916415</v>
      </c>
      <c r="R106" s="143">
        <v>12.563758159634602</v>
      </c>
      <c r="S106" s="15" t="s">
        <v>10</v>
      </c>
      <c r="T106" s="111" t="s">
        <v>50</v>
      </c>
      <c r="U106" s="112" t="s">
        <v>54</v>
      </c>
      <c r="X106" s="191" t="s">
        <v>58</v>
      </c>
      <c r="Y106" s="89" t="s">
        <v>19</v>
      </c>
      <c r="Z106" s="191" t="s">
        <v>47</v>
      </c>
      <c r="AA106" s="90">
        <f>SUM(AA98:AA100)</f>
        <v>7.5535980805740337</v>
      </c>
      <c r="AB106" s="90">
        <f t="shared" ref="AB106:AJ106" si="17">SUM(AB98:AB100)</f>
        <v>7.9627308047400192</v>
      </c>
      <c r="AC106" s="90">
        <f t="shared" si="17"/>
        <v>10.432110545245067</v>
      </c>
      <c r="AD106" s="90">
        <f t="shared" si="17"/>
        <v>14.503153851378279</v>
      </c>
      <c r="AE106" s="90">
        <f t="shared" si="17"/>
        <v>18.163986055193966</v>
      </c>
      <c r="AF106" s="90">
        <f t="shared" si="17"/>
        <v>21.397321479920262</v>
      </c>
      <c r="AG106" s="90">
        <f t="shared" si="17"/>
        <v>24.235492175016333</v>
      </c>
      <c r="AH106" s="90">
        <f t="shared" si="17"/>
        <v>27.084293084280631</v>
      </c>
      <c r="AI106" s="90">
        <f t="shared" si="17"/>
        <v>30.054203855512529</v>
      </c>
      <c r="AJ106" s="90">
        <f t="shared" si="17"/>
        <v>32.363311988952013</v>
      </c>
    </row>
    <row r="107" spans="4:36" s="15" customFormat="1" x14ac:dyDescent="0.3">
      <c r="D107" s="7" t="s">
        <v>7</v>
      </c>
      <c r="E107" s="16">
        <v>2033</v>
      </c>
      <c r="F107" s="142">
        <f>F106-'Area 2010_34'!$E$8*$AG$10</f>
        <v>6.8799162834683489</v>
      </c>
      <c r="G107" s="142">
        <f>G106-'Area 2010_34'!$F$8*$AG$22</f>
        <v>2.5842366727349892</v>
      </c>
      <c r="H107" s="15" t="s">
        <v>84</v>
      </c>
      <c r="I107" s="111" t="s">
        <v>50</v>
      </c>
      <c r="J107" s="112" t="s">
        <v>51</v>
      </c>
      <c r="N107" s="15" t="s">
        <v>14</v>
      </c>
      <c r="O107" s="7" t="s">
        <v>15</v>
      </c>
      <c r="P107" s="16">
        <v>2036</v>
      </c>
      <c r="Q107" s="143">
        <v>5.8551869330913204</v>
      </c>
      <c r="R107" s="143">
        <v>13.046979627312856</v>
      </c>
      <c r="S107" s="15" t="s">
        <v>10</v>
      </c>
      <c r="T107" s="111" t="s">
        <v>50</v>
      </c>
      <c r="U107" s="112" t="s">
        <v>54</v>
      </c>
      <c r="X107" s="190"/>
      <c r="Y107" s="92" t="s">
        <v>20</v>
      </c>
      <c r="Z107" s="190"/>
      <c r="AA107" s="93">
        <f>SUM(AA101:AA103)</f>
        <v>-19.470000000000006</v>
      </c>
      <c r="AB107" s="93">
        <f t="shared" ref="AB107:AJ107" si="18">SUM(AB101:AB103)</f>
        <v>-18.808755971810228</v>
      </c>
      <c r="AC107" s="93">
        <f t="shared" si="18"/>
        <v>-16.990072999832194</v>
      </c>
      <c r="AD107" s="93">
        <f t="shared" si="18"/>
        <v>-14.550482908760705</v>
      </c>
      <c r="AE107" s="93">
        <f t="shared" si="18"/>
        <v>-12.258565430258948</v>
      </c>
      <c r="AF107" s="93">
        <f t="shared" si="18"/>
        <v>-10.134287830005183</v>
      </c>
      <c r="AG107" s="93">
        <f t="shared" si="18"/>
        <v>-8.1526208085817835</v>
      </c>
      <c r="AH107" s="93">
        <f t="shared" si="18"/>
        <v>-6.2011193167976097</v>
      </c>
      <c r="AI107" s="93">
        <f t="shared" si="18"/>
        <v>-4.1818377073232353</v>
      </c>
      <c r="AJ107" s="93">
        <f t="shared" si="18"/>
        <v>-2.3158874435731986</v>
      </c>
    </row>
    <row r="108" spans="4:36" s="15" customFormat="1" x14ac:dyDescent="0.3">
      <c r="D108" s="7" t="s">
        <v>7</v>
      </c>
      <c r="E108" s="16">
        <v>2034</v>
      </c>
      <c r="F108" s="142">
        <f>F107-'Area 2010_34'!$E$8*$AG$10</f>
        <v>6.8616865105921745</v>
      </c>
      <c r="G108" s="142">
        <f>G107-'Area 2010_34'!$F$8*$AG$22</f>
        <v>2.5773891987743771</v>
      </c>
      <c r="H108" s="15" t="s">
        <v>84</v>
      </c>
      <c r="I108" s="111" t="s">
        <v>50</v>
      </c>
      <c r="J108" s="112" t="s">
        <v>51</v>
      </c>
      <c r="N108" s="15" t="s">
        <v>14</v>
      </c>
      <c r="O108" s="7" t="s">
        <v>15</v>
      </c>
      <c r="P108" s="16">
        <v>2037</v>
      </c>
      <c r="Q108" s="143">
        <v>6.0810457083909997</v>
      </c>
      <c r="R108" s="143">
        <v>13.53020109499111</v>
      </c>
      <c r="S108" s="15" t="s">
        <v>10</v>
      </c>
      <c r="T108" s="111" t="s">
        <v>50</v>
      </c>
      <c r="U108" s="112" t="s">
        <v>54</v>
      </c>
      <c r="X108" s="191" t="s">
        <v>59</v>
      </c>
      <c r="Y108" s="89" t="s">
        <v>19</v>
      </c>
      <c r="Z108" s="196" t="s">
        <v>47</v>
      </c>
      <c r="AA108" s="91">
        <f>SUM(AA104,AA106)</f>
        <v>17.138360245133967</v>
      </c>
      <c r="AB108" s="91">
        <f t="shared" ref="AB108:AJ109" si="19">SUM(AB104,AB106)</f>
        <v>18.855204623077711</v>
      </c>
      <c r="AC108" s="91">
        <f t="shared" si="19"/>
        <v>28.444896667583876</v>
      </c>
      <c r="AD108" s="91">
        <f t="shared" si="19"/>
        <v>44.16293474932467</v>
      </c>
      <c r="AE108" s="91">
        <f t="shared" si="19"/>
        <v>58.330490654251641</v>
      </c>
      <c r="AF108" s="91">
        <f t="shared" si="19"/>
        <v>70.881525952462141</v>
      </c>
      <c r="AG108" s="91">
        <f t="shared" si="19"/>
        <v>81.949388242886059</v>
      </c>
      <c r="AH108" s="91">
        <f t="shared" si="19"/>
        <v>93.056438529623833</v>
      </c>
      <c r="AI108" s="91">
        <f t="shared" si="19"/>
        <v>104.62951814602023</v>
      </c>
      <c r="AJ108" s="91">
        <f t="shared" si="19"/>
        <v>113.59874625225982</v>
      </c>
    </row>
    <row r="109" spans="4:36" s="15" customFormat="1" x14ac:dyDescent="0.3">
      <c r="D109" s="7" t="s">
        <v>7</v>
      </c>
      <c r="E109" s="16">
        <v>2035</v>
      </c>
      <c r="F109" s="142">
        <f>F108-'Area 2010_34'!$E$8*$AG$10</f>
        <v>6.843456737716</v>
      </c>
      <c r="G109" s="142">
        <f>G108-'Area 2010_34'!$F$8*$AG$22</f>
        <v>2.570541724813765</v>
      </c>
      <c r="H109" s="15" t="s">
        <v>84</v>
      </c>
      <c r="I109" s="111" t="s">
        <v>50</v>
      </c>
      <c r="J109" s="112" t="s">
        <v>51</v>
      </c>
      <c r="N109" s="15" t="s">
        <v>14</v>
      </c>
      <c r="O109" s="7" t="s">
        <v>15</v>
      </c>
      <c r="P109" s="16">
        <v>2038</v>
      </c>
      <c r="Q109" s="143">
        <v>6.2889044836906773</v>
      </c>
      <c r="R109" s="143">
        <v>14.013422562669364</v>
      </c>
      <c r="S109" s="15" t="s">
        <v>10</v>
      </c>
      <c r="T109" s="111" t="s">
        <v>50</v>
      </c>
      <c r="U109" s="112" t="s">
        <v>54</v>
      </c>
      <c r="X109" s="190"/>
      <c r="Y109" s="92" t="s">
        <v>20</v>
      </c>
      <c r="Z109" s="190"/>
      <c r="AA109" s="93">
        <f>SUM(AA105,AA107)</f>
        <v>152.43099999999998</v>
      </c>
      <c r="AB109" s="93">
        <f t="shared" si="19"/>
        <v>154.19990911292251</v>
      </c>
      <c r="AC109" s="93">
        <f t="shared" si="19"/>
        <v>165.92169682752146</v>
      </c>
      <c r="AD109" s="93">
        <f t="shared" si="19"/>
        <v>185.68125027938095</v>
      </c>
      <c r="AE109" s="93">
        <f t="shared" si="19"/>
        <v>203.66138796732824</v>
      </c>
      <c r="AF109" s="93">
        <f t="shared" si="19"/>
        <v>219.70205141835993</v>
      </c>
      <c r="AG109" s="93">
        <f t="shared" si="19"/>
        <v>233.97720095809979</v>
      </c>
      <c r="AH109" s="93">
        <f t="shared" si="19"/>
        <v>248.08453544613738</v>
      </c>
      <c r="AI109" s="93">
        <f t="shared" si="19"/>
        <v>262.83383848021236</v>
      </c>
      <c r="AJ109" s="93">
        <f t="shared" si="19"/>
        <v>275.7598596327598</v>
      </c>
    </row>
    <row r="110" spans="4:36" s="15" customFormat="1" x14ac:dyDescent="0.3">
      <c r="D110" s="7" t="s">
        <v>7</v>
      </c>
      <c r="E110" s="16">
        <v>2036</v>
      </c>
      <c r="F110" s="142">
        <f>F109-'Area 2010_34'!$E$8*$AH$10</f>
        <v>6.8252269648398256</v>
      </c>
      <c r="G110" s="142">
        <f>G109-'Area 2010_34'!$F$8*$AH$22</f>
        <v>2.5636942508531528</v>
      </c>
      <c r="H110" s="15" t="s">
        <v>84</v>
      </c>
      <c r="I110" s="111" t="s">
        <v>50</v>
      </c>
      <c r="J110" s="112" t="s">
        <v>51</v>
      </c>
      <c r="N110" s="15" t="s">
        <v>14</v>
      </c>
      <c r="O110" s="7" t="s">
        <v>15</v>
      </c>
      <c r="P110" s="16">
        <v>2039</v>
      </c>
      <c r="Q110" s="143">
        <v>6.5057632589903553</v>
      </c>
      <c r="R110" s="143">
        <v>14.496644030347618</v>
      </c>
      <c r="S110" s="15" t="s">
        <v>10</v>
      </c>
      <c r="T110" s="111" t="s">
        <v>50</v>
      </c>
      <c r="U110" s="112" t="s">
        <v>54</v>
      </c>
      <c r="X110" s="113" t="s">
        <v>59</v>
      </c>
      <c r="Y110" s="108" t="s">
        <v>48</v>
      </c>
      <c r="Z110" s="109" t="s">
        <v>47</v>
      </c>
      <c r="AA110" s="110">
        <f>SUM(AA108:AA109)</f>
        <v>169.56936024513396</v>
      </c>
      <c r="AB110" s="110">
        <f t="shared" ref="AB110:AJ110" si="20">SUM(AB108:AB109)</f>
        <v>173.05511373600024</v>
      </c>
      <c r="AC110" s="110">
        <f t="shared" si="20"/>
        <v>194.36659349510535</v>
      </c>
      <c r="AD110" s="110">
        <f t="shared" si="20"/>
        <v>229.84418502870562</v>
      </c>
      <c r="AE110" s="110">
        <f t="shared" si="20"/>
        <v>261.99187862157987</v>
      </c>
      <c r="AF110" s="110">
        <f t="shared" si="20"/>
        <v>290.58357737082207</v>
      </c>
      <c r="AG110" s="110">
        <f t="shared" si="20"/>
        <v>315.92658920098586</v>
      </c>
      <c r="AH110" s="110">
        <f t="shared" si="20"/>
        <v>341.1409739757612</v>
      </c>
      <c r="AI110" s="110">
        <f t="shared" si="20"/>
        <v>367.46335662623261</v>
      </c>
      <c r="AJ110" s="110">
        <f t="shared" si="20"/>
        <v>389.35860588501964</v>
      </c>
    </row>
    <row r="111" spans="4:36" s="15" customFormat="1" x14ac:dyDescent="0.3">
      <c r="D111" s="7" t="s">
        <v>7</v>
      </c>
      <c r="E111" s="16">
        <v>2037</v>
      </c>
      <c r="F111" s="142">
        <f>F110-'Area 2010_34'!$E$8*$AH$10</f>
        <v>6.8069971919636512</v>
      </c>
      <c r="G111" s="142">
        <f>G110-'Area 2010_34'!$F$8*$AH$22</f>
        <v>2.5568467768925407</v>
      </c>
      <c r="H111" s="15" t="s">
        <v>84</v>
      </c>
      <c r="I111" s="111" t="s">
        <v>50</v>
      </c>
      <c r="J111" s="112" t="s">
        <v>51</v>
      </c>
      <c r="N111" s="15" t="s">
        <v>14</v>
      </c>
      <c r="O111" s="7" t="s">
        <v>15</v>
      </c>
      <c r="P111" s="16">
        <v>2040</v>
      </c>
      <c r="Q111" s="143">
        <v>6.8126220342900297</v>
      </c>
      <c r="R111" s="143">
        <v>14.979865498025871</v>
      </c>
      <c r="S111" s="15" t="s">
        <v>10</v>
      </c>
      <c r="T111" s="111" t="s">
        <v>50</v>
      </c>
      <c r="U111" s="112" t="s">
        <v>54</v>
      </c>
    </row>
    <row r="112" spans="4:36" s="15" customFormat="1" x14ac:dyDescent="0.3">
      <c r="D112" s="7" t="s">
        <v>7</v>
      </c>
      <c r="E112" s="16">
        <v>2038</v>
      </c>
      <c r="F112" s="142">
        <f>F111-'Area 2010_34'!$E$8*$AH$10</f>
        <v>6.7887674190874767</v>
      </c>
      <c r="G112" s="142">
        <f>G111-'Area 2010_34'!$F$8*$AH$22</f>
        <v>2.5499993029319286</v>
      </c>
      <c r="H112" s="15" t="s">
        <v>84</v>
      </c>
      <c r="I112" s="111" t="s">
        <v>50</v>
      </c>
      <c r="J112" s="112" t="s">
        <v>51</v>
      </c>
      <c r="N112" s="15" t="s">
        <v>14</v>
      </c>
      <c r="O112" s="7" t="s">
        <v>15</v>
      </c>
      <c r="P112" s="16">
        <v>2041</v>
      </c>
      <c r="Q112" s="143">
        <v>6.9394808095897123</v>
      </c>
      <c r="R112" s="143">
        <v>15.463086965704125</v>
      </c>
      <c r="S112" s="15" t="s">
        <v>10</v>
      </c>
      <c r="T112" s="111" t="s">
        <v>50</v>
      </c>
      <c r="U112" s="112" t="s">
        <v>54</v>
      </c>
    </row>
    <row r="113" spans="4:21" s="15" customFormat="1" x14ac:dyDescent="0.3">
      <c r="D113" s="7" t="s">
        <v>7</v>
      </c>
      <c r="E113" s="16">
        <v>2039</v>
      </c>
      <c r="F113" s="142">
        <f>F112-'Area 2010_34'!$E$8*$AH$10</f>
        <v>6.7705376462113023</v>
      </c>
      <c r="G113" s="142">
        <f>G112-'Area 2010_34'!$F$8*$AH$22</f>
        <v>2.5431518289713164</v>
      </c>
      <c r="H113" s="15" t="s">
        <v>84</v>
      </c>
      <c r="I113" s="111" t="s">
        <v>50</v>
      </c>
      <c r="J113" s="112" t="s">
        <v>51</v>
      </c>
      <c r="N113" s="15" t="s">
        <v>14</v>
      </c>
      <c r="O113" s="7" t="s">
        <v>15</v>
      </c>
      <c r="P113" s="16">
        <v>2042</v>
      </c>
      <c r="Q113" s="143">
        <v>7.1563395848893911</v>
      </c>
      <c r="R113" s="143">
        <v>15.946308433382379</v>
      </c>
      <c r="S113" s="15" t="s">
        <v>10</v>
      </c>
      <c r="T113" s="111" t="s">
        <v>50</v>
      </c>
      <c r="U113" s="112" t="s">
        <v>54</v>
      </c>
    </row>
    <row r="114" spans="4:21" s="15" customFormat="1" x14ac:dyDescent="0.3">
      <c r="D114" s="7" t="s">
        <v>7</v>
      </c>
      <c r="E114" s="16">
        <v>2040</v>
      </c>
      <c r="F114" s="142">
        <f>F113-'Area 2010_34'!$E$8*$AH$10</f>
        <v>6.7523078733351278</v>
      </c>
      <c r="G114" s="142">
        <f>G113-'Area 2010_34'!$F$8*$AH$22</f>
        <v>2.5363043550107043</v>
      </c>
      <c r="H114" s="15" t="s">
        <v>84</v>
      </c>
      <c r="I114" s="111" t="s">
        <v>50</v>
      </c>
      <c r="J114" s="112" t="s">
        <v>51</v>
      </c>
      <c r="N114" s="15" t="s">
        <v>14</v>
      </c>
      <c r="O114" s="7" t="s">
        <v>15</v>
      </c>
      <c r="P114" s="16">
        <v>2043</v>
      </c>
      <c r="Q114" s="143">
        <v>7.3731983601890692</v>
      </c>
      <c r="R114" s="143">
        <v>16.429529901060633</v>
      </c>
      <c r="S114" s="15" t="s">
        <v>10</v>
      </c>
      <c r="T114" s="111" t="s">
        <v>50</v>
      </c>
      <c r="U114" s="112" t="s">
        <v>54</v>
      </c>
    </row>
    <row r="115" spans="4:21" s="15" customFormat="1" x14ac:dyDescent="0.3">
      <c r="D115" s="7" t="s">
        <v>7</v>
      </c>
      <c r="E115" s="16">
        <v>2041</v>
      </c>
      <c r="F115" s="142">
        <f>F114-'Area 2010_34'!$E$8*$AI$10</f>
        <v>6.7340781004589534</v>
      </c>
      <c r="G115" s="142">
        <f>G114-'Area 2010_34'!$F$8*$AI$22</f>
        <v>2.5294568810500921</v>
      </c>
      <c r="H115" s="15" t="s">
        <v>84</v>
      </c>
      <c r="I115" s="111" t="s">
        <v>50</v>
      </c>
      <c r="J115" s="112" t="s">
        <v>51</v>
      </c>
      <c r="N115" s="15" t="s">
        <v>14</v>
      </c>
      <c r="O115" s="7" t="s">
        <v>15</v>
      </c>
      <c r="P115" s="16">
        <v>2044</v>
      </c>
      <c r="Q115" s="143">
        <v>7.5900571354887481</v>
      </c>
      <c r="R115" s="143">
        <v>16.912751368738888</v>
      </c>
      <c r="S115" s="15" t="s">
        <v>10</v>
      </c>
      <c r="T115" s="111" t="s">
        <v>50</v>
      </c>
      <c r="U115" s="112" t="s">
        <v>54</v>
      </c>
    </row>
    <row r="116" spans="4:21" s="15" customFormat="1" x14ac:dyDescent="0.3">
      <c r="D116" s="7" t="s">
        <v>7</v>
      </c>
      <c r="E116" s="16">
        <v>2042</v>
      </c>
      <c r="F116" s="142">
        <f>F115-'Area 2010_34'!$E$8*$AI$10</f>
        <v>6.7158483275827789</v>
      </c>
      <c r="G116" s="142">
        <f>G115-'Area 2010_34'!$F$8*$AI$22</f>
        <v>2.52260940708948</v>
      </c>
      <c r="H116" s="15" t="s">
        <v>84</v>
      </c>
      <c r="I116" s="111" t="s">
        <v>50</v>
      </c>
      <c r="J116" s="112" t="s">
        <v>51</v>
      </c>
      <c r="N116" s="15" t="s">
        <v>14</v>
      </c>
      <c r="O116" s="7" t="s">
        <v>15</v>
      </c>
      <c r="P116" s="16">
        <v>2045</v>
      </c>
      <c r="Q116" s="143">
        <v>7.8069159107884261</v>
      </c>
      <c r="R116" s="143">
        <v>17.3959818364171</v>
      </c>
      <c r="S116" s="15" t="s">
        <v>10</v>
      </c>
      <c r="T116" s="111" t="s">
        <v>50</v>
      </c>
      <c r="U116" s="112" t="s">
        <v>54</v>
      </c>
    </row>
    <row r="117" spans="4:21" s="15" customFormat="1" x14ac:dyDescent="0.3">
      <c r="D117" s="7" t="s">
        <v>7</v>
      </c>
      <c r="E117" s="16">
        <v>2043</v>
      </c>
      <c r="F117" s="142">
        <f>F116-'Area 2010_34'!$E$8*$AI$10</f>
        <v>6.6976185547066045</v>
      </c>
      <c r="G117" s="142">
        <f>G116-'Area 2010_34'!$F$8*$AI$22</f>
        <v>2.5157619331288679</v>
      </c>
      <c r="H117" s="15" t="s">
        <v>84</v>
      </c>
      <c r="I117" s="111" t="s">
        <v>50</v>
      </c>
      <c r="J117" s="112" t="s">
        <v>51</v>
      </c>
      <c r="N117" s="15" t="s">
        <v>14</v>
      </c>
      <c r="O117" s="7" t="s">
        <v>15</v>
      </c>
      <c r="P117" s="16">
        <v>2046</v>
      </c>
      <c r="Q117" s="143">
        <v>8.023774686088105</v>
      </c>
      <c r="R117" s="143">
        <v>17.879194304095396</v>
      </c>
      <c r="S117" s="15" t="s">
        <v>10</v>
      </c>
      <c r="T117" s="111" t="s">
        <v>50</v>
      </c>
      <c r="U117" s="112" t="s">
        <v>54</v>
      </c>
    </row>
    <row r="118" spans="4:21" s="15" customFormat="1" x14ac:dyDescent="0.3">
      <c r="D118" s="7" t="s">
        <v>7</v>
      </c>
      <c r="E118" s="16">
        <v>2044</v>
      </c>
      <c r="F118" s="142">
        <f>F117-'Area 2010_34'!$E$8*$AI$10</f>
        <v>6.6793887818304301</v>
      </c>
      <c r="G118" s="142">
        <f>G117-'Area 2010_34'!$F$8*$AI$22</f>
        <v>2.5089144591682557</v>
      </c>
      <c r="H118" s="15" t="s">
        <v>84</v>
      </c>
      <c r="I118" s="111" t="s">
        <v>50</v>
      </c>
      <c r="J118" s="112" t="s">
        <v>51</v>
      </c>
      <c r="N118" s="15" t="s">
        <v>14</v>
      </c>
      <c r="O118" s="7" t="s">
        <v>15</v>
      </c>
      <c r="P118" s="16">
        <v>2047</v>
      </c>
      <c r="Q118" s="143">
        <v>8.2406334613877839</v>
      </c>
      <c r="R118" s="143">
        <v>18.362415771773648</v>
      </c>
      <c r="S118" s="15" t="s">
        <v>10</v>
      </c>
      <c r="T118" s="111" t="s">
        <v>50</v>
      </c>
      <c r="U118" s="112" t="s">
        <v>54</v>
      </c>
    </row>
    <row r="119" spans="4:21" x14ac:dyDescent="0.3">
      <c r="D119" s="6" t="s">
        <v>7</v>
      </c>
      <c r="E119" s="9">
        <v>2045</v>
      </c>
      <c r="F119" s="142">
        <f>F118-'Area 2010_34'!$E$8*$AI$10</f>
        <v>6.6611590089542556</v>
      </c>
      <c r="G119" s="142">
        <f>G118-'Area 2010_34'!$F$8*$AI$22</f>
        <v>2.5020669852076436</v>
      </c>
      <c r="H119" s="15" t="s">
        <v>84</v>
      </c>
      <c r="I119" s="111" t="s">
        <v>50</v>
      </c>
      <c r="J119" s="112" t="s">
        <v>51</v>
      </c>
      <c r="M119" s="15"/>
      <c r="N119" s="15" t="s">
        <v>14</v>
      </c>
      <c r="O119" s="7" t="s">
        <v>15</v>
      </c>
      <c r="P119" s="16">
        <v>2048</v>
      </c>
      <c r="Q119" s="143">
        <v>8.457492236687461</v>
      </c>
      <c r="R119" s="143">
        <v>18.8456381394519</v>
      </c>
      <c r="S119" s="15" t="s">
        <v>10</v>
      </c>
      <c r="T119" s="111" t="s">
        <v>50</v>
      </c>
      <c r="U119" s="112" t="s">
        <v>54</v>
      </c>
    </row>
    <row r="120" spans="4:21" x14ac:dyDescent="0.3">
      <c r="D120" s="6" t="s">
        <v>7</v>
      </c>
      <c r="E120" s="9">
        <v>2046</v>
      </c>
      <c r="F120" s="142">
        <f>F119-'Area 2010_34'!$E$8*$AJ$10</f>
        <v>6.6429292360780812</v>
      </c>
      <c r="G120" s="142">
        <f>G119-'Area 2010_34'!$F$8*$AJ$22</f>
        <v>2.4952195112470315</v>
      </c>
      <c r="H120" s="15" t="s">
        <v>84</v>
      </c>
      <c r="I120" s="111" t="s">
        <v>50</v>
      </c>
      <c r="J120" s="112" t="s">
        <v>51</v>
      </c>
      <c r="M120" s="15"/>
      <c r="N120" s="15" t="s">
        <v>14</v>
      </c>
      <c r="O120" s="7" t="s">
        <v>15</v>
      </c>
      <c r="P120" s="16">
        <v>2049</v>
      </c>
      <c r="Q120" s="143">
        <v>8.6743510119871399</v>
      </c>
      <c r="R120" s="143">
        <v>19.328858707130156</v>
      </c>
      <c r="S120" s="15" t="s">
        <v>10</v>
      </c>
      <c r="T120" s="111" t="s">
        <v>50</v>
      </c>
      <c r="U120" s="112" t="s">
        <v>54</v>
      </c>
    </row>
    <row r="121" spans="4:21" x14ac:dyDescent="0.3">
      <c r="D121" s="6" t="s">
        <v>7</v>
      </c>
      <c r="E121" s="9">
        <v>2047</v>
      </c>
      <c r="F121" s="142">
        <f>F120-'Area 2010_34'!$E$8*$AJ$10</f>
        <v>6.6246994632019067</v>
      </c>
      <c r="G121" s="142">
        <f>G120-'Area 2010_34'!$F$8*$AJ$22</f>
        <v>2.4883720372864193</v>
      </c>
      <c r="H121" s="15" t="s">
        <v>84</v>
      </c>
      <c r="I121" s="111" t="s">
        <v>50</v>
      </c>
      <c r="J121" s="112" t="s">
        <v>51</v>
      </c>
      <c r="M121" s="15"/>
      <c r="N121" s="15" t="s">
        <v>14</v>
      </c>
      <c r="O121" s="7" t="s">
        <v>15</v>
      </c>
      <c r="P121" s="16">
        <v>2050</v>
      </c>
      <c r="Q121" s="143">
        <v>8.8912097881868206</v>
      </c>
      <c r="R121" s="143">
        <v>19.812080174808411</v>
      </c>
      <c r="S121" s="15" t="s">
        <v>10</v>
      </c>
      <c r="T121" s="111" t="s">
        <v>50</v>
      </c>
      <c r="U121" s="112" t="s">
        <v>54</v>
      </c>
    </row>
    <row r="122" spans="4:21" x14ac:dyDescent="0.3">
      <c r="D122" s="6" t="s">
        <v>7</v>
      </c>
      <c r="E122" s="9">
        <v>2048</v>
      </c>
      <c r="F122" s="142">
        <f>F121-'Area 2010_34'!$E$8*$AJ$10</f>
        <v>6.6064696903257323</v>
      </c>
      <c r="G122" s="142">
        <f>G121-'Area 2010_34'!$F$8*$AJ$22</f>
        <v>2.4815245633258072</v>
      </c>
      <c r="H122" s="15" t="s">
        <v>84</v>
      </c>
      <c r="I122" s="111" t="s">
        <v>50</v>
      </c>
      <c r="J122" s="112" t="s">
        <v>51</v>
      </c>
      <c r="M122" s="15"/>
      <c r="N122" s="15" t="s">
        <v>14</v>
      </c>
      <c r="O122" s="7" t="s">
        <v>15</v>
      </c>
      <c r="P122" s="16">
        <v>2012</v>
      </c>
      <c r="Q122" s="143">
        <v>0.53520776278348969</v>
      </c>
      <c r="R122" s="143">
        <v>0.57747347130486326</v>
      </c>
      <c r="S122" s="15" t="s">
        <v>11</v>
      </c>
      <c r="T122" s="111" t="s">
        <v>50</v>
      </c>
      <c r="U122" s="112" t="s">
        <v>54</v>
      </c>
    </row>
    <row r="123" spans="4:21" x14ac:dyDescent="0.3">
      <c r="D123" s="6" t="s">
        <v>7</v>
      </c>
      <c r="E123" s="9">
        <v>2049</v>
      </c>
      <c r="F123" s="142">
        <f>F122-'Area 2010_34'!$E$8*$AJ$10</f>
        <v>6.5882399174495578</v>
      </c>
      <c r="G123" s="142">
        <f>G122-'Area 2010_34'!$F$8*$AJ$22</f>
        <v>2.474677089365195</v>
      </c>
      <c r="H123" s="15" t="s">
        <v>84</v>
      </c>
      <c r="I123" s="111" t="s">
        <v>50</v>
      </c>
      <c r="J123" s="112" t="s">
        <v>51</v>
      </c>
      <c r="M123" s="15"/>
      <c r="N123" s="15" t="s">
        <v>14</v>
      </c>
      <c r="O123" s="7" t="s">
        <v>15</v>
      </c>
      <c r="P123" s="16">
        <v>2013</v>
      </c>
      <c r="Q123" s="143">
        <v>0.71361035037798626</v>
      </c>
      <c r="R123" s="143">
        <v>0.76996462840648427</v>
      </c>
      <c r="S123" s="15" t="s">
        <v>11</v>
      </c>
      <c r="T123" s="111" t="s">
        <v>50</v>
      </c>
      <c r="U123" s="112" t="s">
        <v>54</v>
      </c>
    </row>
    <row r="124" spans="4:21" x14ac:dyDescent="0.3">
      <c r="D124" s="6" t="s">
        <v>7</v>
      </c>
      <c r="E124" s="9">
        <v>2050</v>
      </c>
      <c r="F124" s="142">
        <f>F123-'Area 2010_34'!$E$8*$AJ$10</f>
        <v>6.5700101445733834</v>
      </c>
      <c r="G124" s="142">
        <f>G123-'Area 2010_34'!$F$8*$AJ$22</f>
        <v>2.4678296154045829</v>
      </c>
      <c r="H124" s="15" t="s">
        <v>84</v>
      </c>
      <c r="I124" s="111" t="s">
        <v>50</v>
      </c>
      <c r="J124" s="112" t="s">
        <v>51</v>
      </c>
      <c r="M124" s="15"/>
      <c r="N124" s="15" t="s">
        <v>14</v>
      </c>
      <c r="O124" s="7" t="s">
        <v>15</v>
      </c>
      <c r="P124" s="16">
        <v>2014</v>
      </c>
      <c r="Q124" s="143">
        <v>0.89201293798148296</v>
      </c>
      <c r="R124" s="143">
        <v>0.96245578550810529</v>
      </c>
      <c r="S124" s="15" t="s">
        <v>11</v>
      </c>
      <c r="T124" s="111" t="s">
        <v>50</v>
      </c>
      <c r="U124" s="112" t="s">
        <v>54</v>
      </c>
    </row>
    <row r="125" spans="4:21" x14ac:dyDescent="0.3">
      <c r="D125" s="6" t="s">
        <v>7</v>
      </c>
      <c r="E125" s="9">
        <v>2011</v>
      </c>
      <c r="F125" s="142">
        <f>'Area 2010_34'!$E$9-'Area 2010_34'!$E$9*$AB$11</f>
        <v>5.4780735611500493</v>
      </c>
      <c r="G125" s="142">
        <f>'Area 2010_34'!$F$9-'Area 2010_34'!$F$9*$AB$23</f>
        <v>2.0576759962444182</v>
      </c>
      <c r="H125" s="14" t="s">
        <v>85</v>
      </c>
      <c r="I125" s="111" t="s">
        <v>50</v>
      </c>
      <c r="J125" s="112" t="s">
        <v>51</v>
      </c>
      <c r="M125" s="15"/>
      <c r="N125" s="15" t="s">
        <v>14</v>
      </c>
      <c r="O125" s="7" t="s">
        <v>15</v>
      </c>
      <c r="P125" s="16">
        <v>2015</v>
      </c>
      <c r="Q125" s="143">
        <v>1.0704155255669794</v>
      </c>
      <c r="R125" s="143">
        <v>1.1549469426097263</v>
      </c>
      <c r="S125" s="15" t="s">
        <v>11</v>
      </c>
      <c r="T125" s="111" t="s">
        <v>50</v>
      </c>
      <c r="U125" s="112" t="s">
        <v>54</v>
      </c>
    </row>
    <row r="126" spans="4:21" x14ac:dyDescent="0.3">
      <c r="D126" s="6" t="s">
        <v>7</v>
      </c>
      <c r="E126" s="9">
        <v>2012</v>
      </c>
      <c r="F126" s="142">
        <f>F125-'Area 2010_34'!$E$9*$AB$11</f>
        <v>5.465444946144892</v>
      </c>
      <c r="G126" s="142">
        <f>G125-'Area 2010_34'!$F$9*$AB$23</f>
        <v>2.0529324312535771</v>
      </c>
      <c r="H126" s="14" t="s">
        <v>85</v>
      </c>
      <c r="I126" s="111" t="s">
        <v>50</v>
      </c>
      <c r="J126" s="112" t="s">
        <v>51</v>
      </c>
      <c r="M126" s="15"/>
      <c r="N126" s="15" t="s">
        <v>14</v>
      </c>
      <c r="O126" s="7" t="s">
        <v>15</v>
      </c>
      <c r="P126" s="16">
        <v>2016</v>
      </c>
      <c r="Q126" s="143">
        <v>1.248818113161476</v>
      </c>
      <c r="R126" s="143">
        <v>1.3474380997113473</v>
      </c>
      <c r="S126" s="15" t="s">
        <v>11</v>
      </c>
      <c r="T126" s="111" t="s">
        <v>50</v>
      </c>
      <c r="U126" s="112" t="s">
        <v>54</v>
      </c>
    </row>
    <row r="127" spans="4:21" x14ac:dyDescent="0.3">
      <c r="D127" s="6" t="s">
        <v>7</v>
      </c>
      <c r="E127" s="9">
        <v>2013</v>
      </c>
      <c r="F127" s="142">
        <f>F126-'Area 2010_34'!$E$9*$AC$11</f>
        <v>5.4528163311397346</v>
      </c>
      <c r="G127" s="142">
        <f>G126-'Area 2010_34'!$F$9*$AC$23</f>
        <v>2.0481888662627359</v>
      </c>
      <c r="H127" s="14" t="s">
        <v>85</v>
      </c>
      <c r="I127" s="111" t="s">
        <v>50</v>
      </c>
      <c r="J127" s="112" t="s">
        <v>51</v>
      </c>
      <c r="M127" s="15"/>
      <c r="N127" s="15" t="s">
        <v>14</v>
      </c>
      <c r="O127" s="7" t="s">
        <v>15</v>
      </c>
      <c r="P127" s="16">
        <v>2017</v>
      </c>
      <c r="Q127" s="143">
        <v>1.42812070075597</v>
      </c>
      <c r="R127" s="143">
        <v>1.5399292568129683</v>
      </c>
      <c r="S127" s="15" t="s">
        <v>11</v>
      </c>
      <c r="T127" s="111" t="s">
        <v>50</v>
      </c>
      <c r="U127" s="112" t="s">
        <v>54</v>
      </c>
    </row>
    <row r="128" spans="4:21" x14ac:dyDescent="0.3">
      <c r="D128" s="6" t="s">
        <v>7</v>
      </c>
      <c r="E128" s="9">
        <v>2014</v>
      </c>
      <c r="F128" s="142">
        <f>F127-'Area 2010_34'!$E$9*$AC$11</f>
        <v>5.4401877161345773</v>
      </c>
      <c r="G128" s="142">
        <f>G127-'Area 2010_34'!$F$9*$AC$23</f>
        <v>2.0434453012718947</v>
      </c>
      <c r="H128" s="14" t="s">
        <v>85</v>
      </c>
      <c r="I128" s="111" t="s">
        <v>50</v>
      </c>
      <c r="J128" s="112" t="s">
        <v>51</v>
      </c>
      <c r="M128" s="15"/>
      <c r="N128" s="15" t="s">
        <v>14</v>
      </c>
      <c r="O128" s="7" t="s">
        <v>15</v>
      </c>
      <c r="P128" s="16">
        <v>2018</v>
      </c>
      <c r="Q128" s="143">
        <v>1.6056232883504691</v>
      </c>
      <c r="R128" s="143">
        <v>1.7324204139145893</v>
      </c>
      <c r="S128" s="15" t="s">
        <v>11</v>
      </c>
      <c r="T128" s="111" t="s">
        <v>50</v>
      </c>
      <c r="U128" s="112" t="s">
        <v>54</v>
      </c>
    </row>
    <row r="129" spans="4:21" x14ac:dyDescent="0.3">
      <c r="D129" s="6" t="s">
        <v>7</v>
      </c>
      <c r="E129" s="9">
        <v>2015</v>
      </c>
      <c r="F129" s="142">
        <f>F128-'Area 2010_34'!$E$9*$AC$11</f>
        <v>5.42755910112942</v>
      </c>
      <c r="G129" s="142">
        <f>G128-'Area 2010_34'!$F$9*$AC$23</f>
        <v>2.0387017362810536</v>
      </c>
      <c r="H129" s="14" t="s">
        <v>85</v>
      </c>
      <c r="I129" s="111" t="s">
        <v>50</v>
      </c>
      <c r="J129" s="112" t="s">
        <v>51</v>
      </c>
      <c r="M129" s="15"/>
      <c r="N129" s="15" t="s">
        <v>14</v>
      </c>
      <c r="O129" s="7" t="s">
        <v>15</v>
      </c>
      <c r="P129" s="16">
        <v>2019</v>
      </c>
      <c r="Q129" s="143">
        <v>1.7840258759449656</v>
      </c>
      <c r="R129" s="143">
        <v>1.9249115710162104</v>
      </c>
      <c r="S129" s="15" t="s">
        <v>11</v>
      </c>
      <c r="T129" s="111" t="s">
        <v>50</v>
      </c>
      <c r="U129" s="112" t="s">
        <v>54</v>
      </c>
    </row>
    <row r="130" spans="4:21" x14ac:dyDescent="0.3">
      <c r="D130" s="6" t="s">
        <v>7</v>
      </c>
      <c r="E130" s="9">
        <v>2016</v>
      </c>
      <c r="F130" s="142">
        <f>F129-'Area 2010_34'!$E$9*$AD$11</f>
        <v>5.4138323456890323</v>
      </c>
      <c r="G130" s="142">
        <f>G129-'Area 2010_34'!$F$9*$AD$23</f>
        <v>2.0335456873779654</v>
      </c>
      <c r="H130" s="14" t="s">
        <v>85</v>
      </c>
      <c r="I130" s="111" t="s">
        <v>50</v>
      </c>
      <c r="J130" s="112" t="s">
        <v>51</v>
      </c>
      <c r="M130" s="15"/>
      <c r="N130" s="15" t="s">
        <v>14</v>
      </c>
      <c r="O130" s="7" t="s">
        <v>15</v>
      </c>
      <c r="P130" s="16">
        <v>2020</v>
      </c>
      <c r="Q130" s="143">
        <v>1.9624284635394622</v>
      </c>
      <c r="R130" s="143">
        <v>2.1174028181178302</v>
      </c>
      <c r="S130" s="15" t="s">
        <v>11</v>
      </c>
      <c r="T130" s="111" t="s">
        <v>50</v>
      </c>
      <c r="U130" s="112" t="s">
        <v>54</v>
      </c>
    </row>
    <row r="131" spans="4:21" x14ac:dyDescent="0.3">
      <c r="D131" s="6" t="s">
        <v>7</v>
      </c>
      <c r="E131" s="9">
        <v>2017</v>
      </c>
      <c r="F131" s="142">
        <f>F130-'Area 2010_34'!$E$9*$AD$11</f>
        <v>5.4001055902486446</v>
      </c>
      <c r="G131" s="142">
        <f>G130-'Area 2010_34'!$F$9*$AD$23</f>
        <v>2.0283896384748772</v>
      </c>
      <c r="H131" s="14" t="s">
        <v>85</v>
      </c>
      <c r="I131" s="111" t="s">
        <v>50</v>
      </c>
      <c r="J131" s="112" t="s">
        <v>51</v>
      </c>
      <c r="M131" s="15"/>
      <c r="N131" s="15" t="s">
        <v>14</v>
      </c>
      <c r="O131" s="7" t="s">
        <v>15</v>
      </c>
      <c r="P131" s="16">
        <v>2021</v>
      </c>
      <c r="Q131" s="143">
        <v>2.1408310511339588</v>
      </c>
      <c r="R131" s="143">
        <v>2.3098938852194526</v>
      </c>
      <c r="S131" s="15" t="s">
        <v>11</v>
      </c>
      <c r="T131" s="111" t="s">
        <v>50</v>
      </c>
      <c r="U131" s="112" t="s">
        <v>54</v>
      </c>
    </row>
    <row r="132" spans="4:21" x14ac:dyDescent="0.3">
      <c r="D132" s="6" t="s">
        <v>7</v>
      </c>
      <c r="E132" s="9">
        <v>2018</v>
      </c>
      <c r="F132" s="142">
        <f>F131-'Area 2010_34'!$E$9*$AD$11</f>
        <v>5.3863788348082569</v>
      </c>
      <c r="G132" s="142">
        <f>G131-'Area 2010_34'!$F$9*$AD$23</f>
        <v>2.023233589571789</v>
      </c>
      <c r="H132" s="14" t="s">
        <v>85</v>
      </c>
      <c r="I132" s="111" t="s">
        <v>50</v>
      </c>
      <c r="J132" s="112" t="s">
        <v>51</v>
      </c>
      <c r="M132" s="15"/>
      <c r="N132" s="15" t="s">
        <v>14</v>
      </c>
      <c r="O132" s="7" t="s">
        <v>15</v>
      </c>
      <c r="P132" s="16">
        <v>2022</v>
      </c>
      <c r="Q132" s="143">
        <v>2.31923363881846</v>
      </c>
      <c r="R132" s="143">
        <v>2.5023850423210736</v>
      </c>
      <c r="S132" s="15" t="s">
        <v>11</v>
      </c>
      <c r="T132" s="111" t="s">
        <v>50</v>
      </c>
      <c r="U132" s="112" t="s">
        <v>54</v>
      </c>
    </row>
    <row r="133" spans="4:21" x14ac:dyDescent="0.3">
      <c r="D133" s="6" t="s">
        <v>7</v>
      </c>
      <c r="E133" s="9">
        <v>2019</v>
      </c>
      <c r="F133" s="142">
        <f>F132-'Area 2010_34'!$E$9*$AD$11</f>
        <v>5.3726520793678691</v>
      </c>
      <c r="G133" s="142">
        <f>G132-'Area 2010_34'!$F$9*$AD$23</f>
        <v>2.0180775406687008</v>
      </c>
      <c r="H133" s="14" t="s">
        <v>85</v>
      </c>
      <c r="I133" s="111" t="s">
        <v>50</v>
      </c>
      <c r="J133" s="112" t="s">
        <v>51</v>
      </c>
      <c r="M133" s="15"/>
      <c r="N133" s="15" t="s">
        <v>14</v>
      </c>
      <c r="O133" s="7" t="s">
        <v>15</v>
      </c>
      <c r="P133" s="16">
        <v>2023</v>
      </c>
      <c r="Q133" s="143">
        <v>2.4976362263229519</v>
      </c>
      <c r="R133" s="143">
        <v>2.6948761994226946</v>
      </c>
      <c r="S133" s="15" t="s">
        <v>11</v>
      </c>
      <c r="T133" s="111" t="s">
        <v>50</v>
      </c>
      <c r="U133" s="112" t="s">
        <v>54</v>
      </c>
    </row>
    <row r="134" spans="4:21" x14ac:dyDescent="0.3">
      <c r="D134" s="6" t="s">
        <v>7</v>
      </c>
      <c r="E134" s="9">
        <v>2020</v>
      </c>
      <c r="F134" s="142">
        <f>F133-'Area 2010_34'!$E$9*$AD$11</f>
        <v>5.3589253239274814</v>
      </c>
      <c r="G134" s="142">
        <f>G133-'Area 2010_34'!$F$9*$AD$23</f>
        <v>2.0129214917656126</v>
      </c>
      <c r="H134" s="14" t="s">
        <v>85</v>
      </c>
      <c r="I134" s="111" t="s">
        <v>50</v>
      </c>
      <c r="J134" s="112" t="s">
        <v>51</v>
      </c>
      <c r="M134" s="15"/>
      <c r="N134" s="15" t="s">
        <v>14</v>
      </c>
      <c r="O134" s="7" t="s">
        <v>15</v>
      </c>
      <c r="P134" s="16">
        <v>2024</v>
      </c>
      <c r="Q134" s="143">
        <v>2.6760388139174482</v>
      </c>
      <c r="R134" s="143">
        <v>2.8873673565243156</v>
      </c>
      <c r="S134" s="15" t="s">
        <v>11</v>
      </c>
      <c r="T134" s="111" t="s">
        <v>50</v>
      </c>
      <c r="U134" s="112" t="s">
        <v>54</v>
      </c>
    </row>
    <row r="135" spans="4:21" x14ac:dyDescent="0.3">
      <c r="D135" s="6" t="s">
        <v>7</v>
      </c>
      <c r="E135" s="9">
        <v>2021</v>
      </c>
      <c r="F135" s="142">
        <f>F134-'Area 2010_34'!$E$9*$AE$11</f>
        <v>5.3451985684870937</v>
      </c>
      <c r="G135" s="142">
        <f>G134-'Area 2010_34'!$F$9*$AE$23</f>
        <v>2.0077654428625245</v>
      </c>
      <c r="H135" s="14" t="s">
        <v>85</v>
      </c>
      <c r="I135" s="111" t="s">
        <v>50</v>
      </c>
      <c r="J135" s="112" t="s">
        <v>51</v>
      </c>
      <c r="M135" s="15"/>
      <c r="N135" s="15" t="s">
        <v>14</v>
      </c>
      <c r="O135" s="7" t="s">
        <v>15</v>
      </c>
      <c r="P135" s="16">
        <v>2025</v>
      </c>
      <c r="Q135" s="143">
        <v>2.854441401511945</v>
      </c>
      <c r="R135" s="143">
        <v>3.0798585136259367</v>
      </c>
      <c r="S135" s="15" t="s">
        <v>11</v>
      </c>
      <c r="T135" s="111" t="s">
        <v>50</v>
      </c>
      <c r="U135" s="112" t="s">
        <v>54</v>
      </c>
    </row>
    <row r="136" spans="4:21" x14ac:dyDescent="0.3">
      <c r="D136" s="6" t="s">
        <v>7</v>
      </c>
      <c r="E136" s="9">
        <v>2022</v>
      </c>
      <c r="F136" s="142">
        <f>F135-'Area 2010_34'!$E$9*$AE$11</f>
        <v>5.331471813046706</v>
      </c>
      <c r="G136" s="142">
        <f>G135-'Area 2010_34'!$F$9*$AE$23</f>
        <v>2.0026093939594363</v>
      </c>
      <c r="H136" s="14" t="s">
        <v>85</v>
      </c>
      <c r="I136" s="111" t="s">
        <v>50</v>
      </c>
      <c r="J136" s="112" t="s">
        <v>51</v>
      </c>
      <c r="M136" s="15"/>
      <c r="N136" s="15" t="s">
        <v>14</v>
      </c>
      <c r="O136" s="7" t="s">
        <v>15</v>
      </c>
      <c r="P136" s="16">
        <v>2026</v>
      </c>
      <c r="Q136" s="143">
        <v>3.0328439891064418</v>
      </c>
      <c r="R136" s="143">
        <v>3.2813496708175598</v>
      </c>
      <c r="S136" s="15" t="s">
        <v>11</v>
      </c>
      <c r="T136" s="111" t="s">
        <v>50</v>
      </c>
      <c r="U136" s="112" t="s">
        <v>54</v>
      </c>
    </row>
    <row r="137" spans="4:21" x14ac:dyDescent="0.3">
      <c r="D137" s="6" t="s">
        <v>7</v>
      </c>
      <c r="E137" s="9">
        <v>2023</v>
      </c>
      <c r="F137" s="142">
        <f>F136-'Area 2010_34'!$E$9*$AE$11</f>
        <v>5.3177450576063183</v>
      </c>
      <c r="G137" s="142">
        <f>G136-'Area 2010_34'!$F$9*$AE$23</f>
        <v>1.9974533450563481</v>
      </c>
      <c r="H137" s="14" t="s">
        <v>85</v>
      </c>
      <c r="I137" s="111" t="s">
        <v>50</v>
      </c>
      <c r="J137" s="112" t="s">
        <v>51</v>
      </c>
      <c r="M137" s="15"/>
      <c r="N137" s="15" t="s">
        <v>14</v>
      </c>
      <c r="O137" s="7" t="s">
        <v>15</v>
      </c>
      <c r="P137" s="16">
        <v>2027</v>
      </c>
      <c r="Q137" s="143">
        <v>3.2112465767009382</v>
      </c>
      <c r="R137" s="143">
        <v>3.4648408278291787</v>
      </c>
      <c r="S137" s="15" t="s">
        <v>11</v>
      </c>
      <c r="T137" s="111" t="s">
        <v>50</v>
      </c>
      <c r="U137" s="112" t="s">
        <v>54</v>
      </c>
    </row>
    <row r="138" spans="4:21" x14ac:dyDescent="0.3">
      <c r="D138" s="6" t="s">
        <v>7</v>
      </c>
      <c r="E138" s="9">
        <v>2024</v>
      </c>
      <c r="F138" s="142">
        <f>F137-'Area 2010_34'!$E$9*$AE$11</f>
        <v>5.3040183021659306</v>
      </c>
      <c r="G138" s="142">
        <f>G137-'Area 2010_34'!$F$9*$AE$23</f>
        <v>1.9922972961532599</v>
      </c>
      <c r="H138" s="14" t="s">
        <v>85</v>
      </c>
      <c r="I138" s="111" t="s">
        <v>50</v>
      </c>
      <c r="J138" s="112" t="s">
        <v>51</v>
      </c>
      <c r="M138" s="15"/>
      <c r="N138" s="15" t="s">
        <v>14</v>
      </c>
      <c r="O138" s="7" t="s">
        <v>15</v>
      </c>
      <c r="P138" s="16">
        <v>2028</v>
      </c>
      <c r="Q138" s="143">
        <v>3.3896491642954345</v>
      </c>
      <c r="R138" s="143">
        <v>3.6573319849307997</v>
      </c>
      <c r="S138" s="15" t="s">
        <v>11</v>
      </c>
      <c r="T138" s="111" t="s">
        <v>50</v>
      </c>
      <c r="U138" s="112" t="s">
        <v>54</v>
      </c>
    </row>
    <row r="139" spans="4:21" x14ac:dyDescent="0.3">
      <c r="D139" s="6" t="s">
        <v>7</v>
      </c>
      <c r="E139" s="9">
        <v>2025</v>
      </c>
      <c r="F139" s="142">
        <f>F138-'Area 2010_34'!$E$9*$AE$11</f>
        <v>5.2902915467255429</v>
      </c>
      <c r="G139" s="142">
        <f>G138-'Area 2010_34'!$F$9*$AE$23</f>
        <v>1.9871412472501717</v>
      </c>
      <c r="H139" s="14" t="s">
        <v>85</v>
      </c>
      <c r="I139" s="111" t="s">
        <v>50</v>
      </c>
      <c r="J139" s="112" t="s">
        <v>51</v>
      </c>
      <c r="M139" s="15"/>
      <c r="N139" s="15" t="s">
        <v>14</v>
      </c>
      <c r="O139" s="7" t="s">
        <v>15</v>
      </c>
      <c r="P139" s="16">
        <v>2029</v>
      </c>
      <c r="Q139" s="143">
        <v>3.5680517518899313</v>
      </c>
      <c r="R139" s="143">
        <v>3.8498231420324207</v>
      </c>
      <c r="S139" s="15" t="s">
        <v>11</v>
      </c>
      <c r="T139" s="111" t="s">
        <v>50</v>
      </c>
      <c r="U139" s="112" t="s">
        <v>54</v>
      </c>
    </row>
    <row r="140" spans="4:21" x14ac:dyDescent="0.3">
      <c r="D140" s="6" t="s">
        <v>7</v>
      </c>
      <c r="E140" s="9">
        <v>2026</v>
      </c>
      <c r="F140" s="142">
        <f>F139-'Area 2010_34'!$E$9*$AF$11</f>
        <v>5.2765647912851552</v>
      </c>
      <c r="G140" s="142">
        <f>G139-'Area 2010_34'!$F$9*$AF$23</f>
        <v>1.9819851983470835</v>
      </c>
      <c r="H140" s="14" t="s">
        <v>85</v>
      </c>
      <c r="I140" s="111" t="s">
        <v>50</v>
      </c>
      <c r="J140" s="112" t="s">
        <v>51</v>
      </c>
      <c r="M140" s="15"/>
      <c r="N140" s="15" t="s">
        <v>14</v>
      </c>
      <c r="O140" s="7" t="s">
        <v>15</v>
      </c>
      <c r="P140" s="16">
        <v>2030</v>
      </c>
      <c r="Q140" s="143">
        <v>3.7464543394844281</v>
      </c>
      <c r="R140" s="143">
        <v>4.0423142991340422</v>
      </c>
      <c r="S140" s="15" t="s">
        <v>11</v>
      </c>
      <c r="T140" s="111" t="s">
        <v>50</v>
      </c>
      <c r="U140" s="112" t="s">
        <v>54</v>
      </c>
    </row>
    <row r="141" spans="4:21" x14ac:dyDescent="0.3">
      <c r="D141" s="6" t="s">
        <v>7</v>
      </c>
      <c r="E141" s="9">
        <v>2027</v>
      </c>
      <c r="F141" s="142">
        <f>F140-'Area 2010_34'!$E$9*$AF$11</f>
        <v>5.2628380358447675</v>
      </c>
      <c r="G141" s="142">
        <f>G140-'Area 2010_34'!$F$9*$AF$23</f>
        <v>1.9768291494439953</v>
      </c>
      <c r="H141" s="14" t="s">
        <v>85</v>
      </c>
      <c r="I141" s="111" t="s">
        <v>50</v>
      </c>
      <c r="J141" s="112" t="s">
        <v>51</v>
      </c>
      <c r="M141" s="15"/>
      <c r="N141" s="15" t="s">
        <v>14</v>
      </c>
      <c r="O141" s="7" t="s">
        <v>15</v>
      </c>
      <c r="P141" s="16">
        <v>2031</v>
      </c>
      <c r="Q141" s="143">
        <v>3.9248569270789244</v>
      </c>
      <c r="R141" s="143">
        <v>4.2348054562356632</v>
      </c>
      <c r="S141" s="15" t="s">
        <v>11</v>
      </c>
      <c r="T141" s="111" t="s">
        <v>50</v>
      </c>
      <c r="U141" s="112" t="s">
        <v>54</v>
      </c>
    </row>
    <row r="142" spans="4:21" x14ac:dyDescent="0.3">
      <c r="D142" s="6" t="s">
        <v>7</v>
      </c>
      <c r="E142" s="9">
        <v>2028</v>
      </c>
      <c r="F142" s="142">
        <f>F141-'Area 2010_34'!$E$9*$AF$11</f>
        <v>5.2491112804043798</v>
      </c>
      <c r="G142" s="142">
        <f>G141-'Area 2010_34'!$F$9*$AF$23</f>
        <v>1.9716731005409072</v>
      </c>
      <c r="H142" s="14" t="s">
        <v>85</v>
      </c>
      <c r="I142" s="111" t="s">
        <v>50</v>
      </c>
      <c r="J142" s="112" t="s">
        <v>51</v>
      </c>
      <c r="M142" s="15"/>
      <c r="N142" s="15" t="s">
        <v>14</v>
      </c>
      <c r="O142" s="7" t="s">
        <v>15</v>
      </c>
      <c r="P142" s="16">
        <v>2032</v>
      </c>
      <c r="Q142" s="143">
        <v>4.1032595146734208</v>
      </c>
      <c r="R142" s="143">
        <v>4.42819661333818</v>
      </c>
      <c r="S142" s="15" t="s">
        <v>11</v>
      </c>
      <c r="T142" s="111" t="s">
        <v>50</v>
      </c>
      <c r="U142" s="112" t="s">
        <v>54</v>
      </c>
    </row>
    <row r="143" spans="4:21" x14ac:dyDescent="0.3">
      <c r="D143" s="6" t="s">
        <v>7</v>
      </c>
      <c r="E143" s="9">
        <v>2029</v>
      </c>
      <c r="F143" s="142">
        <f>F142-'Area 2010_34'!$E$9*$AF$11</f>
        <v>5.2353845249639921</v>
      </c>
      <c r="G143" s="142">
        <f>G142-'Area 2010_34'!$F$9*$AF$23</f>
        <v>1.966517051637819</v>
      </c>
      <c r="H143" s="14" t="s">
        <v>85</v>
      </c>
      <c r="I143" s="111" t="s">
        <v>50</v>
      </c>
      <c r="J143" s="112" t="s">
        <v>51</v>
      </c>
      <c r="M143" s="15"/>
      <c r="N143" s="15" t="s">
        <v>14</v>
      </c>
      <c r="O143" s="7" t="s">
        <v>15</v>
      </c>
      <c r="P143" s="16">
        <v>2033</v>
      </c>
      <c r="Q143" s="143">
        <v>4.2816621022679175</v>
      </c>
      <c r="R143" s="143">
        <v>4.6197877704389052</v>
      </c>
      <c r="S143" s="15" t="s">
        <v>11</v>
      </c>
      <c r="T143" s="111" t="s">
        <v>50</v>
      </c>
      <c r="U143" s="112" t="s">
        <v>54</v>
      </c>
    </row>
    <row r="144" spans="4:21" x14ac:dyDescent="0.3">
      <c r="D144" s="6" t="s">
        <v>7</v>
      </c>
      <c r="E144" s="9">
        <v>2030</v>
      </c>
      <c r="F144" s="142">
        <f>F143-'Area 2010_34'!$E$9*$AF$11</f>
        <v>5.2216577695236044</v>
      </c>
      <c r="G144" s="142">
        <f>G143-'Area 2010_34'!$F$9*$AF$23</f>
        <v>1.9613610027347308</v>
      </c>
      <c r="H144" s="14" t="s">
        <v>85</v>
      </c>
      <c r="I144" s="111" t="s">
        <v>50</v>
      </c>
      <c r="J144" s="112" t="s">
        <v>51</v>
      </c>
      <c r="M144" s="15"/>
      <c r="N144" s="15" t="s">
        <v>14</v>
      </c>
      <c r="O144" s="7" t="s">
        <v>15</v>
      </c>
      <c r="P144" s="16">
        <v>2034</v>
      </c>
      <c r="Q144" s="143">
        <v>4.4600646898624134</v>
      </c>
      <c r="R144" s="143">
        <v>4.8122789275405262</v>
      </c>
      <c r="S144" s="15" t="s">
        <v>11</v>
      </c>
      <c r="T144" s="111" t="s">
        <v>50</v>
      </c>
      <c r="U144" s="112" t="s">
        <v>54</v>
      </c>
    </row>
    <row r="145" spans="4:21" x14ac:dyDescent="0.3">
      <c r="D145" s="6" t="s">
        <v>7</v>
      </c>
      <c r="E145" s="9">
        <v>2031</v>
      </c>
      <c r="F145" s="142">
        <f>F144-'Area 2010_34'!$E$9*$AG$11</f>
        <v>5.2079310140832167</v>
      </c>
      <c r="G145" s="142">
        <f>G144-'Area 2010_34'!$F$9*$AG$23</f>
        <v>1.9562049538316426</v>
      </c>
      <c r="H145" s="14" t="s">
        <v>85</v>
      </c>
      <c r="I145" s="111" t="s">
        <v>50</v>
      </c>
      <c r="J145" s="112" t="s">
        <v>51</v>
      </c>
      <c r="M145" s="15"/>
      <c r="N145" s="15" t="s">
        <v>14</v>
      </c>
      <c r="O145" s="7" t="s">
        <v>15</v>
      </c>
      <c r="P145" s="16">
        <v>2035</v>
      </c>
      <c r="Q145" s="143">
        <v>4.6384681774569101</v>
      </c>
      <c r="R145" s="143">
        <v>5.0047700846421472</v>
      </c>
      <c r="S145" s="15" t="s">
        <v>11</v>
      </c>
      <c r="T145" s="111" t="s">
        <v>50</v>
      </c>
      <c r="U145" s="112" t="s">
        <v>54</v>
      </c>
    </row>
    <row r="146" spans="4:21" x14ac:dyDescent="0.3">
      <c r="D146" s="6" t="s">
        <v>7</v>
      </c>
      <c r="E146" s="9">
        <v>2032</v>
      </c>
      <c r="F146" s="142">
        <f>F145-'Area 2010_34'!$E$9*$AG$11</f>
        <v>5.194204258642829</v>
      </c>
      <c r="G146" s="142">
        <f>G145-'Area 2010_34'!$F$9*$AG$23</f>
        <v>1.9510489049285544</v>
      </c>
      <c r="H146" s="14" t="s">
        <v>85</v>
      </c>
      <c r="I146" s="111" t="s">
        <v>50</v>
      </c>
      <c r="J146" s="112" t="s">
        <v>51</v>
      </c>
      <c r="M146" s="15"/>
      <c r="N146" s="15" t="s">
        <v>14</v>
      </c>
      <c r="O146" s="7" t="s">
        <v>15</v>
      </c>
      <c r="P146" s="16">
        <v>2036</v>
      </c>
      <c r="Q146" s="143">
        <v>4.8168698650514061</v>
      </c>
      <c r="R146" s="143">
        <v>5.1981612417437697</v>
      </c>
      <c r="S146" s="15" t="s">
        <v>11</v>
      </c>
      <c r="T146" s="111" t="s">
        <v>50</v>
      </c>
      <c r="U146" s="112" t="s">
        <v>54</v>
      </c>
    </row>
    <row r="147" spans="4:21" x14ac:dyDescent="0.3">
      <c r="D147" s="6" t="s">
        <v>7</v>
      </c>
      <c r="E147" s="9">
        <v>2033</v>
      </c>
      <c r="F147" s="142">
        <f>F146-'Area 2010_34'!$E$9*$AG$11</f>
        <v>5.1804775032024413</v>
      </c>
      <c r="G147" s="142">
        <f>G146-'Area 2010_34'!$F$9*$AG$23</f>
        <v>1.9458928560254662</v>
      </c>
      <c r="H147" s="14" t="s">
        <v>85</v>
      </c>
      <c r="I147" s="111" t="s">
        <v>50</v>
      </c>
      <c r="J147" s="112" t="s">
        <v>51</v>
      </c>
      <c r="M147" s="15"/>
      <c r="N147" s="15" t="s">
        <v>14</v>
      </c>
      <c r="O147" s="7" t="s">
        <v>15</v>
      </c>
      <c r="P147" s="16">
        <v>2037</v>
      </c>
      <c r="Q147" s="143">
        <v>4.9952814526458997</v>
      </c>
      <c r="R147" s="143">
        <v>5.3897523988453893</v>
      </c>
      <c r="S147" s="15" t="s">
        <v>11</v>
      </c>
      <c r="T147" s="111" t="s">
        <v>50</v>
      </c>
      <c r="U147" s="112" t="s">
        <v>54</v>
      </c>
    </row>
    <row r="148" spans="4:21" x14ac:dyDescent="0.3">
      <c r="D148" s="6" t="s">
        <v>7</v>
      </c>
      <c r="E148" s="9">
        <v>2034</v>
      </c>
      <c r="F148" s="142">
        <f>F147-'Area 2010_34'!$E$9*$AG$11</f>
        <v>5.1667507477620536</v>
      </c>
      <c r="G148" s="142">
        <f>G147-'Area 2010_34'!$F$9*$AG$23</f>
        <v>1.9407368071223781</v>
      </c>
      <c r="H148" s="14" t="s">
        <v>85</v>
      </c>
      <c r="I148" s="111" t="s">
        <v>50</v>
      </c>
      <c r="J148" s="112" t="s">
        <v>51</v>
      </c>
      <c r="M148" s="15"/>
      <c r="N148" s="15" t="s">
        <v>14</v>
      </c>
      <c r="O148" s="7" t="s">
        <v>15</v>
      </c>
      <c r="P148" s="16">
        <v>2038</v>
      </c>
      <c r="Q148" s="143">
        <v>5.1736750402403988</v>
      </c>
      <c r="R148" s="143">
        <v>5.5822435559470103</v>
      </c>
      <c r="S148" s="15" t="s">
        <v>11</v>
      </c>
      <c r="T148" s="111" t="s">
        <v>50</v>
      </c>
      <c r="U148" s="112" t="s">
        <v>54</v>
      </c>
    </row>
    <row r="149" spans="4:21" x14ac:dyDescent="0.3">
      <c r="D149" s="6" t="s">
        <v>7</v>
      </c>
      <c r="E149" s="9">
        <v>2035</v>
      </c>
      <c r="F149" s="142">
        <f>F148-'Area 2010_34'!$E$9*$AG$11</f>
        <v>5.1530239923216659</v>
      </c>
      <c r="G149" s="142">
        <f>G148-'Area 2010_34'!$F$9*$AG$23</f>
        <v>1.9355807582192899</v>
      </c>
      <c r="H149" s="14" t="s">
        <v>85</v>
      </c>
      <c r="I149" s="111" t="s">
        <v>50</v>
      </c>
      <c r="J149" s="112" t="s">
        <v>51</v>
      </c>
      <c r="M149" s="15"/>
      <c r="N149" s="15" t="s">
        <v>14</v>
      </c>
      <c r="O149" s="7" t="s">
        <v>15</v>
      </c>
      <c r="P149" s="16">
        <v>2039</v>
      </c>
      <c r="Q149" s="143">
        <v>5.3520776278348947</v>
      </c>
      <c r="R149" s="143">
        <v>5.7747347130486313</v>
      </c>
      <c r="S149" s="15" t="s">
        <v>11</v>
      </c>
      <c r="T149" s="111" t="s">
        <v>50</v>
      </c>
      <c r="U149" s="112" t="s">
        <v>54</v>
      </c>
    </row>
    <row r="150" spans="4:21" x14ac:dyDescent="0.3">
      <c r="D150" s="6" t="s">
        <v>7</v>
      </c>
      <c r="E150" s="9">
        <v>2036</v>
      </c>
      <c r="F150" s="142">
        <f>F149-'Area 2010_34'!$E$9*$AH$11</f>
        <v>5.1392972368812782</v>
      </c>
      <c r="G150" s="142">
        <f>G149-'Area 2010_34'!$F$9*$AH$23</f>
        <v>1.9304247093162017</v>
      </c>
      <c r="H150" s="14" t="s">
        <v>85</v>
      </c>
      <c r="I150" s="111" t="s">
        <v>50</v>
      </c>
      <c r="J150" s="112" t="s">
        <v>51</v>
      </c>
      <c r="N150" s="15" t="s">
        <v>14</v>
      </c>
      <c r="O150" s="7" t="s">
        <v>15</v>
      </c>
      <c r="P150" s="16">
        <v>2040</v>
      </c>
      <c r="Q150" s="143">
        <v>5.5304802154293915</v>
      </c>
      <c r="R150" s="143">
        <v>5.9681258701502502</v>
      </c>
      <c r="S150" s="15" t="s">
        <v>11</v>
      </c>
      <c r="T150" s="111" t="s">
        <v>50</v>
      </c>
      <c r="U150" s="112" t="s">
        <v>54</v>
      </c>
    </row>
    <row r="151" spans="4:21" x14ac:dyDescent="0.3">
      <c r="D151" s="6" t="s">
        <v>7</v>
      </c>
      <c r="E151" s="9">
        <v>2037</v>
      </c>
      <c r="F151" s="142">
        <f>F150-'Area 2010_34'!$E$9*$AH$11</f>
        <v>5.1255704814408904</v>
      </c>
      <c r="G151" s="142">
        <f>G150-'Area 2010_34'!$F$9*$AH$23</f>
        <v>1.9252686604131135</v>
      </c>
      <c r="H151" s="14" t="s">
        <v>85</v>
      </c>
      <c r="I151" s="111" t="s">
        <v>50</v>
      </c>
      <c r="J151" s="112" t="s">
        <v>51</v>
      </c>
      <c r="N151" s="15" t="s">
        <v>14</v>
      </c>
      <c r="O151" s="7" t="s">
        <v>15</v>
      </c>
      <c r="P151" s="16">
        <v>2041</v>
      </c>
      <c r="Q151" s="143">
        <v>5.7088828030238883</v>
      </c>
      <c r="R151" s="143">
        <v>6.1597170281518698</v>
      </c>
      <c r="S151" s="15" t="s">
        <v>11</v>
      </c>
      <c r="T151" s="111" t="s">
        <v>50</v>
      </c>
      <c r="U151" s="112" t="s">
        <v>54</v>
      </c>
    </row>
    <row r="152" spans="4:21" x14ac:dyDescent="0.3">
      <c r="D152" s="6" t="s">
        <v>7</v>
      </c>
      <c r="E152" s="9">
        <v>2038</v>
      </c>
      <c r="F152" s="142">
        <f>F151-'Area 2010_34'!$E$9*$AH$11</f>
        <v>5.1118437260005027</v>
      </c>
      <c r="G152" s="142">
        <f>G151-'Area 2010_34'!$F$9*$AH$23</f>
        <v>1.9201126115100253</v>
      </c>
      <c r="H152" s="14" t="s">
        <v>85</v>
      </c>
      <c r="I152" s="111" t="s">
        <v>50</v>
      </c>
      <c r="J152" s="112" t="s">
        <v>51</v>
      </c>
      <c r="N152" s="15" t="s">
        <v>14</v>
      </c>
      <c r="O152" s="7" t="s">
        <v>15</v>
      </c>
      <c r="P152" s="16">
        <v>2042</v>
      </c>
      <c r="Q152" s="143">
        <v>5.8881853906183803</v>
      </c>
      <c r="R152" s="143">
        <v>6.3522081843534943</v>
      </c>
      <c r="S152" s="15" t="s">
        <v>11</v>
      </c>
      <c r="T152" s="111" t="s">
        <v>50</v>
      </c>
      <c r="U152" s="112" t="s">
        <v>54</v>
      </c>
    </row>
    <row r="153" spans="4:21" x14ac:dyDescent="0.3">
      <c r="D153" s="6" t="s">
        <v>7</v>
      </c>
      <c r="E153" s="9">
        <v>2039</v>
      </c>
      <c r="F153" s="142">
        <f>F152-'Area 2010_34'!$E$9*$AH$11</f>
        <v>5.098116970560115</v>
      </c>
      <c r="G153" s="142">
        <f>G152-'Area 2010_34'!$F$9*$AH$23</f>
        <v>1.9149565626069371</v>
      </c>
      <c r="H153" s="14" t="s">
        <v>85</v>
      </c>
      <c r="I153" s="111" t="s">
        <v>50</v>
      </c>
      <c r="J153" s="112" t="s">
        <v>51</v>
      </c>
      <c r="N153" s="15" t="s">
        <v>14</v>
      </c>
      <c r="O153" s="7" t="s">
        <v>15</v>
      </c>
      <c r="P153" s="16">
        <v>2043</v>
      </c>
      <c r="Q153" s="143">
        <v>6.0656879782128801</v>
      </c>
      <c r="R153" s="143">
        <v>6.5446993414551153</v>
      </c>
      <c r="S153" s="15" t="s">
        <v>11</v>
      </c>
      <c r="T153" s="111" t="s">
        <v>50</v>
      </c>
      <c r="U153" s="112" t="s">
        <v>54</v>
      </c>
    </row>
    <row r="154" spans="4:21" x14ac:dyDescent="0.3">
      <c r="D154" s="6" t="s">
        <v>7</v>
      </c>
      <c r="E154" s="9">
        <v>2040</v>
      </c>
      <c r="F154" s="142">
        <f>F153-'Area 2010_34'!$E$9*$AH$11</f>
        <v>5.0843902151197273</v>
      </c>
      <c r="G154" s="142">
        <f>G153-'Area 2010_34'!$F$9*$AH$23</f>
        <v>1.909800513703849</v>
      </c>
      <c r="H154" s="14" t="s">
        <v>85</v>
      </c>
      <c r="I154" s="111" t="s">
        <v>50</v>
      </c>
      <c r="J154" s="112" t="s">
        <v>51</v>
      </c>
      <c r="N154" s="15" t="s">
        <v>14</v>
      </c>
      <c r="O154" s="7" t="s">
        <v>15</v>
      </c>
      <c r="P154" s="16">
        <v>2044</v>
      </c>
      <c r="Q154" s="143">
        <v>6.2440905658073769</v>
      </c>
      <c r="R154" s="143">
        <v>6.7371904985567364</v>
      </c>
      <c r="S154" s="15" t="s">
        <v>11</v>
      </c>
      <c r="T154" s="111" t="s">
        <v>50</v>
      </c>
      <c r="U154" s="112" t="s">
        <v>54</v>
      </c>
    </row>
    <row r="155" spans="4:21" x14ac:dyDescent="0.3">
      <c r="D155" s="6" t="s">
        <v>7</v>
      </c>
      <c r="E155" s="9">
        <v>2041</v>
      </c>
      <c r="F155" s="142">
        <f>F154-'Area 2010_34'!$E$9*$AI$11</f>
        <v>5.0706634596793396</v>
      </c>
      <c r="G155" s="142">
        <f>G154-'Area 2010_34'!$F$9*$AI$23</f>
        <v>1.9046444648007608</v>
      </c>
      <c r="H155" s="14" t="s">
        <v>85</v>
      </c>
      <c r="I155" s="111" t="s">
        <v>50</v>
      </c>
      <c r="J155" s="112" t="s">
        <v>51</v>
      </c>
      <c r="N155" s="15" t="s">
        <v>14</v>
      </c>
      <c r="O155" s="7" t="s">
        <v>15</v>
      </c>
      <c r="P155" s="16">
        <v>2045</v>
      </c>
      <c r="Q155" s="143">
        <v>6.4224931534018737</v>
      </c>
      <c r="R155" s="143">
        <v>6.9296816556583574</v>
      </c>
      <c r="S155" s="15" t="s">
        <v>11</v>
      </c>
      <c r="T155" s="111" t="s">
        <v>50</v>
      </c>
      <c r="U155" s="112" t="s">
        <v>54</v>
      </c>
    </row>
    <row r="156" spans="4:21" x14ac:dyDescent="0.3">
      <c r="D156" s="6" t="s">
        <v>7</v>
      </c>
      <c r="E156" s="9">
        <v>2042</v>
      </c>
      <c r="F156" s="142">
        <f>F155-'Area 2010_34'!$E$9*$AI$11</f>
        <v>5.0569367042389519</v>
      </c>
      <c r="G156" s="142">
        <f>G155-'Area 2010_34'!$F$9*$AI$23</f>
        <v>1.8994884158976726</v>
      </c>
      <c r="H156" s="14" t="s">
        <v>85</v>
      </c>
      <c r="I156" s="111" t="s">
        <v>50</v>
      </c>
      <c r="J156" s="112" t="s">
        <v>51</v>
      </c>
      <c r="N156" s="15" t="s">
        <v>14</v>
      </c>
      <c r="O156" s="7" t="s">
        <v>15</v>
      </c>
      <c r="P156" s="16">
        <v>2046</v>
      </c>
      <c r="Q156" s="143">
        <v>6.6008957409963696</v>
      </c>
      <c r="R156" s="143">
        <v>7.1221818127599796</v>
      </c>
      <c r="S156" s="15" t="s">
        <v>11</v>
      </c>
      <c r="T156" s="111" t="s">
        <v>50</v>
      </c>
      <c r="U156" s="112" t="s">
        <v>54</v>
      </c>
    </row>
    <row r="157" spans="4:21" x14ac:dyDescent="0.3">
      <c r="D157" s="6" t="s">
        <v>7</v>
      </c>
      <c r="E157" s="9">
        <v>2043</v>
      </c>
      <c r="F157" s="142">
        <f>F156-'Area 2010_34'!$E$9*$AI$11</f>
        <v>5.0432099487985642</v>
      </c>
      <c r="G157" s="142">
        <f>G156-'Area 2010_34'!$F$9*$AI$23</f>
        <v>1.8943323669945844</v>
      </c>
      <c r="H157" s="14" t="s">
        <v>85</v>
      </c>
      <c r="I157" s="111" t="s">
        <v>50</v>
      </c>
      <c r="J157" s="112" t="s">
        <v>51</v>
      </c>
      <c r="N157" s="15" t="s">
        <v>14</v>
      </c>
      <c r="O157" s="7" t="s">
        <v>15</v>
      </c>
      <c r="P157" s="16">
        <v>2047</v>
      </c>
      <c r="Q157" s="143">
        <v>6.7792983285908655</v>
      </c>
      <c r="R157" s="143">
        <v>7.3146639698615994</v>
      </c>
      <c r="S157" s="15" t="s">
        <v>11</v>
      </c>
      <c r="T157" s="111" t="s">
        <v>50</v>
      </c>
      <c r="U157" s="112" t="s">
        <v>54</v>
      </c>
    </row>
    <row r="158" spans="4:21" x14ac:dyDescent="0.3">
      <c r="D158" s="6" t="s">
        <v>7</v>
      </c>
      <c r="E158" s="9">
        <v>2044</v>
      </c>
      <c r="F158" s="142">
        <f>F157-'Area 2010_34'!$E$9*$AI$11</f>
        <v>5.0294831933581765</v>
      </c>
      <c r="G158" s="142">
        <f>G157-'Area 2010_34'!$F$9*$AI$23</f>
        <v>1.8891763180914962</v>
      </c>
      <c r="H158" s="14" t="s">
        <v>85</v>
      </c>
      <c r="I158" s="111" t="s">
        <v>50</v>
      </c>
      <c r="J158" s="112" t="s">
        <v>51</v>
      </c>
      <c r="N158" s="15" t="s">
        <v>14</v>
      </c>
      <c r="O158" s="7" t="s">
        <v>15</v>
      </c>
      <c r="P158" s="16">
        <v>2048</v>
      </c>
      <c r="Q158" s="143">
        <v>6.9577009161853622</v>
      </c>
      <c r="R158" s="143">
        <v>7.5071551269632204</v>
      </c>
      <c r="S158" s="15" t="s">
        <v>11</v>
      </c>
      <c r="T158" s="111" t="s">
        <v>50</v>
      </c>
      <c r="U158" s="112" t="s">
        <v>54</v>
      </c>
    </row>
    <row r="159" spans="4:21" x14ac:dyDescent="0.3">
      <c r="D159" s="6" t="s">
        <v>7</v>
      </c>
      <c r="E159" s="9">
        <v>2045</v>
      </c>
      <c r="F159" s="142">
        <f>F158-'Area 2010_34'!$E$9*$AI$11</f>
        <v>5.0157564379177888</v>
      </c>
      <c r="G159" s="142">
        <f>G158-'Area 2010_34'!$F$9*$AI$23</f>
        <v>1.884020269188408</v>
      </c>
      <c r="H159" s="14" t="s">
        <v>85</v>
      </c>
      <c r="I159" s="111" t="s">
        <v>50</v>
      </c>
      <c r="J159" s="112" t="s">
        <v>51</v>
      </c>
      <c r="N159" s="15" t="s">
        <v>14</v>
      </c>
      <c r="O159" s="7" t="s">
        <v>15</v>
      </c>
      <c r="P159" s="16">
        <v>2049</v>
      </c>
      <c r="Q159" s="143">
        <v>7.136103503779859</v>
      </c>
      <c r="R159" s="143">
        <v>7.6996462840648414</v>
      </c>
      <c r="S159" s="15" t="s">
        <v>11</v>
      </c>
      <c r="T159" s="111" t="s">
        <v>50</v>
      </c>
      <c r="U159" s="112" t="s">
        <v>54</v>
      </c>
    </row>
    <row r="160" spans="4:21" s="15" customFormat="1" x14ac:dyDescent="0.3">
      <c r="D160" s="7" t="s">
        <v>7</v>
      </c>
      <c r="E160" s="16">
        <v>2046</v>
      </c>
      <c r="F160" s="142">
        <f>F159-'Area 2010_34'!$E$9*$AJ$11</f>
        <v>5.0020296824774011</v>
      </c>
      <c r="G160" s="142">
        <f>G159-'Area 2010_34'!$F$9*$AJ$23</f>
        <v>1.8788642202853199</v>
      </c>
      <c r="H160" s="14" t="s">
        <v>85</v>
      </c>
      <c r="I160" s="111" t="s">
        <v>50</v>
      </c>
      <c r="J160" s="112" t="s">
        <v>51</v>
      </c>
      <c r="M160" s="14"/>
      <c r="N160" s="15" t="s">
        <v>14</v>
      </c>
      <c r="O160" s="7" t="s">
        <v>15</v>
      </c>
      <c r="P160" s="16">
        <v>2050</v>
      </c>
      <c r="Q160" s="143">
        <v>7.3145060913743549</v>
      </c>
      <c r="R160" s="143">
        <v>7.8921374411664624</v>
      </c>
      <c r="S160" s="15" t="s">
        <v>11</v>
      </c>
      <c r="T160" s="111" t="s">
        <v>50</v>
      </c>
      <c r="U160" s="112" t="s">
        <v>54</v>
      </c>
    </row>
    <row r="161" spans="4:21" s="15" customFormat="1" x14ac:dyDescent="0.3">
      <c r="D161" s="7" t="s">
        <v>7</v>
      </c>
      <c r="E161" s="16">
        <v>2047</v>
      </c>
      <c r="F161" s="142">
        <f>F160-'Area 2010_34'!$E$9*$AJ$11</f>
        <v>4.9883029270370134</v>
      </c>
      <c r="G161" s="142">
        <f>G160-'Area 2010_34'!$F$9*$AJ$23</f>
        <v>1.8737081713822317</v>
      </c>
      <c r="H161" s="14" t="s">
        <v>85</v>
      </c>
      <c r="I161" s="111" t="s">
        <v>50</v>
      </c>
      <c r="J161" s="112" t="s">
        <v>51</v>
      </c>
      <c r="M161" s="14"/>
      <c r="N161" s="15" t="s">
        <v>14</v>
      </c>
      <c r="O161" s="7" t="s">
        <v>15</v>
      </c>
      <c r="P161" s="16">
        <v>2012</v>
      </c>
      <c r="Q161" s="143">
        <v>1.4567948532597255</v>
      </c>
      <c r="R161" s="143">
        <v>0.93202045889456731</v>
      </c>
      <c r="S161" s="15" t="s">
        <v>12</v>
      </c>
      <c r="T161" s="111" t="s">
        <v>50</v>
      </c>
      <c r="U161" s="112" t="s">
        <v>54</v>
      </c>
    </row>
    <row r="162" spans="4:21" s="15" customFormat="1" x14ac:dyDescent="0.3">
      <c r="D162" s="7" t="s">
        <v>7</v>
      </c>
      <c r="E162" s="16">
        <v>2048</v>
      </c>
      <c r="F162" s="142">
        <f>F161-'Area 2010_34'!$E$9*$AJ$11</f>
        <v>4.9745761715966257</v>
      </c>
      <c r="G162" s="142">
        <f>G161-'Area 2010_34'!$F$9*$AJ$23</f>
        <v>1.8685521224791435</v>
      </c>
      <c r="H162" s="14" t="s">
        <v>85</v>
      </c>
      <c r="I162" s="111" t="s">
        <v>50</v>
      </c>
      <c r="J162" s="112" t="s">
        <v>51</v>
      </c>
      <c r="M162" s="14"/>
      <c r="N162" s="15" t="s">
        <v>14</v>
      </c>
      <c r="O162" s="7" t="s">
        <v>15</v>
      </c>
      <c r="P162" s="16">
        <v>2013</v>
      </c>
      <c r="Q162" s="143">
        <v>1.942393137679634</v>
      </c>
      <c r="R162" s="143">
        <v>1.2426939451927563</v>
      </c>
      <c r="S162" s="15" t="s">
        <v>12</v>
      </c>
      <c r="T162" s="111" t="s">
        <v>50</v>
      </c>
      <c r="U162" s="112" t="s">
        <v>54</v>
      </c>
    </row>
    <row r="163" spans="4:21" s="15" customFormat="1" x14ac:dyDescent="0.3">
      <c r="D163" s="7" t="s">
        <v>7</v>
      </c>
      <c r="E163" s="16">
        <v>2049</v>
      </c>
      <c r="F163" s="142">
        <f>F162-'Area 2010_34'!$E$9*$AJ$11</f>
        <v>4.960849416156238</v>
      </c>
      <c r="G163" s="142">
        <f>G162-'Area 2010_34'!$F$9*$AJ$23</f>
        <v>1.8633960735760553</v>
      </c>
      <c r="H163" s="14" t="s">
        <v>85</v>
      </c>
      <c r="I163" s="111" t="s">
        <v>50</v>
      </c>
      <c r="J163" s="112" t="s">
        <v>51</v>
      </c>
      <c r="M163" s="14"/>
      <c r="N163" s="15" t="s">
        <v>14</v>
      </c>
      <c r="O163" s="7" t="s">
        <v>15</v>
      </c>
      <c r="P163" s="16">
        <v>2014</v>
      </c>
      <c r="Q163" s="143">
        <v>2.4279914220995424</v>
      </c>
      <c r="R163" s="143">
        <v>1.5533674314909454</v>
      </c>
      <c r="S163" s="15" t="s">
        <v>12</v>
      </c>
      <c r="T163" s="111" t="s">
        <v>50</v>
      </c>
      <c r="U163" s="112" t="s">
        <v>54</v>
      </c>
    </row>
    <row r="164" spans="4:21" s="15" customFormat="1" x14ac:dyDescent="0.3">
      <c r="D164" s="7" t="s">
        <v>7</v>
      </c>
      <c r="E164" s="16">
        <v>2050</v>
      </c>
      <c r="F164" s="142">
        <f>F163-'Area 2010_34'!$E$9*$AJ$11</f>
        <v>4.9471226607158503</v>
      </c>
      <c r="G164" s="142">
        <f>G163-'Area 2010_34'!$F$9*$AJ$23</f>
        <v>1.8582400246729671</v>
      </c>
      <c r="H164" s="14" t="s">
        <v>85</v>
      </c>
      <c r="I164" s="111" t="s">
        <v>50</v>
      </c>
      <c r="J164" s="112" t="s">
        <v>51</v>
      </c>
      <c r="M164" s="14"/>
      <c r="N164" s="15" t="s">
        <v>14</v>
      </c>
      <c r="O164" s="7" t="s">
        <v>15</v>
      </c>
      <c r="P164" s="16">
        <v>2015</v>
      </c>
      <c r="Q164" s="143">
        <v>2.9135897065194509</v>
      </c>
      <c r="R164" s="143">
        <v>1.8640409177891344</v>
      </c>
      <c r="S164" s="15" t="s">
        <v>12</v>
      </c>
      <c r="T164" s="111" t="s">
        <v>50</v>
      </c>
      <c r="U164" s="112" t="s">
        <v>54</v>
      </c>
    </row>
    <row r="165" spans="4:21" s="15" customFormat="1" x14ac:dyDescent="0.3">
      <c r="D165" s="7" t="s">
        <v>7</v>
      </c>
      <c r="E165" s="16">
        <v>2011</v>
      </c>
      <c r="F165" s="142">
        <f>'Area 2010_34'!$E$10-'Area 2010_34'!$E$10*$AB$12</f>
        <v>86.86345505877911</v>
      </c>
      <c r="G165" s="142">
        <f>'Area 2010_34'!$F$10-'Area 2010_34'!$F$10*$AB$24</f>
        <v>28.483806891126061</v>
      </c>
      <c r="H165" s="15" t="s">
        <v>86</v>
      </c>
      <c r="I165" s="111" t="s">
        <v>50</v>
      </c>
      <c r="J165" s="112" t="s">
        <v>51</v>
      </c>
      <c r="M165" s="14"/>
      <c r="N165" s="15" t="s">
        <v>14</v>
      </c>
      <c r="O165" s="7" t="s">
        <v>15</v>
      </c>
      <c r="P165" s="16">
        <v>2016</v>
      </c>
      <c r="Q165" s="143">
        <v>3.3991879909393594</v>
      </c>
      <c r="R165" s="143">
        <v>2.1747144040873234</v>
      </c>
      <c r="S165" s="15" t="s">
        <v>12</v>
      </c>
      <c r="T165" s="111" t="s">
        <v>50</v>
      </c>
      <c r="U165" s="112" t="s">
        <v>54</v>
      </c>
    </row>
    <row r="166" spans="4:21" s="15" customFormat="1" x14ac:dyDescent="0.3">
      <c r="D166" s="7" t="s">
        <v>7</v>
      </c>
      <c r="E166" s="16">
        <v>2012</v>
      </c>
      <c r="F166" s="142">
        <f>F165-'Area 2010_34'!$E$10*$AB$12</f>
        <v>86.663208545162604</v>
      </c>
      <c r="G166" s="142">
        <f>G165-'Area 2010_34'!$F$10*$AB$24</f>
        <v>28.418143108576608</v>
      </c>
      <c r="H166" s="15" t="s">
        <v>86</v>
      </c>
      <c r="I166" s="111" t="s">
        <v>50</v>
      </c>
      <c r="J166" s="112" t="s">
        <v>51</v>
      </c>
      <c r="M166" s="14"/>
      <c r="N166" s="15" t="s">
        <v>14</v>
      </c>
      <c r="O166" s="7" t="s">
        <v>15</v>
      </c>
      <c r="P166" s="16">
        <v>2017</v>
      </c>
      <c r="Q166" s="143">
        <v>3.8847862753592679</v>
      </c>
      <c r="R166" s="143">
        <v>2.4853878903855122</v>
      </c>
      <c r="S166" s="15" t="s">
        <v>12</v>
      </c>
      <c r="T166" s="111" t="s">
        <v>50</v>
      </c>
      <c r="U166" s="112" t="s">
        <v>54</v>
      </c>
    </row>
    <row r="167" spans="4:21" s="15" customFormat="1" x14ac:dyDescent="0.3">
      <c r="D167" s="7" t="s">
        <v>7</v>
      </c>
      <c r="E167" s="16">
        <v>2013</v>
      </c>
      <c r="F167" s="142">
        <f>F166-'Area 2010_34'!$E$10*$AC$12</f>
        <v>86.462962031546098</v>
      </c>
      <c r="G167" s="142">
        <f>G166-'Area 2010_34'!$F$10*$AC$24</f>
        <v>28.352479326027154</v>
      </c>
      <c r="H167" s="15" t="s">
        <v>86</v>
      </c>
      <c r="I167" s="111" t="s">
        <v>50</v>
      </c>
      <c r="J167" s="112" t="s">
        <v>51</v>
      </c>
      <c r="M167" s="14"/>
      <c r="N167" s="15" t="s">
        <v>14</v>
      </c>
      <c r="O167" s="7" t="s">
        <v>15</v>
      </c>
      <c r="P167" s="16">
        <v>2018</v>
      </c>
      <c r="Q167" s="143">
        <v>4.3703845597791764</v>
      </c>
      <c r="R167" s="143">
        <v>2.7960613766837015</v>
      </c>
      <c r="S167" s="15" t="s">
        <v>12</v>
      </c>
      <c r="T167" s="111" t="s">
        <v>50</v>
      </c>
      <c r="U167" s="112" t="s">
        <v>54</v>
      </c>
    </row>
    <row r="168" spans="4:21" s="15" customFormat="1" x14ac:dyDescent="0.3">
      <c r="D168" s="7" t="s">
        <v>7</v>
      </c>
      <c r="E168" s="16">
        <v>2014</v>
      </c>
      <c r="F168" s="142">
        <f>F167-'Area 2010_34'!$E$10*$AC$12</f>
        <v>86.262715517929593</v>
      </c>
      <c r="G168" s="142">
        <f>G167-'Area 2010_34'!$F$10*$AC$24</f>
        <v>28.286815543477701</v>
      </c>
      <c r="H168" s="15" t="s">
        <v>86</v>
      </c>
      <c r="I168" s="111" t="s">
        <v>50</v>
      </c>
      <c r="J168" s="112" t="s">
        <v>51</v>
      </c>
      <c r="M168" s="14"/>
      <c r="N168" s="15" t="s">
        <v>14</v>
      </c>
      <c r="O168" s="7" t="s">
        <v>15</v>
      </c>
      <c r="P168" s="16">
        <v>2019</v>
      </c>
      <c r="Q168" s="143">
        <v>4.855982844199084</v>
      </c>
      <c r="R168" s="143">
        <v>3.1067348629818907</v>
      </c>
      <c r="S168" s="15" t="s">
        <v>12</v>
      </c>
      <c r="T168" s="111" t="s">
        <v>50</v>
      </c>
      <c r="U168" s="112" t="s">
        <v>54</v>
      </c>
    </row>
    <row r="169" spans="4:21" s="15" customFormat="1" x14ac:dyDescent="0.3">
      <c r="D169" s="7" t="s">
        <v>7</v>
      </c>
      <c r="E169" s="16">
        <v>2015</v>
      </c>
      <c r="F169" s="142">
        <f>F168-'Area 2010_34'!$E$10*$AC$12</f>
        <v>86.062469004313087</v>
      </c>
      <c r="G169" s="142">
        <f>G168-'Area 2010_34'!$F$10*$AC$24</f>
        <v>28.221151760928247</v>
      </c>
      <c r="H169" s="15" t="s">
        <v>86</v>
      </c>
      <c r="I169" s="111" t="s">
        <v>50</v>
      </c>
      <c r="J169" s="112" t="s">
        <v>51</v>
      </c>
      <c r="M169" s="14"/>
      <c r="N169" s="15" t="s">
        <v>14</v>
      </c>
      <c r="O169" s="7" t="s">
        <v>15</v>
      </c>
      <c r="P169" s="16">
        <v>2020</v>
      </c>
      <c r="Q169" s="143">
        <v>5.3415811286189925</v>
      </c>
      <c r="R169" s="143">
        <v>3.4174083492800795</v>
      </c>
      <c r="S169" s="15" t="s">
        <v>12</v>
      </c>
      <c r="T169" s="111" t="s">
        <v>50</v>
      </c>
      <c r="U169" s="112" t="s">
        <v>54</v>
      </c>
    </row>
    <row r="170" spans="4:21" s="15" customFormat="1" x14ac:dyDescent="0.3">
      <c r="D170" s="7" t="s">
        <v>7</v>
      </c>
      <c r="E170" s="16">
        <v>2016</v>
      </c>
      <c r="F170" s="142">
        <f>F169-'Area 2010_34'!$E$10*$AD$12</f>
        <v>85.844809750382097</v>
      </c>
      <c r="G170" s="142">
        <f>G169-'Area 2010_34'!$F$10*$AD$24</f>
        <v>28.149778084244058</v>
      </c>
      <c r="H170" s="15" t="s">
        <v>86</v>
      </c>
      <c r="I170" s="111" t="s">
        <v>50</v>
      </c>
      <c r="J170" s="112" t="s">
        <v>51</v>
      </c>
      <c r="M170" s="14"/>
      <c r="N170" s="15" t="s">
        <v>14</v>
      </c>
      <c r="O170" s="7" t="s">
        <v>15</v>
      </c>
      <c r="P170" s="16">
        <v>2021</v>
      </c>
      <c r="Q170" s="143">
        <v>5.827179413038901</v>
      </c>
      <c r="R170" s="143">
        <v>3.81808183557827</v>
      </c>
      <c r="S170" s="15" t="s">
        <v>12</v>
      </c>
      <c r="T170" s="111" t="s">
        <v>50</v>
      </c>
      <c r="U170" s="112" t="s">
        <v>54</v>
      </c>
    </row>
    <row r="171" spans="4:21" s="15" customFormat="1" x14ac:dyDescent="0.3">
      <c r="D171" s="7" t="s">
        <v>7</v>
      </c>
      <c r="E171" s="16">
        <v>2017</v>
      </c>
      <c r="F171" s="142">
        <f>F170-'Area 2010_34'!$E$10*$AD$12</f>
        <v>85.627150496451108</v>
      </c>
      <c r="G171" s="142">
        <f>G170-'Area 2010_34'!$F$10*$AD$24</f>
        <v>28.078404407559869</v>
      </c>
      <c r="H171" s="15" t="s">
        <v>86</v>
      </c>
      <c r="I171" s="111" t="s">
        <v>50</v>
      </c>
      <c r="J171" s="112" t="s">
        <v>51</v>
      </c>
      <c r="M171" s="14"/>
      <c r="N171" s="15" t="s">
        <v>14</v>
      </c>
      <c r="O171" s="7" t="s">
        <v>15</v>
      </c>
      <c r="P171" s="16">
        <v>2022</v>
      </c>
      <c r="Q171" s="143">
        <v>6.3127776974588095</v>
      </c>
      <c r="R171" s="143">
        <v>4.038755321876458</v>
      </c>
      <c r="S171" s="15" t="s">
        <v>12</v>
      </c>
      <c r="T171" s="111" t="s">
        <v>50</v>
      </c>
      <c r="U171" s="112" t="s">
        <v>54</v>
      </c>
    </row>
    <row r="172" spans="4:21" s="15" customFormat="1" x14ac:dyDescent="0.3">
      <c r="D172" s="7" t="s">
        <v>7</v>
      </c>
      <c r="E172" s="16">
        <v>2018</v>
      </c>
      <c r="F172" s="142">
        <f>F171-'Area 2010_34'!$E$10*$AD$12</f>
        <v>85.409491242520119</v>
      </c>
      <c r="G172" s="142">
        <f>G171-'Area 2010_34'!$F$10*$AD$24</f>
        <v>28.00703073087568</v>
      </c>
      <c r="H172" s="15" t="s">
        <v>86</v>
      </c>
      <c r="I172" s="111" t="s">
        <v>50</v>
      </c>
      <c r="J172" s="112" t="s">
        <v>51</v>
      </c>
      <c r="M172" s="14"/>
      <c r="N172" s="15" t="s">
        <v>14</v>
      </c>
      <c r="O172" s="7" t="s">
        <v>15</v>
      </c>
      <c r="P172" s="16">
        <v>2023</v>
      </c>
      <c r="Q172" s="143">
        <v>6.7983759818788103</v>
      </c>
      <c r="R172" s="143">
        <v>4.3494288081746468</v>
      </c>
      <c r="S172" s="15" t="s">
        <v>12</v>
      </c>
      <c r="T172" s="111" t="s">
        <v>50</v>
      </c>
      <c r="U172" s="112" t="s">
        <v>54</v>
      </c>
    </row>
    <row r="173" spans="4:21" s="15" customFormat="1" x14ac:dyDescent="0.3">
      <c r="D173" s="7" t="s">
        <v>7</v>
      </c>
      <c r="E173" s="16">
        <v>2019</v>
      </c>
      <c r="F173" s="142">
        <f>F172-'Area 2010_34'!$E$10*$AD$12</f>
        <v>85.191831988589129</v>
      </c>
      <c r="G173" s="142">
        <f>G172-'Area 2010_34'!$F$10*$AD$24</f>
        <v>27.935657054191491</v>
      </c>
      <c r="H173" s="15" t="s">
        <v>86</v>
      </c>
      <c r="I173" s="111" t="s">
        <v>50</v>
      </c>
      <c r="J173" s="112" t="s">
        <v>51</v>
      </c>
      <c r="M173" s="14"/>
      <c r="N173" s="15" t="s">
        <v>14</v>
      </c>
      <c r="O173" s="7" t="s">
        <v>15</v>
      </c>
      <c r="P173" s="16">
        <v>2024</v>
      </c>
      <c r="Q173" s="143">
        <v>7.2839742662986255</v>
      </c>
      <c r="R173" s="143">
        <v>4.66010229448184</v>
      </c>
      <c r="S173" s="15" t="s">
        <v>12</v>
      </c>
      <c r="T173" s="111" t="s">
        <v>50</v>
      </c>
      <c r="U173" s="112" t="s">
        <v>54</v>
      </c>
    </row>
    <row r="174" spans="4:21" s="15" customFormat="1" x14ac:dyDescent="0.3">
      <c r="D174" s="7" t="s">
        <v>7</v>
      </c>
      <c r="E174" s="16">
        <v>2020</v>
      </c>
      <c r="F174" s="142">
        <f>F173-'Area 2010_34'!$E$10*$AD$12</f>
        <v>84.97417273465814</v>
      </c>
      <c r="G174" s="142">
        <f>G173-'Area 2010_34'!$F$10*$AD$24</f>
        <v>27.864283377507302</v>
      </c>
      <c r="H174" s="15" t="s">
        <v>86</v>
      </c>
      <c r="I174" s="111" t="s">
        <v>50</v>
      </c>
      <c r="J174" s="112" t="s">
        <v>51</v>
      </c>
      <c r="M174" s="14"/>
      <c r="N174" s="15" t="s">
        <v>14</v>
      </c>
      <c r="O174" s="7" t="s">
        <v>15</v>
      </c>
      <c r="P174" s="16">
        <v>2025</v>
      </c>
      <c r="Q174" s="143">
        <v>7.76958155071853</v>
      </c>
      <c r="R174" s="143">
        <v>4.9707757807710253</v>
      </c>
      <c r="S174" s="15" t="s">
        <v>12</v>
      </c>
      <c r="T174" s="111" t="s">
        <v>50</v>
      </c>
      <c r="U174" s="112" t="s">
        <v>54</v>
      </c>
    </row>
    <row r="175" spans="4:21" s="15" customFormat="1" x14ac:dyDescent="0.3">
      <c r="D175" s="7" t="s">
        <v>7</v>
      </c>
      <c r="E175" s="16">
        <v>2021</v>
      </c>
      <c r="F175" s="142">
        <f>F174-'Area 2010_34'!$E$10*$AD$12</f>
        <v>84.756513480727151</v>
      </c>
      <c r="G175" s="142">
        <f>G174-'Area 2010_34'!$F$10*$AD$24</f>
        <v>27.792909700823113</v>
      </c>
      <c r="H175" s="15" t="s">
        <v>86</v>
      </c>
      <c r="I175" s="111" t="s">
        <v>50</v>
      </c>
      <c r="J175" s="112" t="s">
        <v>51</v>
      </c>
      <c r="M175" s="14"/>
      <c r="N175" s="15" t="s">
        <v>14</v>
      </c>
      <c r="O175" s="7" t="s">
        <v>15</v>
      </c>
      <c r="P175" s="16">
        <v>2026</v>
      </c>
      <c r="Q175" s="143">
        <v>8.2551708351384416</v>
      </c>
      <c r="R175" s="143">
        <v>5.281449267069215</v>
      </c>
      <c r="S175" s="15" t="s">
        <v>12</v>
      </c>
      <c r="T175" s="111" t="s">
        <v>50</v>
      </c>
      <c r="U175" s="112" t="s">
        <v>54</v>
      </c>
    </row>
    <row r="176" spans="4:21" s="15" customFormat="1" x14ac:dyDescent="0.3">
      <c r="D176" s="7" t="s">
        <v>7</v>
      </c>
      <c r="E176" s="16">
        <v>2022</v>
      </c>
      <c r="F176" s="142">
        <f>F175-'Area 2010_34'!$E$10*$AD$12</f>
        <v>84.538854226796161</v>
      </c>
      <c r="G176" s="142">
        <f>G175-'Area 2010_34'!$F$10*$AD$24</f>
        <v>27.721536024138924</v>
      </c>
      <c r="H176" s="15" t="s">
        <v>86</v>
      </c>
      <c r="I176" s="111" t="s">
        <v>50</v>
      </c>
      <c r="J176" s="112" t="s">
        <v>51</v>
      </c>
      <c r="M176" s="14"/>
      <c r="N176" s="15" t="s">
        <v>14</v>
      </c>
      <c r="O176" s="7" t="s">
        <v>15</v>
      </c>
      <c r="P176" s="16">
        <v>2027</v>
      </c>
      <c r="Q176" s="143">
        <v>8.740769119558351</v>
      </c>
      <c r="R176" s="143">
        <v>5.5921227533674038</v>
      </c>
      <c r="S176" s="15" t="s">
        <v>12</v>
      </c>
      <c r="T176" s="111" t="s">
        <v>50</v>
      </c>
      <c r="U176" s="112" t="s">
        <v>54</v>
      </c>
    </row>
    <row r="177" spans="4:21" s="15" customFormat="1" x14ac:dyDescent="0.3">
      <c r="D177" s="7" t="s">
        <v>7</v>
      </c>
      <c r="E177" s="16">
        <v>2023</v>
      </c>
      <c r="F177" s="142">
        <f>F176-'Area 2010_34'!$E$10*$AD$12</f>
        <v>84.321194972865172</v>
      </c>
      <c r="G177" s="142">
        <f>G176-'Area 2010_34'!$F$10*$AD$24</f>
        <v>27.650162347454735</v>
      </c>
      <c r="H177" s="15" t="s">
        <v>86</v>
      </c>
      <c r="I177" s="111" t="s">
        <v>50</v>
      </c>
      <c r="J177" s="112" t="s">
        <v>51</v>
      </c>
      <c r="M177" s="14"/>
      <c r="N177" s="15" t="s">
        <v>14</v>
      </c>
      <c r="O177" s="7" t="s">
        <v>15</v>
      </c>
      <c r="P177" s="16">
        <v>2028</v>
      </c>
      <c r="Q177" s="143">
        <v>9.2263674039782586</v>
      </c>
      <c r="R177" s="143">
        <v>5.9027962396655935</v>
      </c>
      <c r="S177" s="15" t="s">
        <v>12</v>
      </c>
      <c r="T177" s="111" t="s">
        <v>50</v>
      </c>
      <c r="U177" s="112" t="s">
        <v>54</v>
      </c>
    </row>
    <row r="178" spans="4:21" s="15" customFormat="1" x14ac:dyDescent="0.3">
      <c r="D178" s="7" t="s">
        <v>7</v>
      </c>
      <c r="E178" s="16">
        <v>2024</v>
      </c>
      <c r="F178" s="142">
        <f>F177-'Area 2010_34'!$E$10*$AD$12</f>
        <v>84.103535718934182</v>
      </c>
      <c r="G178" s="142">
        <f>G177-'Area 2010_34'!$F$10*$AD$24</f>
        <v>27.578788670770546</v>
      </c>
      <c r="H178" s="15" t="s">
        <v>86</v>
      </c>
      <c r="I178" s="111" t="s">
        <v>50</v>
      </c>
      <c r="J178" s="112" t="s">
        <v>51</v>
      </c>
      <c r="M178" s="14"/>
      <c r="N178" s="15" t="s">
        <v>14</v>
      </c>
      <c r="O178" s="7" t="s">
        <v>15</v>
      </c>
      <c r="P178" s="16">
        <v>2029</v>
      </c>
      <c r="Q178" s="143">
        <v>9.7119656883981662</v>
      </c>
      <c r="R178" s="143">
        <v>6.21346981596378</v>
      </c>
      <c r="S178" s="15" t="s">
        <v>12</v>
      </c>
      <c r="T178" s="111" t="s">
        <v>50</v>
      </c>
      <c r="U178" s="112" t="s">
        <v>54</v>
      </c>
    </row>
    <row r="179" spans="4:21" s="15" customFormat="1" x14ac:dyDescent="0.3">
      <c r="D179" s="7" t="s">
        <v>7</v>
      </c>
      <c r="E179" s="16">
        <v>2025</v>
      </c>
      <c r="F179" s="142">
        <f>F178-'Area 2010_34'!$E$10*$AD$12</f>
        <v>83.885876465003193</v>
      </c>
      <c r="G179" s="142">
        <f>G178-'Area 2010_34'!$F$10*$AD$24</f>
        <v>27.507414994086357</v>
      </c>
      <c r="H179" s="15" t="s">
        <v>86</v>
      </c>
      <c r="I179" s="111" t="s">
        <v>50</v>
      </c>
      <c r="J179" s="112" t="s">
        <v>51</v>
      </c>
      <c r="M179" s="14"/>
      <c r="N179" s="15" t="s">
        <v>14</v>
      </c>
      <c r="O179" s="7" t="s">
        <v>15</v>
      </c>
      <c r="P179" s="16">
        <v>2030</v>
      </c>
      <c r="Q179" s="143">
        <v>10.197563981818099</v>
      </c>
      <c r="R179" s="143">
        <v>6.524143212261972</v>
      </c>
      <c r="S179" s="15" t="s">
        <v>12</v>
      </c>
      <c r="T179" s="111" t="s">
        <v>50</v>
      </c>
      <c r="U179" s="112" t="s">
        <v>54</v>
      </c>
    </row>
    <row r="180" spans="4:21" s="15" customFormat="1" x14ac:dyDescent="0.3">
      <c r="D180" s="7" t="s">
        <v>7</v>
      </c>
      <c r="E180" s="16">
        <v>2026</v>
      </c>
      <c r="F180" s="142">
        <f>F179-'Area 2010_34'!$E$10*$AD$12</f>
        <v>83.668217211072204</v>
      </c>
      <c r="G180" s="142">
        <f>G179-'Area 2010_34'!$F$10*$AD$24</f>
        <v>27.436041317402168</v>
      </c>
      <c r="H180" s="15" t="s">
        <v>86</v>
      </c>
      <c r="I180" s="111" t="s">
        <v>50</v>
      </c>
      <c r="J180" s="112" t="s">
        <v>51</v>
      </c>
      <c r="M180" s="14"/>
      <c r="N180" s="15" t="s">
        <v>14</v>
      </c>
      <c r="O180" s="7" t="s">
        <v>15</v>
      </c>
      <c r="P180" s="16">
        <v>2031</v>
      </c>
      <c r="Q180" s="143">
        <v>10.683162258137999</v>
      </c>
      <c r="R180" s="143">
        <v>6.8348166985601608</v>
      </c>
      <c r="S180" s="15" t="s">
        <v>12</v>
      </c>
      <c r="T180" s="111" t="s">
        <v>50</v>
      </c>
      <c r="U180" s="112" t="s">
        <v>54</v>
      </c>
    </row>
    <row r="181" spans="4:21" s="15" customFormat="1" x14ac:dyDescent="0.3">
      <c r="D181" s="7" t="s">
        <v>7</v>
      </c>
      <c r="E181" s="16">
        <v>2027</v>
      </c>
      <c r="F181" s="142">
        <f>F180-'Area 2010_34'!$E$10*$AD$12</f>
        <v>83.450557957141214</v>
      </c>
      <c r="G181" s="142">
        <f>G180-'Area 2010_34'!$F$10*$AD$24</f>
        <v>27.364667640717979</v>
      </c>
      <c r="H181" s="15" t="s">
        <v>86</v>
      </c>
      <c r="I181" s="111" t="s">
        <v>50</v>
      </c>
      <c r="J181" s="112" t="s">
        <v>51</v>
      </c>
      <c r="M181" s="14"/>
      <c r="N181" s="15" t="s">
        <v>14</v>
      </c>
      <c r="O181" s="7" t="s">
        <v>15</v>
      </c>
      <c r="P181" s="16">
        <v>2032</v>
      </c>
      <c r="Q181" s="143">
        <v>11.168760541657893</v>
      </c>
      <c r="R181" s="143">
        <v>7.1454901848583505</v>
      </c>
      <c r="S181" s="15" t="s">
        <v>12</v>
      </c>
      <c r="T181" s="111" t="s">
        <v>50</v>
      </c>
      <c r="U181" s="112" t="s">
        <v>54</v>
      </c>
    </row>
    <row r="182" spans="4:21" s="15" customFormat="1" x14ac:dyDescent="0.3">
      <c r="D182" s="7" t="s">
        <v>7</v>
      </c>
      <c r="E182" s="16">
        <v>2028</v>
      </c>
      <c r="F182" s="142">
        <f>F181-'Area 2010_34'!$E$10*$AF$12</f>
        <v>83.232898703210225</v>
      </c>
      <c r="G182" s="142">
        <f>G181-'Area 2010_34'!$F$10*$AF$24</f>
        <v>27.29329396403379</v>
      </c>
      <c r="H182" s="15" t="s">
        <v>86</v>
      </c>
      <c r="I182" s="111" t="s">
        <v>50</v>
      </c>
      <c r="J182" s="112" t="s">
        <v>51</v>
      </c>
      <c r="M182" s="14"/>
      <c r="N182" s="15" t="s">
        <v>14</v>
      </c>
      <c r="O182" s="7" t="s">
        <v>15</v>
      </c>
      <c r="P182" s="16">
        <v>2033</v>
      </c>
      <c r="Q182" s="143">
        <v>11.654358826077802</v>
      </c>
      <c r="R182" s="143">
        <v>7.4561636711565402</v>
      </c>
      <c r="S182" s="15" t="s">
        <v>12</v>
      </c>
      <c r="T182" s="111" t="s">
        <v>50</v>
      </c>
      <c r="U182" s="112" t="s">
        <v>54</v>
      </c>
    </row>
    <row r="183" spans="4:21" s="15" customFormat="1" x14ac:dyDescent="0.3">
      <c r="D183" s="7" t="s">
        <v>7</v>
      </c>
      <c r="E183" s="16">
        <v>2029</v>
      </c>
      <c r="F183" s="142">
        <f>F182-'Area 2010_34'!$E$10*$AF$12</f>
        <v>83.015239449279235</v>
      </c>
      <c r="G183" s="142">
        <f>G182-'Area 2010_34'!$F$10*$AF$24</f>
        <v>27.221920287349601</v>
      </c>
      <c r="H183" s="15" t="s">
        <v>86</v>
      </c>
      <c r="I183" s="111" t="s">
        <v>50</v>
      </c>
      <c r="J183" s="112" t="s">
        <v>51</v>
      </c>
      <c r="M183" s="14"/>
      <c r="N183" s="15" t="s">
        <v>14</v>
      </c>
      <c r="O183" s="7" t="s">
        <v>15</v>
      </c>
      <c r="P183" s="16">
        <v>2034</v>
      </c>
      <c r="Q183" s="143">
        <v>12.139957110497711</v>
      </c>
      <c r="R183" s="143">
        <v>7.766837157454729</v>
      </c>
      <c r="S183" s="15" t="s">
        <v>12</v>
      </c>
      <c r="T183" s="111" t="s">
        <v>50</v>
      </c>
      <c r="U183" s="112" t="s">
        <v>54</v>
      </c>
    </row>
    <row r="184" spans="4:21" s="15" customFormat="1" x14ac:dyDescent="0.3">
      <c r="D184" s="7" t="s">
        <v>7</v>
      </c>
      <c r="E184" s="16">
        <v>2030</v>
      </c>
      <c r="F184" s="142">
        <f>F183-'Area 2010_34'!$E$10*$AF$12</f>
        <v>82.797580195348246</v>
      </c>
      <c r="G184" s="142">
        <f>G183-'Area 2010_34'!$F$10*$AF$24</f>
        <v>27.150546610665412</v>
      </c>
      <c r="H184" s="15" t="s">
        <v>86</v>
      </c>
      <c r="I184" s="111" t="s">
        <v>50</v>
      </c>
      <c r="J184" s="112" t="s">
        <v>51</v>
      </c>
      <c r="M184" s="14"/>
      <c r="N184" s="15" t="s">
        <v>14</v>
      </c>
      <c r="O184" s="7" t="s">
        <v>15</v>
      </c>
      <c r="P184" s="16">
        <v>2035</v>
      </c>
      <c r="Q184" s="143">
        <v>12.625555394917621</v>
      </c>
      <c r="R184" s="143">
        <v>8.0775106437529178</v>
      </c>
      <c r="S184" s="15" t="s">
        <v>12</v>
      </c>
      <c r="T184" s="111" t="s">
        <v>50</v>
      </c>
      <c r="U184" s="112" t="s">
        <v>54</v>
      </c>
    </row>
    <row r="185" spans="4:21" s="15" customFormat="1" x14ac:dyDescent="0.3">
      <c r="D185" s="7" t="s">
        <v>7</v>
      </c>
      <c r="E185" s="16">
        <v>2031</v>
      </c>
      <c r="F185" s="142">
        <f>F184-'Area 2010_34'!$E$10*$AG$12</f>
        <v>82.579920941417257</v>
      </c>
      <c r="G185" s="142">
        <f>G184-'Area 2010_34'!$F$10*$AG$24</f>
        <v>27.079172933981223</v>
      </c>
      <c r="H185" s="15" t="s">
        <v>86</v>
      </c>
      <c r="I185" s="111" t="s">
        <v>50</v>
      </c>
      <c r="J185" s="112" t="s">
        <v>51</v>
      </c>
      <c r="M185" s="14"/>
      <c r="N185" s="15" t="s">
        <v>14</v>
      </c>
      <c r="O185" s="7" t="s">
        <v>15</v>
      </c>
      <c r="P185" s="16">
        <v>2036</v>
      </c>
      <c r="Q185" s="143">
        <v>13.11115367933753</v>
      </c>
      <c r="R185" s="143">
        <v>8.3881841300511084</v>
      </c>
      <c r="S185" s="15" t="s">
        <v>12</v>
      </c>
      <c r="T185" s="111" t="s">
        <v>50</v>
      </c>
      <c r="U185" s="112" t="s">
        <v>54</v>
      </c>
    </row>
    <row r="186" spans="4:21" s="15" customFormat="1" x14ac:dyDescent="0.3">
      <c r="D186" s="7" t="s">
        <v>7</v>
      </c>
      <c r="E186" s="16">
        <v>2032</v>
      </c>
      <c r="F186" s="142">
        <f>F185-'Area 2010_34'!$E$10*$AG$12</f>
        <v>82.362261687486267</v>
      </c>
      <c r="G186" s="142">
        <f>G185-'Area 2010_34'!$F$10*$AG$24</f>
        <v>27.007799257297034</v>
      </c>
      <c r="H186" s="15" t="s">
        <v>86</v>
      </c>
      <c r="I186" s="111" t="s">
        <v>50</v>
      </c>
      <c r="J186" s="112" t="s">
        <v>51</v>
      </c>
      <c r="M186" s="14"/>
      <c r="N186" s="15" t="s">
        <v>14</v>
      </c>
      <c r="O186" s="7" t="s">
        <v>15</v>
      </c>
      <c r="P186" s="16">
        <v>2037</v>
      </c>
      <c r="Q186" s="143">
        <v>13.596751963757438</v>
      </c>
      <c r="R186" s="143">
        <v>8.6988576163492972</v>
      </c>
      <c r="S186" s="15" t="s">
        <v>12</v>
      </c>
      <c r="T186" s="111" t="s">
        <v>50</v>
      </c>
      <c r="U186" s="112" t="s">
        <v>54</v>
      </c>
    </row>
    <row r="187" spans="4:21" s="15" customFormat="1" x14ac:dyDescent="0.3">
      <c r="D187" s="7" t="s">
        <v>7</v>
      </c>
      <c r="E187" s="16">
        <v>2033</v>
      </c>
      <c r="F187" s="142">
        <f>F186-'Area 2010_34'!$E$10*$AG$12</f>
        <v>82.144602433555278</v>
      </c>
      <c r="G187" s="142">
        <f>G186-'Area 2010_34'!$F$10*$AG$24</f>
        <v>26.936425580612845</v>
      </c>
      <c r="H187" s="15" t="s">
        <v>86</v>
      </c>
      <c r="I187" s="111" t="s">
        <v>50</v>
      </c>
      <c r="J187" s="112" t="s">
        <v>51</v>
      </c>
      <c r="M187" s="14"/>
      <c r="N187" s="15" t="s">
        <v>14</v>
      </c>
      <c r="O187" s="7" t="s">
        <v>15</v>
      </c>
      <c r="P187" s="16">
        <v>2038</v>
      </c>
      <c r="Q187" s="143">
        <v>14.082350248177347</v>
      </c>
      <c r="R187" s="143">
        <v>9.009531102647486</v>
      </c>
      <c r="S187" s="15" t="s">
        <v>12</v>
      </c>
      <c r="T187" s="111" t="s">
        <v>50</v>
      </c>
      <c r="U187" s="112" t="s">
        <v>54</v>
      </c>
    </row>
    <row r="188" spans="4:21" s="15" customFormat="1" x14ac:dyDescent="0.3">
      <c r="D188" s="7" t="s">
        <v>7</v>
      </c>
      <c r="E188" s="16">
        <v>2034</v>
      </c>
      <c r="F188" s="142">
        <f>F187-'Area 2010_34'!$E$10*$AG$12</f>
        <v>81.926943179624288</v>
      </c>
      <c r="G188" s="142">
        <f>G187-'Area 2010_34'!$F$10*$AG$24</f>
        <v>26.865051903928656</v>
      </c>
      <c r="H188" s="15" t="s">
        <v>86</v>
      </c>
      <c r="I188" s="111" t="s">
        <v>50</v>
      </c>
      <c r="J188" s="112" t="s">
        <v>51</v>
      </c>
      <c r="M188" s="14"/>
      <c r="N188" s="15" t="s">
        <v>14</v>
      </c>
      <c r="O188" s="7" t="s">
        <v>15</v>
      </c>
      <c r="P188" s="16">
        <v>2039</v>
      </c>
      <c r="Q188" s="143">
        <v>14.567948532597256</v>
      </c>
      <c r="R188" s="143">
        <v>9.3202045889456748</v>
      </c>
      <c r="S188" s="15" t="s">
        <v>12</v>
      </c>
      <c r="T188" s="111" t="s">
        <v>50</v>
      </c>
      <c r="U188" s="112" t="s">
        <v>54</v>
      </c>
    </row>
    <row r="189" spans="4:21" s="15" customFormat="1" x14ac:dyDescent="0.3">
      <c r="D189" s="7" t="s">
        <v>7</v>
      </c>
      <c r="E189" s="16">
        <v>2035</v>
      </c>
      <c r="F189" s="142">
        <f>F188-'Area 2010_34'!$E$10*$AG$12</f>
        <v>81.709283925693299</v>
      </c>
      <c r="G189" s="142">
        <f>G188-'Area 2010_34'!$F$10*$AG$24</f>
        <v>26.793678227244467</v>
      </c>
      <c r="H189" s="15" t="s">
        <v>86</v>
      </c>
      <c r="I189" s="111" t="s">
        <v>50</v>
      </c>
      <c r="J189" s="112" t="s">
        <v>51</v>
      </c>
      <c r="M189" s="14"/>
      <c r="N189" s="15" t="s">
        <v>14</v>
      </c>
      <c r="O189" s="7" t="s">
        <v>15</v>
      </c>
      <c r="P189" s="16">
        <v>2040</v>
      </c>
      <c r="Q189" s="143">
        <v>15.0535468170181</v>
      </c>
      <c r="R189" s="143">
        <v>9.6308780752438636</v>
      </c>
      <c r="S189" s="15" t="s">
        <v>12</v>
      </c>
      <c r="T189" s="111" t="s">
        <v>50</v>
      </c>
      <c r="U189" s="112" t="s">
        <v>54</v>
      </c>
    </row>
    <row r="190" spans="4:21" s="15" customFormat="1" x14ac:dyDescent="0.3">
      <c r="D190" s="7" t="s">
        <v>7</v>
      </c>
      <c r="E190" s="16">
        <v>2036</v>
      </c>
      <c r="F190" s="142">
        <f>F189-'Area 2010_34'!$E$10*$AH$12</f>
        <v>81.49162467176231</v>
      </c>
      <c r="G190" s="142">
        <f>G189-'Area 2010_34'!$F$10*$AH$24</f>
        <v>26.722304550560278</v>
      </c>
      <c r="H190" s="15" t="s">
        <v>86</v>
      </c>
      <c r="I190" s="111" t="s">
        <v>50</v>
      </c>
      <c r="J190" s="112" t="s">
        <v>51</v>
      </c>
      <c r="M190" s="14"/>
      <c r="N190" s="15" t="s">
        <v>14</v>
      </c>
      <c r="O190" s="7" t="s">
        <v>15</v>
      </c>
      <c r="P190" s="16">
        <v>2041</v>
      </c>
      <c r="Q190" s="143">
        <v>15.539145101437073</v>
      </c>
      <c r="R190" s="143">
        <v>9.9415515615420542</v>
      </c>
      <c r="S190" s="15" t="s">
        <v>12</v>
      </c>
      <c r="T190" s="111" t="s">
        <v>50</v>
      </c>
      <c r="U190" s="112" t="s">
        <v>54</v>
      </c>
    </row>
    <row r="191" spans="4:21" s="15" customFormat="1" x14ac:dyDescent="0.3">
      <c r="D191" s="7" t="s">
        <v>7</v>
      </c>
      <c r="E191" s="16">
        <v>2037</v>
      </c>
      <c r="F191" s="142">
        <f>F190-'Area 2010_34'!$E$10*$AH$12</f>
        <v>81.27396541783132</v>
      </c>
      <c r="G191" s="142">
        <f>G190-'Area 2010_34'!$F$10*$AH$24</f>
        <v>26.650930873876089</v>
      </c>
      <c r="H191" s="15" t="s">
        <v>86</v>
      </c>
      <c r="I191" s="111" t="s">
        <v>50</v>
      </c>
      <c r="J191" s="112" t="s">
        <v>51</v>
      </c>
      <c r="M191" s="14"/>
      <c r="N191" s="15" t="s">
        <v>14</v>
      </c>
      <c r="O191" s="7" t="s">
        <v>15</v>
      </c>
      <c r="P191" s="16">
        <v>2042</v>
      </c>
      <c r="Q191" s="143">
        <v>16.024743385856983</v>
      </c>
      <c r="R191" s="143">
        <v>10.252225047840243</v>
      </c>
      <c r="S191" s="15" t="s">
        <v>12</v>
      </c>
      <c r="T191" s="111" t="s">
        <v>50</v>
      </c>
      <c r="U191" s="112" t="s">
        <v>54</v>
      </c>
    </row>
    <row r="192" spans="4:21" s="15" customFormat="1" x14ac:dyDescent="0.3">
      <c r="D192" s="7" t="s">
        <v>7</v>
      </c>
      <c r="E192" s="16">
        <v>2038</v>
      </c>
      <c r="F192" s="142">
        <f>F191-'Area 2010_34'!$E$10*$AH$12</f>
        <v>81.056306163900331</v>
      </c>
      <c r="G192" s="142">
        <f>G191-'Area 2010_34'!$F$10*$AH$24</f>
        <v>26.5795571971919</v>
      </c>
      <c r="H192" s="15" t="s">
        <v>86</v>
      </c>
      <c r="I192" s="111" t="s">
        <v>50</v>
      </c>
      <c r="J192" s="112" t="s">
        <v>51</v>
      </c>
      <c r="M192" s="14"/>
      <c r="N192" s="15" t="s">
        <v>14</v>
      </c>
      <c r="O192" s="7" t="s">
        <v>15</v>
      </c>
      <c r="P192" s="16">
        <v>2043</v>
      </c>
      <c r="Q192" s="143">
        <v>16.51034167027689</v>
      </c>
      <c r="R192" s="143">
        <v>10.562898534138434</v>
      </c>
      <c r="S192" s="15" t="s">
        <v>12</v>
      </c>
      <c r="T192" s="111" t="s">
        <v>50</v>
      </c>
      <c r="U192" s="112" t="s">
        <v>54</v>
      </c>
    </row>
    <row r="193" spans="4:21" s="15" customFormat="1" x14ac:dyDescent="0.3">
      <c r="D193" s="7" t="s">
        <v>7</v>
      </c>
      <c r="E193" s="16">
        <v>2039</v>
      </c>
      <c r="F193" s="142">
        <f>F192-'Area 2010_34'!$E$10*$AH$12</f>
        <v>80.838646909969341</v>
      </c>
      <c r="G193" s="142">
        <f>G192-'Area 2010_34'!$F$10*$AH$24</f>
        <v>26.508183520507711</v>
      </c>
      <c r="H193" s="15" t="s">
        <v>86</v>
      </c>
      <c r="I193" s="111" t="s">
        <v>50</v>
      </c>
      <c r="J193" s="112" t="s">
        <v>51</v>
      </c>
      <c r="M193" s="14"/>
      <c r="N193" s="15" t="s">
        <v>14</v>
      </c>
      <c r="O193" s="7" t="s">
        <v>15</v>
      </c>
      <c r="P193" s="16">
        <v>2044</v>
      </c>
      <c r="Q193" s="143">
        <v>16.995939954696802</v>
      </c>
      <c r="R193" s="143">
        <v>10.8735810204366</v>
      </c>
      <c r="S193" s="15" t="s">
        <v>12</v>
      </c>
      <c r="T193" s="111" t="s">
        <v>50</v>
      </c>
      <c r="U193" s="112" t="s">
        <v>54</v>
      </c>
    </row>
    <row r="194" spans="4:21" s="15" customFormat="1" x14ac:dyDescent="0.3">
      <c r="D194" s="7" t="s">
        <v>7</v>
      </c>
      <c r="E194" s="16">
        <v>2040</v>
      </c>
      <c r="F194" s="142">
        <f>F193-'Area 2010_34'!$E$10*$AH$12</f>
        <v>80.620987656038352</v>
      </c>
      <c r="G194" s="142">
        <f>G193-'Area 2010_34'!$F$10*$AH$24</f>
        <v>26.436809843823522</v>
      </c>
      <c r="H194" s="15" t="s">
        <v>86</v>
      </c>
      <c r="I194" s="111" t="s">
        <v>50</v>
      </c>
      <c r="J194" s="112" t="s">
        <v>51</v>
      </c>
      <c r="M194" s="14"/>
      <c r="N194" s="15" t="s">
        <v>14</v>
      </c>
      <c r="O194" s="7" t="s">
        <v>15</v>
      </c>
      <c r="P194" s="16">
        <v>2045</v>
      </c>
      <c r="Q194" s="143">
        <v>17.481538239116709</v>
      </c>
      <c r="R194" s="143">
        <v>11.184245506734811</v>
      </c>
      <c r="S194" s="15" t="s">
        <v>12</v>
      </c>
      <c r="T194" s="111" t="s">
        <v>50</v>
      </c>
      <c r="U194" s="112" t="s">
        <v>54</v>
      </c>
    </row>
    <row r="195" spans="4:21" s="15" customFormat="1" x14ac:dyDescent="0.3">
      <c r="D195" s="7" t="s">
        <v>7</v>
      </c>
      <c r="E195" s="16">
        <v>2041</v>
      </c>
      <c r="F195" s="142">
        <f>F194-'Area 2010_34'!$E$10*$AI$12</f>
        <v>80.403328402107363</v>
      </c>
      <c r="G195" s="142">
        <f>G194-'Area 2010_34'!$F$10*$AI$24</f>
        <v>26.365436167139332</v>
      </c>
      <c r="H195" s="15" t="s">
        <v>86</v>
      </c>
      <c r="I195" s="111" t="s">
        <v>50</v>
      </c>
      <c r="J195" s="112" t="s">
        <v>51</v>
      </c>
      <c r="M195" s="14"/>
      <c r="N195" s="15" t="s">
        <v>14</v>
      </c>
      <c r="O195" s="7" t="s">
        <v>15</v>
      </c>
      <c r="P195" s="16">
        <v>2046</v>
      </c>
      <c r="Q195" s="143">
        <v>17.967136523536617</v>
      </c>
      <c r="R195" s="143">
        <v>11.494918993033002</v>
      </c>
      <c r="S195" s="15" t="s">
        <v>12</v>
      </c>
      <c r="T195" s="111" t="s">
        <v>50</v>
      </c>
      <c r="U195" s="112" t="s">
        <v>54</v>
      </c>
    </row>
    <row r="196" spans="4:21" s="15" customFormat="1" x14ac:dyDescent="0.3">
      <c r="D196" s="7" t="s">
        <v>7</v>
      </c>
      <c r="E196" s="16">
        <v>2042</v>
      </c>
      <c r="F196" s="142">
        <f>F195-'Area 2010_34'!$E$10*$AI$12</f>
        <v>80.185669148176373</v>
      </c>
      <c r="G196" s="142">
        <f>G195-'Area 2010_34'!$F$10*$AI$24</f>
        <v>26.294062490455143</v>
      </c>
      <c r="H196" s="15" t="s">
        <v>86</v>
      </c>
      <c r="I196" s="111" t="s">
        <v>50</v>
      </c>
      <c r="J196" s="112" t="s">
        <v>51</v>
      </c>
      <c r="M196" s="14"/>
      <c r="N196" s="15" t="s">
        <v>14</v>
      </c>
      <c r="O196" s="7" t="s">
        <v>15</v>
      </c>
      <c r="P196" s="16">
        <v>2047</v>
      </c>
      <c r="Q196" s="143">
        <v>18.452734807956528</v>
      </c>
      <c r="R196" s="143">
        <v>11.805592479331192</v>
      </c>
      <c r="S196" s="15" t="s">
        <v>12</v>
      </c>
      <c r="T196" s="111" t="s">
        <v>50</v>
      </c>
      <c r="U196" s="112" t="s">
        <v>54</v>
      </c>
    </row>
    <row r="197" spans="4:21" s="15" customFormat="1" x14ac:dyDescent="0.3">
      <c r="D197" s="7" t="s">
        <v>7</v>
      </c>
      <c r="E197" s="16">
        <v>2043</v>
      </c>
      <c r="F197" s="142">
        <f>F196-'Area 2010_34'!$E$10*$AI$12</f>
        <v>79.968009894245384</v>
      </c>
      <c r="G197" s="142">
        <f>G196-'Area 2010_34'!$F$10*$AI$24</f>
        <v>26.222688813770954</v>
      </c>
      <c r="H197" s="15" t="s">
        <v>86</v>
      </c>
      <c r="I197" s="111" t="s">
        <v>50</v>
      </c>
      <c r="J197" s="112" t="s">
        <v>51</v>
      </c>
      <c r="M197" s="14"/>
      <c r="N197" s="15" t="s">
        <v>14</v>
      </c>
      <c r="O197" s="7" t="s">
        <v>15</v>
      </c>
      <c r="P197" s="16">
        <v>2048</v>
      </c>
      <c r="Q197" s="143">
        <v>18.938333092376435</v>
      </c>
      <c r="R197" s="143">
        <v>12.116265965629381</v>
      </c>
      <c r="S197" s="15" t="s">
        <v>12</v>
      </c>
      <c r="T197" s="111" t="s">
        <v>50</v>
      </c>
      <c r="U197" s="112" t="s">
        <v>54</v>
      </c>
    </row>
    <row r="198" spans="4:21" s="15" customFormat="1" x14ac:dyDescent="0.3">
      <c r="D198" s="7" t="s">
        <v>7</v>
      </c>
      <c r="E198" s="16">
        <v>2044</v>
      </c>
      <c r="F198" s="142">
        <f>F197-'Area 2010_34'!$E$10*$AI$12</f>
        <v>79.750350640314394</v>
      </c>
      <c r="G198" s="142">
        <f>G197-'Area 2010_34'!$F$10*$AI$24</f>
        <v>26.151315137086765</v>
      </c>
      <c r="H198" s="15" t="s">
        <v>86</v>
      </c>
      <c r="I198" s="111" t="s">
        <v>50</v>
      </c>
      <c r="J198" s="112" t="s">
        <v>51</v>
      </c>
      <c r="M198" s="14"/>
      <c r="N198" s="15" t="s">
        <v>14</v>
      </c>
      <c r="O198" s="7" t="s">
        <v>15</v>
      </c>
      <c r="P198" s="16">
        <v>2049</v>
      </c>
      <c r="Q198" s="143">
        <v>19.423931376796347</v>
      </c>
      <c r="R198" s="143">
        <v>12.42693945192757</v>
      </c>
      <c r="S198" s="15" t="s">
        <v>12</v>
      </c>
      <c r="T198" s="111" t="s">
        <v>50</v>
      </c>
      <c r="U198" s="112" t="s">
        <v>54</v>
      </c>
    </row>
    <row r="199" spans="4:21" s="15" customFormat="1" x14ac:dyDescent="0.3">
      <c r="D199" s="7" t="s">
        <v>7</v>
      </c>
      <c r="E199" s="16">
        <v>2045</v>
      </c>
      <c r="F199" s="142">
        <f>F198-'Area 2010_34'!$E$10*$AI$12</f>
        <v>79.532691386383405</v>
      </c>
      <c r="G199" s="142">
        <f>G198-'Area 2010_34'!$F$10*$AI$24</f>
        <v>26.079941460402576</v>
      </c>
      <c r="H199" s="15" t="s">
        <v>86</v>
      </c>
      <c r="I199" s="111" t="s">
        <v>50</v>
      </c>
      <c r="J199" s="112" t="s">
        <v>51</v>
      </c>
      <c r="M199" s="14"/>
      <c r="N199" s="15" t="s">
        <v>14</v>
      </c>
      <c r="O199" s="7" t="s">
        <v>15</v>
      </c>
      <c r="P199" s="16">
        <v>2050</v>
      </c>
      <c r="Q199" s="143">
        <v>19.909529661216254</v>
      </c>
      <c r="R199" s="143">
        <v>12.737612938225761</v>
      </c>
      <c r="S199" s="15" t="s">
        <v>12</v>
      </c>
      <c r="T199" s="111" t="s">
        <v>50</v>
      </c>
      <c r="U199" s="112" t="s">
        <v>54</v>
      </c>
    </row>
    <row r="200" spans="4:21" s="15" customFormat="1" x14ac:dyDescent="0.3">
      <c r="D200" s="7" t="s">
        <v>7</v>
      </c>
      <c r="E200" s="16">
        <v>2046</v>
      </c>
      <c r="F200" s="142">
        <f>F199-'Area 2010_34'!$E$10*$AJ$12</f>
        <v>79.315032132452416</v>
      </c>
      <c r="G200" s="142">
        <f>G199-'Area 2010_34'!$F$10*$AJ$24</f>
        <v>26.008567783718387</v>
      </c>
      <c r="H200" s="15" t="s">
        <v>86</v>
      </c>
      <c r="I200" s="111" t="s">
        <v>50</v>
      </c>
      <c r="J200" s="112" t="s">
        <v>51</v>
      </c>
      <c r="M200" s="14"/>
      <c r="N200" s="15" t="s">
        <v>14</v>
      </c>
      <c r="O200" s="7" t="s">
        <v>15</v>
      </c>
      <c r="P200" s="16">
        <v>2012</v>
      </c>
      <c r="Q200" s="143">
        <v>7.5568251271300194E-2</v>
      </c>
      <c r="R200" s="143">
        <v>9.2763618119955538E-2</v>
      </c>
      <c r="S200" s="15" t="s">
        <v>13</v>
      </c>
      <c r="T200" s="111" t="s">
        <v>50</v>
      </c>
      <c r="U200" s="112" t="s">
        <v>54</v>
      </c>
    </row>
    <row r="201" spans="4:21" s="15" customFormat="1" x14ac:dyDescent="0.3">
      <c r="D201" s="7" t="s">
        <v>7</v>
      </c>
      <c r="E201" s="16">
        <v>2047</v>
      </c>
      <c r="F201" s="142">
        <f>F200-'Area 2010_34'!$E$10*$AJ$12</f>
        <v>79.097372878521426</v>
      </c>
      <c r="G201" s="142">
        <f>G200-'Area 2010_34'!$F$10*$AJ$24</f>
        <v>25.937194107034198</v>
      </c>
      <c r="H201" s="15" t="s">
        <v>86</v>
      </c>
      <c r="I201" s="111" t="s">
        <v>50</v>
      </c>
      <c r="J201" s="112" t="s">
        <v>51</v>
      </c>
      <c r="M201" s="14"/>
      <c r="N201" s="15" t="s">
        <v>14</v>
      </c>
      <c r="O201" s="7" t="s">
        <v>15</v>
      </c>
      <c r="P201" s="16">
        <v>2013</v>
      </c>
      <c r="Q201" s="143">
        <v>0.1007576683617336</v>
      </c>
      <c r="R201" s="143">
        <v>0.12368482415994073</v>
      </c>
      <c r="S201" s="15" t="s">
        <v>13</v>
      </c>
      <c r="T201" s="111" t="s">
        <v>50</v>
      </c>
      <c r="U201" s="112" t="s">
        <v>54</v>
      </c>
    </row>
    <row r="202" spans="4:21" s="15" customFormat="1" x14ac:dyDescent="0.3">
      <c r="D202" s="7" t="s">
        <v>7</v>
      </c>
      <c r="E202" s="16">
        <v>2048</v>
      </c>
      <c r="F202" s="142">
        <f>F201-'Area 2010_34'!$E$10*$AJ$12</f>
        <v>78.879713624590437</v>
      </c>
      <c r="G202" s="142">
        <f>G201-'Area 2010_34'!$F$10*$AJ$24</f>
        <v>25.865820430350009</v>
      </c>
      <c r="H202" s="15" t="s">
        <v>86</v>
      </c>
      <c r="I202" s="111" t="s">
        <v>50</v>
      </c>
      <c r="J202" s="112" t="s">
        <v>51</v>
      </c>
      <c r="M202" s="14"/>
      <c r="N202" s="15" t="s">
        <v>14</v>
      </c>
      <c r="O202" s="7" t="s">
        <v>15</v>
      </c>
      <c r="P202" s="16">
        <v>2014</v>
      </c>
      <c r="Q202" s="143">
        <v>0.12594708545216698</v>
      </c>
      <c r="R202" s="143">
        <v>0.15460603019992591</v>
      </c>
      <c r="S202" s="15" t="s">
        <v>13</v>
      </c>
      <c r="T202" s="111" t="s">
        <v>50</v>
      </c>
      <c r="U202" s="112" t="s">
        <v>54</v>
      </c>
    </row>
    <row r="203" spans="4:21" s="15" customFormat="1" x14ac:dyDescent="0.3">
      <c r="D203" s="7" t="s">
        <v>7</v>
      </c>
      <c r="E203" s="16">
        <v>2049</v>
      </c>
      <c r="F203" s="142">
        <f>F202-'Area 2010_34'!$E$10*$AJ$12</f>
        <v>78.662054370659447</v>
      </c>
      <c r="G203" s="142">
        <f>G202-'Area 2010_34'!$F$10*$AJ$24</f>
        <v>25.79444675366582</v>
      </c>
      <c r="H203" s="15" t="s">
        <v>86</v>
      </c>
      <c r="I203" s="111" t="s">
        <v>50</v>
      </c>
      <c r="J203" s="112" t="s">
        <v>51</v>
      </c>
      <c r="M203" s="14"/>
      <c r="N203" s="15" t="s">
        <v>14</v>
      </c>
      <c r="O203" s="7" t="s">
        <v>15</v>
      </c>
      <c r="P203" s="16">
        <v>2015</v>
      </c>
      <c r="Q203" s="143">
        <v>0.15113650254260041</v>
      </c>
      <c r="R203" s="143">
        <v>0.18552813623991099</v>
      </c>
      <c r="S203" s="15" t="s">
        <v>13</v>
      </c>
      <c r="T203" s="111" t="s">
        <v>50</v>
      </c>
      <c r="U203" s="112" t="s">
        <v>54</v>
      </c>
    </row>
    <row r="204" spans="4:21" s="15" customFormat="1" x14ac:dyDescent="0.3">
      <c r="D204" s="7" t="s">
        <v>7</v>
      </c>
      <c r="E204" s="16">
        <v>2050</v>
      </c>
      <c r="F204" s="142">
        <f>F203-'Area 2010_34'!$E$10*$AJ$12</f>
        <v>78.444395116728458</v>
      </c>
      <c r="G204" s="142">
        <f>G203-'Area 2010_34'!$F$10*$AJ$24</f>
        <v>25.723073076981631</v>
      </c>
      <c r="H204" s="15" t="s">
        <v>86</v>
      </c>
      <c r="I204" s="111" t="s">
        <v>50</v>
      </c>
      <c r="J204" s="112" t="s">
        <v>51</v>
      </c>
      <c r="M204" s="14"/>
      <c r="N204" s="15" t="s">
        <v>14</v>
      </c>
      <c r="O204" s="7" t="s">
        <v>15</v>
      </c>
      <c r="P204" s="16">
        <v>2016</v>
      </c>
      <c r="Q204" s="143">
        <v>0.17632591963303379</v>
      </c>
      <c r="R204" s="143">
        <v>0.21644844227989626</v>
      </c>
      <c r="S204" s="15" t="s">
        <v>13</v>
      </c>
      <c r="T204" s="111" t="s">
        <v>50</v>
      </c>
      <c r="U204" s="112" t="s">
        <v>54</v>
      </c>
    </row>
    <row r="205" spans="4:21" s="15" customFormat="1" x14ac:dyDescent="0.3">
      <c r="D205" s="7" t="s">
        <v>7</v>
      </c>
      <c r="E205" s="16">
        <v>2011</v>
      </c>
      <c r="F205" s="142">
        <f>'Area 2010_34'!$E$11-'Area 2010_34'!$E$11*$AB$13</f>
        <v>65.406925933637567</v>
      </c>
      <c r="G205" s="142">
        <f>'Area 2010_34'!$F$11-'Area 2010_34'!$F$11*$AB$25</f>
        <v>21.44789481808235</v>
      </c>
      <c r="H205" s="15" t="s">
        <v>87</v>
      </c>
      <c r="I205" s="111" t="s">
        <v>50</v>
      </c>
      <c r="J205" s="112" t="s">
        <v>51</v>
      </c>
      <c r="M205" s="14"/>
      <c r="N205" s="15" t="s">
        <v>14</v>
      </c>
      <c r="O205" s="7" t="s">
        <v>15</v>
      </c>
      <c r="P205" s="16">
        <v>2017</v>
      </c>
      <c r="Q205" s="143">
        <v>0.20151533681346701</v>
      </c>
      <c r="R205" s="143">
        <v>0.24736964831988145</v>
      </c>
      <c r="S205" s="15" t="s">
        <v>13</v>
      </c>
      <c r="T205" s="111" t="s">
        <v>50</v>
      </c>
      <c r="U205" s="112" t="s">
        <v>54</v>
      </c>
    </row>
    <row r="206" spans="4:21" s="15" customFormat="1" x14ac:dyDescent="0.3">
      <c r="D206" s="7" t="s">
        <v>7</v>
      </c>
      <c r="E206" s="16">
        <v>2012</v>
      </c>
      <c r="F206" s="142">
        <f>F205-'Area 2010_34'!$E$11*$AB$13</f>
        <v>65.256143203711375</v>
      </c>
      <c r="G206" s="142">
        <f>G205-'Area 2010_34'!$F$11*$AB$25</f>
        <v>21.398450939079051</v>
      </c>
      <c r="H206" s="15" t="s">
        <v>87</v>
      </c>
      <c r="I206" s="111" t="s">
        <v>50</v>
      </c>
      <c r="J206" s="112" t="s">
        <v>51</v>
      </c>
      <c r="M206" s="14"/>
      <c r="N206" s="15" t="s">
        <v>14</v>
      </c>
      <c r="O206" s="7" t="s">
        <v>15</v>
      </c>
      <c r="P206" s="16">
        <v>2018</v>
      </c>
      <c r="Q206" s="143">
        <v>0.22670475381390062</v>
      </c>
      <c r="R206" s="143">
        <v>0.27829085435986667</v>
      </c>
      <c r="S206" s="15" t="s">
        <v>13</v>
      </c>
      <c r="T206" s="111" t="s">
        <v>50</v>
      </c>
      <c r="U206" s="112" t="s">
        <v>54</v>
      </c>
    </row>
    <row r="207" spans="4:21" s="15" customFormat="1" x14ac:dyDescent="0.3">
      <c r="D207" s="7" t="s">
        <v>7</v>
      </c>
      <c r="E207" s="16">
        <v>2013</v>
      </c>
      <c r="F207" s="142">
        <f>F206-'Area 2010_34'!$E$11*$AC$13</f>
        <v>65.105360473785183</v>
      </c>
      <c r="G207" s="142">
        <f>G206-'Area 2010_34'!$F$11*$AC$25</f>
        <v>21.349007060075753</v>
      </c>
      <c r="H207" s="15" t="s">
        <v>87</v>
      </c>
      <c r="I207" s="111" t="s">
        <v>50</v>
      </c>
      <c r="J207" s="112" t="s">
        <v>51</v>
      </c>
      <c r="M207" s="14"/>
      <c r="N207" s="15" t="s">
        <v>14</v>
      </c>
      <c r="O207" s="7" t="s">
        <v>15</v>
      </c>
      <c r="P207" s="16">
        <v>2019</v>
      </c>
      <c r="Q207" s="143">
        <v>0.25189417090433402</v>
      </c>
      <c r="R207" s="143">
        <v>0.30921206039985183</v>
      </c>
      <c r="S207" s="15" t="s">
        <v>13</v>
      </c>
      <c r="T207" s="111" t="s">
        <v>50</v>
      </c>
      <c r="U207" s="112" t="s">
        <v>54</v>
      </c>
    </row>
    <row r="208" spans="4:21" s="15" customFormat="1" x14ac:dyDescent="0.3">
      <c r="D208" s="7" t="s">
        <v>7</v>
      </c>
      <c r="E208" s="16">
        <v>2014</v>
      </c>
      <c r="F208" s="142">
        <f>F207-'Area 2010_34'!$E$11*$AC$13</f>
        <v>64.954577743858991</v>
      </c>
      <c r="G208" s="142">
        <f>G207-'Area 2010_34'!$F$11*$AC$25</f>
        <v>21.299563181072454</v>
      </c>
      <c r="H208" s="15" t="s">
        <v>87</v>
      </c>
      <c r="I208" s="111" t="s">
        <v>50</v>
      </c>
      <c r="J208" s="112" t="s">
        <v>51</v>
      </c>
      <c r="M208" s="14"/>
      <c r="N208" s="15" t="s">
        <v>14</v>
      </c>
      <c r="O208" s="7" t="s">
        <v>15</v>
      </c>
      <c r="P208" s="16">
        <v>2020</v>
      </c>
      <c r="Q208" s="143">
        <v>0.27708358799476746</v>
      </c>
      <c r="R208" s="143">
        <v>0.34013326643983699</v>
      </c>
      <c r="S208" s="15" t="s">
        <v>13</v>
      </c>
      <c r="T208" s="111" t="s">
        <v>50</v>
      </c>
      <c r="U208" s="112" t="s">
        <v>54</v>
      </c>
    </row>
    <row r="209" spans="4:21" s="15" customFormat="1" x14ac:dyDescent="0.3">
      <c r="D209" s="7" t="s">
        <v>7</v>
      </c>
      <c r="E209" s="16">
        <v>2015</v>
      </c>
      <c r="F209" s="142">
        <f>F208-'Area 2010_34'!$E$11*$AC$13</f>
        <v>64.803795013932799</v>
      </c>
      <c r="G209" s="142">
        <f>G208-'Area 2010_34'!$F$11*$AC$25</f>
        <v>21.250119302069155</v>
      </c>
      <c r="H209" s="15" t="s">
        <v>87</v>
      </c>
      <c r="I209" s="111" t="s">
        <v>50</v>
      </c>
      <c r="J209" s="112" t="s">
        <v>51</v>
      </c>
      <c r="M209" s="14"/>
      <c r="N209" s="15" t="s">
        <v>14</v>
      </c>
      <c r="O209" s="7" t="s">
        <v>15</v>
      </c>
      <c r="P209" s="16">
        <v>2021</v>
      </c>
      <c r="Q209" s="143">
        <v>0.30227300508520089</v>
      </c>
      <c r="R209" s="143">
        <v>0.37105448147982201</v>
      </c>
      <c r="S209" s="15" t="s">
        <v>13</v>
      </c>
      <c r="T209" s="111" t="s">
        <v>50</v>
      </c>
      <c r="U209" s="112" t="s">
        <v>54</v>
      </c>
    </row>
    <row r="210" spans="4:21" s="15" customFormat="1" x14ac:dyDescent="0.3">
      <c r="D210" s="7" t="s">
        <v>7</v>
      </c>
      <c r="E210" s="16">
        <v>2016</v>
      </c>
      <c r="F210" s="142">
        <f>F209-'Area 2010_34'!$E$11*$AD$13</f>
        <v>64.639900742273895</v>
      </c>
      <c r="G210" s="142">
        <f>G209-'Area 2010_34'!$F$11*$AD$25</f>
        <v>21.196375955326442</v>
      </c>
      <c r="H210" s="15" t="s">
        <v>87</v>
      </c>
      <c r="I210" s="111" t="s">
        <v>50</v>
      </c>
      <c r="J210" s="112" t="s">
        <v>51</v>
      </c>
      <c r="M210" s="14"/>
      <c r="N210" s="15" t="s">
        <v>14</v>
      </c>
      <c r="O210" s="7" t="s">
        <v>15</v>
      </c>
      <c r="P210" s="16">
        <v>2022</v>
      </c>
      <c r="Q210" s="143">
        <v>0.32746242217563426</v>
      </c>
      <c r="R210" s="143">
        <v>0.40197567851980742</v>
      </c>
      <c r="S210" s="15" t="s">
        <v>13</v>
      </c>
      <c r="T210" s="111" t="s">
        <v>50</v>
      </c>
      <c r="U210" s="112" t="s">
        <v>54</v>
      </c>
    </row>
    <row r="211" spans="4:21" s="15" customFormat="1" x14ac:dyDescent="0.3">
      <c r="D211" s="7" t="s">
        <v>7</v>
      </c>
      <c r="E211" s="16">
        <v>2017</v>
      </c>
      <c r="F211" s="142">
        <f>F210-'Area 2010_34'!$E$11*$AD$13</f>
        <v>64.47600647061499</v>
      </c>
      <c r="G211" s="142">
        <f>G210-'Area 2010_34'!$F$11*$AD$25</f>
        <v>21.142632608583728</v>
      </c>
      <c r="H211" s="15" t="s">
        <v>87</v>
      </c>
      <c r="I211" s="111" t="s">
        <v>50</v>
      </c>
      <c r="J211" s="112" t="s">
        <v>51</v>
      </c>
      <c r="M211" s="14"/>
      <c r="N211" s="15" t="s">
        <v>14</v>
      </c>
      <c r="O211" s="7" t="s">
        <v>15</v>
      </c>
      <c r="P211" s="16">
        <v>2023</v>
      </c>
      <c r="Q211" s="143">
        <v>0.35265183926606769</v>
      </c>
      <c r="R211" s="143">
        <v>0.43289688455979258</v>
      </c>
      <c r="S211" s="15" t="s">
        <v>13</v>
      </c>
      <c r="T211" s="111" t="s">
        <v>50</v>
      </c>
      <c r="U211" s="112" t="s">
        <v>54</v>
      </c>
    </row>
    <row r="212" spans="4:21" s="15" customFormat="1" x14ac:dyDescent="0.3">
      <c r="D212" s="7" t="s">
        <v>7</v>
      </c>
      <c r="E212" s="16">
        <v>2018</v>
      </c>
      <c r="F212" s="142">
        <f>F211-'Area 2010_34'!$E$11*$AD$13</f>
        <v>64.312112198956086</v>
      </c>
      <c r="G212" s="142">
        <f>G211-'Area 2010_34'!$F$11*$AD$25</f>
        <v>21.088889261841015</v>
      </c>
      <c r="H212" s="15" t="s">
        <v>87</v>
      </c>
      <c r="I212" s="111" t="s">
        <v>50</v>
      </c>
      <c r="J212" s="112" t="s">
        <v>51</v>
      </c>
      <c r="M212" s="14"/>
      <c r="N212" s="15" t="s">
        <v>14</v>
      </c>
      <c r="O212" s="7" t="s">
        <v>15</v>
      </c>
      <c r="P212" s="16">
        <v>2024</v>
      </c>
      <c r="Q212" s="143">
        <v>0.37784125635650112</v>
      </c>
      <c r="R212" s="143">
        <v>0.46381809059977774</v>
      </c>
      <c r="S212" s="15" t="s">
        <v>13</v>
      </c>
      <c r="T212" s="111" t="s">
        <v>50</v>
      </c>
      <c r="U212" s="112" t="s">
        <v>54</v>
      </c>
    </row>
    <row r="213" spans="4:21" s="15" customFormat="1" x14ac:dyDescent="0.3">
      <c r="D213" s="7" t="s">
        <v>7</v>
      </c>
      <c r="E213" s="16">
        <v>2019</v>
      </c>
      <c r="F213" s="142">
        <f>F212-'Area 2010_34'!$E$11*$AD$13</f>
        <v>64.148217927297182</v>
      </c>
      <c r="G213" s="142">
        <f>G212-'Area 2010_34'!$F$11*$AD$25</f>
        <v>21.035145915098301</v>
      </c>
      <c r="H213" s="15" t="s">
        <v>87</v>
      </c>
      <c r="I213" s="111" t="s">
        <v>50</v>
      </c>
      <c r="J213" s="112" t="s">
        <v>51</v>
      </c>
      <c r="M213" s="14"/>
      <c r="N213" s="15" t="s">
        <v>14</v>
      </c>
      <c r="O213" s="7" t="s">
        <v>15</v>
      </c>
      <c r="P213" s="16">
        <v>2025</v>
      </c>
      <c r="Q213" s="143">
        <v>0.40303067344693455</v>
      </c>
      <c r="R213" s="143">
        <v>0.49473929663976296</v>
      </c>
      <c r="S213" s="15" t="s">
        <v>13</v>
      </c>
      <c r="T213" s="111" t="s">
        <v>50</v>
      </c>
      <c r="U213" s="112" t="s">
        <v>54</v>
      </c>
    </row>
    <row r="214" spans="4:21" s="15" customFormat="1" x14ac:dyDescent="0.3">
      <c r="D214" s="7" t="s">
        <v>7</v>
      </c>
      <c r="E214" s="16">
        <v>2020</v>
      </c>
      <c r="F214" s="142">
        <f>F213-'Area 2010_34'!$E$11*$AD$13</f>
        <v>63.984323655638271</v>
      </c>
      <c r="G214" s="142">
        <f>G213-'Area 2010_34'!$F$11*$AD$25</f>
        <v>20.981402568355588</v>
      </c>
      <c r="H214" s="15" t="s">
        <v>87</v>
      </c>
      <c r="I214" s="111" t="s">
        <v>50</v>
      </c>
      <c r="J214" s="112" t="s">
        <v>51</v>
      </c>
      <c r="M214" s="14"/>
      <c r="N214" s="15" t="s">
        <v>14</v>
      </c>
      <c r="O214" s="7" t="s">
        <v>15</v>
      </c>
      <c r="P214" s="16">
        <v>2026</v>
      </c>
      <c r="Q214" s="143">
        <v>0.42822009053736793</v>
      </c>
      <c r="R214" s="143">
        <v>0.52566050267974818</v>
      </c>
      <c r="S214" s="15" t="s">
        <v>13</v>
      </c>
      <c r="T214" s="111" t="s">
        <v>50</v>
      </c>
      <c r="U214" s="112" t="s">
        <v>54</v>
      </c>
    </row>
    <row r="215" spans="4:21" s="15" customFormat="1" x14ac:dyDescent="0.3">
      <c r="D215" s="7" t="s">
        <v>7</v>
      </c>
      <c r="E215" s="16">
        <v>2021</v>
      </c>
      <c r="F215" s="142">
        <f>F214-'Area 2010_34'!$E$11*$AE$13</f>
        <v>63.820429383979359</v>
      </c>
      <c r="G215" s="142">
        <f>G214-'Area 2010_34'!$F$11*$AE$25</f>
        <v>20.927659221612874</v>
      </c>
      <c r="H215" s="15" t="s">
        <v>87</v>
      </c>
      <c r="I215" s="111" t="s">
        <v>50</v>
      </c>
      <c r="J215" s="112" t="s">
        <v>51</v>
      </c>
      <c r="M215" s="14"/>
      <c r="N215" s="15" t="s">
        <v>14</v>
      </c>
      <c r="O215" s="7" t="s">
        <v>15</v>
      </c>
      <c r="P215" s="16">
        <v>2027</v>
      </c>
      <c r="Q215" s="143">
        <v>0.4534095076278013</v>
      </c>
      <c r="R215" s="143">
        <v>0.55658170871973334</v>
      </c>
      <c r="S215" s="15" t="s">
        <v>13</v>
      </c>
      <c r="T215" s="111" t="s">
        <v>50</v>
      </c>
      <c r="U215" s="112" t="s">
        <v>54</v>
      </c>
    </row>
    <row r="216" spans="4:21" s="15" customFormat="1" x14ac:dyDescent="0.3">
      <c r="D216" s="7" t="s">
        <v>7</v>
      </c>
      <c r="E216" s="16">
        <v>2022</v>
      </c>
      <c r="F216" s="142">
        <f>F215-'Area 2010_34'!$E$11*$AE$13</f>
        <v>63.656535112320448</v>
      </c>
      <c r="G216" s="142">
        <f>G215-'Area 2010_34'!$F$11*$AE$25</f>
        <v>20.873915874870161</v>
      </c>
      <c r="H216" s="15" t="s">
        <v>87</v>
      </c>
      <c r="I216" s="111" t="s">
        <v>50</v>
      </c>
      <c r="J216" s="112" t="s">
        <v>51</v>
      </c>
      <c r="M216" s="14"/>
      <c r="N216" s="15" t="s">
        <v>14</v>
      </c>
      <c r="O216" s="7" t="s">
        <v>15</v>
      </c>
      <c r="P216" s="16">
        <v>2028</v>
      </c>
      <c r="Q216" s="143">
        <v>0.47859892471823473</v>
      </c>
      <c r="R216" s="143">
        <v>0.58750291475971861</v>
      </c>
      <c r="S216" s="15" t="s">
        <v>13</v>
      </c>
      <c r="T216" s="111" t="s">
        <v>50</v>
      </c>
      <c r="U216" s="112" t="s">
        <v>54</v>
      </c>
    </row>
    <row r="217" spans="4:21" s="15" customFormat="1" x14ac:dyDescent="0.3">
      <c r="D217" s="7" t="s">
        <v>7</v>
      </c>
      <c r="E217" s="16">
        <v>2023</v>
      </c>
      <c r="F217" s="142">
        <f>F216-'Area 2010_34'!$E$11*$AE$13</f>
        <v>63.492640840661537</v>
      </c>
      <c r="G217" s="142">
        <f>G216-'Area 2010_34'!$F$11*$AE$25</f>
        <v>20.820172528127447</v>
      </c>
      <c r="H217" s="15" t="s">
        <v>87</v>
      </c>
      <c r="I217" s="111" t="s">
        <v>50</v>
      </c>
      <c r="J217" s="112" t="s">
        <v>51</v>
      </c>
      <c r="M217" s="14"/>
      <c r="N217" s="15" t="s">
        <v>14</v>
      </c>
      <c r="O217" s="7" t="s">
        <v>15</v>
      </c>
      <c r="P217" s="16">
        <v>2029</v>
      </c>
      <c r="Q217" s="143">
        <v>0.50378834180866816</v>
      </c>
      <c r="R217" s="143">
        <v>0.61842412079970388</v>
      </c>
      <c r="S217" s="15" t="s">
        <v>13</v>
      </c>
      <c r="T217" s="111" t="s">
        <v>50</v>
      </c>
      <c r="U217" s="112" t="s">
        <v>54</v>
      </c>
    </row>
    <row r="218" spans="4:21" s="15" customFormat="1" x14ac:dyDescent="0.3">
      <c r="D218" s="7" t="s">
        <v>7</v>
      </c>
      <c r="E218" s="16">
        <v>2024</v>
      </c>
      <c r="F218" s="142">
        <f>F217-'Area 2010_34'!$E$11*$AE$13</f>
        <v>63.328746569002625</v>
      </c>
      <c r="G218" s="142">
        <f>G217-'Area 2010_34'!$F$11*$AE$25</f>
        <v>20.766429181384733</v>
      </c>
      <c r="H218" s="15" t="s">
        <v>87</v>
      </c>
      <c r="I218" s="111" t="s">
        <v>50</v>
      </c>
      <c r="J218" s="112" t="s">
        <v>51</v>
      </c>
      <c r="M218" s="14"/>
      <c r="N218" s="15" t="s">
        <v>14</v>
      </c>
      <c r="O218" s="7" t="s">
        <v>15</v>
      </c>
      <c r="P218" s="16">
        <v>2030</v>
      </c>
      <c r="Q218" s="143">
        <v>0.52897775889910159</v>
      </c>
      <c r="R218" s="143">
        <v>0.64934532683968904</v>
      </c>
      <c r="S218" s="15" t="s">
        <v>13</v>
      </c>
      <c r="T218" s="111" t="s">
        <v>50</v>
      </c>
      <c r="U218" s="112" t="s">
        <v>54</v>
      </c>
    </row>
    <row r="219" spans="4:21" s="15" customFormat="1" x14ac:dyDescent="0.3">
      <c r="D219" s="7" t="s">
        <v>7</v>
      </c>
      <c r="E219" s="16">
        <v>2025</v>
      </c>
      <c r="F219" s="142">
        <f>F218-'Area 2010_34'!$E$11*$AE$13</f>
        <v>63.164852297343714</v>
      </c>
      <c r="G219" s="142">
        <f>G218-'Area 2010_34'!$F$11*$AE$25</f>
        <v>20.71268583464202</v>
      </c>
      <c r="H219" s="15" t="s">
        <v>87</v>
      </c>
      <c r="I219" s="111" t="s">
        <v>50</v>
      </c>
      <c r="J219" s="112" t="s">
        <v>51</v>
      </c>
      <c r="M219" s="14"/>
      <c r="N219" s="15" t="s">
        <v>14</v>
      </c>
      <c r="O219" s="7" t="s">
        <v>15</v>
      </c>
      <c r="P219" s="16">
        <v>2031</v>
      </c>
      <c r="Q219" s="143">
        <v>0.55416717598953491</v>
      </c>
      <c r="R219" s="143">
        <v>0.6802665328796742</v>
      </c>
      <c r="S219" s="15" t="s">
        <v>13</v>
      </c>
      <c r="T219" s="111" t="s">
        <v>50</v>
      </c>
      <c r="U219" s="112" t="s">
        <v>54</v>
      </c>
    </row>
    <row r="220" spans="4:21" s="15" customFormat="1" x14ac:dyDescent="0.3">
      <c r="D220" s="7" t="s">
        <v>7</v>
      </c>
      <c r="E220" s="16">
        <v>2026</v>
      </c>
      <c r="F220" s="142">
        <f>F219-'Area 2010_34'!$E$11*$AF$13</f>
        <v>63.000958025684803</v>
      </c>
      <c r="G220" s="142">
        <f>G219-'Area 2010_34'!$F$11*$AF$25</f>
        <v>20.658942487899306</v>
      </c>
      <c r="H220" s="15" t="s">
        <v>87</v>
      </c>
      <c r="I220" s="111" t="s">
        <v>50</v>
      </c>
      <c r="J220" s="112" t="s">
        <v>51</v>
      </c>
      <c r="M220" s="14"/>
      <c r="N220" s="15" t="s">
        <v>14</v>
      </c>
      <c r="O220" s="7" t="s">
        <v>15</v>
      </c>
      <c r="P220" s="16">
        <v>2032</v>
      </c>
      <c r="Q220" s="143">
        <v>0.57935659307996834</v>
      </c>
      <c r="R220" s="143">
        <v>0.71118773891965947</v>
      </c>
      <c r="S220" s="15" t="s">
        <v>13</v>
      </c>
      <c r="T220" s="111" t="s">
        <v>50</v>
      </c>
      <c r="U220" s="112" t="s">
        <v>54</v>
      </c>
    </row>
    <row r="221" spans="4:21" s="15" customFormat="1" x14ac:dyDescent="0.3">
      <c r="D221" s="7" t="s">
        <v>7</v>
      </c>
      <c r="E221" s="16">
        <v>2027</v>
      </c>
      <c r="F221" s="142">
        <f>F220-'Area 2010_34'!$E$11*$AF$13</f>
        <v>62.837063754025891</v>
      </c>
      <c r="G221" s="142">
        <f>G220-'Area 2010_34'!$F$11*$AF$25</f>
        <v>20.605199141156593</v>
      </c>
      <c r="H221" s="15" t="s">
        <v>87</v>
      </c>
      <c r="I221" s="111" t="s">
        <v>50</v>
      </c>
      <c r="J221" s="112" t="s">
        <v>51</v>
      </c>
      <c r="M221" s="14"/>
      <c r="N221" s="15" t="s">
        <v>14</v>
      </c>
      <c r="O221" s="7" t="s">
        <v>15</v>
      </c>
      <c r="P221" s="16">
        <v>2033</v>
      </c>
      <c r="Q221" s="143">
        <v>0.60454601017040177</v>
      </c>
      <c r="R221" s="143">
        <v>0.74210894495964475</v>
      </c>
      <c r="S221" s="15" t="s">
        <v>13</v>
      </c>
      <c r="T221" s="111" t="s">
        <v>50</v>
      </c>
      <c r="U221" s="112" t="s">
        <v>54</v>
      </c>
    </row>
    <row r="222" spans="4:21" s="15" customFormat="1" x14ac:dyDescent="0.3">
      <c r="D222" s="7" t="s">
        <v>7</v>
      </c>
      <c r="E222" s="16">
        <v>2028</v>
      </c>
      <c r="F222" s="142">
        <f>F221-'Area 2010_34'!$E$11*$AF$13</f>
        <v>62.67316948236698</v>
      </c>
      <c r="G222" s="142">
        <f>G221-'Area 2010_34'!$F$11*$AF$25</f>
        <v>20.551455794413879</v>
      </c>
      <c r="H222" s="15" t="s">
        <v>87</v>
      </c>
      <c r="I222" s="111" t="s">
        <v>50</v>
      </c>
      <c r="J222" s="112" t="s">
        <v>51</v>
      </c>
      <c r="M222" s="14"/>
      <c r="N222" s="15" t="s">
        <v>14</v>
      </c>
      <c r="O222" s="7" t="s">
        <v>15</v>
      </c>
      <c r="P222" s="16">
        <v>2034</v>
      </c>
      <c r="Q222" s="143">
        <v>0.62973542816083505</v>
      </c>
      <c r="R222" s="143">
        <v>0.77303015099962991</v>
      </c>
      <c r="S222" s="15" t="s">
        <v>13</v>
      </c>
      <c r="T222" s="111" t="s">
        <v>50</v>
      </c>
      <c r="U222" s="112" t="s">
        <v>54</v>
      </c>
    </row>
    <row r="223" spans="4:21" s="15" customFormat="1" x14ac:dyDescent="0.3">
      <c r="D223" s="7" t="s">
        <v>7</v>
      </c>
      <c r="E223" s="16">
        <v>2029</v>
      </c>
      <c r="F223" s="142">
        <f>F222-'Area 2010_34'!$E$11*$AF$13</f>
        <v>62.509275210708068</v>
      </c>
      <c r="G223" s="142">
        <f>G222-'Area 2010_34'!$F$11*$AF$25</f>
        <v>20.497712447671166</v>
      </c>
      <c r="H223" s="15" t="s">
        <v>87</v>
      </c>
      <c r="I223" s="111" t="s">
        <v>50</v>
      </c>
      <c r="J223" s="112" t="s">
        <v>51</v>
      </c>
      <c r="M223" s="14"/>
      <c r="N223" s="15" t="s">
        <v>14</v>
      </c>
      <c r="O223" s="7" t="s">
        <v>15</v>
      </c>
      <c r="P223" s="16">
        <v>2035</v>
      </c>
      <c r="Q223" s="143">
        <v>0.65492484435126852</v>
      </c>
      <c r="R223" s="143">
        <v>0.80395135703961507</v>
      </c>
      <c r="S223" s="15" t="s">
        <v>13</v>
      </c>
      <c r="T223" s="111" t="s">
        <v>50</v>
      </c>
      <c r="U223" s="112" t="s">
        <v>54</v>
      </c>
    </row>
    <row r="224" spans="4:21" s="15" customFormat="1" x14ac:dyDescent="0.3">
      <c r="D224" s="7" t="s">
        <v>7</v>
      </c>
      <c r="E224" s="16">
        <v>2030</v>
      </c>
      <c r="F224" s="142">
        <f>F223-'Area 2010_34'!$E$11*$AF$13</f>
        <v>62.345380939049157</v>
      </c>
      <c r="G224" s="142">
        <f>G223-'Area 2010_34'!$F$11*$AF$25</f>
        <v>20.443969100928452</v>
      </c>
      <c r="H224" s="15" t="s">
        <v>87</v>
      </c>
      <c r="I224" s="111" t="s">
        <v>50</v>
      </c>
      <c r="J224" s="112" t="s">
        <v>51</v>
      </c>
      <c r="M224" s="14"/>
      <c r="N224" s="15" t="s">
        <v>14</v>
      </c>
      <c r="O224" s="7" t="s">
        <v>15</v>
      </c>
      <c r="P224" s="16">
        <v>2036</v>
      </c>
      <c r="Q224" s="143">
        <v>0.68011426144170195</v>
      </c>
      <c r="R224" s="143">
        <v>0.83488156307960004</v>
      </c>
      <c r="S224" s="15" t="s">
        <v>13</v>
      </c>
      <c r="T224" s="111" t="s">
        <v>50</v>
      </c>
      <c r="U224" s="112" t="s">
        <v>54</v>
      </c>
    </row>
    <row r="225" spans="4:21" s="15" customFormat="1" x14ac:dyDescent="0.3">
      <c r="D225" s="7" t="s">
        <v>7</v>
      </c>
      <c r="E225" s="16">
        <v>2031</v>
      </c>
      <c r="F225" s="142">
        <f>F224-'Area 2010_34'!$E$11*$AG$13</f>
        <v>62.181486667390246</v>
      </c>
      <c r="G225" s="142">
        <f>G224-'Area 2010_34'!$F$11*$AG$25</f>
        <v>20.390225754185739</v>
      </c>
      <c r="H225" s="15" t="s">
        <v>87</v>
      </c>
      <c r="I225" s="111" t="s">
        <v>50</v>
      </c>
      <c r="J225" s="112" t="s">
        <v>51</v>
      </c>
      <c r="M225" s="14"/>
      <c r="N225" s="15" t="s">
        <v>14</v>
      </c>
      <c r="O225" s="7" t="s">
        <v>15</v>
      </c>
      <c r="P225" s="16">
        <v>2037</v>
      </c>
      <c r="Q225" s="143">
        <v>0.70530367853213538</v>
      </c>
      <c r="R225" s="143">
        <v>0.86579376911958561</v>
      </c>
      <c r="S225" s="15" t="s">
        <v>13</v>
      </c>
      <c r="T225" s="111" t="s">
        <v>50</v>
      </c>
      <c r="U225" s="112" t="s">
        <v>54</v>
      </c>
    </row>
    <row r="226" spans="4:21" s="15" customFormat="1" x14ac:dyDescent="0.3">
      <c r="D226" s="7" t="s">
        <v>7</v>
      </c>
      <c r="E226" s="16">
        <v>2032</v>
      </c>
      <c r="F226" s="142">
        <f>F225-'Area 2010_34'!$E$11*$AG$13</f>
        <v>62.017592395731334</v>
      </c>
      <c r="G226" s="142">
        <f>G225-'Area 2010_34'!$F$11*$AG$25</f>
        <v>20.336482407443025</v>
      </c>
      <c r="H226" s="15" t="s">
        <v>87</v>
      </c>
      <c r="I226" s="111" t="s">
        <v>50</v>
      </c>
      <c r="J226" s="112" t="s">
        <v>51</v>
      </c>
      <c r="M226" s="14"/>
      <c r="N226" s="15" t="s">
        <v>14</v>
      </c>
      <c r="O226" s="7" t="s">
        <v>15</v>
      </c>
      <c r="P226" s="16">
        <v>2038</v>
      </c>
      <c r="Q226" s="143">
        <v>0.73049309562256881</v>
      </c>
      <c r="R226" s="143">
        <v>0.89671497515957077</v>
      </c>
      <c r="S226" s="15" t="s">
        <v>13</v>
      </c>
      <c r="T226" s="111" t="s">
        <v>50</v>
      </c>
      <c r="U226" s="112" t="s">
        <v>54</v>
      </c>
    </row>
    <row r="227" spans="4:21" s="15" customFormat="1" x14ac:dyDescent="0.3">
      <c r="D227" s="7" t="s">
        <v>7</v>
      </c>
      <c r="E227" s="16">
        <v>2033</v>
      </c>
      <c r="F227" s="142">
        <f>F226-'Area 2010_34'!$E$11*$AG$13</f>
        <v>61.853698124072423</v>
      </c>
      <c r="G227" s="142">
        <f>G226-'Area 2010_34'!$F$11*$AG$25</f>
        <v>20.282739060700312</v>
      </c>
      <c r="H227" s="15" t="s">
        <v>87</v>
      </c>
      <c r="I227" s="111" t="s">
        <v>50</v>
      </c>
      <c r="J227" s="112" t="s">
        <v>51</v>
      </c>
      <c r="M227" s="14"/>
      <c r="N227" s="15" t="s">
        <v>14</v>
      </c>
      <c r="O227" s="7" t="s">
        <v>15</v>
      </c>
      <c r="P227" s="16">
        <v>2039</v>
      </c>
      <c r="Q227" s="143">
        <v>0.75568251271300224</v>
      </c>
      <c r="R227" s="143">
        <v>0.92763618119955593</v>
      </c>
      <c r="S227" s="15" t="s">
        <v>13</v>
      </c>
      <c r="T227" s="111" t="s">
        <v>50</v>
      </c>
      <c r="U227" s="112" t="s">
        <v>54</v>
      </c>
    </row>
    <row r="228" spans="4:21" s="15" customFormat="1" x14ac:dyDescent="0.3">
      <c r="D228" s="7" t="s">
        <v>7</v>
      </c>
      <c r="E228" s="16">
        <v>2034</v>
      </c>
      <c r="F228" s="142">
        <f>F227-'Area 2010_34'!$E$11*$AG$13</f>
        <v>61.689803852413512</v>
      </c>
      <c r="G228" s="142">
        <f>G227-'Area 2010_34'!$F$11*$AG$25</f>
        <v>20.228995713957598</v>
      </c>
      <c r="H228" s="15" t="s">
        <v>87</v>
      </c>
      <c r="I228" s="111" t="s">
        <v>50</v>
      </c>
      <c r="J228" s="112" t="s">
        <v>51</v>
      </c>
      <c r="M228" s="14"/>
      <c r="N228" s="15" t="s">
        <v>14</v>
      </c>
      <c r="O228" s="7" t="s">
        <v>15</v>
      </c>
      <c r="P228" s="16">
        <v>2040</v>
      </c>
      <c r="Q228" s="143">
        <v>0.78087192980343567</v>
      </c>
      <c r="R228" s="143">
        <v>0.95855738813954094</v>
      </c>
      <c r="S228" s="15" t="s">
        <v>13</v>
      </c>
      <c r="T228" s="111" t="s">
        <v>50</v>
      </c>
      <c r="U228" s="112" t="s">
        <v>54</v>
      </c>
    </row>
    <row r="229" spans="4:21" s="15" customFormat="1" x14ac:dyDescent="0.3">
      <c r="D229" s="7" t="s">
        <v>7</v>
      </c>
      <c r="E229" s="16">
        <v>2035</v>
      </c>
      <c r="F229" s="142">
        <f>F228-'Area 2010_34'!$E$11*$AG$13</f>
        <v>61.5259095807546</v>
      </c>
      <c r="G229" s="142">
        <f>G228-'Area 2010_34'!$F$11*$AG$25</f>
        <v>20.175252367214885</v>
      </c>
      <c r="H229" s="15" t="s">
        <v>87</v>
      </c>
      <c r="I229" s="111" t="s">
        <v>50</v>
      </c>
      <c r="J229" s="112" t="s">
        <v>51</v>
      </c>
      <c r="M229" s="14"/>
      <c r="N229" s="15" t="s">
        <v>14</v>
      </c>
      <c r="O229" s="7" t="s">
        <v>15</v>
      </c>
      <c r="P229" s="16">
        <v>2041</v>
      </c>
      <c r="Q229" s="143">
        <v>0.8060613468938691</v>
      </c>
      <c r="R229" s="143">
        <v>0.98947859327952647</v>
      </c>
      <c r="S229" s="15" t="s">
        <v>13</v>
      </c>
      <c r="T229" s="111" t="s">
        <v>50</v>
      </c>
      <c r="U229" s="112" t="s">
        <v>54</v>
      </c>
    </row>
    <row r="230" spans="4:21" s="15" customFormat="1" x14ac:dyDescent="0.3">
      <c r="D230" s="7" t="s">
        <v>7</v>
      </c>
      <c r="E230" s="16">
        <v>2036</v>
      </c>
      <c r="F230" s="142">
        <f>F229-'Area 2010_34'!$E$11*$AH$13</f>
        <v>61.362015309095689</v>
      </c>
      <c r="G230" s="142">
        <f>G229-'Area 2010_34'!$F$11*$AH$25</f>
        <v>20.121509020472171</v>
      </c>
      <c r="H230" s="15" t="s">
        <v>87</v>
      </c>
      <c r="I230" s="111" t="s">
        <v>50</v>
      </c>
      <c r="J230" s="112" t="s">
        <v>51</v>
      </c>
      <c r="M230" s="14"/>
      <c r="N230" s="15" t="s">
        <v>14</v>
      </c>
      <c r="O230" s="7" t="s">
        <v>15</v>
      </c>
      <c r="P230" s="16">
        <v>2042</v>
      </c>
      <c r="Q230" s="143">
        <v>0.83125076398430253</v>
      </c>
      <c r="R230" s="143">
        <v>1.0203997993195117</v>
      </c>
      <c r="S230" s="15" t="s">
        <v>13</v>
      </c>
      <c r="T230" s="111" t="s">
        <v>50</v>
      </c>
      <c r="U230" s="112" t="s">
        <v>54</v>
      </c>
    </row>
    <row r="231" spans="4:21" s="15" customFormat="1" x14ac:dyDescent="0.3">
      <c r="D231" s="7" t="s">
        <v>7</v>
      </c>
      <c r="E231" s="16">
        <v>2037</v>
      </c>
      <c r="F231" s="142">
        <f>F230-'Area 2010_34'!$E$11*$AH$13</f>
        <v>61.198121037436778</v>
      </c>
      <c r="G231" s="142">
        <f>G230-'Area 2010_34'!$F$11*$AH$25</f>
        <v>20.067765673729458</v>
      </c>
      <c r="H231" s="15" t="s">
        <v>87</v>
      </c>
      <c r="I231" s="111" t="s">
        <v>50</v>
      </c>
      <c r="J231" s="112" t="s">
        <v>51</v>
      </c>
      <c r="M231" s="14"/>
      <c r="N231" s="15" t="s">
        <v>14</v>
      </c>
      <c r="O231" s="7" t="s">
        <v>15</v>
      </c>
      <c r="P231" s="16">
        <v>2043</v>
      </c>
      <c r="Q231" s="143">
        <v>0.85644018107473596</v>
      </c>
      <c r="R231" s="143">
        <v>1.0513210053594968</v>
      </c>
      <c r="S231" s="15" t="s">
        <v>13</v>
      </c>
      <c r="T231" s="111" t="s">
        <v>50</v>
      </c>
      <c r="U231" s="112" t="s">
        <v>54</v>
      </c>
    </row>
    <row r="232" spans="4:21" s="15" customFormat="1" x14ac:dyDescent="0.3">
      <c r="D232" s="7" t="s">
        <v>7</v>
      </c>
      <c r="E232" s="16">
        <v>2038</v>
      </c>
      <c r="F232" s="142">
        <f>F231-'Area 2010_34'!$E$11*$AH$13</f>
        <v>61.034226765777866</v>
      </c>
      <c r="G232" s="142">
        <f>G231-'Area 2010_34'!$F$11*$AH$25</f>
        <v>20.014022326986744</v>
      </c>
      <c r="H232" s="15" t="s">
        <v>87</v>
      </c>
      <c r="I232" s="111" t="s">
        <v>50</v>
      </c>
      <c r="J232" s="112" t="s">
        <v>51</v>
      </c>
      <c r="M232" s="14"/>
      <c r="N232" s="15" t="s">
        <v>14</v>
      </c>
      <c r="O232" s="7" t="s">
        <v>15</v>
      </c>
      <c r="P232" s="16">
        <v>2044</v>
      </c>
      <c r="Q232" s="143">
        <v>0.88162959816516939</v>
      </c>
      <c r="R232" s="143">
        <v>1.0822422113994821</v>
      </c>
      <c r="S232" s="15" t="s">
        <v>13</v>
      </c>
      <c r="T232" s="111" t="s">
        <v>50</v>
      </c>
      <c r="U232" s="112" t="s">
        <v>54</v>
      </c>
    </row>
    <row r="233" spans="4:21" s="15" customFormat="1" x14ac:dyDescent="0.3">
      <c r="D233" s="7" t="s">
        <v>7</v>
      </c>
      <c r="E233" s="16">
        <v>2039</v>
      </c>
      <c r="F233" s="142">
        <f>F232-'Area 2010_34'!$E$11*$AH$13</f>
        <v>60.870332494118955</v>
      </c>
      <c r="G233" s="142">
        <f>G232-'Area 2010_34'!$F$11*$AH$25</f>
        <v>19.960278980244031</v>
      </c>
      <c r="H233" s="15" t="s">
        <v>87</v>
      </c>
      <c r="I233" s="111" t="s">
        <v>50</v>
      </c>
      <c r="J233" s="112" t="s">
        <v>51</v>
      </c>
      <c r="M233" s="14"/>
      <c r="N233" s="15" t="s">
        <v>14</v>
      </c>
      <c r="O233" s="7" t="s">
        <v>15</v>
      </c>
      <c r="P233" s="16">
        <v>2045</v>
      </c>
      <c r="Q233" s="143">
        <v>0.90681901525560282</v>
      </c>
      <c r="R233" s="143">
        <v>1.1131634174394673</v>
      </c>
      <c r="S233" s="15" t="s">
        <v>13</v>
      </c>
      <c r="T233" s="111" t="s">
        <v>50</v>
      </c>
      <c r="U233" s="112" t="s">
        <v>54</v>
      </c>
    </row>
    <row r="234" spans="4:21" s="15" customFormat="1" x14ac:dyDescent="0.3">
      <c r="D234" s="7" t="s">
        <v>7</v>
      </c>
      <c r="E234" s="16">
        <v>2040</v>
      </c>
      <c r="F234" s="142">
        <f>F233-'Area 2010_34'!$E$11*$AH$13</f>
        <v>60.706438222460044</v>
      </c>
      <c r="G234" s="142">
        <f>G233-'Area 2010_34'!$F$11*$AH$25</f>
        <v>19.906535633501317</v>
      </c>
      <c r="H234" s="15" t="s">
        <v>87</v>
      </c>
      <c r="I234" s="111" t="s">
        <v>50</v>
      </c>
      <c r="J234" s="112" t="s">
        <v>51</v>
      </c>
      <c r="M234" s="14"/>
      <c r="N234" s="15" t="s">
        <v>14</v>
      </c>
      <c r="O234" s="7" t="s">
        <v>15</v>
      </c>
      <c r="P234" s="16">
        <v>2046</v>
      </c>
      <c r="Q234" s="143">
        <v>0.93200843234603625</v>
      </c>
      <c r="R234" s="143">
        <v>1.1440846234794524</v>
      </c>
      <c r="S234" s="15" t="s">
        <v>13</v>
      </c>
      <c r="T234" s="111" t="s">
        <v>50</v>
      </c>
      <c r="U234" s="112" t="s">
        <v>54</v>
      </c>
    </row>
    <row r="235" spans="4:21" s="15" customFormat="1" x14ac:dyDescent="0.3">
      <c r="D235" s="7" t="s">
        <v>7</v>
      </c>
      <c r="E235" s="16">
        <v>2041</v>
      </c>
      <c r="F235" s="142">
        <f>F234-'Area 2010_34'!$E$11*$AI$13</f>
        <v>60.542543950801132</v>
      </c>
      <c r="G235" s="142">
        <f>G234-'Area 2010_34'!$F$11*$AI$25</f>
        <v>19.852792286758604</v>
      </c>
      <c r="H235" s="15" t="s">
        <v>87</v>
      </c>
      <c r="I235" s="111" t="s">
        <v>50</v>
      </c>
      <c r="J235" s="112" t="s">
        <v>51</v>
      </c>
      <c r="M235" s="14"/>
      <c r="N235" s="15" t="s">
        <v>14</v>
      </c>
      <c r="O235" s="7" t="s">
        <v>15</v>
      </c>
      <c r="P235" s="16">
        <v>2047</v>
      </c>
      <c r="Q235" s="143">
        <v>0.95719784943646968</v>
      </c>
      <c r="R235" s="143">
        <v>1.1750058295194377</v>
      </c>
      <c r="S235" s="15" t="s">
        <v>13</v>
      </c>
      <c r="T235" s="111" t="s">
        <v>50</v>
      </c>
      <c r="U235" s="112" t="s">
        <v>54</v>
      </c>
    </row>
    <row r="236" spans="4:21" s="15" customFormat="1" x14ac:dyDescent="0.3">
      <c r="D236" s="7" t="s">
        <v>7</v>
      </c>
      <c r="E236" s="16">
        <v>2042</v>
      </c>
      <c r="F236" s="142">
        <f>F235-'Area 2010_34'!$E$11*$AI$13</f>
        <v>60.378649679142221</v>
      </c>
      <c r="G236" s="142">
        <f>G235-'Area 2010_34'!$F$11*$AI$25</f>
        <v>19.79904894001589</v>
      </c>
      <c r="H236" s="15" t="s">
        <v>87</v>
      </c>
      <c r="I236" s="111" t="s">
        <v>50</v>
      </c>
      <c r="J236" s="112" t="s">
        <v>51</v>
      </c>
      <c r="M236" s="14"/>
      <c r="N236" s="15" t="s">
        <v>14</v>
      </c>
      <c r="O236" s="7" t="s">
        <v>15</v>
      </c>
      <c r="P236" s="16">
        <v>2048</v>
      </c>
      <c r="Q236" s="143">
        <v>0.98238816652690297</v>
      </c>
      <c r="R236" s="143">
        <v>1.2059270355594229</v>
      </c>
      <c r="S236" s="15" t="s">
        <v>13</v>
      </c>
      <c r="T236" s="111" t="s">
        <v>50</v>
      </c>
      <c r="U236" s="112" t="s">
        <v>54</v>
      </c>
    </row>
    <row r="237" spans="4:21" s="15" customFormat="1" x14ac:dyDescent="0.3">
      <c r="D237" s="7" t="s">
        <v>7</v>
      </c>
      <c r="E237" s="16">
        <v>2043</v>
      </c>
      <c r="F237" s="142">
        <f>F236-'Area 2010_34'!$E$11*$AI$13</f>
        <v>60.21475540748331</v>
      </c>
      <c r="G237" s="142">
        <f>G236-'Area 2010_34'!$F$11*$AI$25</f>
        <v>19.745305593273176</v>
      </c>
      <c r="H237" s="15" t="s">
        <v>87</v>
      </c>
      <c r="I237" s="111" t="s">
        <v>50</v>
      </c>
      <c r="J237" s="112" t="s">
        <v>51</v>
      </c>
      <c r="M237" s="14"/>
      <c r="N237" s="15" t="s">
        <v>14</v>
      </c>
      <c r="O237" s="7" t="s">
        <v>15</v>
      </c>
      <c r="P237" s="16">
        <v>2049</v>
      </c>
      <c r="Q237" s="143">
        <v>1.0075766836173365</v>
      </c>
      <c r="R237" s="143">
        <v>1.2368482415994082</v>
      </c>
      <c r="S237" s="15" t="s">
        <v>13</v>
      </c>
      <c r="T237" s="111" t="s">
        <v>50</v>
      </c>
      <c r="U237" s="112" t="s">
        <v>54</v>
      </c>
    </row>
    <row r="238" spans="4:21" s="15" customFormat="1" x14ac:dyDescent="0.3">
      <c r="D238" s="7" t="s">
        <v>7</v>
      </c>
      <c r="E238" s="16">
        <v>2044</v>
      </c>
      <c r="F238" s="142">
        <f>F237-'Area 2010_34'!$E$11*$AI$13</f>
        <v>60.050861135824398</v>
      </c>
      <c r="G238" s="142">
        <f>G237-'Area 2010_34'!$F$11*$AI$25</f>
        <v>19.691562246530463</v>
      </c>
      <c r="H238" s="15" t="s">
        <v>87</v>
      </c>
      <c r="I238" s="111" t="s">
        <v>50</v>
      </c>
      <c r="J238" s="112" t="s">
        <v>51</v>
      </c>
      <c r="M238" s="14"/>
      <c r="N238" s="15" t="s">
        <v>14</v>
      </c>
      <c r="O238" s="7" t="s">
        <v>15</v>
      </c>
      <c r="P238" s="16">
        <v>2050</v>
      </c>
      <c r="Q238" s="143">
        <v>1.03276610070777</v>
      </c>
      <c r="R238" s="143">
        <v>1.2677694476393935</v>
      </c>
      <c r="S238" s="15" t="s">
        <v>13</v>
      </c>
      <c r="T238" s="111" t="s">
        <v>50</v>
      </c>
      <c r="U238" s="112" t="s">
        <v>54</v>
      </c>
    </row>
    <row r="239" spans="4:21" s="15" customFormat="1" x14ac:dyDescent="0.3">
      <c r="D239" s="7" t="s">
        <v>7</v>
      </c>
      <c r="E239" s="16">
        <v>2045</v>
      </c>
      <c r="F239" s="142">
        <f>F238-'Area 2010_34'!$E$11*$AI$13</f>
        <v>59.886966864165487</v>
      </c>
      <c r="G239" s="142">
        <f>G238-'Area 2010_34'!$F$11*$AI$25</f>
        <v>19.637818899787749</v>
      </c>
      <c r="H239" s="15" t="s">
        <v>87</v>
      </c>
      <c r="I239" s="111" t="s">
        <v>50</v>
      </c>
      <c r="J239" s="112" t="s">
        <v>51</v>
      </c>
      <c r="M239" s="14"/>
      <c r="N239" s="14"/>
      <c r="T239" s="14"/>
      <c r="U239" s="14"/>
    </row>
    <row r="240" spans="4:21" s="15" customFormat="1" x14ac:dyDescent="0.3">
      <c r="D240" s="7" t="s">
        <v>7</v>
      </c>
      <c r="E240" s="16">
        <v>2046</v>
      </c>
      <c r="F240" s="142">
        <f>F239-'Area 2010_34'!$E$11*$AJ$13</f>
        <v>59.723072592506576</v>
      </c>
      <c r="G240" s="142">
        <f>G239-'Area 2010_34'!$F$11*$AJ$25</f>
        <v>19.584075553045036</v>
      </c>
      <c r="H240" s="15" t="s">
        <v>87</v>
      </c>
      <c r="I240" s="111" t="s">
        <v>50</v>
      </c>
      <c r="J240" s="112" t="s">
        <v>51</v>
      </c>
      <c r="M240" s="14"/>
      <c r="N240" s="14"/>
      <c r="O240" s="14"/>
      <c r="P240" s="14"/>
      <c r="Q240" s="14"/>
      <c r="R240" s="14"/>
      <c r="S240" s="14"/>
      <c r="T240" s="14"/>
      <c r="U240" s="14"/>
    </row>
    <row r="241" spans="4:21" s="15" customFormat="1" x14ac:dyDescent="0.3">
      <c r="D241" s="7" t="s">
        <v>7</v>
      </c>
      <c r="E241" s="16">
        <v>2047</v>
      </c>
      <c r="F241" s="142">
        <f>F240-'Area 2010_34'!$E$11*$AJ$13</f>
        <v>59.559178320847664</v>
      </c>
      <c r="G241" s="142">
        <f>G240-'Area 2010_34'!$F$11*$AJ$25</f>
        <v>19.530332206302322</v>
      </c>
      <c r="H241" s="15" t="s">
        <v>87</v>
      </c>
      <c r="I241" s="111" t="s">
        <v>50</v>
      </c>
      <c r="J241" s="112" t="s">
        <v>51</v>
      </c>
      <c r="M241" s="14"/>
      <c r="N241" s="14"/>
      <c r="O241" s="14"/>
      <c r="P241" s="14"/>
      <c r="Q241" s="14"/>
      <c r="R241" s="14"/>
      <c r="S241" s="14"/>
      <c r="T241" s="14"/>
      <c r="U241" s="14"/>
    </row>
    <row r="242" spans="4:21" s="15" customFormat="1" x14ac:dyDescent="0.3">
      <c r="D242" s="7" t="s">
        <v>7</v>
      </c>
      <c r="E242" s="16">
        <v>2048</v>
      </c>
      <c r="F242" s="142">
        <f>F241-'Area 2010_34'!$E$11*$AJ$13</f>
        <v>59.395284049188753</v>
      </c>
      <c r="G242" s="142">
        <f>G241-'Area 2010_34'!$F$11*$AJ$25</f>
        <v>19.476588859559609</v>
      </c>
      <c r="H242" s="15" t="s">
        <v>87</v>
      </c>
      <c r="I242" s="111" t="s">
        <v>50</v>
      </c>
      <c r="J242" s="112" t="s">
        <v>51</v>
      </c>
      <c r="M242" s="14"/>
      <c r="N242" s="14"/>
      <c r="O242" s="14"/>
      <c r="P242" s="14"/>
      <c r="Q242" s="14"/>
      <c r="R242" s="14"/>
      <c r="S242" s="14"/>
      <c r="T242" s="14"/>
      <c r="U242" s="14"/>
    </row>
    <row r="243" spans="4:21" s="15" customFormat="1" x14ac:dyDescent="0.3">
      <c r="D243" s="7" t="s">
        <v>7</v>
      </c>
      <c r="E243" s="16">
        <v>2049</v>
      </c>
      <c r="F243" s="142">
        <f>F242-'Area 2010_34'!$E$11*$AJ$13</f>
        <v>59.231389777529841</v>
      </c>
      <c r="G243" s="142">
        <f>G242-'Area 2010_34'!$F$11*$AJ$25</f>
        <v>19.422845512816895</v>
      </c>
      <c r="H243" s="15" t="s">
        <v>87</v>
      </c>
      <c r="I243" s="111" t="s">
        <v>50</v>
      </c>
      <c r="J243" s="112" t="s">
        <v>51</v>
      </c>
      <c r="M243" s="14"/>
      <c r="N243" s="14"/>
      <c r="O243" s="14"/>
      <c r="P243" s="14"/>
      <c r="Q243" s="14"/>
      <c r="R243" s="14"/>
      <c r="S243" s="14"/>
      <c r="T243" s="14"/>
      <c r="U243" s="14"/>
    </row>
    <row r="244" spans="4:21" s="15" customFormat="1" x14ac:dyDescent="0.3">
      <c r="D244" s="7" t="s">
        <v>7</v>
      </c>
      <c r="E244" s="16">
        <v>2050</v>
      </c>
      <c r="F244" s="142">
        <f>F243-'Area 2010_34'!$E$11*$AJ$13</f>
        <v>59.06749550587093</v>
      </c>
      <c r="G244" s="142">
        <f>G243-'Area 2010_34'!$F$11*$AJ$25</f>
        <v>19.369102166074182</v>
      </c>
      <c r="H244" s="15" t="s">
        <v>87</v>
      </c>
      <c r="I244" s="111" t="s">
        <v>50</v>
      </c>
      <c r="J244" s="112" t="s">
        <v>51</v>
      </c>
      <c r="M244" s="14"/>
      <c r="N244" s="14"/>
      <c r="O244" s="14"/>
      <c r="P244" s="14"/>
      <c r="Q244" s="14"/>
      <c r="R244" s="14"/>
      <c r="S244" s="14"/>
      <c r="T244" s="14"/>
      <c r="U244" s="14"/>
    </row>
    <row r="245" spans="4:21" s="15" customFormat="1" x14ac:dyDescent="0.3">
      <c r="D245" s="7" t="s">
        <v>7</v>
      </c>
      <c r="E245" s="16">
        <v>2011</v>
      </c>
      <c r="F245" s="142">
        <f>'Area 2010_34'!$E$12-'Area 2010_34'!$E$12*$AB$14</f>
        <v>21.013447251815371</v>
      </c>
      <c r="G245" s="142">
        <f>'Area 2010_34'!$F$12-'Area 2010_34'!$F$12*$AB$26</f>
        <v>9.0746202672655478</v>
      </c>
      <c r="H245" s="15" t="s">
        <v>88</v>
      </c>
      <c r="I245" s="111" t="s">
        <v>50</v>
      </c>
      <c r="J245" s="112" t="s">
        <v>51</v>
      </c>
      <c r="M245" s="14"/>
      <c r="N245" s="14"/>
      <c r="O245" s="14"/>
      <c r="P245" s="14"/>
      <c r="Q245" s="14"/>
      <c r="R245" s="14"/>
      <c r="S245" s="14"/>
      <c r="T245" s="14"/>
      <c r="U245" s="14"/>
    </row>
    <row r="246" spans="4:21" s="15" customFormat="1" x14ac:dyDescent="0.3">
      <c r="D246" s="7" t="s">
        <v>7</v>
      </c>
      <c r="E246" s="16">
        <v>2012</v>
      </c>
      <c r="F246" s="142">
        <f>F245-'Area 2010_34'!$E$12*$AB$14</f>
        <v>20.965004905740223</v>
      </c>
      <c r="G246" s="142">
        <f>G245-'Area 2010_34'!$F$12*$AB$26</f>
        <v>9.0427475417909573</v>
      </c>
      <c r="H246" s="15" t="s">
        <v>88</v>
      </c>
      <c r="I246" s="111" t="s">
        <v>50</v>
      </c>
      <c r="J246" s="112" t="s">
        <v>51</v>
      </c>
      <c r="M246" s="14"/>
      <c r="N246" s="14"/>
      <c r="O246" s="14"/>
      <c r="P246" s="14"/>
      <c r="Q246" s="14"/>
      <c r="R246" s="14"/>
      <c r="S246" s="14"/>
      <c r="T246" s="14"/>
      <c r="U246" s="14"/>
    </row>
    <row r="247" spans="4:21" s="15" customFormat="1" x14ac:dyDescent="0.3">
      <c r="D247" s="7" t="s">
        <v>7</v>
      </c>
      <c r="E247" s="16">
        <v>2013</v>
      </c>
      <c r="F247" s="142">
        <f>F246-'Area 2010_34'!$E$12*$AC$14</f>
        <v>20.916562559665074</v>
      </c>
      <c r="G247" s="142">
        <f>G246-'Area 2010_34'!$F$12*$AC$26</f>
        <v>9.0108748163163668</v>
      </c>
      <c r="H247" s="15" t="s">
        <v>88</v>
      </c>
      <c r="I247" s="111" t="s">
        <v>50</v>
      </c>
      <c r="J247" s="112" t="s">
        <v>51</v>
      </c>
      <c r="M247" s="14"/>
      <c r="N247" s="14"/>
      <c r="O247" s="14"/>
      <c r="P247" s="14"/>
      <c r="Q247" s="14"/>
      <c r="R247" s="14"/>
      <c r="S247" s="14"/>
      <c r="T247" s="14"/>
      <c r="U247" s="14"/>
    </row>
    <row r="248" spans="4:21" s="15" customFormat="1" x14ac:dyDescent="0.3">
      <c r="D248" s="7" t="s">
        <v>7</v>
      </c>
      <c r="E248" s="16">
        <v>2014</v>
      </c>
      <c r="F248" s="142">
        <f>F247-'Area 2010_34'!$E$12*$AC$14</f>
        <v>20.868120213589926</v>
      </c>
      <c r="G248" s="142">
        <f>G247-'Area 2010_34'!$F$12*$AC$26</f>
        <v>8.9790020908417763</v>
      </c>
      <c r="H248" s="15" t="s">
        <v>88</v>
      </c>
      <c r="I248" s="111" t="s">
        <v>50</v>
      </c>
      <c r="J248" s="112" t="s">
        <v>51</v>
      </c>
      <c r="M248" s="14"/>
      <c r="N248" s="14"/>
      <c r="O248" s="14"/>
      <c r="P248" s="14"/>
      <c r="Q248" s="14"/>
      <c r="R248" s="14"/>
      <c r="S248" s="14"/>
      <c r="T248" s="14"/>
      <c r="U248" s="14"/>
    </row>
    <row r="249" spans="4:21" s="15" customFormat="1" x14ac:dyDescent="0.3">
      <c r="D249" s="7" t="s">
        <v>7</v>
      </c>
      <c r="E249" s="16">
        <v>2015</v>
      </c>
      <c r="F249" s="142">
        <f>F248-'Area 2010_34'!$E$12*$AC$14</f>
        <v>20.819677867514777</v>
      </c>
      <c r="G249" s="142">
        <f>G248-'Area 2010_34'!$F$12*$AC$26</f>
        <v>8.9471293653671857</v>
      </c>
      <c r="H249" s="15" t="s">
        <v>88</v>
      </c>
      <c r="I249" s="111" t="s">
        <v>50</v>
      </c>
      <c r="J249" s="112" t="s">
        <v>51</v>
      </c>
      <c r="M249" s="14"/>
      <c r="N249" s="14"/>
      <c r="O249" s="14"/>
      <c r="P249" s="14"/>
      <c r="Q249" s="14"/>
      <c r="R249" s="14"/>
      <c r="S249" s="14"/>
      <c r="T249" s="14"/>
      <c r="U249" s="14"/>
    </row>
    <row r="250" spans="4:21" s="15" customFormat="1" x14ac:dyDescent="0.3">
      <c r="D250" s="7" t="s">
        <v>7</v>
      </c>
      <c r="E250" s="16">
        <v>2016</v>
      </c>
      <c r="F250" s="142">
        <f>F249-'Area 2010_34'!$E$12*$AD$14</f>
        <v>20.767023143520049</v>
      </c>
      <c r="G250" s="142">
        <f>G249-'Area 2010_34'!$F$12*$AD$26</f>
        <v>8.9243631328853361</v>
      </c>
      <c r="H250" s="15" t="s">
        <v>88</v>
      </c>
      <c r="I250" s="111" t="s">
        <v>50</v>
      </c>
      <c r="J250" s="112" t="s">
        <v>51</v>
      </c>
      <c r="M250" s="14"/>
      <c r="N250" s="14"/>
      <c r="O250" s="14"/>
      <c r="P250" s="14"/>
      <c r="Q250" s="14"/>
      <c r="R250" s="14"/>
      <c r="S250" s="14"/>
      <c r="T250" s="14"/>
      <c r="U250" s="14"/>
    </row>
    <row r="251" spans="4:21" s="15" customFormat="1" x14ac:dyDescent="0.3">
      <c r="D251" s="7" t="s">
        <v>7</v>
      </c>
      <c r="E251" s="16">
        <v>2017</v>
      </c>
      <c r="F251" s="142">
        <f>F250-'Area 2010_34'!$E$12*$AD$14</f>
        <v>20.714368419525321</v>
      </c>
      <c r="G251" s="142">
        <f>G250-'Area 2010_34'!$F$12*$AD$26</f>
        <v>8.9015969004034865</v>
      </c>
      <c r="H251" s="15" t="s">
        <v>88</v>
      </c>
      <c r="I251" s="111" t="s">
        <v>50</v>
      </c>
      <c r="J251" s="112" t="s">
        <v>51</v>
      </c>
      <c r="M251" s="14"/>
      <c r="N251" s="14"/>
      <c r="O251" s="14"/>
      <c r="P251" s="14"/>
      <c r="Q251" s="14"/>
      <c r="R251" s="14"/>
      <c r="S251" s="14"/>
      <c r="T251" s="14"/>
      <c r="U251" s="14"/>
    </row>
    <row r="252" spans="4:21" s="15" customFormat="1" x14ac:dyDescent="0.3">
      <c r="D252" s="7" t="s">
        <v>7</v>
      </c>
      <c r="E252" s="16">
        <v>2018</v>
      </c>
      <c r="F252" s="142">
        <f>F251-'Area 2010_34'!$E$12*$AD$14</f>
        <v>20.661713695530594</v>
      </c>
      <c r="G252" s="142">
        <f>G251-'Area 2010_34'!$F$12*$AD$26</f>
        <v>8.8788306679216369</v>
      </c>
      <c r="H252" s="15" t="s">
        <v>88</v>
      </c>
      <c r="I252" s="111" t="s">
        <v>50</v>
      </c>
      <c r="J252" s="112" t="s">
        <v>51</v>
      </c>
      <c r="M252" s="14"/>
      <c r="N252" s="14"/>
      <c r="O252" s="14"/>
      <c r="P252" s="14"/>
      <c r="Q252" s="14"/>
      <c r="R252" s="14"/>
      <c r="S252" s="14"/>
      <c r="T252" s="14"/>
      <c r="U252" s="14"/>
    </row>
    <row r="253" spans="4:21" s="15" customFormat="1" x14ac:dyDescent="0.3">
      <c r="D253" s="7" t="s">
        <v>7</v>
      </c>
      <c r="E253" s="16">
        <v>2019</v>
      </c>
      <c r="F253" s="142">
        <f>F252-'Area 2010_34'!$E$12*$AD$14</f>
        <v>20.609058971535866</v>
      </c>
      <c r="G253" s="142">
        <f>G252-'Area 2010_34'!$F$12*$AD$26</f>
        <v>8.8560644354397873</v>
      </c>
      <c r="H253" s="15" t="s">
        <v>88</v>
      </c>
      <c r="I253" s="111" t="s">
        <v>50</v>
      </c>
      <c r="J253" s="112" t="s">
        <v>51</v>
      </c>
      <c r="M253" s="14"/>
      <c r="N253" s="14"/>
      <c r="O253" s="14"/>
      <c r="P253" s="14"/>
      <c r="Q253" s="14"/>
      <c r="R253" s="14"/>
      <c r="S253" s="14"/>
      <c r="T253" s="14"/>
      <c r="U253" s="14"/>
    </row>
    <row r="254" spans="4:21" s="15" customFormat="1" x14ac:dyDescent="0.3">
      <c r="D254" s="7" t="s">
        <v>7</v>
      </c>
      <c r="E254" s="16">
        <v>2020</v>
      </c>
      <c r="F254" s="142">
        <f>F253-'Area 2010_34'!$E$12*$AD$14</f>
        <v>20.556404247541138</v>
      </c>
      <c r="G254" s="142">
        <f>G253-'Area 2010_34'!$F$12*$AD$26</f>
        <v>8.8332982029579377</v>
      </c>
      <c r="H254" s="15" t="s">
        <v>88</v>
      </c>
      <c r="I254" s="111" t="s">
        <v>50</v>
      </c>
      <c r="J254" s="112" t="s">
        <v>51</v>
      </c>
      <c r="M254" s="14"/>
      <c r="N254" s="14"/>
      <c r="O254" s="14"/>
      <c r="P254" s="14"/>
      <c r="Q254" s="14"/>
      <c r="R254" s="14"/>
      <c r="S254" s="14"/>
      <c r="T254" s="14"/>
      <c r="U254" s="14"/>
    </row>
    <row r="255" spans="4:21" s="15" customFormat="1" x14ac:dyDescent="0.3">
      <c r="D255" s="7" t="s">
        <v>7</v>
      </c>
      <c r="E255" s="16">
        <v>2021</v>
      </c>
      <c r="F255" s="142">
        <f>F254-'Area 2010_34'!$E$12*$AE$14</f>
        <v>20.503749523546411</v>
      </c>
      <c r="G255" s="142">
        <f>G254-'Area 2010_34'!$F$12*$AE$26</f>
        <v>8.810531970476088</v>
      </c>
      <c r="H255" s="15" t="s">
        <v>88</v>
      </c>
      <c r="I255" s="111" t="s">
        <v>50</v>
      </c>
      <c r="J255" s="112" t="s">
        <v>51</v>
      </c>
      <c r="M255" s="14"/>
      <c r="N255" s="14"/>
      <c r="O255" s="14"/>
      <c r="P255" s="14"/>
      <c r="Q255" s="14"/>
      <c r="R255" s="14"/>
      <c r="S255" s="14"/>
      <c r="T255" s="14"/>
      <c r="U255" s="14"/>
    </row>
    <row r="256" spans="4:21" s="15" customFormat="1" x14ac:dyDescent="0.3">
      <c r="D256" s="7" t="s">
        <v>7</v>
      </c>
      <c r="E256" s="16">
        <v>2022</v>
      </c>
      <c r="F256" s="142">
        <f>F255-'Area 2010_34'!$E$12*$AE$14</f>
        <v>20.451094799551683</v>
      </c>
      <c r="G256" s="142">
        <f>G255-'Area 2010_34'!$F$12*$AE$26</f>
        <v>8.7877657379942384</v>
      </c>
      <c r="H256" s="15" t="s">
        <v>88</v>
      </c>
      <c r="I256" s="111" t="s">
        <v>50</v>
      </c>
      <c r="J256" s="112" t="s">
        <v>51</v>
      </c>
      <c r="M256" s="14"/>
      <c r="N256" s="14"/>
      <c r="O256" s="14"/>
      <c r="P256" s="14"/>
      <c r="Q256" s="14"/>
      <c r="R256" s="14"/>
      <c r="S256" s="14"/>
      <c r="T256" s="14"/>
      <c r="U256" s="14"/>
    </row>
    <row r="257" spans="4:21" s="15" customFormat="1" x14ac:dyDescent="0.3">
      <c r="D257" s="7" t="s">
        <v>7</v>
      </c>
      <c r="E257" s="16">
        <v>2023</v>
      </c>
      <c r="F257" s="142">
        <f>F256-'Area 2010_34'!$E$12*$AE$14</f>
        <v>20.398440075556955</v>
      </c>
      <c r="G257" s="142">
        <f>G256-'Area 2010_34'!$F$12*$AE$26</f>
        <v>8.7649995055123888</v>
      </c>
      <c r="H257" s="15" t="s">
        <v>88</v>
      </c>
      <c r="I257" s="111" t="s">
        <v>50</v>
      </c>
      <c r="J257" s="112" t="s">
        <v>51</v>
      </c>
      <c r="M257" s="14"/>
      <c r="N257" s="14"/>
      <c r="O257" s="14"/>
      <c r="P257" s="14"/>
      <c r="Q257" s="14"/>
      <c r="R257" s="14"/>
      <c r="S257" s="14"/>
      <c r="T257" s="14"/>
      <c r="U257" s="14"/>
    </row>
    <row r="258" spans="4:21" s="15" customFormat="1" x14ac:dyDescent="0.3">
      <c r="D258" s="7" t="s">
        <v>7</v>
      </c>
      <c r="E258" s="16">
        <v>2024</v>
      </c>
      <c r="F258" s="142">
        <f>F257-'Area 2010_34'!$E$12*$AE$14</f>
        <v>20.345785351562228</v>
      </c>
      <c r="G258" s="142">
        <f>G257-'Area 2010_34'!$F$12*$AE$26</f>
        <v>8.7422332730305392</v>
      </c>
      <c r="H258" s="15" t="s">
        <v>88</v>
      </c>
      <c r="I258" s="111" t="s">
        <v>50</v>
      </c>
      <c r="J258" s="112" t="s">
        <v>51</v>
      </c>
      <c r="M258" s="14"/>
      <c r="N258" s="14"/>
      <c r="O258" s="14"/>
      <c r="P258" s="14"/>
      <c r="Q258" s="14"/>
      <c r="R258" s="14"/>
      <c r="S258" s="14"/>
      <c r="T258" s="14"/>
      <c r="U258" s="14"/>
    </row>
    <row r="259" spans="4:21" s="15" customFormat="1" x14ac:dyDescent="0.3">
      <c r="D259" s="7" t="s">
        <v>7</v>
      </c>
      <c r="E259" s="16">
        <v>2025</v>
      </c>
      <c r="F259" s="142">
        <f>F258-'Area 2010_34'!$E$12*$AE$14</f>
        <v>20.2931306275675</v>
      </c>
      <c r="G259" s="142">
        <f>G258-'Area 2010_34'!$F$12*$AE$26</f>
        <v>8.7194670405486896</v>
      </c>
      <c r="H259" s="15" t="s">
        <v>88</v>
      </c>
      <c r="I259" s="111" t="s">
        <v>50</v>
      </c>
      <c r="J259" s="112" t="s">
        <v>51</v>
      </c>
      <c r="M259" s="14"/>
      <c r="N259" s="14"/>
      <c r="O259" s="14"/>
      <c r="P259" s="14"/>
      <c r="Q259" s="14"/>
      <c r="R259" s="14"/>
      <c r="S259" s="14"/>
      <c r="T259" s="14"/>
      <c r="U259" s="14"/>
    </row>
    <row r="260" spans="4:21" s="15" customFormat="1" x14ac:dyDescent="0.3">
      <c r="D260" s="7" t="s">
        <v>7</v>
      </c>
      <c r="E260" s="16">
        <v>2026</v>
      </c>
      <c r="F260" s="142">
        <f>F259-'Area 2010_34'!$E$12*$AF$14</f>
        <v>20.240475903572772</v>
      </c>
      <c r="G260" s="142">
        <f>G259-'Area 2010_34'!$F$12*$AF$26</f>
        <v>8.69670080806684</v>
      </c>
      <c r="H260" s="15" t="s">
        <v>88</v>
      </c>
      <c r="I260" s="111" t="s">
        <v>50</v>
      </c>
      <c r="J260" s="112" t="s">
        <v>51</v>
      </c>
      <c r="M260" s="14"/>
      <c r="N260" s="14"/>
      <c r="O260" s="14"/>
      <c r="P260" s="14"/>
      <c r="Q260" s="14"/>
      <c r="R260" s="14"/>
      <c r="S260" s="14"/>
      <c r="T260" s="14"/>
      <c r="U260" s="14"/>
    </row>
    <row r="261" spans="4:21" s="15" customFormat="1" x14ac:dyDescent="0.3">
      <c r="D261" s="7" t="s">
        <v>7</v>
      </c>
      <c r="E261" s="16">
        <v>2027</v>
      </c>
      <c r="F261" s="142">
        <f>F260-'Area 2010_34'!$E$12*$AF$14</f>
        <v>20.187821179578044</v>
      </c>
      <c r="G261" s="142">
        <f>G260-'Area 2010_34'!$F$12*$AF$26</f>
        <v>8.6739345755849904</v>
      </c>
      <c r="H261" s="15" t="s">
        <v>88</v>
      </c>
      <c r="I261" s="111" t="s">
        <v>50</v>
      </c>
      <c r="J261" s="112" t="s">
        <v>51</v>
      </c>
      <c r="M261" s="14"/>
      <c r="N261" s="14"/>
      <c r="O261" s="14"/>
      <c r="P261" s="14"/>
      <c r="Q261" s="14"/>
      <c r="R261" s="14"/>
      <c r="S261" s="14"/>
      <c r="T261" s="14"/>
      <c r="U261" s="14"/>
    </row>
    <row r="262" spans="4:21" s="15" customFormat="1" x14ac:dyDescent="0.3">
      <c r="D262" s="7" t="s">
        <v>7</v>
      </c>
      <c r="E262" s="16">
        <v>2028</v>
      </c>
      <c r="F262" s="142">
        <f>F261-'Area 2010_34'!$E$12*$AF$14</f>
        <v>20.135166455583317</v>
      </c>
      <c r="G262" s="142">
        <f>G261-'Area 2010_34'!$F$12*$AF$26</f>
        <v>8.6511683431031408</v>
      </c>
      <c r="H262" s="15" t="s">
        <v>88</v>
      </c>
      <c r="I262" s="111" t="s">
        <v>50</v>
      </c>
      <c r="J262" s="112" t="s">
        <v>51</v>
      </c>
      <c r="M262" s="14"/>
      <c r="N262" s="14"/>
      <c r="O262" s="14"/>
      <c r="P262" s="14"/>
      <c r="Q262" s="14"/>
      <c r="R262" s="14"/>
      <c r="S262" s="14"/>
      <c r="T262" s="14"/>
      <c r="U262" s="14"/>
    </row>
    <row r="263" spans="4:21" s="15" customFormat="1" x14ac:dyDescent="0.3">
      <c r="D263" s="7" t="s">
        <v>7</v>
      </c>
      <c r="E263" s="16">
        <v>2029</v>
      </c>
      <c r="F263" s="142">
        <f>F262-'Area 2010_34'!$E$12*$AF$14</f>
        <v>20.082511731588589</v>
      </c>
      <c r="G263" s="142">
        <f>G262-'Area 2010_34'!$F$12*$AF$26</f>
        <v>8.6284021106212911</v>
      </c>
      <c r="H263" s="15" t="s">
        <v>88</v>
      </c>
      <c r="I263" s="111" t="s">
        <v>50</v>
      </c>
      <c r="J263" s="112" t="s">
        <v>51</v>
      </c>
      <c r="M263" s="14"/>
      <c r="N263" s="14"/>
      <c r="O263" s="14"/>
      <c r="P263" s="14"/>
      <c r="Q263" s="14"/>
      <c r="R263" s="14"/>
      <c r="S263" s="14"/>
      <c r="T263" s="14"/>
      <c r="U263" s="14"/>
    </row>
    <row r="264" spans="4:21" s="15" customFormat="1" x14ac:dyDescent="0.3">
      <c r="D264" s="7" t="s">
        <v>7</v>
      </c>
      <c r="E264" s="16">
        <v>2030</v>
      </c>
      <c r="F264" s="142">
        <f>F263-'Area 2010_34'!$E$12*$AF$14</f>
        <v>20.029857007593861</v>
      </c>
      <c r="G264" s="142">
        <f>G263-'Area 2010_34'!$F$12*$AF$26</f>
        <v>8.6056358781394415</v>
      </c>
      <c r="H264" s="15" t="s">
        <v>88</v>
      </c>
      <c r="I264" s="111" t="s">
        <v>50</v>
      </c>
      <c r="J264" s="112" t="s">
        <v>51</v>
      </c>
      <c r="M264" s="14"/>
      <c r="N264" s="14"/>
      <c r="O264" s="14"/>
      <c r="P264" s="14"/>
      <c r="Q264" s="14"/>
      <c r="R264" s="14"/>
      <c r="S264" s="14"/>
      <c r="T264" s="14"/>
      <c r="U264" s="14"/>
    </row>
    <row r="265" spans="4:21" s="15" customFormat="1" x14ac:dyDescent="0.3">
      <c r="D265" s="7" t="s">
        <v>7</v>
      </c>
      <c r="E265" s="16">
        <v>2031</v>
      </c>
      <c r="F265" s="142">
        <f>F264-'Area 2010_34'!$E$12*$AG$14</f>
        <v>19.977202283599134</v>
      </c>
      <c r="G265" s="142">
        <f>G264-'Area 2010_34'!$F$12*$AG$26</f>
        <v>8.5828696456575919</v>
      </c>
      <c r="H265" s="15" t="s">
        <v>88</v>
      </c>
      <c r="I265" s="111" t="s">
        <v>50</v>
      </c>
      <c r="J265" s="112" t="s">
        <v>51</v>
      </c>
      <c r="M265" s="14"/>
      <c r="N265" s="14"/>
      <c r="O265" s="14"/>
      <c r="P265" s="14"/>
      <c r="Q265" s="14"/>
      <c r="R265" s="14"/>
      <c r="S265" s="14"/>
      <c r="T265" s="14"/>
      <c r="U265" s="14"/>
    </row>
    <row r="266" spans="4:21" s="15" customFormat="1" x14ac:dyDescent="0.3">
      <c r="D266" s="7" t="s">
        <v>7</v>
      </c>
      <c r="E266" s="16">
        <v>2032</v>
      </c>
      <c r="F266" s="142">
        <f>F265-'Area 2010_34'!$E$12*$AG$14</f>
        <v>19.924547559604406</v>
      </c>
      <c r="G266" s="142">
        <f>G265-'Area 2010_34'!$F$12*$AG$26</f>
        <v>8.5601034131757423</v>
      </c>
      <c r="H266" s="15" t="s">
        <v>88</v>
      </c>
      <c r="I266" s="111" t="s">
        <v>50</v>
      </c>
      <c r="J266" s="112" t="s">
        <v>51</v>
      </c>
      <c r="M266" s="14"/>
      <c r="N266" s="14"/>
      <c r="O266" s="14"/>
      <c r="P266" s="14"/>
      <c r="Q266" s="14"/>
      <c r="R266" s="14"/>
      <c r="S266" s="14"/>
      <c r="T266" s="14"/>
      <c r="U266" s="14"/>
    </row>
    <row r="267" spans="4:21" s="15" customFormat="1" x14ac:dyDescent="0.3">
      <c r="D267" s="7" t="s">
        <v>7</v>
      </c>
      <c r="E267" s="16">
        <v>2033</v>
      </c>
      <c r="F267" s="142">
        <f>F266-'Area 2010_34'!$E$12*$AG$14</f>
        <v>19.871892835609678</v>
      </c>
      <c r="G267" s="142">
        <f>G266-'Area 2010_34'!$F$12*$AG$26</f>
        <v>8.5373371806938927</v>
      </c>
      <c r="H267" s="15" t="s">
        <v>88</v>
      </c>
      <c r="I267" s="111" t="s">
        <v>50</v>
      </c>
      <c r="J267" s="112" t="s">
        <v>51</v>
      </c>
      <c r="M267" s="14"/>
      <c r="N267" s="14"/>
      <c r="O267" s="14"/>
      <c r="P267" s="14"/>
      <c r="Q267" s="14"/>
      <c r="R267" s="14"/>
      <c r="S267" s="14"/>
      <c r="T267" s="14"/>
      <c r="U267" s="14"/>
    </row>
    <row r="268" spans="4:21" s="15" customFormat="1" x14ac:dyDescent="0.3">
      <c r="D268" s="7" t="s">
        <v>7</v>
      </c>
      <c r="E268" s="16">
        <v>2034</v>
      </c>
      <c r="F268" s="142">
        <f>F267-'Area 2010_34'!$E$12*$AG$14</f>
        <v>19.819238111614951</v>
      </c>
      <c r="G268" s="142">
        <f>G267-'Area 2010_34'!$F$12*$AG$26</f>
        <v>8.5145709482120431</v>
      </c>
      <c r="H268" s="15" t="s">
        <v>88</v>
      </c>
      <c r="I268" s="111" t="s">
        <v>50</v>
      </c>
      <c r="J268" s="112" t="s">
        <v>51</v>
      </c>
      <c r="M268" s="14"/>
      <c r="N268" s="14"/>
      <c r="O268" s="14"/>
      <c r="P268" s="14"/>
      <c r="Q268" s="14"/>
      <c r="R268" s="14"/>
      <c r="S268" s="14"/>
      <c r="T268" s="14"/>
      <c r="U268" s="14"/>
    </row>
    <row r="269" spans="4:21" s="15" customFormat="1" x14ac:dyDescent="0.3">
      <c r="D269" s="7" t="s">
        <v>7</v>
      </c>
      <c r="E269" s="16">
        <v>2035</v>
      </c>
      <c r="F269" s="142">
        <f>F268-'Area 2010_34'!$E$12*$AG$14</f>
        <v>19.766583387620223</v>
      </c>
      <c r="G269" s="142">
        <f>G268-'Area 2010_34'!$F$12*$AG$26</f>
        <v>8.4918047157301935</v>
      </c>
      <c r="H269" s="15" t="s">
        <v>88</v>
      </c>
      <c r="I269" s="111" t="s">
        <v>50</v>
      </c>
      <c r="J269" s="112" t="s">
        <v>51</v>
      </c>
      <c r="M269" s="14"/>
      <c r="N269" s="14"/>
      <c r="O269" s="14"/>
      <c r="P269" s="14"/>
      <c r="Q269" s="14"/>
      <c r="R269" s="14"/>
      <c r="S269" s="14"/>
      <c r="T269" s="14"/>
      <c r="U269" s="14"/>
    </row>
    <row r="270" spans="4:21" s="15" customFormat="1" x14ac:dyDescent="0.3">
      <c r="D270" s="7" t="s">
        <v>7</v>
      </c>
      <c r="E270" s="16">
        <v>2036</v>
      </c>
      <c r="F270" s="142">
        <f>F269-'Area 2010_34'!$E$12*$AH$14</f>
        <v>19.713928663625495</v>
      </c>
      <c r="G270" s="142">
        <f>G269-'Area 2010_34'!$F$12*$AH$26</f>
        <v>8.4690384832483439</v>
      </c>
      <c r="H270" s="15" t="s">
        <v>88</v>
      </c>
      <c r="I270" s="111" t="s">
        <v>50</v>
      </c>
      <c r="J270" s="112" t="s">
        <v>51</v>
      </c>
      <c r="M270" s="14"/>
      <c r="N270" s="14"/>
      <c r="O270" s="14"/>
      <c r="P270" s="14"/>
      <c r="Q270" s="14"/>
      <c r="R270" s="14"/>
      <c r="S270" s="14"/>
      <c r="T270" s="14"/>
      <c r="U270" s="14"/>
    </row>
    <row r="271" spans="4:21" s="15" customFormat="1" x14ac:dyDescent="0.3">
      <c r="D271" s="7" t="s">
        <v>7</v>
      </c>
      <c r="E271" s="16">
        <v>2037</v>
      </c>
      <c r="F271" s="142">
        <f>F270-'Area 2010_34'!$E$12*$AH$14</f>
        <v>19.661273939630767</v>
      </c>
      <c r="G271" s="142">
        <f>G270-'Area 2010_34'!$F$12*$AH$26</f>
        <v>8.4462722507664942</v>
      </c>
      <c r="H271" s="15" t="s">
        <v>88</v>
      </c>
      <c r="I271" s="111" t="s">
        <v>50</v>
      </c>
      <c r="J271" s="112" t="s">
        <v>51</v>
      </c>
      <c r="M271" s="14"/>
      <c r="N271" s="14"/>
      <c r="O271" s="14"/>
      <c r="P271" s="14"/>
      <c r="Q271" s="14"/>
      <c r="R271" s="14"/>
      <c r="S271" s="14"/>
      <c r="T271" s="14"/>
      <c r="U271" s="14"/>
    </row>
    <row r="272" spans="4:21" s="15" customFormat="1" x14ac:dyDescent="0.3">
      <c r="D272" s="7" t="s">
        <v>7</v>
      </c>
      <c r="E272" s="16">
        <v>2038</v>
      </c>
      <c r="F272" s="142">
        <f>F271-'Area 2010_34'!$E$12*$AH$14</f>
        <v>19.60861921563604</v>
      </c>
      <c r="G272" s="142">
        <f>G271-'Area 2010_34'!$F$12*$AH$26</f>
        <v>8.4235060182846446</v>
      </c>
      <c r="H272" s="15" t="s">
        <v>88</v>
      </c>
      <c r="I272" s="111" t="s">
        <v>50</v>
      </c>
      <c r="J272" s="112" t="s">
        <v>51</v>
      </c>
      <c r="M272" s="14"/>
      <c r="N272" s="14"/>
      <c r="O272" s="14"/>
      <c r="P272" s="14"/>
      <c r="Q272" s="14"/>
      <c r="R272" s="14"/>
      <c r="S272" s="14"/>
      <c r="T272" s="14"/>
      <c r="U272" s="14"/>
    </row>
    <row r="273" spans="4:21" s="15" customFormat="1" x14ac:dyDescent="0.3">
      <c r="D273" s="7" t="s">
        <v>7</v>
      </c>
      <c r="E273" s="16">
        <v>2039</v>
      </c>
      <c r="F273" s="142">
        <f>F272-'Area 2010_34'!$E$12*$AH$14</f>
        <v>19.555964491641312</v>
      </c>
      <c r="G273" s="142">
        <f>G272-'Area 2010_34'!$F$12*$AH$26</f>
        <v>8.400739785802795</v>
      </c>
      <c r="H273" s="15" t="s">
        <v>88</v>
      </c>
      <c r="I273" s="111" t="s">
        <v>50</v>
      </c>
      <c r="J273" s="112" t="s">
        <v>51</v>
      </c>
      <c r="M273" s="14"/>
      <c r="N273" s="14"/>
      <c r="O273" s="14"/>
      <c r="P273" s="14"/>
      <c r="Q273" s="14"/>
      <c r="R273" s="14"/>
      <c r="S273" s="14"/>
      <c r="T273" s="14"/>
      <c r="U273" s="14"/>
    </row>
    <row r="274" spans="4:21" s="15" customFormat="1" x14ac:dyDescent="0.3">
      <c r="D274" s="7" t="s">
        <v>7</v>
      </c>
      <c r="E274" s="16">
        <v>2040</v>
      </c>
      <c r="F274" s="142">
        <f>F273-'Area 2010_34'!$E$12*$AH$14</f>
        <v>19.503309767646584</v>
      </c>
      <c r="G274" s="142">
        <f>G273-'Area 2010_34'!$F$12*$AH$26</f>
        <v>8.3779735533209454</v>
      </c>
      <c r="H274" s="15" t="s">
        <v>88</v>
      </c>
      <c r="I274" s="111" t="s">
        <v>50</v>
      </c>
      <c r="J274" s="112" t="s">
        <v>51</v>
      </c>
      <c r="M274" s="14"/>
      <c r="N274" s="14"/>
      <c r="O274" s="14"/>
      <c r="P274" s="14"/>
      <c r="Q274" s="14"/>
      <c r="R274" s="14"/>
      <c r="S274" s="14"/>
      <c r="T274" s="14"/>
      <c r="U274" s="14"/>
    </row>
    <row r="275" spans="4:21" s="15" customFormat="1" x14ac:dyDescent="0.3">
      <c r="D275" s="7" t="s">
        <v>7</v>
      </c>
      <c r="E275" s="16">
        <v>2041</v>
      </c>
      <c r="F275" s="142">
        <f>F274-'Area 2010_34'!$E$12*$AH$14</f>
        <v>19.450655043651857</v>
      </c>
      <c r="G275" s="142">
        <f>G274-'Area 2010_34'!$F$12*$AH$26</f>
        <v>8.3552073208390958</v>
      </c>
      <c r="H275" s="15" t="s">
        <v>88</v>
      </c>
      <c r="I275" s="111" t="s">
        <v>50</v>
      </c>
      <c r="J275" s="112" t="s">
        <v>51</v>
      </c>
      <c r="M275" s="14"/>
      <c r="N275" s="14"/>
      <c r="O275" s="14"/>
      <c r="P275" s="14"/>
      <c r="Q275" s="14"/>
      <c r="R275" s="14"/>
      <c r="S275" s="14"/>
      <c r="T275" s="14"/>
      <c r="U275" s="14"/>
    </row>
    <row r="276" spans="4:21" s="15" customFormat="1" x14ac:dyDescent="0.3">
      <c r="D276" s="7" t="s">
        <v>7</v>
      </c>
      <c r="E276" s="16">
        <v>2042</v>
      </c>
      <c r="F276" s="142">
        <f>F275-'Area 2010_34'!$E$12*$AH$14</f>
        <v>19.398000319657129</v>
      </c>
      <c r="G276" s="142">
        <f>G275-'Area 2010_34'!$F$12*$AH$26</f>
        <v>8.3324410883572462</v>
      </c>
      <c r="H276" s="15" t="s">
        <v>88</v>
      </c>
      <c r="I276" s="111" t="s">
        <v>50</v>
      </c>
      <c r="J276" s="112" t="s">
        <v>51</v>
      </c>
      <c r="M276" s="14"/>
      <c r="N276" s="14"/>
      <c r="O276" s="14"/>
      <c r="P276" s="14"/>
      <c r="Q276" s="14"/>
      <c r="R276" s="14"/>
      <c r="S276" s="14"/>
      <c r="T276" s="14"/>
      <c r="U276" s="14"/>
    </row>
    <row r="277" spans="4:21" s="15" customFormat="1" x14ac:dyDescent="0.3">
      <c r="D277" s="7" t="s">
        <v>7</v>
      </c>
      <c r="E277" s="16">
        <v>2043</v>
      </c>
      <c r="F277" s="142">
        <f>F276-'Area 2010_34'!$E$12*$AH$14</f>
        <v>19.345345595662401</v>
      </c>
      <c r="G277" s="142">
        <f>G276-'Area 2010_34'!$F$12*$AH$26</f>
        <v>8.3096748558753966</v>
      </c>
      <c r="H277" s="15" t="s">
        <v>88</v>
      </c>
      <c r="I277" s="111" t="s">
        <v>50</v>
      </c>
      <c r="J277" s="112" t="s">
        <v>51</v>
      </c>
      <c r="M277" s="14"/>
      <c r="N277" s="14"/>
      <c r="O277" s="14"/>
      <c r="P277" s="14"/>
      <c r="Q277" s="14"/>
      <c r="R277" s="14"/>
      <c r="S277" s="14"/>
      <c r="T277" s="14"/>
      <c r="U277" s="14"/>
    </row>
    <row r="278" spans="4:21" s="15" customFormat="1" x14ac:dyDescent="0.3">
      <c r="D278" s="7" t="s">
        <v>7</v>
      </c>
      <c r="E278" s="16">
        <v>2044</v>
      </c>
      <c r="F278" s="142">
        <f>F277-'Area 2010_34'!$E$12*$AH$14</f>
        <v>19.292690871667673</v>
      </c>
      <c r="G278" s="142">
        <f>G277-'Area 2010_34'!$F$12*$AH$26</f>
        <v>8.2869086233935469</v>
      </c>
      <c r="H278" s="15" t="s">
        <v>88</v>
      </c>
      <c r="I278" s="111" t="s">
        <v>50</v>
      </c>
      <c r="J278" s="112" t="s">
        <v>51</v>
      </c>
      <c r="M278" s="14"/>
      <c r="N278" s="14"/>
      <c r="O278" s="14"/>
      <c r="P278" s="14"/>
      <c r="Q278" s="14"/>
      <c r="R278" s="14"/>
      <c r="S278" s="14"/>
      <c r="T278" s="14"/>
      <c r="U278" s="14"/>
    </row>
    <row r="279" spans="4:21" s="15" customFormat="1" x14ac:dyDescent="0.3">
      <c r="D279" s="7" t="s">
        <v>7</v>
      </c>
      <c r="E279" s="16">
        <v>2045</v>
      </c>
      <c r="F279" s="142">
        <f>F278-'Area 2010_34'!$E$12*$AH$14</f>
        <v>19.240036147672946</v>
      </c>
      <c r="G279" s="142">
        <f>G278-'Area 2010_34'!$F$12*$AH$26</f>
        <v>8.2641423909116973</v>
      </c>
      <c r="H279" s="15" t="s">
        <v>88</v>
      </c>
      <c r="I279" s="111" t="s">
        <v>50</v>
      </c>
      <c r="J279" s="112" t="s">
        <v>51</v>
      </c>
      <c r="M279" s="14"/>
      <c r="N279" s="14"/>
      <c r="O279" s="14"/>
      <c r="P279" s="14"/>
      <c r="Q279" s="14"/>
      <c r="R279" s="14"/>
      <c r="S279" s="14"/>
      <c r="T279" s="14"/>
      <c r="U279" s="14"/>
    </row>
    <row r="280" spans="4:21" s="15" customFormat="1" x14ac:dyDescent="0.3">
      <c r="D280" s="7" t="s">
        <v>7</v>
      </c>
      <c r="E280" s="16">
        <v>2046</v>
      </c>
      <c r="F280" s="142">
        <f>F279-'Area 2010_34'!$E$12*$AH$14</f>
        <v>19.187381423678218</v>
      </c>
      <c r="G280" s="142">
        <f>G279-'Area 2010_34'!$F$12*$AH$26</f>
        <v>8.2413761584298477</v>
      </c>
      <c r="H280" s="15" t="s">
        <v>88</v>
      </c>
      <c r="I280" s="111" t="s">
        <v>50</v>
      </c>
      <c r="J280" s="112" t="s">
        <v>51</v>
      </c>
      <c r="M280" s="14"/>
      <c r="N280" s="14"/>
      <c r="O280" s="14"/>
      <c r="P280" s="14"/>
      <c r="Q280" s="14"/>
      <c r="R280" s="14"/>
      <c r="S280" s="14"/>
      <c r="T280" s="14"/>
      <c r="U280" s="14"/>
    </row>
    <row r="281" spans="4:21" s="15" customFormat="1" x14ac:dyDescent="0.3">
      <c r="D281" s="7" t="s">
        <v>7</v>
      </c>
      <c r="E281" s="16">
        <v>2047</v>
      </c>
      <c r="F281" s="142">
        <f>F280-'Area 2010_34'!$E$12*$AH$14</f>
        <v>19.13472669968349</v>
      </c>
      <c r="G281" s="142">
        <f>G280-'Area 2010_34'!$F$12*$AH$26</f>
        <v>8.2186099259479981</v>
      </c>
      <c r="H281" s="15" t="s">
        <v>88</v>
      </c>
      <c r="I281" s="111" t="s">
        <v>50</v>
      </c>
      <c r="J281" s="112" t="s">
        <v>51</v>
      </c>
      <c r="M281" s="14"/>
      <c r="N281" s="14"/>
      <c r="O281" s="14"/>
      <c r="P281" s="14"/>
      <c r="Q281" s="14"/>
      <c r="R281" s="14"/>
      <c r="S281" s="14"/>
      <c r="T281" s="14"/>
      <c r="U281" s="14"/>
    </row>
    <row r="282" spans="4:21" s="15" customFormat="1" x14ac:dyDescent="0.3">
      <c r="D282" s="7" t="s">
        <v>7</v>
      </c>
      <c r="E282" s="16">
        <v>2048</v>
      </c>
      <c r="F282" s="142">
        <f>F281-'Area 2010_34'!$E$12*$AH$14</f>
        <v>19.082071975688763</v>
      </c>
      <c r="G282" s="142">
        <f>G281-'Area 2010_34'!$F$12*$AH$26</f>
        <v>8.1958436934661485</v>
      </c>
      <c r="H282" s="15" t="s">
        <v>88</v>
      </c>
      <c r="I282" s="111" t="s">
        <v>50</v>
      </c>
      <c r="J282" s="112" t="s">
        <v>51</v>
      </c>
      <c r="M282" s="14"/>
      <c r="N282" s="14"/>
      <c r="O282" s="14"/>
      <c r="P282" s="14"/>
      <c r="Q282" s="14"/>
      <c r="R282" s="14"/>
      <c r="S282" s="14"/>
      <c r="T282" s="14"/>
      <c r="U282" s="14"/>
    </row>
    <row r="283" spans="4:21" s="15" customFormat="1" x14ac:dyDescent="0.3">
      <c r="D283" s="7" t="s">
        <v>7</v>
      </c>
      <c r="E283" s="16">
        <v>2049</v>
      </c>
      <c r="F283" s="142">
        <f>F282-'Area 2010_34'!$E$12*$AH$14</f>
        <v>19.029417251694035</v>
      </c>
      <c r="G283" s="142">
        <f>G282-'Area 2010_34'!$F$12*$AH$26</f>
        <v>8.1730774609842989</v>
      </c>
      <c r="H283" s="15" t="s">
        <v>88</v>
      </c>
      <c r="I283" s="111" t="s">
        <v>50</v>
      </c>
      <c r="J283" s="112" t="s">
        <v>51</v>
      </c>
      <c r="M283" s="14"/>
      <c r="N283" s="14"/>
      <c r="O283" s="14"/>
      <c r="P283" s="14"/>
      <c r="Q283" s="14"/>
      <c r="R283" s="14"/>
      <c r="S283" s="14"/>
      <c r="T283" s="14"/>
      <c r="U283" s="14"/>
    </row>
    <row r="284" spans="4:21" s="15" customFormat="1" x14ac:dyDescent="0.3">
      <c r="D284" s="7" t="s">
        <v>7</v>
      </c>
      <c r="E284" s="16">
        <v>2050</v>
      </c>
      <c r="F284" s="142">
        <f>F283-'Area 2010_34'!$E$12*$AH$14</f>
        <v>18.976762527699307</v>
      </c>
      <c r="G284" s="142">
        <f>G283-'Area 2010_34'!$F$12*$AH$26</f>
        <v>8.1503112285024493</v>
      </c>
      <c r="H284" s="15" t="s">
        <v>88</v>
      </c>
      <c r="I284" s="111" t="s">
        <v>50</v>
      </c>
      <c r="J284" s="112" t="s">
        <v>51</v>
      </c>
      <c r="M284" s="14"/>
      <c r="N284" s="14"/>
      <c r="O284" s="14"/>
      <c r="P284" s="14"/>
      <c r="Q284" s="14"/>
      <c r="R284" s="14"/>
      <c r="S284" s="14"/>
      <c r="T284" s="14"/>
      <c r="U284" s="14"/>
    </row>
    <row r="285" spans="4:21" s="15" customFormat="1" x14ac:dyDescent="0.3">
      <c r="D285" s="7" t="s">
        <v>7</v>
      </c>
      <c r="E285" s="16">
        <v>2011</v>
      </c>
      <c r="F285" s="142">
        <f>'Area 2010_34'!$E$13-'Area 2010_34'!$E$13*$AB$15</f>
        <v>9.5938422442427242</v>
      </c>
      <c r="G285" s="142">
        <f>'Area 2010_34'!$F$13-'Area 2010_34'!$F$13*$AB$27</f>
        <v>4.1430839132323793</v>
      </c>
      <c r="H285" s="15" t="s">
        <v>89</v>
      </c>
      <c r="I285" s="111" t="s">
        <v>50</v>
      </c>
      <c r="J285" s="112" t="s">
        <v>51</v>
      </c>
      <c r="M285" s="14"/>
      <c r="N285" s="14"/>
      <c r="O285" s="14"/>
      <c r="P285" s="14"/>
      <c r="Q285" s="14"/>
      <c r="R285" s="14"/>
      <c r="S285" s="14"/>
      <c r="T285" s="14"/>
      <c r="U285" s="14"/>
    </row>
    <row r="286" spans="4:21" s="15" customFormat="1" x14ac:dyDescent="0.3">
      <c r="D286" s="7" t="s">
        <v>7</v>
      </c>
      <c r="E286" s="16">
        <v>2012</v>
      </c>
      <c r="F286" s="142">
        <f>F285-'Area 2010_34'!$E$13*$AB$15</f>
        <v>9.5717255386581215</v>
      </c>
      <c r="G286" s="142">
        <f>G285-'Area 2010_34'!$F$13*$AB$27</f>
        <v>4.1285321884995012</v>
      </c>
      <c r="H286" s="15" t="s">
        <v>89</v>
      </c>
      <c r="I286" s="111" t="s">
        <v>50</v>
      </c>
      <c r="J286" s="112" t="s">
        <v>51</v>
      </c>
      <c r="M286" s="14"/>
      <c r="N286" s="14"/>
      <c r="O286" s="14"/>
      <c r="P286" s="14"/>
      <c r="Q286" s="14"/>
      <c r="R286" s="14"/>
      <c r="S286" s="14"/>
      <c r="T286" s="14"/>
      <c r="U286" s="14"/>
    </row>
    <row r="287" spans="4:21" s="15" customFormat="1" x14ac:dyDescent="0.3">
      <c r="D287" s="7" t="s">
        <v>7</v>
      </c>
      <c r="E287" s="16">
        <v>2013</v>
      </c>
      <c r="F287" s="142">
        <f>F286-'Area 2010_34'!$E$13*$AC$15</f>
        <v>9.5496088330735187</v>
      </c>
      <c r="G287" s="142">
        <f>G286-'Area 2010_34'!$F$13*$AC$27</f>
        <v>4.1139804637666231</v>
      </c>
      <c r="H287" s="15" t="s">
        <v>89</v>
      </c>
      <c r="I287" s="111" t="s">
        <v>50</v>
      </c>
      <c r="J287" s="112" t="s">
        <v>51</v>
      </c>
      <c r="M287" s="14"/>
      <c r="N287" s="14"/>
      <c r="O287" s="14"/>
      <c r="P287" s="14"/>
      <c r="Q287" s="14"/>
      <c r="R287" s="14"/>
      <c r="S287" s="14"/>
      <c r="T287" s="14"/>
      <c r="U287" s="14"/>
    </row>
    <row r="288" spans="4:21" s="15" customFormat="1" x14ac:dyDescent="0.3">
      <c r="D288" s="7" t="s">
        <v>7</v>
      </c>
      <c r="E288" s="16">
        <v>2014</v>
      </c>
      <c r="F288" s="142">
        <f>F287-'Area 2010_34'!$E$13*$AC$15</f>
        <v>9.5274921274889159</v>
      </c>
      <c r="G288" s="142">
        <f>G287-'Area 2010_34'!$F$13*$AC$27</f>
        <v>4.0994287390337449</v>
      </c>
      <c r="H288" s="15" t="s">
        <v>89</v>
      </c>
      <c r="I288" s="111" t="s">
        <v>50</v>
      </c>
      <c r="J288" s="112" t="s">
        <v>51</v>
      </c>
      <c r="M288" s="14"/>
      <c r="N288" s="14"/>
      <c r="O288" s="14"/>
      <c r="P288" s="14"/>
      <c r="Q288" s="14"/>
      <c r="R288" s="14"/>
      <c r="S288" s="14"/>
      <c r="T288" s="14"/>
      <c r="U288" s="14"/>
    </row>
    <row r="289" spans="4:21" s="15" customFormat="1" x14ac:dyDescent="0.3">
      <c r="D289" s="7" t="s">
        <v>7</v>
      </c>
      <c r="E289" s="16">
        <v>2015</v>
      </c>
      <c r="F289" s="142">
        <f>F288-'Area 2010_34'!$E$13*$AC$15</f>
        <v>9.5053754219043132</v>
      </c>
      <c r="G289" s="142">
        <f>G288-'Area 2010_34'!$F$13*$AC$27</f>
        <v>4.0848770143008668</v>
      </c>
      <c r="H289" s="15" t="s">
        <v>89</v>
      </c>
      <c r="I289" s="111" t="s">
        <v>50</v>
      </c>
      <c r="J289" s="112" t="s">
        <v>51</v>
      </c>
      <c r="M289" s="14"/>
      <c r="N289" s="14"/>
      <c r="O289" s="14"/>
      <c r="P289" s="14"/>
      <c r="Q289" s="14"/>
      <c r="R289" s="14"/>
      <c r="S289" s="14"/>
      <c r="T289" s="14"/>
      <c r="U289" s="14"/>
    </row>
    <row r="290" spans="4:21" s="15" customFormat="1" x14ac:dyDescent="0.3">
      <c r="D290" s="7" t="s">
        <v>7</v>
      </c>
      <c r="E290" s="16">
        <v>2016</v>
      </c>
      <c r="F290" s="142">
        <f>F289-'Area 2010_34'!$E$13*$AD$15</f>
        <v>9.4813355245297455</v>
      </c>
      <c r="G290" s="142">
        <f>G289-'Area 2010_34'!$F$13*$AD$27</f>
        <v>4.0744829252059533</v>
      </c>
      <c r="H290" s="15" t="s">
        <v>89</v>
      </c>
      <c r="I290" s="111" t="s">
        <v>50</v>
      </c>
      <c r="J290" s="112" t="s">
        <v>51</v>
      </c>
      <c r="M290" s="14"/>
      <c r="N290" s="14"/>
      <c r="O290" s="14"/>
      <c r="P290" s="14"/>
      <c r="Q290" s="14"/>
      <c r="R290" s="14"/>
      <c r="S290" s="14"/>
      <c r="T290" s="14"/>
      <c r="U290" s="14"/>
    </row>
    <row r="291" spans="4:21" s="15" customFormat="1" x14ac:dyDescent="0.3">
      <c r="D291" s="7" t="s">
        <v>7</v>
      </c>
      <c r="E291" s="16">
        <v>2017</v>
      </c>
      <c r="F291" s="142">
        <f>F290-'Area 2010_34'!$E$13*$AD$15</f>
        <v>9.4572956271551778</v>
      </c>
      <c r="G291" s="142">
        <f>G290-'Area 2010_34'!$F$13*$AD$27</f>
        <v>4.0640888361110399</v>
      </c>
      <c r="H291" s="15" t="s">
        <v>89</v>
      </c>
      <c r="I291" s="111" t="s">
        <v>50</v>
      </c>
      <c r="J291" s="112" t="s">
        <v>51</v>
      </c>
      <c r="M291" s="14"/>
      <c r="N291" s="14"/>
      <c r="O291" s="14"/>
      <c r="P291" s="14"/>
      <c r="Q291" s="14"/>
      <c r="R291" s="14"/>
      <c r="S291" s="14"/>
      <c r="T291" s="14"/>
      <c r="U291" s="14"/>
    </row>
    <row r="292" spans="4:21" s="15" customFormat="1" x14ac:dyDescent="0.3">
      <c r="D292" s="7" t="s">
        <v>7</v>
      </c>
      <c r="E292" s="16">
        <v>2018</v>
      </c>
      <c r="F292" s="142">
        <f>F291-'Area 2010_34'!$E$13*$AD$15</f>
        <v>9.4332557297806101</v>
      </c>
      <c r="G292" s="142">
        <f>G291-'Area 2010_34'!$F$13*$AD$27</f>
        <v>4.0536947470161264</v>
      </c>
      <c r="H292" s="15" t="s">
        <v>89</v>
      </c>
      <c r="I292" s="111" t="s">
        <v>50</v>
      </c>
      <c r="J292" s="112" t="s">
        <v>51</v>
      </c>
      <c r="M292" s="14"/>
      <c r="N292" s="14"/>
      <c r="O292" s="14"/>
      <c r="P292" s="14"/>
      <c r="Q292" s="14"/>
      <c r="R292" s="14"/>
      <c r="S292" s="14"/>
      <c r="T292" s="14"/>
      <c r="U292" s="14"/>
    </row>
    <row r="293" spans="4:21" s="15" customFormat="1" x14ac:dyDescent="0.3">
      <c r="D293" s="7" t="s">
        <v>7</v>
      </c>
      <c r="E293" s="16">
        <v>2019</v>
      </c>
      <c r="F293" s="142">
        <f>F292-'Area 2010_34'!$E$13*$AD$15</f>
        <v>9.4092158324060424</v>
      </c>
      <c r="G293" s="142">
        <f>G292-'Area 2010_34'!$F$13*$AD$27</f>
        <v>4.043300657921213</v>
      </c>
      <c r="H293" s="15" t="s">
        <v>89</v>
      </c>
      <c r="I293" s="111" t="s">
        <v>50</v>
      </c>
      <c r="J293" s="112" t="s">
        <v>51</v>
      </c>
      <c r="M293" s="14"/>
      <c r="N293" s="14"/>
      <c r="O293" s="14"/>
      <c r="P293" s="14"/>
      <c r="Q293" s="14"/>
      <c r="R293" s="14"/>
      <c r="S293" s="14"/>
      <c r="T293" s="14"/>
      <c r="U293" s="14"/>
    </row>
    <row r="294" spans="4:21" s="15" customFormat="1" x14ac:dyDescent="0.3">
      <c r="D294" s="7" t="s">
        <v>7</v>
      </c>
      <c r="E294" s="16">
        <v>2020</v>
      </c>
      <c r="F294" s="142">
        <f>F293-'Area 2010_34'!$E$13*$AD$15</f>
        <v>9.3851759350314747</v>
      </c>
      <c r="G294" s="142">
        <f>G293-'Area 2010_34'!$F$13*$AD$27</f>
        <v>4.0329065688262995</v>
      </c>
      <c r="H294" s="15" t="s">
        <v>89</v>
      </c>
      <c r="I294" s="111" t="s">
        <v>50</v>
      </c>
      <c r="J294" s="112" t="s">
        <v>51</v>
      </c>
      <c r="M294" s="14"/>
      <c r="N294" s="14"/>
      <c r="O294" s="14"/>
      <c r="P294" s="14"/>
      <c r="Q294" s="14"/>
      <c r="R294" s="14"/>
      <c r="S294" s="14"/>
      <c r="T294" s="14"/>
      <c r="U294" s="14"/>
    </row>
    <row r="295" spans="4:21" s="15" customFormat="1" x14ac:dyDescent="0.3">
      <c r="D295" s="7" t="s">
        <v>7</v>
      </c>
      <c r="E295" s="16">
        <v>2021</v>
      </c>
      <c r="F295" s="142">
        <f>F294-'Area 2010_34'!$E$13*$AE$15</f>
        <v>9.361136037656907</v>
      </c>
      <c r="G295" s="142">
        <f>G294-'Area 2010_34'!$F$13*$AE$27</f>
        <v>4.022512479731386</v>
      </c>
      <c r="H295" s="15" t="s">
        <v>89</v>
      </c>
      <c r="I295" s="111" t="s">
        <v>50</v>
      </c>
      <c r="J295" s="112" t="s">
        <v>51</v>
      </c>
      <c r="M295" s="14"/>
      <c r="N295" s="14"/>
      <c r="O295" s="14"/>
      <c r="P295" s="14"/>
      <c r="Q295" s="14"/>
      <c r="R295" s="14"/>
      <c r="S295" s="14"/>
      <c r="T295" s="14"/>
      <c r="U295" s="14"/>
    </row>
    <row r="296" spans="4:21" s="15" customFormat="1" x14ac:dyDescent="0.3">
      <c r="D296" s="7" t="s">
        <v>7</v>
      </c>
      <c r="E296" s="16">
        <v>2022</v>
      </c>
      <c r="F296" s="142">
        <f>F295-'Area 2010_34'!$E$13*$AE$15</f>
        <v>9.3370961402823394</v>
      </c>
      <c r="G296" s="142">
        <f>G295-'Area 2010_34'!$F$13*$AE$27</f>
        <v>4.0121183906364726</v>
      </c>
      <c r="H296" s="15" t="s">
        <v>89</v>
      </c>
      <c r="I296" s="111" t="s">
        <v>50</v>
      </c>
      <c r="J296" s="112" t="s">
        <v>51</v>
      </c>
      <c r="M296" s="14"/>
      <c r="N296" s="14"/>
      <c r="O296" s="14"/>
      <c r="P296" s="14"/>
      <c r="Q296" s="14"/>
      <c r="R296" s="14"/>
      <c r="S296" s="14"/>
      <c r="T296" s="14"/>
      <c r="U296" s="14"/>
    </row>
    <row r="297" spans="4:21" s="15" customFormat="1" x14ac:dyDescent="0.3">
      <c r="D297" s="7" t="s">
        <v>7</v>
      </c>
      <c r="E297" s="16">
        <v>2023</v>
      </c>
      <c r="F297" s="142">
        <f>F296-'Area 2010_34'!$E$13*$AE$15</f>
        <v>9.3130562429077717</v>
      </c>
      <c r="G297" s="142">
        <f>G296-'Area 2010_34'!$F$13*$AE$27</f>
        <v>4.0017243015415591</v>
      </c>
      <c r="H297" s="15" t="s">
        <v>89</v>
      </c>
      <c r="I297" s="111" t="s">
        <v>50</v>
      </c>
      <c r="J297" s="112" t="s">
        <v>51</v>
      </c>
      <c r="M297" s="14"/>
      <c r="N297" s="14"/>
      <c r="O297" s="14"/>
      <c r="P297" s="14"/>
      <c r="Q297" s="14"/>
      <c r="R297" s="14"/>
      <c r="S297" s="14"/>
      <c r="T297" s="14"/>
      <c r="U297" s="14"/>
    </row>
    <row r="298" spans="4:21" s="15" customFormat="1" x14ac:dyDescent="0.3">
      <c r="D298" s="7" t="s">
        <v>7</v>
      </c>
      <c r="E298" s="16">
        <v>2024</v>
      </c>
      <c r="F298" s="142">
        <f>F297-'Area 2010_34'!$E$13*$AE$15</f>
        <v>9.289016345533204</v>
      </c>
      <c r="G298" s="142">
        <f>G297-'Area 2010_34'!$F$13*$AE$27</f>
        <v>3.9913302124466461</v>
      </c>
      <c r="H298" s="15" t="s">
        <v>89</v>
      </c>
      <c r="I298" s="111" t="s">
        <v>50</v>
      </c>
      <c r="J298" s="112" t="s">
        <v>51</v>
      </c>
      <c r="M298" s="14"/>
      <c r="N298" s="14"/>
      <c r="O298" s="14"/>
      <c r="P298" s="14"/>
      <c r="Q298" s="14"/>
      <c r="R298" s="14"/>
      <c r="S298" s="14"/>
      <c r="T298" s="14"/>
      <c r="U298" s="14"/>
    </row>
    <row r="299" spans="4:21" s="15" customFormat="1" x14ac:dyDescent="0.3">
      <c r="D299" s="7" t="s">
        <v>7</v>
      </c>
      <c r="E299" s="16">
        <v>2025</v>
      </c>
      <c r="F299" s="142">
        <f>F298-'Area 2010_34'!$E$13*$AE$15</f>
        <v>9.2649764481586363</v>
      </c>
      <c r="G299" s="142">
        <f>G298-'Area 2010_34'!$F$13*$AE$27</f>
        <v>3.9809361233517331</v>
      </c>
      <c r="H299" s="15" t="s">
        <v>89</v>
      </c>
      <c r="I299" s="111" t="s">
        <v>50</v>
      </c>
      <c r="J299" s="112" t="s">
        <v>51</v>
      </c>
      <c r="M299" s="14"/>
      <c r="N299" s="14"/>
      <c r="O299" s="14"/>
      <c r="P299" s="14"/>
      <c r="Q299" s="14"/>
      <c r="R299" s="14"/>
      <c r="S299" s="14"/>
      <c r="T299" s="14"/>
      <c r="U299" s="14"/>
    </row>
    <row r="300" spans="4:21" s="15" customFormat="1" x14ac:dyDescent="0.3">
      <c r="D300" s="7" t="s">
        <v>7</v>
      </c>
      <c r="E300" s="16">
        <v>2026</v>
      </c>
      <c r="F300" s="142">
        <f>F299-'Area 2010_34'!$E$13*$AF$15</f>
        <v>9.2409365507840686</v>
      </c>
      <c r="G300" s="142">
        <f>G299-'Area 2010_34'!$F$13*$AF$27</f>
        <v>3.9705420342568201</v>
      </c>
      <c r="H300" s="15" t="s">
        <v>89</v>
      </c>
      <c r="I300" s="111" t="s">
        <v>50</v>
      </c>
      <c r="J300" s="112" t="s">
        <v>51</v>
      </c>
      <c r="M300" s="14"/>
      <c r="N300" s="14"/>
      <c r="O300" s="14"/>
      <c r="P300" s="14"/>
      <c r="Q300" s="14"/>
      <c r="R300" s="14"/>
      <c r="S300" s="14"/>
      <c r="T300" s="14"/>
      <c r="U300" s="14"/>
    </row>
    <row r="301" spans="4:21" s="15" customFormat="1" x14ac:dyDescent="0.3">
      <c r="D301" s="7" t="s">
        <v>7</v>
      </c>
      <c r="E301" s="16">
        <v>2027</v>
      </c>
      <c r="F301" s="142">
        <f>F300-'Area 2010_34'!$E$13*$AF$15</f>
        <v>9.2168966534095009</v>
      </c>
      <c r="G301" s="142">
        <f>G300-'Area 2010_34'!$F$13*$AF$27</f>
        <v>3.960147945161907</v>
      </c>
      <c r="H301" s="15" t="s">
        <v>89</v>
      </c>
      <c r="I301" s="111" t="s">
        <v>50</v>
      </c>
      <c r="J301" s="112" t="s">
        <v>51</v>
      </c>
      <c r="M301" s="14"/>
      <c r="N301" s="14"/>
      <c r="O301" s="14"/>
      <c r="P301" s="14"/>
      <c r="Q301" s="14"/>
      <c r="R301" s="14"/>
      <c r="S301" s="14"/>
      <c r="T301" s="14"/>
      <c r="U301" s="14"/>
    </row>
    <row r="302" spans="4:21" s="15" customFormat="1" x14ac:dyDescent="0.3">
      <c r="D302" s="7" t="s">
        <v>7</v>
      </c>
      <c r="E302" s="16">
        <v>2028</v>
      </c>
      <c r="F302" s="142">
        <f>F301-'Area 2010_34'!$E$13*$AF$15</f>
        <v>9.1928567560349332</v>
      </c>
      <c r="G302" s="142">
        <f>G301-'Area 2010_34'!$F$13*$AF$27</f>
        <v>3.949753856066994</v>
      </c>
      <c r="H302" s="15" t="s">
        <v>89</v>
      </c>
      <c r="I302" s="111" t="s">
        <v>50</v>
      </c>
      <c r="J302" s="112" t="s">
        <v>51</v>
      </c>
      <c r="M302" s="14"/>
      <c r="N302" s="14"/>
      <c r="O302" s="14"/>
      <c r="P302" s="14"/>
      <c r="Q302" s="14"/>
      <c r="R302" s="14"/>
      <c r="S302" s="14"/>
      <c r="T302" s="14"/>
      <c r="U302" s="14"/>
    </row>
    <row r="303" spans="4:21" s="15" customFormat="1" x14ac:dyDescent="0.3">
      <c r="D303" s="7" t="s">
        <v>7</v>
      </c>
      <c r="E303" s="16">
        <v>2029</v>
      </c>
      <c r="F303" s="142">
        <f>F302-'Area 2010_34'!$E$13*$AF$15</f>
        <v>9.1688168586603656</v>
      </c>
      <c r="G303" s="142">
        <f>G302-'Area 2010_34'!$F$13*$AF$27</f>
        <v>3.939359766972081</v>
      </c>
      <c r="H303" s="15" t="s">
        <v>89</v>
      </c>
      <c r="I303" s="111" t="s">
        <v>50</v>
      </c>
      <c r="J303" s="112" t="s">
        <v>51</v>
      </c>
      <c r="M303" s="14"/>
      <c r="N303" s="14"/>
      <c r="O303" s="14"/>
      <c r="P303" s="14"/>
      <c r="Q303" s="14"/>
      <c r="R303" s="14"/>
      <c r="S303" s="14"/>
      <c r="T303" s="14"/>
      <c r="U303" s="14"/>
    </row>
    <row r="304" spans="4:21" s="15" customFormat="1" x14ac:dyDescent="0.3">
      <c r="D304" s="7" t="s">
        <v>7</v>
      </c>
      <c r="E304" s="16">
        <v>2030</v>
      </c>
      <c r="F304" s="142">
        <f>F303-'Area 2010_34'!$E$13*$AF$15</f>
        <v>9.1447769612857979</v>
      </c>
      <c r="G304" s="142">
        <f>G303-'Area 2010_34'!$F$13*$AF$27</f>
        <v>3.928965677877168</v>
      </c>
      <c r="H304" s="15" t="s">
        <v>89</v>
      </c>
      <c r="I304" s="111" t="s">
        <v>50</v>
      </c>
      <c r="J304" s="112" t="s">
        <v>51</v>
      </c>
      <c r="M304" s="14"/>
      <c r="N304" s="14"/>
      <c r="O304" s="14"/>
      <c r="P304" s="14"/>
      <c r="Q304" s="14"/>
      <c r="R304" s="14"/>
      <c r="S304" s="14"/>
      <c r="T304" s="14"/>
      <c r="U304" s="14"/>
    </row>
    <row r="305" spans="4:21" s="15" customFormat="1" x14ac:dyDescent="0.3">
      <c r="D305" s="7" t="s">
        <v>7</v>
      </c>
      <c r="E305" s="16">
        <v>2031</v>
      </c>
      <c r="F305" s="142">
        <f>F304-'Area 2010_34'!$E$13*$AG$15</f>
        <v>9.1207370639112302</v>
      </c>
      <c r="G305" s="142">
        <f>G304-'Area 2010_34'!$F$13*$AG$27</f>
        <v>3.918571588782255</v>
      </c>
      <c r="H305" s="15" t="s">
        <v>89</v>
      </c>
      <c r="I305" s="111" t="s">
        <v>50</v>
      </c>
      <c r="J305" s="112" t="s">
        <v>51</v>
      </c>
      <c r="M305" s="14"/>
      <c r="N305" s="14"/>
      <c r="O305" s="14"/>
      <c r="P305" s="14"/>
      <c r="Q305" s="14"/>
      <c r="R305" s="14"/>
      <c r="S305" s="14"/>
      <c r="T305" s="14"/>
      <c r="U305" s="14"/>
    </row>
    <row r="306" spans="4:21" s="15" customFormat="1" x14ac:dyDescent="0.3">
      <c r="D306" s="7" t="s">
        <v>7</v>
      </c>
      <c r="E306" s="16">
        <v>2032</v>
      </c>
      <c r="F306" s="142">
        <f>F305-'Area 2010_34'!$E$13*$AG$15</f>
        <v>9.0966971665366625</v>
      </c>
      <c r="G306" s="142">
        <f>G305-'Area 2010_34'!$F$13*$AG$27</f>
        <v>3.908177499687342</v>
      </c>
      <c r="H306" s="15" t="s">
        <v>89</v>
      </c>
      <c r="I306" s="111" t="s">
        <v>50</v>
      </c>
      <c r="J306" s="112" t="s">
        <v>51</v>
      </c>
      <c r="M306" s="14"/>
      <c r="N306" s="14"/>
      <c r="O306" s="14"/>
      <c r="P306" s="14"/>
      <c r="Q306" s="14"/>
      <c r="R306" s="14"/>
      <c r="S306" s="14"/>
      <c r="T306" s="14"/>
      <c r="U306" s="14"/>
    </row>
    <row r="307" spans="4:21" s="15" customFormat="1" x14ac:dyDescent="0.3">
      <c r="D307" s="7" t="s">
        <v>7</v>
      </c>
      <c r="E307" s="16">
        <v>2033</v>
      </c>
      <c r="F307" s="142">
        <f>F306-'Area 2010_34'!$E$13*$AG$15</f>
        <v>9.0726572691620948</v>
      </c>
      <c r="G307" s="142">
        <f>G306-'Area 2010_34'!$F$13*$AG$27</f>
        <v>3.8977834105924289</v>
      </c>
      <c r="H307" s="15" t="s">
        <v>89</v>
      </c>
      <c r="I307" s="111" t="s">
        <v>50</v>
      </c>
      <c r="J307" s="112" t="s">
        <v>51</v>
      </c>
      <c r="M307" s="14"/>
      <c r="N307" s="14"/>
      <c r="O307" s="14"/>
      <c r="P307" s="14"/>
      <c r="Q307" s="14"/>
      <c r="R307" s="14"/>
      <c r="S307" s="14"/>
      <c r="T307" s="14"/>
      <c r="U307" s="14"/>
    </row>
    <row r="308" spans="4:21" s="15" customFormat="1" x14ac:dyDescent="0.3">
      <c r="D308" s="7" t="s">
        <v>7</v>
      </c>
      <c r="E308" s="16">
        <v>2034</v>
      </c>
      <c r="F308" s="142">
        <f>F307-'Area 2010_34'!$E$13*$AG$15</f>
        <v>9.0486173717875271</v>
      </c>
      <c r="G308" s="142">
        <f>G307-'Area 2010_34'!$F$13*$AG$27</f>
        <v>3.8873893214975159</v>
      </c>
      <c r="H308" s="15" t="s">
        <v>89</v>
      </c>
      <c r="I308" s="111" t="s">
        <v>50</v>
      </c>
      <c r="J308" s="112" t="s">
        <v>51</v>
      </c>
      <c r="M308" s="14"/>
      <c r="N308" s="14"/>
      <c r="O308" s="14"/>
      <c r="P308" s="14"/>
      <c r="Q308" s="14"/>
      <c r="R308" s="14"/>
      <c r="S308" s="14"/>
      <c r="T308" s="14"/>
      <c r="U308" s="14"/>
    </row>
    <row r="309" spans="4:21" s="15" customFormat="1" x14ac:dyDescent="0.3">
      <c r="D309" s="7" t="s">
        <v>7</v>
      </c>
      <c r="E309" s="16">
        <v>2035</v>
      </c>
      <c r="F309" s="142">
        <f>F308-'Area 2010_34'!$E$13*$AG$15</f>
        <v>9.0245774744129594</v>
      </c>
      <c r="G309" s="142">
        <f>G308-'Area 2010_34'!$F$13*$AG$27</f>
        <v>3.8769952324026029</v>
      </c>
      <c r="H309" s="15" t="s">
        <v>89</v>
      </c>
      <c r="I309" s="111" t="s">
        <v>50</v>
      </c>
      <c r="J309" s="112" t="s">
        <v>51</v>
      </c>
      <c r="M309" s="14"/>
      <c r="N309" s="14"/>
      <c r="O309" s="14"/>
      <c r="P309" s="14"/>
      <c r="Q309" s="14"/>
      <c r="R309" s="14"/>
      <c r="S309" s="14"/>
      <c r="T309" s="14"/>
      <c r="U309" s="14"/>
    </row>
    <row r="310" spans="4:21" s="15" customFormat="1" x14ac:dyDescent="0.3">
      <c r="D310" s="7" t="s">
        <v>7</v>
      </c>
      <c r="E310" s="16">
        <v>2036</v>
      </c>
      <c r="F310" s="142">
        <f>F309-'Area 2010_34'!$E$13*$AH$15</f>
        <v>9.0005375770383917</v>
      </c>
      <c r="G310" s="142">
        <f>G309-'Area 2010_34'!$F$13*$AH$27</f>
        <v>3.8666011433076899</v>
      </c>
      <c r="H310" s="15" t="s">
        <v>89</v>
      </c>
      <c r="I310" s="111" t="s">
        <v>50</v>
      </c>
      <c r="J310" s="112" t="s">
        <v>51</v>
      </c>
      <c r="M310" s="14"/>
      <c r="N310" s="14"/>
      <c r="O310" s="14"/>
      <c r="P310" s="14"/>
      <c r="Q310" s="14"/>
      <c r="R310" s="14"/>
      <c r="S310" s="14"/>
      <c r="T310" s="14"/>
      <c r="U310" s="14"/>
    </row>
    <row r="311" spans="4:21" s="15" customFormat="1" x14ac:dyDescent="0.3">
      <c r="D311" s="7" t="s">
        <v>7</v>
      </c>
      <c r="E311" s="16">
        <v>2037</v>
      </c>
      <c r="F311" s="142">
        <f>F310-'Area 2010_34'!$E$13*$AH$15</f>
        <v>8.9764976796638241</v>
      </c>
      <c r="G311" s="142">
        <f>G310-'Area 2010_34'!$F$13*$AH$27</f>
        <v>3.8562070542127769</v>
      </c>
      <c r="H311" s="15" t="s">
        <v>89</v>
      </c>
      <c r="I311" s="111" t="s">
        <v>50</v>
      </c>
      <c r="J311" s="112" t="s">
        <v>51</v>
      </c>
      <c r="M311" s="14"/>
      <c r="N311" s="14"/>
      <c r="O311" s="14"/>
      <c r="P311" s="14"/>
      <c r="Q311" s="14"/>
      <c r="R311" s="14"/>
      <c r="S311" s="14"/>
      <c r="T311" s="14"/>
      <c r="U311" s="14"/>
    </row>
    <row r="312" spans="4:21" s="15" customFormat="1" x14ac:dyDescent="0.3">
      <c r="D312" s="7" t="s">
        <v>7</v>
      </c>
      <c r="E312" s="16">
        <v>2038</v>
      </c>
      <c r="F312" s="142">
        <f>F311-'Area 2010_34'!$E$13*$AH$15</f>
        <v>8.9524577822892564</v>
      </c>
      <c r="G312" s="142">
        <f>G311-'Area 2010_34'!$F$13*$AH$27</f>
        <v>3.8458129651178639</v>
      </c>
      <c r="H312" s="15" t="s">
        <v>89</v>
      </c>
      <c r="I312" s="111" t="s">
        <v>50</v>
      </c>
      <c r="J312" s="112" t="s">
        <v>51</v>
      </c>
      <c r="M312" s="14"/>
      <c r="N312" s="14"/>
      <c r="O312" s="14"/>
      <c r="P312" s="14"/>
      <c r="Q312" s="14"/>
      <c r="R312" s="14"/>
      <c r="S312" s="14"/>
      <c r="T312" s="14"/>
      <c r="U312" s="14"/>
    </row>
    <row r="313" spans="4:21" s="15" customFormat="1" x14ac:dyDescent="0.3">
      <c r="D313" s="7" t="s">
        <v>7</v>
      </c>
      <c r="E313" s="16">
        <v>2039</v>
      </c>
      <c r="F313" s="142">
        <f>F312-'Area 2010_34'!$E$13*$AH$15</f>
        <v>8.9284178849146887</v>
      </c>
      <c r="G313" s="142">
        <f>G312-'Area 2010_34'!$F$13*$AH$27</f>
        <v>3.8354188760229508</v>
      </c>
      <c r="H313" s="15" t="s">
        <v>89</v>
      </c>
      <c r="I313" s="111" t="s">
        <v>50</v>
      </c>
      <c r="J313" s="112" t="s">
        <v>51</v>
      </c>
      <c r="M313" s="14"/>
      <c r="N313" s="14"/>
      <c r="O313" s="14"/>
      <c r="P313" s="14"/>
      <c r="Q313" s="14"/>
      <c r="R313" s="14"/>
      <c r="S313" s="14"/>
      <c r="T313" s="14"/>
      <c r="U313" s="14"/>
    </row>
    <row r="314" spans="4:21" s="15" customFormat="1" x14ac:dyDescent="0.3">
      <c r="D314" s="7" t="s">
        <v>7</v>
      </c>
      <c r="E314" s="16">
        <v>2040</v>
      </c>
      <c r="F314" s="142">
        <f>F313-'Area 2010_34'!$E$13*$AH$15</f>
        <v>8.904377987540121</v>
      </c>
      <c r="G314" s="142">
        <f>G313-'Area 2010_34'!$F$13*$AH$27</f>
        <v>3.8250247869280378</v>
      </c>
      <c r="H314" s="15" t="s">
        <v>89</v>
      </c>
      <c r="I314" s="111" t="s">
        <v>50</v>
      </c>
      <c r="J314" s="112" t="s">
        <v>51</v>
      </c>
      <c r="M314" s="14"/>
      <c r="N314" s="14"/>
      <c r="O314" s="14"/>
      <c r="P314" s="14"/>
      <c r="Q314" s="14"/>
      <c r="R314" s="14"/>
      <c r="S314" s="14"/>
      <c r="T314" s="14"/>
      <c r="U314" s="14"/>
    </row>
    <row r="315" spans="4:21" s="15" customFormat="1" x14ac:dyDescent="0.3">
      <c r="D315" s="7" t="s">
        <v>7</v>
      </c>
      <c r="E315" s="16">
        <v>2041</v>
      </c>
      <c r="F315" s="142">
        <f>F314-'Area 2010_34'!$E$13*$AI$15</f>
        <v>8.8803380901655533</v>
      </c>
      <c r="G315" s="142">
        <f>G314-'Area 2010_34'!$F$13*$AI$27</f>
        <v>3.8146306978331248</v>
      </c>
      <c r="H315" s="15" t="s">
        <v>89</v>
      </c>
      <c r="I315" s="111" t="s">
        <v>50</v>
      </c>
      <c r="J315" s="112" t="s">
        <v>51</v>
      </c>
      <c r="M315" s="14"/>
      <c r="N315" s="14"/>
      <c r="O315" s="14"/>
      <c r="P315" s="14"/>
      <c r="Q315" s="14"/>
      <c r="R315" s="14"/>
      <c r="S315" s="14"/>
      <c r="T315" s="14"/>
      <c r="U315" s="14"/>
    </row>
    <row r="316" spans="4:21" s="15" customFormat="1" x14ac:dyDescent="0.3">
      <c r="D316" s="7" t="s">
        <v>7</v>
      </c>
      <c r="E316" s="16">
        <v>2042</v>
      </c>
      <c r="F316" s="142">
        <f>F315-'Area 2010_34'!$E$13*$AI$15</f>
        <v>8.8562981927909856</v>
      </c>
      <c r="G316" s="142">
        <f>G315-'Area 2010_34'!$F$13*$AI$27</f>
        <v>3.8042366087382118</v>
      </c>
      <c r="H316" s="15" t="s">
        <v>89</v>
      </c>
      <c r="I316" s="111" t="s">
        <v>50</v>
      </c>
      <c r="J316" s="112" t="s">
        <v>51</v>
      </c>
      <c r="M316" s="14"/>
      <c r="N316" s="14"/>
      <c r="O316" s="14"/>
      <c r="P316" s="14"/>
      <c r="Q316" s="14"/>
      <c r="R316" s="14"/>
      <c r="S316" s="14"/>
      <c r="T316" s="14"/>
      <c r="U316" s="14"/>
    </row>
    <row r="317" spans="4:21" s="15" customFormat="1" x14ac:dyDescent="0.3">
      <c r="D317" s="7" t="s">
        <v>7</v>
      </c>
      <c r="E317" s="16">
        <v>2043</v>
      </c>
      <c r="F317" s="142">
        <f>F316-'Area 2010_34'!$E$13*$AI$15</f>
        <v>8.8322582954164179</v>
      </c>
      <c r="G317" s="142">
        <f>G316-'Area 2010_34'!$F$13*$AI$27</f>
        <v>3.7938425196432988</v>
      </c>
      <c r="H317" s="15" t="s">
        <v>89</v>
      </c>
      <c r="I317" s="111" t="s">
        <v>50</v>
      </c>
      <c r="J317" s="112" t="s">
        <v>51</v>
      </c>
      <c r="M317" s="14"/>
      <c r="N317" s="14"/>
      <c r="O317" s="14"/>
      <c r="P317" s="14"/>
      <c r="Q317" s="14"/>
      <c r="R317" s="14"/>
      <c r="S317" s="14"/>
      <c r="T317" s="14"/>
      <c r="U317" s="14"/>
    </row>
    <row r="318" spans="4:21" s="15" customFormat="1" x14ac:dyDescent="0.3">
      <c r="D318" s="7" t="s">
        <v>7</v>
      </c>
      <c r="E318" s="16">
        <v>2044</v>
      </c>
      <c r="F318" s="142">
        <f>F317-'Area 2010_34'!$E$13*$AI$15</f>
        <v>8.8082183980418503</v>
      </c>
      <c r="G318" s="142">
        <f>G317-'Area 2010_34'!$F$13*$AI$27</f>
        <v>3.7834484305483858</v>
      </c>
      <c r="H318" s="15" t="s">
        <v>89</v>
      </c>
      <c r="I318" s="111" t="s">
        <v>50</v>
      </c>
      <c r="J318" s="112" t="s">
        <v>51</v>
      </c>
      <c r="M318" s="14"/>
      <c r="N318" s="14"/>
      <c r="O318" s="14"/>
      <c r="P318" s="14"/>
      <c r="Q318" s="14"/>
      <c r="R318" s="14"/>
      <c r="S318" s="14"/>
      <c r="T318" s="14"/>
      <c r="U318" s="14"/>
    </row>
    <row r="319" spans="4:21" s="15" customFormat="1" x14ac:dyDescent="0.3">
      <c r="D319" s="7" t="s">
        <v>7</v>
      </c>
      <c r="E319" s="16">
        <v>2045</v>
      </c>
      <c r="F319" s="142">
        <f>F318-'Area 2010_34'!$E$13*$AI$15</f>
        <v>8.7841785006672826</v>
      </c>
      <c r="G319" s="142">
        <f>G318-'Area 2010_34'!$F$13*$AI$27</f>
        <v>3.7730543414534727</v>
      </c>
      <c r="H319" s="15" t="s">
        <v>89</v>
      </c>
      <c r="I319" s="111" t="s">
        <v>50</v>
      </c>
      <c r="J319" s="112" t="s">
        <v>51</v>
      </c>
      <c r="M319" s="14"/>
      <c r="N319" s="14"/>
      <c r="O319" s="14"/>
      <c r="P319" s="14"/>
      <c r="Q319" s="14"/>
      <c r="R319" s="14"/>
      <c r="S319" s="14"/>
      <c r="T319" s="14"/>
      <c r="U319" s="14"/>
    </row>
    <row r="320" spans="4:21" s="15" customFormat="1" x14ac:dyDescent="0.3">
      <c r="D320" s="7" t="s">
        <v>7</v>
      </c>
      <c r="E320" s="16">
        <v>2046</v>
      </c>
      <c r="F320" s="142">
        <f>F319-'Area 2010_34'!$E$13*$AJ$15</f>
        <v>8.7601386032927149</v>
      </c>
      <c r="G320" s="142">
        <f>G319-'Area 2010_34'!$F$13*$AJ$27</f>
        <v>3.7626602523585597</v>
      </c>
      <c r="H320" s="15" t="s">
        <v>89</v>
      </c>
      <c r="I320" s="111" t="s">
        <v>50</v>
      </c>
      <c r="J320" s="112" t="s">
        <v>51</v>
      </c>
      <c r="M320" s="14"/>
      <c r="N320" s="14"/>
      <c r="O320" s="14"/>
      <c r="P320" s="14"/>
      <c r="Q320" s="14"/>
      <c r="R320" s="14"/>
      <c r="S320" s="14"/>
      <c r="T320" s="14"/>
      <c r="U320" s="14"/>
    </row>
    <row r="321" spans="4:21" s="15" customFormat="1" x14ac:dyDescent="0.3">
      <c r="D321" s="7" t="s">
        <v>7</v>
      </c>
      <c r="E321" s="16">
        <v>2047</v>
      </c>
      <c r="F321" s="142">
        <f>F320-'Area 2010_34'!$E$13*$AJ$15</f>
        <v>8.7360987059181472</v>
      </c>
      <c r="G321" s="142">
        <f>G320-'Area 2010_34'!$F$13*$AJ$27</f>
        <v>3.7522661632636467</v>
      </c>
      <c r="H321" s="15" t="s">
        <v>89</v>
      </c>
      <c r="I321" s="111" t="s">
        <v>50</v>
      </c>
      <c r="J321" s="112" t="s">
        <v>51</v>
      </c>
      <c r="M321" s="14"/>
      <c r="N321" s="14"/>
      <c r="O321" s="14"/>
      <c r="P321" s="14"/>
      <c r="Q321" s="14"/>
      <c r="R321" s="14"/>
      <c r="S321" s="14"/>
      <c r="T321" s="14"/>
      <c r="U321" s="14"/>
    </row>
    <row r="322" spans="4:21" s="15" customFormat="1" x14ac:dyDescent="0.3">
      <c r="D322" s="7" t="s">
        <v>7</v>
      </c>
      <c r="E322" s="16">
        <v>2048</v>
      </c>
      <c r="F322" s="142">
        <f>F321-'Area 2010_34'!$E$13*$AJ$15</f>
        <v>8.7120588085435795</v>
      </c>
      <c r="G322" s="142">
        <f>G321-'Area 2010_34'!$F$13*$AJ$27</f>
        <v>3.7418720741687337</v>
      </c>
      <c r="H322" s="15" t="s">
        <v>89</v>
      </c>
      <c r="I322" s="111" t="s">
        <v>50</v>
      </c>
      <c r="J322" s="112" t="s">
        <v>51</v>
      </c>
      <c r="M322" s="14"/>
      <c r="N322" s="14"/>
      <c r="O322" s="14"/>
      <c r="P322" s="14"/>
      <c r="Q322" s="14"/>
      <c r="R322" s="14"/>
      <c r="S322" s="14"/>
      <c r="T322" s="14"/>
      <c r="U322" s="14"/>
    </row>
    <row r="323" spans="4:21" s="15" customFormat="1" x14ac:dyDescent="0.3">
      <c r="D323" s="7" t="s">
        <v>7</v>
      </c>
      <c r="E323" s="16">
        <v>2049</v>
      </c>
      <c r="F323" s="142">
        <f>F322-'Area 2010_34'!$E$13*$AJ$15</f>
        <v>8.6880189111690118</v>
      </c>
      <c r="G323" s="142">
        <f>G322-'Area 2010_34'!$F$13*$AJ$27</f>
        <v>3.7314779850738207</v>
      </c>
      <c r="H323" s="15" t="s">
        <v>89</v>
      </c>
      <c r="I323" s="111" t="s">
        <v>50</v>
      </c>
      <c r="J323" s="112" t="s">
        <v>51</v>
      </c>
      <c r="M323" s="14"/>
      <c r="N323" s="14"/>
      <c r="O323" s="14"/>
      <c r="P323" s="14"/>
      <c r="Q323" s="14"/>
      <c r="R323" s="14"/>
      <c r="S323" s="14"/>
      <c r="T323" s="14"/>
      <c r="U323" s="14"/>
    </row>
    <row r="324" spans="4:21" s="15" customFormat="1" x14ac:dyDescent="0.3">
      <c r="D324" s="7" t="s">
        <v>7</v>
      </c>
      <c r="E324" s="16">
        <v>2050</v>
      </c>
      <c r="F324" s="142">
        <f>F323-'Area 2010_34'!$E$13*$AJ$15</f>
        <v>8.6639790137944441</v>
      </c>
      <c r="G324" s="142">
        <f>G323-'Area 2010_34'!$F$13*$AJ$27</f>
        <v>3.7210838959789077</v>
      </c>
      <c r="H324" s="15" t="s">
        <v>89</v>
      </c>
      <c r="I324" s="111" t="s">
        <v>50</v>
      </c>
      <c r="J324" s="112" t="s">
        <v>51</v>
      </c>
      <c r="M324" s="14"/>
      <c r="N324" s="14"/>
      <c r="O324" s="14"/>
      <c r="P324" s="14"/>
      <c r="Q324" s="14"/>
      <c r="R324" s="14"/>
      <c r="S324" s="14"/>
      <c r="T324" s="14"/>
      <c r="U324" s="14"/>
    </row>
    <row r="325" spans="4:21" s="15" customFormat="1" x14ac:dyDescent="0.3">
      <c r="D325" s="7" t="s">
        <v>7</v>
      </c>
      <c r="E325" s="16">
        <v>2011</v>
      </c>
      <c r="F325" s="142">
        <f>'Area 2010_34'!$E$14-'Area 2010_34'!$E$14*$AB$16</f>
        <v>41.896376197718837</v>
      </c>
      <c r="G325" s="142">
        <f>'Area 2010_34'!$F$14-'Area 2010_34'!$F$14*$AB$28</f>
        <v>18.092876433492176</v>
      </c>
      <c r="H325" s="15" t="s">
        <v>90</v>
      </c>
      <c r="I325" s="111" t="s">
        <v>50</v>
      </c>
      <c r="J325" s="112" t="s">
        <v>51</v>
      </c>
      <c r="M325" s="14"/>
      <c r="N325" s="14"/>
      <c r="O325" s="14"/>
      <c r="P325" s="14"/>
      <c r="Q325" s="14"/>
      <c r="R325" s="14"/>
      <c r="S325" s="14"/>
      <c r="T325" s="14"/>
      <c r="U325" s="14"/>
    </row>
    <row r="326" spans="4:21" s="15" customFormat="1" x14ac:dyDescent="0.3">
      <c r="D326" s="7" t="s">
        <v>7</v>
      </c>
      <c r="E326" s="16">
        <v>2012</v>
      </c>
      <c r="F326" s="142">
        <f>F325-'Area 2010_34'!$E$14*$AB$16</f>
        <v>41.799792389705651</v>
      </c>
      <c r="G326" s="142">
        <f>G325-'Area 2010_34'!$F$14*$AB$28</f>
        <v>18.029328949781966</v>
      </c>
      <c r="H326" s="15" t="s">
        <v>90</v>
      </c>
      <c r="I326" s="111" t="s">
        <v>50</v>
      </c>
      <c r="J326" s="112" t="s">
        <v>51</v>
      </c>
      <c r="M326" s="14"/>
      <c r="N326" s="14"/>
      <c r="O326" s="14"/>
      <c r="P326" s="14"/>
      <c r="Q326" s="14"/>
      <c r="R326" s="14"/>
      <c r="S326" s="14"/>
      <c r="T326" s="14"/>
      <c r="U326" s="14"/>
    </row>
    <row r="327" spans="4:21" s="15" customFormat="1" x14ac:dyDescent="0.3">
      <c r="D327" s="7" t="s">
        <v>7</v>
      </c>
      <c r="E327" s="16">
        <v>2013</v>
      </c>
      <c r="F327" s="142">
        <f>F326-'Area 2010_34'!$E$14*$AC$16</f>
        <v>41.703208581692465</v>
      </c>
      <c r="G327" s="142">
        <f>G326-'Area 2010_34'!$F$14*$AC$28</f>
        <v>17.965781466071757</v>
      </c>
      <c r="H327" s="15" t="s">
        <v>90</v>
      </c>
      <c r="I327" s="111" t="s">
        <v>50</v>
      </c>
      <c r="J327" s="112" t="s">
        <v>51</v>
      </c>
      <c r="M327" s="14"/>
      <c r="N327" s="14"/>
      <c r="O327" s="14"/>
      <c r="P327" s="14"/>
      <c r="Q327" s="14"/>
      <c r="R327" s="14"/>
      <c r="S327" s="14"/>
      <c r="T327" s="14"/>
      <c r="U327" s="14"/>
    </row>
    <row r="328" spans="4:21" s="15" customFormat="1" x14ac:dyDescent="0.3">
      <c r="D328" s="7" t="s">
        <v>7</v>
      </c>
      <c r="E328" s="16">
        <v>2014</v>
      </c>
      <c r="F328" s="142">
        <f>F327-'Area 2010_34'!$E$14*$AC$16</f>
        <v>41.606624773679279</v>
      </c>
      <c r="G328" s="142">
        <f>G327-'Area 2010_34'!$F$14*$AC$28</f>
        <v>17.902233982361548</v>
      </c>
      <c r="H328" s="15" t="s">
        <v>90</v>
      </c>
      <c r="I328" s="111" t="s">
        <v>50</v>
      </c>
      <c r="J328" s="112" t="s">
        <v>51</v>
      </c>
      <c r="M328" s="14"/>
      <c r="N328" s="14"/>
      <c r="O328" s="14"/>
      <c r="P328" s="14"/>
      <c r="Q328" s="14"/>
      <c r="R328" s="14"/>
      <c r="S328" s="14"/>
      <c r="T328" s="14"/>
      <c r="U328" s="14"/>
    </row>
    <row r="329" spans="4:21" s="15" customFormat="1" x14ac:dyDescent="0.3">
      <c r="D329" s="7" t="s">
        <v>7</v>
      </c>
      <c r="E329" s="16">
        <v>2015</v>
      </c>
      <c r="F329" s="142">
        <f>F328-'Area 2010_34'!$E$14*$AC$16</f>
        <v>41.510040965666093</v>
      </c>
      <c r="G329" s="142">
        <f>G328-'Area 2010_34'!$F$14*$AC$28</f>
        <v>17.838686498651338</v>
      </c>
      <c r="H329" s="15" t="s">
        <v>90</v>
      </c>
      <c r="I329" s="111" t="s">
        <v>50</v>
      </c>
      <c r="J329" s="112" t="s">
        <v>51</v>
      </c>
      <c r="M329" s="14"/>
      <c r="N329" s="14"/>
      <c r="O329" s="14"/>
      <c r="P329" s="14"/>
      <c r="Q329" s="14"/>
      <c r="R329" s="14"/>
      <c r="S329" s="14"/>
      <c r="T329" s="14"/>
      <c r="U329" s="14"/>
    </row>
    <row r="330" spans="4:21" s="15" customFormat="1" x14ac:dyDescent="0.3">
      <c r="D330" s="7" t="s">
        <v>7</v>
      </c>
      <c r="E330" s="16">
        <v>2016</v>
      </c>
      <c r="F330" s="142">
        <f>F329-'Area 2010_34'!$E$14*$AD$16</f>
        <v>41.405058565651764</v>
      </c>
      <c r="G330" s="142">
        <f>G329-'Area 2010_34'!$F$14*$AD$28</f>
        <v>17.793295438858333</v>
      </c>
      <c r="H330" s="15" t="s">
        <v>90</v>
      </c>
      <c r="I330" s="111" t="s">
        <v>50</v>
      </c>
      <c r="J330" s="112" t="s">
        <v>51</v>
      </c>
      <c r="M330" s="14"/>
      <c r="N330" s="14"/>
      <c r="O330" s="14"/>
      <c r="P330" s="14"/>
      <c r="Q330" s="14"/>
      <c r="R330" s="14"/>
      <c r="S330" s="14"/>
      <c r="T330" s="14"/>
      <c r="U330" s="14"/>
    </row>
    <row r="331" spans="4:21" s="15" customFormat="1" x14ac:dyDescent="0.3">
      <c r="D331" s="7" t="s">
        <v>7</v>
      </c>
      <c r="E331" s="16">
        <v>2017</v>
      </c>
      <c r="F331" s="142">
        <f>F330-'Area 2010_34'!$E$14*$AD$16</f>
        <v>41.300076165637435</v>
      </c>
      <c r="G331" s="142">
        <f>G330-'Area 2010_34'!$F$14*$AD$28</f>
        <v>17.747904379065329</v>
      </c>
      <c r="H331" s="15" t="s">
        <v>90</v>
      </c>
      <c r="I331" s="111" t="s">
        <v>50</v>
      </c>
      <c r="J331" s="112" t="s">
        <v>51</v>
      </c>
      <c r="M331" s="14"/>
      <c r="N331" s="14"/>
      <c r="O331" s="14"/>
      <c r="P331" s="14"/>
      <c r="Q331" s="14"/>
      <c r="R331" s="14"/>
      <c r="S331" s="14"/>
      <c r="T331" s="14"/>
      <c r="U331" s="14"/>
    </row>
    <row r="332" spans="4:21" s="15" customFormat="1" x14ac:dyDescent="0.3">
      <c r="D332" s="7" t="s">
        <v>7</v>
      </c>
      <c r="E332" s="16">
        <v>2018</v>
      </c>
      <c r="F332" s="142">
        <f>F331-'Area 2010_34'!$E$14*$AD$16</f>
        <v>41.195093765623106</v>
      </c>
      <c r="G332" s="142">
        <f>G331-'Area 2010_34'!$F$14*$AD$28</f>
        <v>17.702513319272324</v>
      </c>
      <c r="H332" s="15" t="s">
        <v>90</v>
      </c>
      <c r="I332" s="111" t="s">
        <v>50</v>
      </c>
      <c r="J332" s="112" t="s">
        <v>51</v>
      </c>
      <c r="M332" s="14"/>
      <c r="N332" s="14"/>
      <c r="O332" s="14"/>
      <c r="P332" s="14"/>
      <c r="Q332" s="14"/>
      <c r="R332" s="14"/>
      <c r="S332" s="14"/>
      <c r="T332" s="14"/>
      <c r="U332" s="14"/>
    </row>
    <row r="333" spans="4:21" s="15" customFormat="1" x14ac:dyDescent="0.3">
      <c r="D333" s="7" t="s">
        <v>7</v>
      </c>
      <c r="E333" s="16">
        <v>2019</v>
      </c>
      <c r="F333" s="142">
        <f>F332-'Area 2010_34'!$E$14*$AD$16</f>
        <v>41.090111365608777</v>
      </c>
      <c r="G333" s="142">
        <f>G332-'Area 2010_34'!$F$14*$AD$28</f>
        <v>17.657122259479319</v>
      </c>
      <c r="H333" s="15" t="s">
        <v>90</v>
      </c>
      <c r="I333" s="111" t="s">
        <v>50</v>
      </c>
      <c r="J333" s="112" t="s">
        <v>51</v>
      </c>
      <c r="M333" s="14"/>
      <c r="N333" s="14"/>
      <c r="O333" s="14"/>
      <c r="P333" s="14"/>
      <c r="Q333" s="14"/>
      <c r="R333" s="14"/>
      <c r="S333" s="14"/>
      <c r="T333" s="14"/>
      <c r="U333" s="14"/>
    </row>
    <row r="334" spans="4:21" s="15" customFormat="1" x14ac:dyDescent="0.3">
      <c r="D334" s="7" t="s">
        <v>7</v>
      </c>
      <c r="E334" s="16">
        <v>2020</v>
      </c>
      <c r="F334" s="142">
        <f>F333-'Area 2010_34'!$E$14*$AD$16</f>
        <v>40.985128965594448</v>
      </c>
      <c r="G334" s="142">
        <f>G333-'Area 2010_34'!$F$14*$AD$28</f>
        <v>17.611731199686314</v>
      </c>
      <c r="H334" s="15" t="s">
        <v>90</v>
      </c>
      <c r="I334" s="111" t="s">
        <v>50</v>
      </c>
      <c r="J334" s="112" t="s">
        <v>51</v>
      </c>
      <c r="M334" s="14"/>
      <c r="N334" s="14"/>
      <c r="O334" s="14"/>
      <c r="P334" s="14"/>
      <c r="Q334" s="14"/>
      <c r="R334" s="14"/>
      <c r="S334" s="14"/>
      <c r="T334" s="14"/>
      <c r="U334" s="14"/>
    </row>
    <row r="335" spans="4:21" s="15" customFormat="1" x14ac:dyDescent="0.3">
      <c r="D335" s="7" t="s">
        <v>7</v>
      </c>
      <c r="E335" s="16">
        <v>2021</v>
      </c>
      <c r="F335" s="142">
        <f>F334-'Area 2010_34'!$E$14*$AE$16</f>
        <v>40.880146565580119</v>
      </c>
      <c r="G335" s="142">
        <f>G334-'Area 2010_34'!$F$14*$AE$28</f>
        <v>17.56634013989331</v>
      </c>
      <c r="H335" s="15" t="s">
        <v>90</v>
      </c>
      <c r="I335" s="111" t="s">
        <v>50</v>
      </c>
      <c r="J335" s="112" t="s">
        <v>51</v>
      </c>
      <c r="M335" s="14"/>
      <c r="N335" s="14"/>
      <c r="O335" s="14"/>
      <c r="P335" s="14"/>
      <c r="Q335" s="14"/>
      <c r="R335" s="14"/>
      <c r="S335" s="14"/>
      <c r="T335" s="14"/>
      <c r="U335" s="14"/>
    </row>
    <row r="336" spans="4:21" s="15" customFormat="1" x14ac:dyDescent="0.3">
      <c r="D336" s="7" t="s">
        <v>7</v>
      </c>
      <c r="E336" s="16">
        <v>2022</v>
      </c>
      <c r="F336" s="142">
        <f>F335-'Area 2010_34'!$E$14*$AE$16</f>
        <v>40.775164165565791</v>
      </c>
      <c r="G336" s="142">
        <f>G335-'Area 2010_34'!$F$14*$AE$28</f>
        <v>17.520949080100305</v>
      </c>
      <c r="H336" s="15" t="s">
        <v>90</v>
      </c>
      <c r="I336" s="111" t="s">
        <v>50</v>
      </c>
      <c r="J336" s="112" t="s">
        <v>51</v>
      </c>
      <c r="M336" s="14"/>
      <c r="N336" s="14"/>
      <c r="O336" s="14"/>
      <c r="P336" s="14"/>
      <c r="Q336" s="14"/>
      <c r="R336" s="14"/>
      <c r="S336" s="14"/>
      <c r="T336" s="14"/>
      <c r="U336" s="14"/>
    </row>
    <row r="337" spans="4:21" s="15" customFormat="1" x14ac:dyDescent="0.3">
      <c r="D337" s="7" t="s">
        <v>7</v>
      </c>
      <c r="E337" s="16">
        <v>2023</v>
      </c>
      <c r="F337" s="142">
        <f>F336-'Area 2010_34'!$E$14*$AE$16</f>
        <v>40.670181765551462</v>
      </c>
      <c r="G337" s="142">
        <f>G336-'Area 2010_34'!$F$14*$AE$28</f>
        <v>17.4755580203073</v>
      </c>
      <c r="H337" s="15" t="s">
        <v>90</v>
      </c>
      <c r="I337" s="111" t="s">
        <v>50</v>
      </c>
      <c r="J337" s="112" t="s">
        <v>51</v>
      </c>
      <c r="M337" s="14"/>
      <c r="N337" s="14"/>
      <c r="O337" s="14"/>
      <c r="P337" s="14"/>
      <c r="Q337" s="14"/>
      <c r="R337" s="14"/>
      <c r="S337" s="14"/>
      <c r="T337" s="14"/>
      <c r="U337" s="14"/>
    </row>
    <row r="338" spans="4:21" s="15" customFormat="1" x14ac:dyDescent="0.3">
      <c r="D338" s="7" t="s">
        <v>7</v>
      </c>
      <c r="E338" s="16">
        <v>2024</v>
      </c>
      <c r="F338" s="142">
        <f>F337-'Area 2010_34'!$E$14*$AE$16</f>
        <v>40.565199365537133</v>
      </c>
      <c r="G338" s="142">
        <f>G337-'Area 2010_34'!$F$14*$AE$28</f>
        <v>17.430166960514295</v>
      </c>
      <c r="H338" s="15" t="s">
        <v>90</v>
      </c>
      <c r="I338" s="111" t="s">
        <v>50</v>
      </c>
      <c r="J338" s="112" t="s">
        <v>51</v>
      </c>
      <c r="M338" s="14"/>
      <c r="N338" s="14"/>
      <c r="O338" s="14"/>
      <c r="P338" s="14"/>
      <c r="Q338" s="14"/>
      <c r="R338" s="14"/>
      <c r="S338" s="14"/>
      <c r="T338" s="14"/>
      <c r="U338" s="14"/>
    </row>
    <row r="339" spans="4:21" s="15" customFormat="1" x14ac:dyDescent="0.3">
      <c r="D339" s="7" t="s">
        <v>7</v>
      </c>
      <c r="E339" s="16">
        <v>2025</v>
      </c>
      <c r="F339" s="142">
        <f>F338-'Area 2010_34'!$E$14*$AE$16</f>
        <v>40.460216965522804</v>
      </c>
      <c r="G339" s="142">
        <f>G338-'Area 2010_34'!$F$14*$AE$28</f>
        <v>17.384775900721291</v>
      </c>
      <c r="H339" s="15" t="s">
        <v>90</v>
      </c>
      <c r="I339" s="111" t="s">
        <v>50</v>
      </c>
      <c r="J339" s="112" t="s">
        <v>51</v>
      </c>
      <c r="M339" s="14"/>
      <c r="N339" s="14"/>
      <c r="O339" s="14"/>
      <c r="P339" s="14"/>
      <c r="Q339" s="14"/>
      <c r="R339" s="14"/>
      <c r="S339" s="14"/>
      <c r="T339" s="14"/>
      <c r="U339" s="14"/>
    </row>
    <row r="340" spans="4:21" s="15" customFormat="1" x14ac:dyDescent="0.3">
      <c r="D340" s="7" t="s">
        <v>7</v>
      </c>
      <c r="E340" s="16">
        <v>2026</v>
      </c>
      <c r="F340" s="142">
        <f>F339-'Area 2010_34'!$E$14*$AF$16</f>
        <v>40.355234565508475</v>
      </c>
      <c r="G340" s="142">
        <f>G339-'Area 2010_34'!$F$14*$AF$28</f>
        <v>17.339384840928286</v>
      </c>
      <c r="H340" s="15" t="s">
        <v>90</v>
      </c>
      <c r="I340" s="111" t="s">
        <v>50</v>
      </c>
      <c r="J340" s="112" t="s">
        <v>51</v>
      </c>
      <c r="M340" s="14"/>
      <c r="N340" s="14"/>
      <c r="O340" s="14"/>
      <c r="P340" s="14"/>
      <c r="Q340" s="14"/>
      <c r="R340" s="14"/>
      <c r="S340" s="14"/>
      <c r="T340" s="14"/>
      <c r="U340" s="14"/>
    </row>
    <row r="341" spans="4:21" s="15" customFormat="1" x14ac:dyDescent="0.3">
      <c r="D341" s="7" t="s">
        <v>7</v>
      </c>
      <c r="E341" s="16">
        <v>2027</v>
      </c>
      <c r="F341" s="142">
        <f>F340-'Area 2010_34'!$E$14*$AF$16</f>
        <v>40.250252165494146</v>
      </c>
      <c r="G341" s="142">
        <f>G340-'Area 2010_34'!$F$14*$AF$28</f>
        <v>17.293993781135281</v>
      </c>
      <c r="H341" s="15" t="s">
        <v>90</v>
      </c>
      <c r="I341" s="111" t="s">
        <v>50</v>
      </c>
      <c r="J341" s="112" t="s">
        <v>51</v>
      </c>
      <c r="M341" s="14"/>
      <c r="N341" s="14"/>
      <c r="O341" s="14"/>
      <c r="P341" s="14"/>
      <c r="Q341" s="14"/>
      <c r="R341" s="14"/>
      <c r="S341" s="14"/>
      <c r="T341" s="14"/>
      <c r="U341" s="14"/>
    </row>
    <row r="342" spans="4:21" s="15" customFormat="1" x14ac:dyDescent="0.3">
      <c r="D342" s="7" t="s">
        <v>7</v>
      </c>
      <c r="E342" s="16">
        <v>2028</v>
      </c>
      <c r="F342" s="142">
        <f>F341-'Area 2010_34'!$E$14*$AF$16</f>
        <v>40.145269765479817</v>
      </c>
      <c r="G342" s="142">
        <f>G341-'Area 2010_34'!$F$14*$AF$28</f>
        <v>17.248602721342277</v>
      </c>
      <c r="H342" s="15" t="s">
        <v>90</v>
      </c>
      <c r="I342" s="111" t="s">
        <v>50</v>
      </c>
      <c r="J342" s="112" t="s">
        <v>51</v>
      </c>
      <c r="M342" s="14"/>
      <c r="N342" s="14"/>
      <c r="O342" s="14"/>
      <c r="P342" s="14"/>
      <c r="Q342" s="14"/>
      <c r="R342" s="14"/>
      <c r="S342" s="14"/>
      <c r="T342" s="14"/>
      <c r="U342" s="14"/>
    </row>
    <row r="343" spans="4:21" s="15" customFormat="1" x14ac:dyDescent="0.3">
      <c r="D343" s="7" t="s">
        <v>7</v>
      </c>
      <c r="E343" s="16">
        <v>2029</v>
      </c>
      <c r="F343" s="142">
        <f>F342-'Area 2010_34'!$E$14*$AF$16</f>
        <v>40.040287365465488</v>
      </c>
      <c r="G343" s="142">
        <f>G342-'Area 2010_34'!$F$14*$AF$28</f>
        <v>17.203211661549272</v>
      </c>
      <c r="H343" s="15" t="s">
        <v>90</v>
      </c>
      <c r="I343" s="111" t="s">
        <v>50</v>
      </c>
      <c r="J343" s="112" t="s">
        <v>51</v>
      </c>
      <c r="M343" s="14"/>
      <c r="N343" s="14"/>
      <c r="O343" s="14"/>
      <c r="P343" s="14"/>
      <c r="Q343" s="14"/>
      <c r="R343" s="14"/>
      <c r="S343" s="14"/>
      <c r="T343" s="14"/>
      <c r="U343" s="14"/>
    </row>
    <row r="344" spans="4:21" s="15" customFormat="1" x14ac:dyDescent="0.3">
      <c r="D344" s="7" t="s">
        <v>7</v>
      </c>
      <c r="E344" s="16">
        <v>2030</v>
      </c>
      <c r="F344" s="142">
        <f>F343-'Area 2010_34'!$E$14*$AF$16</f>
        <v>39.935304965451159</v>
      </c>
      <c r="G344" s="142">
        <f>G343-'Area 2010_34'!$F$14*$AF$28</f>
        <v>17.157820601756267</v>
      </c>
      <c r="H344" s="15" t="s">
        <v>90</v>
      </c>
      <c r="I344" s="111" t="s">
        <v>50</v>
      </c>
      <c r="J344" s="112" t="s">
        <v>51</v>
      </c>
      <c r="M344" s="14"/>
      <c r="N344" s="14"/>
      <c r="O344" s="14"/>
      <c r="P344" s="14"/>
      <c r="Q344" s="14"/>
      <c r="R344" s="14"/>
      <c r="S344" s="14"/>
      <c r="T344" s="14"/>
      <c r="U344" s="14"/>
    </row>
    <row r="345" spans="4:21" s="15" customFormat="1" x14ac:dyDescent="0.3">
      <c r="D345" s="7" t="s">
        <v>7</v>
      </c>
      <c r="E345" s="16">
        <v>2031</v>
      </c>
      <c r="F345" s="142">
        <f>F344-'Area 2010_34'!$E$14*$AG$16</f>
        <v>39.83032256543683</v>
      </c>
      <c r="G345" s="142">
        <f>G344-'Area 2010_34'!$F$14*$AG$28</f>
        <v>17.112429541963262</v>
      </c>
      <c r="H345" s="15" t="s">
        <v>90</v>
      </c>
      <c r="I345" s="111" t="s">
        <v>50</v>
      </c>
      <c r="J345" s="112" t="s">
        <v>51</v>
      </c>
      <c r="M345" s="14"/>
      <c r="N345" s="14"/>
      <c r="O345" s="14"/>
      <c r="P345" s="14"/>
      <c r="Q345" s="14"/>
      <c r="R345" s="14"/>
      <c r="S345" s="14"/>
      <c r="T345" s="14"/>
      <c r="U345" s="14"/>
    </row>
    <row r="346" spans="4:21" s="15" customFormat="1" x14ac:dyDescent="0.3">
      <c r="D346" s="7" t="s">
        <v>7</v>
      </c>
      <c r="E346" s="16">
        <v>2032</v>
      </c>
      <c r="F346" s="142">
        <f>F345-'Area 2010_34'!$E$14*$AG$16</f>
        <v>39.725340165422502</v>
      </c>
      <c r="G346" s="142">
        <f>G345-'Area 2010_34'!$F$14*$AG$28</f>
        <v>17.067038482170258</v>
      </c>
      <c r="H346" s="15" t="s">
        <v>90</v>
      </c>
      <c r="I346" s="111" t="s">
        <v>50</v>
      </c>
      <c r="J346" s="112" t="s">
        <v>51</v>
      </c>
      <c r="M346" s="14"/>
      <c r="N346" s="14"/>
      <c r="O346" s="14"/>
      <c r="P346" s="14"/>
      <c r="Q346" s="14"/>
      <c r="R346" s="14"/>
      <c r="S346" s="14"/>
      <c r="T346" s="14"/>
      <c r="U346" s="14"/>
    </row>
    <row r="347" spans="4:21" s="15" customFormat="1" x14ac:dyDescent="0.3">
      <c r="D347" s="7" t="s">
        <v>7</v>
      </c>
      <c r="E347" s="16">
        <v>2033</v>
      </c>
      <c r="F347" s="142">
        <f>F346-'Area 2010_34'!$E$14*$AG$16</f>
        <v>39.620357765408173</v>
      </c>
      <c r="G347" s="142">
        <f>G346-'Area 2010_34'!$F$14*$AG$28</f>
        <v>17.021647422377253</v>
      </c>
      <c r="H347" s="15" t="s">
        <v>90</v>
      </c>
      <c r="I347" s="111" t="s">
        <v>50</v>
      </c>
      <c r="J347" s="112" t="s">
        <v>51</v>
      </c>
      <c r="M347" s="14"/>
      <c r="N347" s="14"/>
      <c r="O347" s="14"/>
      <c r="P347" s="14"/>
      <c r="Q347" s="14"/>
      <c r="R347" s="14"/>
      <c r="S347" s="14"/>
      <c r="T347" s="14"/>
      <c r="U347" s="14"/>
    </row>
    <row r="348" spans="4:21" s="15" customFormat="1" x14ac:dyDescent="0.3">
      <c r="D348" s="7" t="s">
        <v>7</v>
      </c>
      <c r="E348" s="16">
        <v>2034</v>
      </c>
      <c r="F348" s="142">
        <f>F347-'Area 2010_34'!$E$14*$AG$16</f>
        <v>39.515375365393844</v>
      </c>
      <c r="G348" s="142">
        <f>G347-'Area 2010_34'!$F$14*$AG$28</f>
        <v>16.976256362584248</v>
      </c>
      <c r="H348" s="15" t="s">
        <v>90</v>
      </c>
      <c r="I348" s="111" t="s">
        <v>50</v>
      </c>
      <c r="J348" s="112" t="s">
        <v>51</v>
      </c>
      <c r="M348" s="14"/>
      <c r="N348" s="14"/>
      <c r="O348" s="14"/>
      <c r="P348" s="14"/>
      <c r="Q348" s="14"/>
      <c r="R348" s="14"/>
      <c r="S348" s="14"/>
      <c r="T348" s="14"/>
      <c r="U348" s="14"/>
    </row>
    <row r="349" spans="4:21" s="15" customFormat="1" x14ac:dyDescent="0.3">
      <c r="D349" s="7" t="s">
        <v>7</v>
      </c>
      <c r="E349" s="16">
        <v>2035</v>
      </c>
      <c r="F349" s="142">
        <f>F348-'Area 2010_34'!$E$14*$AG$16</f>
        <v>39.410392965379515</v>
      </c>
      <c r="G349" s="142">
        <f>G348-'Area 2010_34'!$F$14*$AG$28</f>
        <v>16.930865302791243</v>
      </c>
      <c r="H349" s="15" t="s">
        <v>90</v>
      </c>
      <c r="I349" s="111" t="s">
        <v>50</v>
      </c>
      <c r="J349" s="112" t="s">
        <v>51</v>
      </c>
      <c r="M349" s="14"/>
      <c r="N349" s="14"/>
      <c r="O349" s="14"/>
      <c r="P349" s="14"/>
      <c r="Q349" s="14"/>
      <c r="R349" s="14"/>
      <c r="S349" s="14"/>
      <c r="T349" s="14"/>
      <c r="U349" s="14"/>
    </row>
    <row r="350" spans="4:21" s="15" customFormat="1" x14ac:dyDescent="0.3">
      <c r="D350" s="7" t="s">
        <v>7</v>
      </c>
      <c r="E350" s="16">
        <v>2036</v>
      </c>
      <c r="F350" s="142">
        <f>F349-'Area 2010_34'!$E$14*$AH$16</f>
        <v>39.305410565365186</v>
      </c>
      <c r="G350" s="142">
        <f>G349-'Area 2010_34'!$F$14*$AH$28</f>
        <v>16.885474242998239</v>
      </c>
      <c r="H350" s="15" t="s">
        <v>90</v>
      </c>
      <c r="I350" s="111" t="s">
        <v>50</v>
      </c>
      <c r="J350" s="112" t="s">
        <v>51</v>
      </c>
      <c r="M350" s="14"/>
      <c r="N350" s="14"/>
      <c r="O350" s="14"/>
      <c r="P350" s="14"/>
      <c r="Q350" s="14"/>
      <c r="R350" s="14"/>
      <c r="S350" s="14"/>
      <c r="T350" s="14"/>
      <c r="U350" s="14"/>
    </row>
    <row r="351" spans="4:21" s="15" customFormat="1" x14ac:dyDescent="0.3">
      <c r="D351" s="7" t="s">
        <v>7</v>
      </c>
      <c r="E351" s="16">
        <v>2037</v>
      </c>
      <c r="F351" s="142">
        <f>F350-'Area 2010_34'!$E$14*$AH$16</f>
        <v>39.200428165350857</v>
      </c>
      <c r="G351" s="142">
        <f>G350-'Area 2010_34'!$F$14*$AH$28</f>
        <v>16.840083183205234</v>
      </c>
      <c r="H351" s="15" t="s">
        <v>90</v>
      </c>
      <c r="I351" s="111" t="s">
        <v>50</v>
      </c>
      <c r="J351" s="112" t="s">
        <v>51</v>
      </c>
      <c r="M351" s="14"/>
      <c r="N351" s="14"/>
      <c r="O351" s="14"/>
      <c r="P351" s="14"/>
      <c r="Q351" s="14"/>
      <c r="R351" s="14"/>
      <c r="S351" s="14"/>
      <c r="T351" s="14"/>
      <c r="U351" s="14"/>
    </row>
    <row r="352" spans="4:21" s="15" customFormat="1" x14ac:dyDescent="0.3">
      <c r="D352" s="7" t="s">
        <v>7</v>
      </c>
      <c r="E352" s="16">
        <v>2038</v>
      </c>
      <c r="F352" s="142">
        <f>F351-'Area 2010_34'!$E$14*$AH$16</f>
        <v>39.095445765336528</v>
      </c>
      <c r="G352" s="142">
        <f>G351-'Area 2010_34'!$F$14*$AH$28</f>
        <v>16.794692123412229</v>
      </c>
      <c r="H352" s="15" t="s">
        <v>90</v>
      </c>
      <c r="I352" s="111" t="s">
        <v>50</v>
      </c>
      <c r="J352" s="112" t="s">
        <v>51</v>
      </c>
      <c r="M352" s="14"/>
      <c r="N352" s="14"/>
      <c r="O352" s="14"/>
      <c r="P352" s="14"/>
      <c r="Q352" s="14"/>
      <c r="R352" s="14"/>
      <c r="S352" s="14"/>
      <c r="T352" s="14"/>
      <c r="U352" s="14"/>
    </row>
    <row r="353" spans="4:21" s="15" customFormat="1" x14ac:dyDescent="0.3">
      <c r="D353" s="7" t="s">
        <v>7</v>
      </c>
      <c r="E353" s="16">
        <v>2039</v>
      </c>
      <c r="F353" s="142">
        <f>F352-'Area 2010_34'!$E$14*$AH$16</f>
        <v>38.990463365322199</v>
      </c>
      <c r="G353" s="142">
        <f>G352-'Area 2010_34'!$F$14*$AH$28</f>
        <v>16.749301063619225</v>
      </c>
      <c r="H353" s="15" t="s">
        <v>90</v>
      </c>
      <c r="I353" s="111" t="s">
        <v>50</v>
      </c>
      <c r="J353" s="112" t="s">
        <v>51</v>
      </c>
      <c r="M353" s="14"/>
      <c r="N353" s="14"/>
      <c r="O353" s="14"/>
      <c r="P353" s="14"/>
      <c r="Q353" s="14"/>
      <c r="R353" s="14"/>
      <c r="S353" s="14"/>
      <c r="T353" s="14"/>
      <c r="U353" s="14"/>
    </row>
    <row r="354" spans="4:21" s="15" customFormat="1" x14ac:dyDescent="0.3">
      <c r="D354" s="7" t="s">
        <v>7</v>
      </c>
      <c r="E354" s="16">
        <v>2040</v>
      </c>
      <c r="F354" s="142">
        <f>F353-'Area 2010_34'!$E$14*$AH$16</f>
        <v>38.88548096530787</v>
      </c>
      <c r="G354" s="142">
        <f>G353-'Area 2010_34'!$F$14*$AH$28</f>
        <v>16.70391000382622</v>
      </c>
      <c r="H354" s="15" t="s">
        <v>90</v>
      </c>
      <c r="I354" s="111" t="s">
        <v>50</v>
      </c>
      <c r="J354" s="112" t="s">
        <v>51</v>
      </c>
      <c r="M354" s="14"/>
      <c r="N354" s="14"/>
      <c r="O354" s="14"/>
      <c r="P354" s="14"/>
      <c r="Q354" s="14"/>
      <c r="R354" s="14"/>
      <c r="S354" s="14"/>
      <c r="T354" s="14"/>
      <c r="U354" s="14"/>
    </row>
    <row r="355" spans="4:21" s="15" customFormat="1" x14ac:dyDescent="0.3">
      <c r="D355" s="7" t="s">
        <v>7</v>
      </c>
      <c r="E355" s="16">
        <v>2041</v>
      </c>
      <c r="F355" s="142">
        <f>F354-'Area 2010_34'!$E$14*$AI$16</f>
        <v>38.780498565293541</v>
      </c>
      <c r="G355" s="142">
        <f>G354-'Area 2010_34'!$F$14*$AI$28</f>
        <v>16.658518944033215</v>
      </c>
      <c r="H355" s="15" t="s">
        <v>90</v>
      </c>
      <c r="I355" s="111" t="s">
        <v>50</v>
      </c>
      <c r="J355" s="112" t="s">
        <v>51</v>
      </c>
      <c r="M355" s="14"/>
      <c r="N355" s="14"/>
      <c r="O355" s="14"/>
      <c r="P355" s="14"/>
      <c r="Q355" s="14"/>
      <c r="R355" s="14"/>
      <c r="S355" s="14"/>
      <c r="T355" s="14"/>
      <c r="U355" s="14"/>
    </row>
    <row r="356" spans="4:21" s="15" customFormat="1" x14ac:dyDescent="0.3">
      <c r="D356" s="7" t="s">
        <v>7</v>
      </c>
      <c r="E356" s="16">
        <v>2042</v>
      </c>
      <c r="F356" s="142">
        <f>F355-'Area 2010_34'!$E$14*$AI$16</f>
        <v>38.675516165279213</v>
      </c>
      <c r="G356" s="142">
        <f>G355-'Area 2010_34'!$F$14*$AI$28</f>
        <v>16.61312788424021</v>
      </c>
      <c r="H356" s="15" t="s">
        <v>90</v>
      </c>
      <c r="I356" s="111" t="s">
        <v>50</v>
      </c>
      <c r="J356" s="112" t="s">
        <v>51</v>
      </c>
      <c r="M356" s="14"/>
      <c r="N356" s="14"/>
      <c r="O356" s="14"/>
      <c r="P356" s="14"/>
      <c r="Q356" s="14"/>
      <c r="R356" s="14"/>
      <c r="S356" s="14"/>
      <c r="T356" s="14"/>
      <c r="U356" s="14"/>
    </row>
    <row r="357" spans="4:21" s="15" customFormat="1" x14ac:dyDescent="0.3">
      <c r="D357" s="7" t="s">
        <v>7</v>
      </c>
      <c r="E357" s="16">
        <v>2043</v>
      </c>
      <c r="F357" s="142">
        <f>F356-'Area 2010_34'!$E$14*$AI$16</f>
        <v>38.570533765264884</v>
      </c>
      <c r="G357" s="142">
        <f>G356-'Area 2010_34'!$F$14*$AI$28</f>
        <v>16.567736824447206</v>
      </c>
      <c r="H357" s="15" t="s">
        <v>90</v>
      </c>
      <c r="I357" s="111" t="s">
        <v>50</v>
      </c>
      <c r="J357" s="112" t="s">
        <v>51</v>
      </c>
      <c r="M357" s="14"/>
      <c r="N357" s="14"/>
      <c r="O357" s="14"/>
      <c r="P357" s="14"/>
      <c r="Q357" s="14"/>
      <c r="R357" s="14"/>
      <c r="S357" s="14"/>
      <c r="T357" s="14"/>
      <c r="U357" s="14"/>
    </row>
    <row r="358" spans="4:21" s="15" customFormat="1" x14ac:dyDescent="0.3">
      <c r="D358" s="7" t="s">
        <v>7</v>
      </c>
      <c r="E358" s="16">
        <v>2044</v>
      </c>
      <c r="F358" s="142">
        <f>F357-'Area 2010_34'!$E$14*$AI$16</f>
        <v>38.465551365250555</v>
      </c>
      <c r="G358" s="142">
        <f>G357-'Area 2010_34'!$F$14*$AI$28</f>
        <v>16.522345764654201</v>
      </c>
      <c r="H358" s="15" t="s">
        <v>90</v>
      </c>
      <c r="I358" s="111" t="s">
        <v>50</v>
      </c>
      <c r="J358" s="112" t="s">
        <v>51</v>
      </c>
      <c r="M358" s="14"/>
      <c r="N358" s="14"/>
      <c r="O358" s="14"/>
      <c r="P358" s="14"/>
      <c r="Q358" s="14"/>
      <c r="R358" s="14"/>
      <c r="S358" s="14"/>
      <c r="T358" s="14"/>
      <c r="U358" s="14"/>
    </row>
    <row r="359" spans="4:21" s="15" customFormat="1" x14ac:dyDescent="0.3">
      <c r="D359" s="7" t="s">
        <v>7</v>
      </c>
      <c r="E359" s="16">
        <v>2045</v>
      </c>
      <c r="F359" s="142">
        <f>F358-'Area 2010_34'!$E$14*$AI$16</f>
        <v>38.360568965236226</v>
      </c>
      <c r="G359" s="142">
        <f>G358-'Area 2010_34'!$F$14*$AI$28</f>
        <v>16.476954704861196</v>
      </c>
      <c r="H359" s="15" t="s">
        <v>90</v>
      </c>
      <c r="I359" s="111" t="s">
        <v>50</v>
      </c>
      <c r="J359" s="112" t="s">
        <v>51</v>
      </c>
      <c r="M359" s="14"/>
      <c r="N359" s="14"/>
      <c r="O359" s="14"/>
      <c r="P359" s="14"/>
      <c r="Q359" s="14"/>
      <c r="R359" s="14"/>
      <c r="S359" s="14"/>
      <c r="T359" s="14"/>
      <c r="U359" s="14"/>
    </row>
    <row r="360" spans="4:21" s="15" customFormat="1" x14ac:dyDescent="0.3">
      <c r="D360" s="7" t="s">
        <v>7</v>
      </c>
      <c r="E360" s="16">
        <v>2046</v>
      </c>
      <c r="F360" s="142">
        <f>F359-'Area 2010_34'!$E$14*$AJ$16</f>
        <v>38.255586565221897</v>
      </c>
      <c r="G360" s="142">
        <f>G359-'Area 2010_34'!$F$14*$AJ$28</f>
        <v>16.431563645068191</v>
      </c>
      <c r="H360" s="15" t="s">
        <v>90</v>
      </c>
      <c r="I360" s="111" t="s">
        <v>50</v>
      </c>
      <c r="J360" s="112" t="s">
        <v>51</v>
      </c>
      <c r="M360" s="14"/>
      <c r="N360" s="14"/>
      <c r="O360" s="14"/>
      <c r="P360" s="14"/>
      <c r="Q360" s="14"/>
      <c r="R360" s="14"/>
      <c r="S360" s="14"/>
      <c r="T360" s="14"/>
      <c r="U360" s="14"/>
    </row>
    <row r="361" spans="4:21" s="15" customFormat="1" x14ac:dyDescent="0.3">
      <c r="D361" s="7" t="s">
        <v>7</v>
      </c>
      <c r="E361" s="16">
        <v>2047</v>
      </c>
      <c r="F361" s="142">
        <f>F360-'Area 2010_34'!$E$14*$AJ$16</f>
        <v>38.150604165207568</v>
      </c>
      <c r="G361" s="142">
        <f>G360-'Area 2010_34'!$F$14*$AJ$28</f>
        <v>16.386172585275187</v>
      </c>
      <c r="H361" s="15" t="s">
        <v>90</v>
      </c>
      <c r="I361" s="111" t="s">
        <v>50</v>
      </c>
      <c r="J361" s="112" t="s">
        <v>51</v>
      </c>
      <c r="M361" s="14"/>
      <c r="N361" s="14"/>
      <c r="O361" s="14"/>
      <c r="P361" s="14"/>
      <c r="Q361" s="14"/>
      <c r="R361" s="14"/>
      <c r="S361" s="14"/>
      <c r="T361" s="14"/>
      <c r="U361" s="14"/>
    </row>
    <row r="362" spans="4:21" s="15" customFormat="1" x14ac:dyDescent="0.3">
      <c r="D362" s="7" t="s">
        <v>7</v>
      </c>
      <c r="E362" s="16">
        <v>2048</v>
      </c>
      <c r="F362" s="142">
        <f>F361-'Area 2010_34'!$E$14*$AJ$16</f>
        <v>38.045621765193239</v>
      </c>
      <c r="G362" s="142">
        <f>G361-'Area 2010_34'!$F$14*$AJ$28</f>
        <v>16.340781525482182</v>
      </c>
      <c r="H362" s="15" t="s">
        <v>90</v>
      </c>
      <c r="I362" s="111" t="s">
        <v>50</v>
      </c>
      <c r="J362" s="112" t="s">
        <v>51</v>
      </c>
      <c r="M362" s="14"/>
      <c r="N362" s="14"/>
      <c r="O362" s="14"/>
      <c r="P362" s="14"/>
      <c r="Q362" s="14"/>
      <c r="R362" s="14"/>
      <c r="S362" s="14"/>
      <c r="T362" s="14"/>
      <c r="U362" s="14"/>
    </row>
    <row r="363" spans="4:21" s="15" customFormat="1" x14ac:dyDescent="0.3">
      <c r="D363" s="7" t="s">
        <v>7</v>
      </c>
      <c r="E363" s="16">
        <v>2049</v>
      </c>
      <c r="F363" s="142">
        <f>F362-'Area 2010_34'!$E$14*$AJ$16</f>
        <v>37.94063936517891</v>
      </c>
      <c r="G363" s="142">
        <f>G362-'Area 2010_34'!$F$14*$AJ$28</f>
        <v>16.295390465689177</v>
      </c>
      <c r="H363" s="15" t="s">
        <v>90</v>
      </c>
      <c r="I363" s="111" t="s">
        <v>50</v>
      </c>
      <c r="J363" s="112" t="s">
        <v>51</v>
      </c>
      <c r="M363" s="14"/>
      <c r="N363" s="14"/>
      <c r="O363" s="14"/>
      <c r="P363" s="14"/>
      <c r="Q363" s="14"/>
      <c r="R363" s="14"/>
      <c r="S363" s="14"/>
      <c r="T363" s="14"/>
      <c r="U363" s="14"/>
    </row>
    <row r="364" spans="4:21" s="15" customFormat="1" x14ac:dyDescent="0.3">
      <c r="D364" s="7" t="s">
        <v>7</v>
      </c>
      <c r="E364" s="16">
        <v>2050</v>
      </c>
      <c r="F364" s="142">
        <f>F363-'Area 2010_34'!$E$14*$AJ$16</f>
        <v>37.835656965164581</v>
      </c>
      <c r="G364" s="142">
        <f>G363-'Area 2010_34'!$F$14*$AJ$28</f>
        <v>16.249999405896173</v>
      </c>
      <c r="H364" s="15" t="s">
        <v>90</v>
      </c>
      <c r="I364" s="111" t="s">
        <v>50</v>
      </c>
      <c r="J364" s="112" t="s">
        <v>51</v>
      </c>
      <c r="M364" s="14"/>
      <c r="N364" s="14"/>
      <c r="O364" s="14"/>
      <c r="P364" s="14"/>
      <c r="Q364" s="14"/>
      <c r="R364" s="14"/>
      <c r="S364" s="14"/>
      <c r="T364" s="14"/>
      <c r="U364" s="14"/>
    </row>
    <row r="365" spans="4:21" s="15" customFormat="1" x14ac:dyDescent="0.3">
      <c r="D365" s="7" t="s">
        <v>7</v>
      </c>
      <c r="E365" s="16">
        <v>2011</v>
      </c>
      <c r="F365" s="142">
        <f>'Area 2010_34'!$E$15-'Area 2010_34'!$E$15*$AB$17</f>
        <v>19.128095406223068</v>
      </c>
      <c r="G365" s="142">
        <f>'Area 2010_34'!$F$15-'Area 2010_34'!$F$15*$AB$29</f>
        <v>8.2604343860098979</v>
      </c>
      <c r="H365" s="15" t="s">
        <v>91</v>
      </c>
      <c r="I365" s="111" t="s">
        <v>50</v>
      </c>
      <c r="J365" s="112" t="s">
        <v>51</v>
      </c>
      <c r="M365" s="14"/>
      <c r="N365" s="14"/>
      <c r="O365" s="14"/>
      <c r="P365" s="14"/>
      <c r="Q365" s="14"/>
      <c r="R365" s="14"/>
      <c r="S365" s="14"/>
      <c r="T365" s="14"/>
      <c r="U365" s="14"/>
    </row>
    <row r="366" spans="4:21" s="15" customFormat="1" x14ac:dyDescent="0.3">
      <c r="D366" s="7" t="s">
        <v>7</v>
      </c>
      <c r="E366" s="16">
        <v>2012</v>
      </c>
      <c r="F366" s="142">
        <f>F365-'Area 2010_34'!$E$15*$AB$17</f>
        <v>19.083999365896002</v>
      </c>
      <c r="G366" s="142">
        <f>G365-'Area 2010_34'!$F$15*$AB$29</f>
        <v>8.2314213199275752</v>
      </c>
      <c r="H366" s="15" t="s">
        <v>91</v>
      </c>
      <c r="I366" s="111" t="s">
        <v>50</v>
      </c>
      <c r="J366" s="112" t="s">
        <v>51</v>
      </c>
      <c r="M366" s="14"/>
      <c r="N366" s="14"/>
      <c r="O366" s="14"/>
      <c r="P366" s="14"/>
      <c r="Q366" s="14"/>
      <c r="R366" s="14"/>
      <c r="S366" s="14"/>
      <c r="T366" s="14"/>
      <c r="U366" s="14"/>
    </row>
    <row r="367" spans="4:21" s="15" customFormat="1" x14ac:dyDescent="0.3">
      <c r="D367" s="7" t="s">
        <v>7</v>
      </c>
      <c r="E367" s="16">
        <v>2013</v>
      </c>
      <c r="F367" s="142">
        <f>F366-'Area 2010_34'!$E$15*$AC$17</f>
        <v>19.039903325568936</v>
      </c>
      <c r="G367" s="142">
        <f>G366-'Area 2010_34'!$F$15*$AC$29</f>
        <v>8.2024082538452525</v>
      </c>
      <c r="H367" s="15" t="s">
        <v>91</v>
      </c>
      <c r="I367" s="111" t="s">
        <v>50</v>
      </c>
      <c r="J367" s="112" t="s">
        <v>51</v>
      </c>
      <c r="M367" s="14"/>
      <c r="N367" s="14"/>
      <c r="O367" s="14"/>
      <c r="P367" s="14"/>
      <c r="Q367" s="14"/>
      <c r="R367" s="14"/>
      <c r="S367" s="14"/>
      <c r="T367" s="14"/>
      <c r="U367" s="14"/>
    </row>
    <row r="368" spans="4:21" s="15" customFormat="1" x14ac:dyDescent="0.3">
      <c r="D368" s="7" t="s">
        <v>7</v>
      </c>
      <c r="E368" s="16">
        <v>2014</v>
      </c>
      <c r="F368" s="142">
        <f>F367-'Area 2010_34'!$E$15*$AC$17</f>
        <v>18.99580728524187</v>
      </c>
      <c r="G368" s="142">
        <f>G367-'Area 2010_34'!$F$15*$AC$29</f>
        <v>8.1733951877629298</v>
      </c>
      <c r="H368" s="15" t="s">
        <v>91</v>
      </c>
      <c r="I368" s="111" t="s">
        <v>50</v>
      </c>
      <c r="J368" s="112" t="s">
        <v>51</v>
      </c>
      <c r="M368" s="14"/>
      <c r="N368" s="14"/>
      <c r="O368" s="14"/>
      <c r="P368" s="14"/>
      <c r="Q368" s="14"/>
      <c r="R368" s="14"/>
      <c r="S368" s="14"/>
      <c r="T368" s="14"/>
      <c r="U368" s="14"/>
    </row>
    <row r="369" spans="4:21" s="15" customFormat="1" x14ac:dyDescent="0.3">
      <c r="D369" s="7" t="s">
        <v>7</v>
      </c>
      <c r="E369" s="16">
        <v>2015</v>
      </c>
      <c r="F369" s="142">
        <f>F368-'Area 2010_34'!$E$15*$AC$17</f>
        <v>18.951711244914804</v>
      </c>
      <c r="G369" s="142">
        <f>G368-'Area 2010_34'!$F$15*$AC$29</f>
        <v>8.1443821216806072</v>
      </c>
      <c r="H369" s="15" t="s">
        <v>91</v>
      </c>
      <c r="I369" s="111" t="s">
        <v>50</v>
      </c>
      <c r="J369" s="112" t="s">
        <v>51</v>
      </c>
      <c r="M369" s="14"/>
      <c r="N369" s="14"/>
      <c r="O369" s="14"/>
      <c r="P369" s="14"/>
      <c r="Q369" s="14"/>
      <c r="R369" s="14"/>
      <c r="S369" s="14"/>
      <c r="T369" s="14"/>
      <c r="U369" s="14"/>
    </row>
    <row r="370" spans="4:21" s="15" customFormat="1" x14ac:dyDescent="0.3">
      <c r="D370" s="7" t="s">
        <v>7</v>
      </c>
      <c r="E370" s="16">
        <v>2016</v>
      </c>
      <c r="F370" s="142">
        <f>F369-'Area 2010_34'!$E$15*$AD$17</f>
        <v>18.903780766298429</v>
      </c>
      <c r="G370" s="142">
        <f>G369-'Area 2010_34'!$F$15*$AD$29</f>
        <v>8.1236585030503772</v>
      </c>
      <c r="H370" s="15" t="s">
        <v>91</v>
      </c>
      <c r="I370" s="111" t="s">
        <v>50</v>
      </c>
      <c r="J370" s="112" t="s">
        <v>51</v>
      </c>
      <c r="M370" s="14"/>
      <c r="N370" s="14"/>
      <c r="O370" s="14"/>
      <c r="P370" s="14"/>
      <c r="Q370" s="14"/>
      <c r="R370" s="14"/>
      <c r="S370" s="14"/>
      <c r="T370" s="14"/>
      <c r="U370" s="14"/>
    </row>
    <row r="371" spans="4:21" s="15" customFormat="1" x14ac:dyDescent="0.3">
      <c r="D371" s="7" t="s">
        <v>7</v>
      </c>
      <c r="E371" s="16">
        <v>2017</v>
      </c>
      <c r="F371" s="142">
        <f>F370-'Area 2010_34'!$E$15*$AD$17</f>
        <v>18.855850287682053</v>
      </c>
      <c r="G371" s="142">
        <f>G370-'Area 2010_34'!$F$15*$AD$29</f>
        <v>8.1029348844201472</v>
      </c>
      <c r="H371" s="15" t="s">
        <v>91</v>
      </c>
      <c r="I371" s="111" t="s">
        <v>50</v>
      </c>
      <c r="J371" s="112" t="s">
        <v>51</v>
      </c>
      <c r="M371" s="14"/>
      <c r="N371" s="14"/>
      <c r="O371" s="14"/>
      <c r="P371" s="14"/>
      <c r="Q371" s="14"/>
      <c r="R371" s="14"/>
      <c r="S371" s="14"/>
      <c r="T371" s="14"/>
      <c r="U371" s="14"/>
    </row>
    <row r="372" spans="4:21" s="15" customFormat="1" x14ac:dyDescent="0.3">
      <c r="D372" s="7" t="s">
        <v>7</v>
      </c>
      <c r="E372" s="16">
        <v>2018</v>
      </c>
      <c r="F372" s="142">
        <f>F371-'Area 2010_34'!$E$15*$AD$17</f>
        <v>18.807919809065677</v>
      </c>
      <c r="G372" s="142">
        <f>G371-'Area 2010_34'!$F$15*$AD$29</f>
        <v>8.0822112657899172</v>
      </c>
      <c r="H372" s="15" t="s">
        <v>91</v>
      </c>
      <c r="I372" s="111" t="s">
        <v>50</v>
      </c>
      <c r="J372" s="112" t="s">
        <v>51</v>
      </c>
      <c r="M372" s="14"/>
      <c r="N372" s="14"/>
      <c r="O372" s="14"/>
      <c r="P372" s="14"/>
      <c r="Q372" s="14"/>
      <c r="R372" s="14"/>
      <c r="S372" s="14"/>
      <c r="T372" s="14"/>
      <c r="U372" s="14"/>
    </row>
    <row r="373" spans="4:21" s="15" customFormat="1" x14ac:dyDescent="0.3">
      <c r="D373" s="7" t="s">
        <v>7</v>
      </c>
      <c r="E373" s="16">
        <v>2019</v>
      </c>
      <c r="F373" s="142">
        <f>F372-'Area 2010_34'!$E$15*$AD$17</f>
        <v>18.759989330449301</v>
      </c>
      <c r="G373" s="142">
        <f>G372-'Area 2010_34'!$F$15*$AD$29</f>
        <v>8.0614876471596872</v>
      </c>
      <c r="H373" s="15" t="s">
        <v>91</v>
      </c>
      <c r="I373" s="111" t="s">
        <v>50</v>
      </c>
      <c r="J373" s="112" t="s">
        <v>51</v>
      </c>
      <c r="M373" s="14"/>
      <c r="N373" s="14"/>
      <c r="O373" s="14"/>
      <c r="P373" s="14"/>
      <c r="Q373" s="14"/>
      <c r="R373" s="14"/>
      <c r="S373" s="14"/>
      <c r="T373" s="14"/>
      <c r="U373" s="14"/>
    </row>
    <row r="374" spans="4:21" s="15" customFormat="1" x14ac:dyDescent="0.3">
      <c r="D374" s="7" t="s">
        <v>7</v>
      </c>
      <c r="E374" s="16">
        <v>2020</v>
      </c>
      <c r="F374" s="142">
        <f>F373-'Area 2010_34'!$E$15*$AD$17</f>
        <v>18.712058851832925</v>
      </c>
      <c r="G374" s="142">
        <f>G373-'Area 2010_34'!$F$15*$AD$29</f>
        <v>8.0407640285294573</v>
      </c>
      <c r="H374" s="15" t="s">
        <v>91</v>
      </c>
      <c r="I374" s="111" t="s">
        <v>50</v>
      </c>
      <c r="J374" s="112" t="s">
        <v>51</v>
      </c>
      <c r="M374" s="14"/>
      <c r="N374" s="14"/>
      <c r="O374" s="14"/>
      <c r="P374" s="14"/>
      <c r="Q374" s="14"/>
      <c r="R374" s="14"/>
      <c r="S374" s="14"/>
      <c r="T374" s="14"/>
      <c r="U374" s="14"/>
    </row>
    <row r="375" spans="4:21" s="15" customFormat="1" x14ac:dyDescent="0.3">
      <c r="D375" s="7" t="s">
        <v>7</v>
      </c>
      <c r="E375" s="16">
        <v>2021</v>
      </c>
      <c r="F375" s="142">
        <f>F374-'Area 2010_34'!$E$15*$AD$17</f>
        <v>18.664128373216549</v>
      </c>
      <c r="G375" s="142">
        <f>G374-'Area 2010_34'!$F$15*$AD$29</f>
        <v>8.0200404098992273</v>
      </c>
      <c r="H375" s="15" t="s">
        <v>91</v>
      </c>
      <c r="I375" s="111" t="s">
        <v>50</v>
      </c>
      <c r="J375" s="112" t="s">
        <v>51</v>
      </c>
      <c r="M375" s="14"/>
      <c r="N375" s="14"/>
      <c r="O375" s="14"/>
      <c r="P375" s="14"/>
      <c r="Q375" s="14"/>
      <c r="R375" s="14"/>
      <c r="S375" s="14"/>
      <c r="T375" s="14"/>
      <c r="U375" s="14"/>
    </row>
    <row r="376" spans="4:21" s="15" customFormat="1" x14ac:dyDescent="0.3">
      <c r="D376" s="7" t="s">
        <v>7</v>
      </c>
      <c r="E376" s="16">
        <v>2022</v>
      </c>
      <c r="F376" s="142">
        <f>F375-'Area 2010_34'!$E$15*$AD$17</f>
        <v>18.616197894600173</v>
      </c>
      <c r="G376" s="142">
        <f>G375-'Area 2010_34'!$F$15*$AD$29</f>
        <v>7.9993167912689964</v>
      </c>
      <c r="H376" s="15" t="s">
        <v>91</v>
      </c>
      <c r="I376" s="111" t="s">
        <v>50</v>
      </c>
      <c r="J376" s="112" t="s">
        <v>51</v>
      </c>
      <c r="M376" s="14"/>
      <c r="N376" s="14"/>
      <c r="O376" s="14"/>
      <c r="P376" s="14"/>
      <c r="Q376" s="14"/>
      <c r="R376" s="14"/>
      <c r="S376" s="14"/>
      <c r="T376" s="14"/>
      <c r="U376" s="14"/>
    </row>
    <row r="377" spans="4:21" s="15" customFormat="1" x14ac:dyDescent="0.3">
      <c r="D377" s="7" t="s">
        <v>7</v>
      </c>
      <c r="E377" s="16">
        <v>2023</v>
      </c>
      <c r="F377" s="142">
        <f>F376-'Area 2010_34'!$E$15*$AD$17</f>
        <v>18.568267415983797</v>
      </c>
      <c r="G377" s="142">
        <f>G376-'Area 2010_34'!$F$15*$AD$29</f>
        <v>7.9785931726387656</v>
      </c>
      <c r="H377" s="15" t="s">
        <v>91</v>
      </c>
      <c r="I377" s="111" t="s">
        <v>50</v>
      </c>
      <c r="J377" s="112" t="s">
        <v>51</v>
      </c>
      <c r="M377" s="14"/>
      <c r="N377" s="14"/>
      <c r="O377" s="14"/>
      <c r="P377" s="14"/>
      <c r="Q377" s="14"/>
      <c r="R377" s="14"/>
      <c r="S377" s="14"/>
      <c r="T377" s="14"/>
      <c r="U377" s="14"/>
    </row>
    <row r="378" spans="4:21" s="15" customFormat="1" x14ac:dyDescent="0.3">
      <c r="D378" s="7" t="s">
        <v>7</v>
      </c>
      <c r="E378" s="16">
        <v>2024</v>
      </c>
      <c r="F378" s="142">
        <f>F377-'Area 2010_34'!$E$15*$AD$17</f>
        <v>18.520336937367421</v>
      </c>
      <c r="G378" s="142">
        <f>G377-'Area 2010_34'!$F$15*$AD$29</f>
        <v>7.9578695540085347</v>
      </c>
      <c r="H378" s="15" t="s">
        <v>91</v>
      </c>
      <c r="I378" s="111" t="s">
        <v>50</v>
      </c>
      <c r="J378" s="112" t="s">
        <v>51</v>
      </c>
      <c r="M378" s="14"/>
      <c r="N378" s="14"/>
      <c r="O378" s="14"/>
      <c r="P378" s="14"/>
      <c r="Q378" s="14"/>
      <c r="R378" s="14"/>
      <c r="S378" s="14"/>
      <c r="T378" s="14"/>
      <c r="U378" s="14"/>
    </row>
    <row r="379" spans="4:21" s="15" customFormat="1" x14ac:dyDescent="0.3">
      <c r="D379" s="7" t="s">
        <v>7</v>
      </c>
      <c r="E379" s="16">
        <v>2025</v>
      </c>
      <c r="F379" s="142">
        <f>F378-'Area 2010_34'!$E$15*$AD$17</f>
        <v>18.472406458751045</v>
      </c>
      <c r="G379" s="142">
        <f>G378-'Area 2010_34'!$F$15*$AD$29</f>
        <v>7.9371459353783038</v>
      </c>
      <c r="H379" s="15" t="s">
        <v>91</v>
      </c>
      <c r="I379" s="111" t="s">
        <v>50</v>
      </c>
      <c r="J379" s="112" t="s">
        <v>51</v>
      </c>
      <c r="M379" s="14"/>
      <c r="N379" s="14"/>
      <c r="O379" s="14"/>
      <c r="P379" s="14"/>
      <c r="Q379" s="14"/>
      <c r="R379" s="14"/>
      <c r="S379" s="14"/>
      <c r="T379" s="14"/>
      <c r="U379" s="14"/>
    </row>
    <row r="380" spans="4:21" s="15" customFormat="1" x14ac:dyDescent="0.3">
      <c r="D380" s="7" t="s">
        <v>7</v>
      </c>
      <c r="E380" s="16">
        <v>2026</v>
      </c>
      <c r="F380" s="142">
        <f>F379-'Area 2010_34'!$E$15*$AD$17</f>
        <v>18.42447598013467</v>
      </c>
      <c r="G380" s="142">
        <f>G379-'Area 2010_34'!$F$15*$AD$29</f>
        <v>7.916422316748073</v>
      </c>
      <c r="H380" s="15" t="s">
        <v>91</v>
      </c>
      <c r="I380" s="111" t="s">
        <v>50</v>
      </c>
      <c r="J380" s="112" t="s">
        <v>51</v>
      </c>
      <c r="M380" s="14"/>
      <c r="N380" s="14"/>
      <c r="O380" s="14"/>
      <c r="P380" s="14"/>
      <c r="Q380" s="14"/>
      <c r="R380" s="14"/>
      <c r="S380" s="14"/>
      <c r="T380" s="14"/>
      <c r="U380" s="14"/>
    </row>
    <row r="381" spans="4:21" s="15" customFormat="1" x14ac:dyDescent="0.3">
      <c r="D381" s="7" t="s">
        <v>7</v>
      </c>
      <c r="E381" s="16">
        <v>2027</v>
      </c>
      <c r="F381" s="142">
        <f>F380-'Area 2010_34'!$E$15*$AD$17</f>
        <v>18.376545501518294</v>
      </c>
      <c r="G381" s="142">
        <f>G380-'Area 2010_34'!$F$15*$AD$29</f>
        <v>7.8956986981178421</v>
      </c>
      <c r="H381" s="15" t="s">
        <v>91</v>
      </c>
      <c r="I381" s="111" t="s">
        <v>50</v>
      </c>
      <c r="J381" s="112" t="s">
        <v>51</v>
      </c>
      <c r="M381" s="14"/>
      <c r="N381" s="14"/>
      <c r="O381" s="14"/>
      <c r="P381" s="14"/>
      <c r="Q381" s="14"/>
      <c r="R381" s="14"/>
      <c r="S381" s="14"/>
      <c r="T381" s="14"/>
      <c r="U381" s="14"/>
    </row>
    <row r="382" spans="4:21" s="15" customFormat="1" x14ac:dyDescent="0.3">
      <c r="D382" s="7" t="s">
        <v>7</v>
      </c>
      <c r="E382" s="16">
        <v>2028</v>
      </c>
      <c r="F382" s="142">
        <f>F381-'Area 2010_34'!$E$15*$AD$17</f>
        <v>18.328615022901918</v>
      </c>
      <c r="G382" s="142">
        <f>G381-'Area 2010_34'!$F$15*$AD$29</f>
        <v>7.8749750794876112</v>
      </c>
      <c r="H382" s="15" t="s">
        <v>91</v>
      </c>
      <c r="I382" s="111" t="s">
        <v>50</v>
      </c>
      <c r="J382" s="112" t="s">
        <v>51</v>
      </c>
      <c r="M382" s="14"/>
      <c r="N382" s="14"/>
      <c r="O382" s="14"/>
      <c r="P382" s="14"/>
      <c r="Q382" s="14"/>
      <c r="R382" s="14"/>
      <c r="S382" s="14"/>
      <c r="T382" s="14"/>
      <c r="U382" s="14"/>
    </row>
    <row r="383" spans="4:21" s="15" customFormat="1" x14ac:dyDescent="0.3">
      <c r="D383" s="7" t="s">
        <v>7</v>
      </c>
      <c r="E383" s="16">
        <v>2029</v>
      </c>
      <c r="F383" s="142">
        <f>F382-'Area 2010_34'!$E$15*$AF$17</f>
        <v>18.280684544285542</v>
      </c>
      <c r="G383" s="142">
        <f>G382-'Area 2010_34'!$F$15*$AF$29</f>
        <v>7.8542514608573804</v>
      </c>
      <c r="H383" s="15" t="s">
        <v>91</v>
      </c>
      <c r="I383" s="111" t="s">
        <v>50</v>
      </c>
      <c r="J383" s="112" t="s">
        <v>51</v>
      </c>
      <c r="M383" s="14"/>
      <c r="N383" s="14"/>
      <c r="O383" s="14"/>
      <c r="P383" s="14"/>
      <c r="Q383" s="14"/>
      <c r="R383" s="14"/>
      <c r="S383" s="14"/>
      <c r="T383" s="14"/>
      <c r="U383" s="14"/>
    </row>
    <row r="384" spans="4:21" s="15" customFormat="1" x14ac:dyDescent="0.3">
      <c r="D384" s="7" t="s">
        <v>7</v>
      </c>
      <c r="E384" s="16">
        <v>2030</v>
      </c>
      <c r="F384" s="142">
        <f>F383-'Area 2010_34'!$E$15*$AF$17</f>
        <v>18.232754065669166</v>
      </c>
      <c r="G384" s="142">
        <f>G383-'Area 2010_34'!$F$15*$AF$29</f>
        <v>7.8335278422271495</v>
      </c>
      <c r="H384" s="15" t="s">
        <v>91</v>
      </c>
      <c r="I384" s="111" t="s">
        <v>50</v>
      </c>
      <c r="J384" s="112" t="s">
        <v>51</v>
      </c>
      <c r="M384" s="14"/>
      <c r="N384" s="14"/>
      <c r="O384" s="14"/>
      <c r="P384" s="14"/>
      <c r="Q384" s="14"/>
      <c r="R384" s="14"/>
      <c r="S384" s="14"/>
      <c r="T384" s="14"/>
      <c r="U384" s="14"/>
    </row>
    <row r="385" spans="4:21" s="15" customFormat="1" x14ac:dyDescent="0.3">
      <c r="D385" s="7" t="s">
        <v>7</v>
      </c>
      <c r="E385" s="16">
        <v>2031</v>
      </c>
      <c r="F385" s="142">
        <f>F384-'Area 2010_34'!$E$15*$AG$17</f>
        <v>18.18482358705279</v>
      </c>
      <c r="G385" s="142">
        <f>G384-'Area 2010_34'!$F$15*$AG$29</f>
        <v>7.8128042235969186</v>
      </c>
      <c r="H385" s="15" t="s">
        <v>91</v>
      </c>
      <c r="I385" s="111" t="s">
        <v>50</v>
      </c>
      <c r="J385" s="112" t="s">
        <v>51</v>
      </c>
      <c r="M385" s="14"/>
      <c r="N385" s="14"/>
      <c r="O385" s="14"/>
      <c r="P385" s="14"/>
      <c r="Q385" s="14"/>
      <c r="R385" s="14"/>
      <c r="S385" s="14"/>
      <c r="T385" s="14"/>
      <c r="U385" s="14"/>
    </row>
    <row r="386" spans="4:21" s="15" customFormat="1" x14ac:dyDescent="0.3">
      <c r="D386" s="7" t="s">
        <v>7</v>
      </c>
      <c r="E386" s="16">
        <v>2032</v>
      </c>
      <c r="F386" s="142">
        <f>F385-'Area 2010_34'!$E$15*$AG$17</f>
        <v>18.136893108436414</v>
      </c>
      <c r="G386" s="142">
        <f>G385-'Area 2010_34'!$F$15*$AG$29</f>
        <v>7.7920806049666878</v>
      </c>
      <c r="H386" s="15" t="s">
        <v>91</v>
      </c>
      <c r="I386" s="111" t="s">
        <v>50</v>
      </c>
      <c r="J386" s="112" t="s">
        <v>51</v>
      </c>
      <c r="M386" s="14"/>
      <c r="N386" s="14"/>
      <c r="O386" s="14"/>
      <c r="P386" s="14"/>
      <c r="Q386" s="14"/>
      <c r="R386" s="14"/>
      <c r="S386" s="14"/>
      <c r="T386" s="14"/>
      <c r="U386" s="14"/>
    </row>
    <row r="387" spans="4:21" s="15" customFormat="1" x14ac:dyDescent="0.3">
      <c r="D387" s="7" t="s">
        <v>7</v>
      </c>
      <c r="E387" s="16">
        <v>2033</v>
      </c>
      <c r="F387" s="142">
        <f>F386-'Area 2010_34'!$E$15*$AG$17</f>
        <v>18.088962629820038</v>
      </c>
      <c r="G387" s="142">
        <f>G386-'Area 2010_34'!$F$15*$AG$29</f>
        <v>7.7713569863364569</v>
      </c>
      <c r="H387" s="15" t="s">
        <v>91</v>
      </c>
      <c r="I387" s="111" t="s">
        <v>50</v>
      </c>
      <c r="J387" s="112" t="s">
        <v>51</v>
      </c>
      <c r="M387" s="14"/>
      <c r="N387" s="14"/>
      <c r="O387" s="14"/>
      <c r="P387" s="14"/>
      <c r="Q387" s="14"/>
      <c r="R387" s="14"/>
      <c r="S387" s="14"/>
      <c r="T387" s="14"/>
      <c r="U387" s="14"/>
    </row>
    <row r="388" spans="4:21" s="15" customFormat="1" x14ac:dyDescent="0.3">
      <c r="D388" s="7" t="s">
        <v>7</v>
      </c>
      <c r="E388" s="16">
        <v>2034</v>
      </c>
      <c r="F388" s="142">
        <f>F387-'Area 2010_34'!$E$15*$AG$17</f>
        <v>18.041032151203662</v>
      </c>
      <c r="G388" s="142">
        <f>G387-'Area 2010_34'!$F$15*$AG$29</f>
        <v>7.750633367706226</v>
      </c>
      <c r="H388" s="15" t="s">
        <v>91</v>
      </c>
      <c r="I388" s="111" t="s">
        <v>50</v>
      </c>
      <c r="J388" s="112" t="s">
        <v>51</v>
      </c>
      <c r="M388" s="14"/>
      <c r="N388" s="14"/>
      <c r="O388" s="14"/>
      <c r="P388" s="14"/>
      <c r="Q388" s="14"/>
      <c r="R388" s="14"/>
      <c r="S388" s="14"/>
      <c r="T388" s="14"/>
      <c r="U388" s="14"/>
    </row>
    <row r="389" spans="4:21" s="15" customFormat="1" x14ac:dyDescent="0.3">
      <c r="D389" s="7" t="s">
        <v>7</v>
      </c>
      <c r="E389" s="16">
        <v>2035</v>
      </c>
      <c r="F389" s="142">
        <f>F388-'Area 2010_34'!$E$15*$AG$17</f>
        <v>17.993101672587287</v>
      </c>
      <c r="G389" s="142">
        <f>G388-'Area 2010_34'!$F$15*$AG$29</f>
        <v>7.7299097490759952</v>
      </c>
      <c r="H389" s="15" t="s">
        <v>91</v>
      </c>
      <c r="I389" s="111" t="s">
        <v>50</v>
      </c>
      <c r="J389" s="112" t="s">
        <v>51</v>
      </c>
      <c r="M389" s="14"/>
      <c r="N389" s="14"/>
      <c r="O389" s="14"/>
      <c r="P389" s="14"/>
      <c r="Q389" s="14"/>
      <c r="R389" s="14"/>
      <c r="S389" s="14"/>
      <c r="T389" s="14"/>
      <c r="U389" s="14"/>
    </row>
    <row r="390" spans="4:21" s="15" customFormat="1" x14ac:dyDescent="0.3">
      <c r="D390" s="7" t="s">
        <v>7</v>
      </c>
      <c r="E390" s="16">
        <v>2036</v>
      </c>
      <c r="F390" s="142">
        <f>F389-'Area 2010_34'!$E$15*$AH$17</f>
        <v>17.945171193970911</v>
      </c>
      <c r="G390" s="142">
        <f>G389-'Area 2010_34'!$F$15*$AH$29</f>
        <v>7.7091861304457643</v>
      </c>
      <c r="H390" s="15" t="s">
        <v>91</v>
      </c>
      <c r="I390" s="111" t="s">
        <v>50</v>
      </c>
      <c r="J390" s="112" t="s">
        <v>51</v>
      </c>
      <c r="M390" s="14"/>
      <c r="N390" s="14"/>
      <c r="O390" s="14"/>
      <c r="P390" s="14"/>
      <c r="Q390" s="14"/>
      <c r="R390" s="14"/>
      <c r="S390" s="14"/>
      <c r="T390" s="14"/>
      <c r="U390" s="14"/>
    </row>
    <row r="391" spans="4:21" s="15" customFormat="1" x14ac:dyDescent="0.3">
      <c r="D391" s="7" t="s">
        <v>7</v>
      </c>
      <c r="E391" s="16">
        <v>2037</v>
      </c>
      <c r="F391" s="142">
        <f>F390-'Area 2010_34'!$E$15*$AH$17</f>
        <v>17.897240715354535</v>
      </c>
      <c r="G391" s="142">
        <f>G390-'Area 2010_34'!$F$15*$AH$29</f>
        <v>7.6884625118155334</v>
      </c>
      <c r="H391" s="15" t="s">
        <v>91</v>
      </c>
      <c r="I391" s="111" t="s">
        <v>50</v>
      </c>
      <c r="J391" s="112" t="s">
        <v>51</v>
      </c>
      <c r="M391" s="14"/>
      <c r="N391" s="14"/>
      <c r="O391" s="14"/>
      <c r="P391" s="14"/>
      <c r="Q391" s="14"/>
      <c r="R391" s="14"/>
      <c r="S391" s="14"/>
      <c r="T391" s="14"/>
      <c r="U391" s="14"/>
    </row>
    <row r="392" spans="4:21" s="15" customFormat="1" x14ac:dyDescent="0.3">
      <c r="D392" s="7" t="s">
        <v>7</v>
      </c>
      <c r="E392" s="16">
        <v>2038</v>
      </c>
      <c r="F392" s="142">
        <f>F391-'Area 2010_34'!$E$15*$AH$17</f>
        <v>17.849310236738159</v>
      </c>
      <c r="G392" s="142">
        <f>G391-'Area 2010_34'!$F$15*$AH$29</f>
        <v>7.6677388931853026</v>
      </c>
      <c r="H392" s="15" t="s">
        <v>91</v>
      </c>
      <c r="I392" s="111" t="s">
        <v>50</v>
      </c>
      <c r="J392" s="112" t="s">
        <v>51</v>
      </c>
      <c r="M392" s="14"/>
      <c r="N392" s="14"/>
      <c r="O392" s="14"/>
      <c r="P392" s="14"/>
      <c r="Q392" s="14"/>
      <c r="R392" s="14"/>
      <c r="S392" s="14"/>
      <c r="T392" s="14"/>
      <c r="U392" s="14"/>
    </row>
    <row r="393" spans="4:21" s="15" customFormat="1" x14ac:dyDescent="0.3">
      <c r="D393" s="7" t="s">
        <v>7</v>
      </c>
      <c r="E393" s="16">
        <v>2039</v>
      </c>
      <c r="F393" s="142">
        <f>F392-'Area 2010_34'!$E$15*$AH$17</f>
        <v>17.801379758121783</v>
      </c>
      <c r="G393" s="142">
        <f>G392-'Area 2010_34'!$F$15*$AH$29</f>
        <v>7.6470152745550717</v>
      </c>
      <c r="H393" s="15" t="s">
        <v>91</v>
      </c>
      <c r="I393" s="111" t="s">
        <v>50</v>
      </c>
      <c r="J393" s="112" t="s">
        <v>51</v>
      </c>
      <c r="M393" s="14"/>
      <c r="N393" s="14"/>
      <c r="O393" s="14"/>
      <c r="P393" s="14"/>
      <c r="Q393" s="14"/>
      <c r="R393" s="14"/>
      <c r="S393" s="14"/>
      <c r="T393" s="14"/>
      <c r="U393" s="14"/>
    </row>
    <row r="394" spans="4:21" s="15" customFormat="1" x14ac:dyDescent="0.3">
      <c r="D394" s="7" t="s">
        <v>7</v>
      </c>
      <c r="E394" s="16">
        <v>2040</v>
      </c>
      <c r="F394" s="142">
        <f>F393-'Area 2010_34'!$E$15*$AH$17</f>
        <v>17.753449279505407</v>
      </c>
      <c r="G394" s="142">
        <f>G393-'Area 2010_34'!$F$15*$AH$29</f>
        <v>7.6262916559248408</v>
      </c>
      <c r="H394" s="15" t="s">
        <v>91</v>
      </c>
      <c r="I394" s="111" t="s">
        <v>50</v>
      </c>
      <c r="J394" s="112" t="s">
        <v>51</v>
      </c>
      <c r="M394" s="14"/>
      <c r="N394" s="14"/>
      <c r="O394" s="14"/>
      <c r="P394" s="14"/>
      <c r="Q394" s="14"/>
      <c r="R394" s="14"/>
      <c r="S394" s="14"/>
      <c r="T394" s="14"/>
      <c r="U394" s="14"/>
    </row>
    <row r="395" spans="4:21" s="15" customFormat="1" x14ac:dyDescent="0.3">
      <c r="D395" s="7" t="s">
        <v>7</v>
      </c>
      <c r="E395" s="16">
        <v>2041</v>
      </c>
      <c r="F395" s="142">
        <f>F394-'Area 2010_34'!$E$15*$AI$17</f>
        <v>17.705518800889031</v>
      </c>
      <c r="G395" s="142">
        <f>G394-'Area 2010_34'!$F$15*$AI$29</f>
        <v>7.60556803729461</v>
      </c>
      <c r="H395" s="15" t="s">
        <v>91</v>
      </c>
      <c r="I395" s="111" t="s">
        <v>50</v>
      </c>
      <c r="J395" s="112" t="s">
        <v>51</v>
      </c>
      <c r="M395" s="14"/>
      <c r="N395" s="14"/>
      <c r="O395" s="14"/>
      <c r="P395" s="14"/>
      <c r="Q395" s="14"/>
      <c r="R395" s="14"/>
      <c r="S395" s="14"/>
      <c r="T395" s="14"/>
      <c r="U395" s="14"/>
    </row>
    <row r="396" spans="4:21" s="15" customFormat="1" x14ac:dyDescent="0.3">
      <c r="D396" s="7" t="s">
        <v>7</v>
      </c>
      <c r="E396" s="16">
        <v>2042</v>
      </c>
      <c r="F396" s="142">
        <f>F395-'Area 2010_34'!$E$15*$AI$17</f>
        <v>17.657588322272655</v>
      </c>
      <c r="G396" s="142">
        <f>G395-'Area 2010_34'!$F$15*$AI$29</f>
        <v>7.5848444186643791</v>
      </c>
      <c r="H396" s="15" t="s">
        <v>91</v>
      </c>
      <c r="I396" s="111" t="s">
        <v>50</v>
      </c>
      <c r="J396" s="112" t="s">
        <v>51</v>
      </c>
      <c r="M396" s="14"/>
      <c r="N396" s="14"/>
      <c r="O396" s="14"/>
      <c r="P396" s="14"/>
      <c r="Q396" s="14"/>
      <c r="R396" s="14"/>
      <c r="S396" s="14"/>
      <c r="T396" s="14"/>
      <c r="U396" s="14"/>
    </row>
    <row r="397" spans="4:21" s="15" customFormat="1" x14ac:dyDescent="0.3">
      <c r="D397" s="7" t="s">
        <v>7</v>
      </c>
      <c r="E397" s="16">
        <v>2043</v>
      </c>
      <c r="F397" s="142">
        <f>F396-'Area 2010_34'!$E$15*$AI$17</f>
        <v>17.609657843656279</v>
      </c>
      <c r="G397" s="142">
        <f>G396-'Area 2010_34'!$F$15*$AI$29</f>
        <v>7.5641208000341482</v>
      </c>
      <c r="H397" s="15" t="s">
        <v>91</v>
      </c>
      <c r="I397" s="111" t="s">
        <v>50</v>
      </c>
      <c r="J397" s="112" t="s">
        <v>51</v>
      </c>
      <c r="M397" s="14"/>
      <c r="N397" s="14"/>
      <c r="O397" s="14"/>
      <c r="P397" s="14"/>
      <c r="Q397" s="14"/>
      <c r="R397" s="14"/>
      <c r="S397" s="14"/>
      <c r="T397" s="14"/>
      <c r="U397" s="14"/>
    </row>
    <row r="398" spans="4:21" s="15" customFormat="1" x14ac:dyDescent="0.3">
      <c r="D398" s="7" t="s">
        <v>7</v>
      </c>
      <c r="E398" s="16">
        <v>2044</v>
      </c>
      <c r="F398" s="142">
        <f>F397-'Area 2010_34'!$E$15*$AI$17</f>
        <v>17.561727365039904</v>
      </c>
      <c r="G398" s="142">
        <f>G397-'Area 2010_34'!$F$15*$AI$29</f>
        <v>7.5433971814039174</v>
      </c>
      <c r="H398" s="15" t="s">
        <v>91</v>
      </c>
      <c r="I398" s="111" t="s">
        <v>50</v>
      </c>
      <c r="J398" s="112" t="s">
        <v>51</v>
      </c>
      <c r="M398" s="14"/>
      <c r="N398" s="14"/>
      <c r="O398" s="14"/>
      <c r="P398" s="14"/>
      <c r="Q398" s="14"/>
      <c r="R398" s="14"/>
      <c r="S398" s="14"/>
      <c r="T398" s="14"/>
      <c r="U398" s="14"/>
    </row>
    <row r="399" spans="4:21" s="15" customFormat="1" x14ac:dyDescent="0.3">
      <c r="D399" s="7" t="s">
        <v>7</v>
      </c>
      <c r="E399" s="16">
        <v>2045</v>
      </c>
      <c r="F399" s="142">
        <f>F398-'Area 2010_34'!$E$15*$AI$17</f>
        <v>17.513796886423528</v>
      </c>
      <c r="G399" s="142">
        <f>G398-'Area 2010_34'!$F$15*$AI$29</f>
        <v>7.5226735627736865</v>
      </c>
      <c r="H399" s="15" t="s">
        <v>91</v>
      </c>
      <c r="I399" s="111" t="s">
        <v>50</v>
      </c>
      <c r="J399" s="112" t="s">
        <v>51</v>
      </c>
      <c r="M399" s="14"/>
      <c r="N399" s="14"/>
      <c r="O399" s="14"/>
      <c r="P399" s="14"/>
      <c r="Q399" s="14"/>
      <c r="R399" s="14"/>
      <c r="S399" s="14"/>
      <c r="T399" s="14"/>
      <c r="U399" s="14"/>
    </row>
    <row r="400" spans="4:21" s="15" customFormat="1" x14ac:dyDescent="0.3">
      <c r="D400" s="7" t="s">
        <v>7</v>
      </c>
      <c r="E400" s="16">
        <v>2046</v>
      </c>
      <c r="F400" s="142">
        <f>F399-'Area 2010_34'!$E$15*$AJ$17</f>
        <v>17.465866407807152</v>
      </c>
      <c r="G400" s="142">
        <f>G399-'Area 2010_34'!$F$15*$AJ$29</f>
        <v>7.5019499441434556</v>
      </c>
      <c r="H400" s="15" t="s">
        <v>91</v>
      </c>
      <c r="I400" s="111" t="s">
        <v>50</v>
      </c>
      <c r="J400" s="112" t="s">
        <v>51</v>
      </c>
      <c r="M400" s="14"/>
      <c r="N400" s="14"/>
      <c r="O400" s="14"/>
      <c r="P400" s="14"/>
      <c r="Q400" s="14"/>
      <c r="R400" s="14"/>
      <c r="S400" s="14"/>
      <c r="T400" s="14"/>
      <c r="U400" s="14"/>
    </row>
    <row r="401" spans="4:21" s="15" customFormat="1" x14ac:dyDescent="0.3">
      <c r="D401" s="7" t="s">
        <v>7</v>
      </c>
      <c r="E401" s="16">
        <v>2047</v>
      </c>
      <c r="F401" s="142">
        <f>F400-'Area 2010_34'!$E$15*$AJ$17</f>
        <v>17.417935929190776</v>
      </c>
      <c r="G401" s="142">
        <f>G400-'Area 2010_34'!$F$15*$AJ$29</f>
        <v>7.4812263255132248</v>
      </c>
      <c r="H401" s="15" t="s">
        <v>91</v>
      </c>
      <c r="I401" s="111" t="s">
        <v>50</v>
      </c>
      <c r="J401" s="112" t="s">
        <v>51</v>
      </c>
      <c r="M401" s="14"/>
      <c r="N401" s="14"/>
      <c r="O401" s="14"/>
      <c r="P401" s="14"/>
      <c r="Q401" s="14"/>
      <c r="R401" s="14"/>
      <c r="S401" s="14"/>
      <c r="T401" s="14"/>
      <c r="U401" s="14"/>
    </row>
    <row r="402" spans="4:21" s="15" customFormat="1" x14ac:dyDescent="0.3">
      <c r="D402" s="7" t="s">
        <v>7</v>
      </c>
      <c r="E402" s="16">
        <v>2048</v>
      </c>
      <c r="F402" s="142">
        <f>F401-'Area 2010_34'!$E$15*$AJ$17</f>
        <v>17.3700054505744</v>
      </c>
      <c r="G402" s="142">
        <f>G401-'Area 2010_34'!$F$15*$AJ$29</f>
        <v>7.4605027068829939</v>
      </c>
      <c r="H402" s="15" t="s">
        <v>91</v>
      </c>
      <c r="I402" s="111" t="s">
        <v>50</v>
      </c>
      <c r="J402" s="112" t="s">
        <v>51</v>
      </c>
      <c r="M402" s="14"/>
      <c r="N402" s="14"/>
      <c r="O402" s="14"/>
      <c r="P402" s="14"/>
      <c r="Q402" s="14"/>
      <c r="R402" s="14"/>
      <c r="S402" s="14"/>
      <c r="T402" s="14"/>
      <c r="U402" s="14"/>
    </row>
    <row r="403" spans="4:21" s="15" customFormat="1" x14ac:dyDescent="0.3">
      <c r="D403" s="7" t="s">
        <v>7</v>
      </c>
      <c r="E403" s="16">
        <v>2049</v>
      </c>
      <c r="F403" s="142">
        <f>F402-'Area 2010_34'!$E$15*$AJ$17</f>
        <v>17.322074971958024</v>
      </c>
      <c r="G403" s="142">
        <f>G402-'Area 2010_34'!$F$15*$AJ$29</f>
        <v>7.439779088252763</v>
      </c>
      <c r="H403" s="15" t="s">
        <v>91</v>
      </c>
      <c r="I403" s="111" t="s">
        <v>50</v>
      </c>
      <c r="J403" s="112" t="s">
        <v>51</v>
      </c>
      <c r="M403" s="14"/>
      <c r="N403" s="14"/>
      <c r="O403" s="14"/>
      <c r="P403" s="14"/>
      <c r="Q403" s="14"/>
      <c r="R403" s="14"/>
      <c r="S403" s="14"/>
      <c r="T403" s="14"/>
      <c r="U403" s="14"/>
    </row>
    <row r="404" spans="4:21" s="15" customFormat="1" x14ac:dyDescent="0.3">
      <c r="D404" s="7" t="s">
        <v>7</v>
      </c>
      <c r="E404" s="16">
        <v>2050</v>
      </c>
      <c r="F404" s="142">
        <f>F403-'Area 2010_34'!$E$15*$AJ$17</f>
        <v>17.274144493341648</v>
      </c>
      <c r="G404" s="142">
        <f>G403-'Area 2010_34'!$F$15*$AJ$29</f>
        <v>7.4190554696225322</v>
      </c>
      <c r="H404" s="15" t="s">
        <v>91</v>
      </c>
      <c r="I404" s="111" t="s">
        <v>50</v>
      </c>
      <c r="J404" s="112" t="s">
        <v>51</v>
      </c>
      <c r="M404" s="14"/>
      <c r="N404" s="14"/>
      <c r="O404" s="14"/>
      <c r="P404" s="14"/>
      <c r="Q404" s="14"/>
      <c r="R404" s="14"/>
      <c r="S404" s="14"/>
      <c r="T404" s="14"/>
      <c r="U404" s="14"/>
    </row>
    <row r="405" spans="4:21" s="15" customFormat="1" x14ac:dyDescent="0.3">
      <c r="D405" s="7" t="s">
        <v>7</v>
      </c>
      <c r="E405" s="16">
        <v>2011</v>
      </c>
      <c r="F405" s="142">
        <f>'Area 2010_34'!$E$16-'Area 2010_34'!$E$16*$AB$18</f>
        <v>7.9471621198603399</v>
      </c>
      <c r="G405" s="142">
        <f>'Area 2010_34'!$F$16-'Area 2010_34'!$F$16*$AB$30</f>
        <v>4.1128726745757627</v>
      </c>
      <c r="H405" s="15" t="s">
        <v>92</v>
      </c>
      <c r="I405" s="111" t="s">
        <v>50</v>
      </c>
      <c r="J405" s="112" t="s">
        <v>51</v>
      </c>
      <c r="M405" s="14"/>
      <c r="N405" s="14"/>
      <c r="O405" s="14"/>
      <c r="P405" s="14"/>
      <c r="Q405" s="14"/>
      <c r="R405" s="14"/>
      <c r="S405" s="14"/>
      <c r="T405" s="14"/>
      <c r="U405" s="14"/>
    </row>
    <row r="406" spans="4:21" s="15" customFormat="1" x14ac:dyDescent="0.3">
      <c r="D406" s="7" t="s">
        <v>7</v>
      </c>
      <c r="E406" s="16">
        <v>2012</v>
      </c>
      <c r="F406" s="142">
        <f>F405-'Area 2010_34'!$E$16*$AB$18</f>
        <v>7.9288415095810185</v>
      </c>
      <c r="G406" s="142">
        <f>G405-'Area 2010_34'!$F$16*$AB$30</f>
        <v>4.0544748881213399</v>
      </c>
      <c r="H406" s="15" t="s">
        <v>92</v>
      </c>
      <c r="I406" s="111" t="s">
        <v>50</v>
      </c>
      <c r="J406" s="112" t="s">
        <v>51</v>
      </c>
      <c r="M406" s="14"/>
      <c r="N406" s="14"/>
      <c r="O406" s="14"/>
      <c r="P406" s="14"/>
      <c r="Q406" s="14"/>
      <c r="R406" s="14"/>
      <c r="S406" s="14"/>
      <c r="T406" s="14"/>
      <c r="U406" s="14"/>
    </row>
    <row r="407" spans="4:21" s="15" customFormat="1" x14ac:dyDescent="0.3">
      <c r="D407" s="7" t="s">
        <v>7</v>
      </c>
      <c r="E407" s="16">
        <v>2013</v>
      </c>
      <c r="F407" s="142">
        <f>F406-'Area 2010_34'!$E$16*$AC$18</f>
        <v>7.9105208993016971</v>
      </c>
      <c r="G407" s="142">
        <f>G406-'Area 2010_34'!$F$16*$AC$30</f>
        <v>3.9960771016669172</v>
      </c>
      <c r="H407" s="15" t="s">
        <v>92</v>
      </c>
      <c r="I407" s="111" t="s">
        <v>50</v>
      </c>
      <c r="J407" s="112" t="s">
        <v>51</v>
      </c>
      <c r="M407" s="14"/>
      <c r="N407" s="14"/>
      <c r="O407" s="14"/>
      <c r="P407" s="14"/>
      <c r="Q407" s="14"/>
      <c r="R407" s="14"/>
      <c r="S407" s="14"/>
      <c r="T407" s="14"/>
      <c r="U407" s="14"/>
    </row>
    <row r="408" spans="4:21" s="15" customFormat="1" x14ac:dyDescent="0.3">
      <c r="D408" s="7" t="s">
        <v>7</v>
      </c>
      <c r="E408" s="16">
        <v>2014</v>
      </c>
      <c r="F408" s="142">
        <f>F407-'Area 2010_34'!$E$16*$AC$18</f>
        <v>7.8922002890223757</v>
      </c>
      <c r="G408" s="142">
        <f>G407-'Area 2010_34'!$F$16*$AC$30</f>
        <v>3.9376793152124945</v>
      </c>
      <c r="H408" s="15" t="s">
        <v>92</v>
      </c>
      <c r="I408" s="111" t="s">
        <v>50</v>
      </c>
      <c r="J408" s="112" t="s">
        <v>51</v>
      </c>
      <c r="M408" s="14"/>
      <c r="N408" s="14"/>
      <c r="O408" s="14"/>
      <c r="P408" s="14"/>
      <c r="Q408" s="14"/>
      <c r="R408" s="14"/>
      <c r="S408" s="14"/>
      <c r="T408" s="14"/>
      <c r="U408" s="14"/>
    </row>
    <row r="409" spans="4:21" s="15" customFormat="1" x14ac:dyDescent="0.3">
      <c r="D409" s="7" t="s">
        <v>7</v>
      </c>
      <c r="E409" s="16">
        <v>2015</v>
      </c>
      <c r="F409" s="142">
        <f>F408-'Area 2010_34'!$E$16*$AC$18</f>
        <v>7.8738796787430543</v>
      </c>
      <c r="G409" s="142">
        <f>G408-'Area 2010_34'!$F$16*$AC$30</f>
        <v>3.8792815287580718</v>
      </c>
      <c r="H409" s="15" t="s">
        <v>92</v>
      </c>
      <c r="I409" s="111" t="s">
        <v>50</v>
      </c>
      <c r="J409" s="112" t="s">
        <v>51</v>
      </c>
      <c r="M409" s="14"/>
      <c r="N409" s="14"/>
      <c r="O409" s="14"/>
      <c r="P409" s="14"/>
      <c r="Q409" s="14"/>
      <c r="R409" s="14"/>
      <c r="S409" s="14"/>
      <c r="T409" s="14"/>
      <c r="U409" s="14"/>
    </row>
    <row r="410" spans="4:21" s="15" customFormat="1" x14ac:dyDescent="0.3">
      <c r="D410" s="7" t="s">
        <v>7</v>
      </c>
      <c r="E410" s="16">
        <v>2016</v>
      </c>
      <c r="F410" s="142">
        <f>F409-'Area 2010_34'!$E$16*$AD$18</f>
        <v>7.8539659719177051</v>
      </c>
      <c r="G410" s="142">
        <f>G409-'Area 2010_34'!$F$16*$AD$30</f>
        <v>3.8688533526054965</v>
      </c>
      <c r="H410" s="15" t="s">
        <v>92</v>
      </c>
      <c r="I410" s="111" t="s">
        <v>50</v>
      </c>
      <c r="J410" s="112" t="s">
        <v>51</v>
      </c>
      <c r="M410" s="14"/>
      <c r="N410" s="14"/>
      <c r="O410" s="14"/>
      <c r="P410" s="14"/>
      <c r="Q410" s="14"/>
      <c r="R410" s="14"/>
      <c r="S410" s="14"/>
      <c r="T410" s="14"/>
      <c r="U410" s="14"/>
    </row>
    <row r="411" spans="4:21" s="15" customFormat="1" x14ac:dyDescent="0.3">
      <c r="D411" s="7" t="s">
        <v>7</v>
      </c>
      <c r="E411" s="16">
        <v>2017</v>
      </c>
      <c r="F411" s="142">
        <f>F410-'Area 2010_34'!$E$16*$AD$18</f>
        <v>7.8340522650923559</v>
      </c>
      <c r="G411" s="142">
        <f>G410-'Area 2010_34'!$F$16*$AD$30</f>
        <v>3.8584251764529212</v>
      </c>
      <c r="H411" s="15" t="s">
        <v>92</v>
      </c>
      <c r="I411" s="111" t="s">
        <v>50</v>
      </c>
      <c r="J411" s="112" t="s">
        <v>51</v>
      </c>
      <c r="M411" s="14"/>
      <c r="N411" s="14"/>
      <c r="O411" s="14"/>
      <c r="P411" s="14"/>
      <c r="Q411" s="14"/>
      <c r="R411" s="14"/>
      <c r="S411" s="14"/>
      <c r="T411" s="14"/>
      <c r="U411" s="14"/>
    </row>
    <row r="412" spans="4:21" s="15" customFormat="1" x14ac:dyDescent="0.3">
      <c r="D412" s="7" t="s">
        <v>7</v>
      </c>
      <c r="E412" s="16">
        <v>2018</v>
      </c>
      <c r="F412" s="142">
        <f>F411-'Area 2010_34'!$E$16*$AD$18</f>
        <v>7.8141385582670067</v>
      </c>
      <c r="G412" s="142">
        <f>G411-'Area 2010_34'!$F$16*$AD$30</f>
        <v>3.8479970003003459</v>
      </c>
      <c r="H412" s="15" t="s">
        <v>92</v>
      </c>
      <c r="I412" s="111" t="s">
        <v>50</v>
      </c>
      <c r="J412" s="112" t="s">
        <v>51</v>
      </c>
      <c r="M412" s="14"/>
      <c r="N412" s="14"/>
      <c r="O412" s="14"/>
      <c r="P412" s="14"/>
      <c r="Q412" s="14"/>
      <c r="R412" s="14"/>
      <c r="S412" s="14"/>
      <c r="T412" s="14"/>
      <c r="U412" s="14"/>
    </row>
    <row r="413" spans="4:21" s="15" customFormat="1" x14ac:dyDescent="0.3">
      <c r="D413" s="7" t="s">
        <v>7</v>
      </c>
      <c r="E413" s="16">
        <v>2019</v>
      </c>
      <c r="F413" s="142">
        <f>F412-'Area 2010_34'!$E$16*$AD$18</f>
        <v>7.7942248514416574</v>
      </c>
      <c r="G413" s="142">
        <f>G412-'Area 2010_34'!$F$16*$AD$30</f>
        <v>3.8375688241477706</v>
      </c>
      <c r="H413" s="15" t="s">
        <v>92</v>
      </c>
      <c r="I413" s="111" t="s">
        <v>50</v>
      </c>
      <c r="J413" s="112" t="s">
        <v>51</v>
      </c>
      <c r="M413" s="14"/>
      <c r="N413" s="14"/>
      <c r="O413" s="14"/>
      <c r="P413" s="14"/>
      <c r="Q413" s="14"/>
      <c r="R413" s="14"/>
      <c r="S413" s="14"/>
      <c r="T413" s="14"/>
      <c r="U413" s="14"/>
    </row>
    <row r="414" spans="4:21" s="15" customFormat="1" x14ac:dyDescent="0.3">
      <c r="D414" s="7" t="s">
        <v>7</v>
      </c>
      <c r="E414" s="16">
        <v>2020</v>
      </c>
      <c r="F414" s="142">
        <f>F413-'Area 2010_34'!$E$16*$AD$18</f>
        <v>7.7743111446163082</v>
      </c>
      <c r="G414" s="142">
        <f>G413-'Area 2010_34'!$F$16*$AD$30</f>
        <v>3.8271406479951953</v>
      </c>
      <c r="H414" s="15" t="s">
        <v>92</v>
      </c>
      <c r="I414" s="111" t="s">
        <v>50</v>
      </c>
      <c r="J414" s="112" t="s">
        <v>51</v>
      </c>
      <c r="M414" s="14"/>
      <c r="N414" s="14"/>
      <c r="O414" s="14"/>
      <c r="P414" s="14"/>
      <c r="Q414" s="14"/>
      <c r="R414" s="14"/>
      <c r="S414" s="14"/>
      <c r="T414" s="14"/>
      <c r="U414" s="14"/>
    </row>
    <row r="415" spans="4:21" s="15" customFormat="1" x14ac:dyDescent="0.3">
      <c r="D415" s="7" t="s">
        <v>7</v>
      </c>
      <c r="E415" s="16">
        <v>2021</v>
      </c>
      <c r="F415" s="142">
        <f>F414-'Area 2010_34'!$E$16*$AE$18</f>
        <v>7.754397437790959</v>
      </c>
      <c r="G415" s="142">
        <f>G414-'Area 2010_34'!$F$16*$AE$30</f>
        <v>3.81671247184262</v>
      </c>
      <c r="H415" s="15" t="s">
        <v>92</v>
      </c>
      <c r="I415" s="111" t="s">
        <v>50</v>
      </c>
      <c r="J415" s="112" t="s">
        <v>51</v>
      </c>
      <c r="M415" s="14"/>
      <c r="N415" s="14"/>
      <c r="O415" s="14"/>
      <c r="P415" s="14"/>
      <c r="Q415" s="14"/>
      <c r="R415" s="14"/>
      <c r="S415" s="14"/>
      <c r="T415" s="14"/>
      <c r="U415" s="14"/>
    </row>
    <row r="416" spans="4:21" s="15" customFormat="1" x14ac:dyDescent="0.3">
      <c r="D416" s="7" t="s">
        <v>7</v>
      </c>
      <c r="E416" s="16">
        <v>2022</v>
      </c>
      <c r="F416" s="142">
        <f>F415-'Area 2010_34'!$E$16*$AE$18</f>
        <v>7.7344837309656098</v>
      </c>
      <c r="G416" s="142">
        <f>G415-'Area 2010_34'!$F$16*$AE$30</f>
        <v>3.8062842956900447</v>
      </c>
      <c r="H416" s="15" t="s">
        <v>92</v>
      </c>
      <c r="I416" s="111" t="s">
        <v>50</v>
      </c>
      <c r="J416" s="112" t="s">
        <v>51</v>
      </c>
      <c r="M416" s="14"/>
      <c r="N416" s="14"/>
      <c r="O416" s="14"/>
      <c r="P416" s="14"/>
      <c r="Q416" s="14"/>
      <c r="R416" s="14"/>
      <c r="S416" s="14"/>
      <c r="T416" s="14"/>
      <c r="U416" s="14"/>
    </row>
    <row r="417" spans="4:21" s="15" customFormat="1" x14ac:dyDescent="0.3">
      <c r="D417" s="7" t="s">
        <v>7</v>
      </c>
      <c r="E417" s="16">
        <v>2023</v>
      </c>
      <c r="F417" s="142">
        <f>F416-'Area 2010_34'!$E$16*$AE$18</f>
        <v>7.7145700241402606</v>
      </c>
      <c r="G417" s="142">
        <f>G416-'Area 2010_34'!$F$16*$AE$30</f>
        <v>3.7958561195374694</v>
      </c>
      <c r="H417" s="15" t="s">
        <v>92</v>
      </c>
      <c r="I417" s="111" t="s">
        <v>50</v>
      </c>
      <c r="J417" s="112" t="s">
        <v>51</v>
      </c>
      <c r="M417" s="14"/>
      <c r="N417" s="14"/>
      <c r="O417" s="14"/>
      <c r="P417" s="14"/>
      <c r="Q417" s="14"/>
      <c r="R417" s="14"/>
      <c r="S417" s="14"/>
      <c r="T417" s="14"/>
      <c r="U417" s="14"/>
    </row>
    <row r="418" spans="4:21" s="15" customFormat="1" x14ac:dyDescent="0.3">
      <c r="D418" s="7" t="s">
        <v>7</v>
      </c>
      <c r="E418" s="16">
        <v>2024</v>
      </c>
      <c r="F418" s="142">
        <f>F417-'Area 2010_34'!$E$16*$AE$18</f>
        <v>7.6946563173149114</v>
      </c>
      <c r="G418" s="142">
        <f>G417-'Area 2010_34'!$F$16*$AE$30</f>
        <v>3.7854279433848941</v>
      </c>
      <c r="H418" s="15" t="s">
        <v>92</v>
      </c>
      <c r="I418" s="111" t="s">
        <v>50</v>
      </c>
      <c r="J418" s="112" t="s">
        <v>51</v>
      </c>
      <c r="M418" s="14"/>
      <c r="N418" s="14"/>
      <c r="O418" s="14"/>
      <c r="P418" s="14"/>
      <c r="Q418" s="14"/>
      <c r="R418" s="14"/>
      <c r="S418" s="14"/>
      <c r="T418" s="14"/>
      <c r="U418" s="14"/>
    </row>
    <row r="419" spans="4:21" s="15" customFormat="1" x14ac:dyDescent="0.3">
      <c r="D419" s="7" t="s">
        <v>7</v>
      </c>
      <c r="E419" s="16">
        <v>2025</v>
      </c>
      <c r="F419" s="142">
        <f>F418-'Area 2010_34'!$E$16*$AE$18</f>
        <v>7.6747426104895622</v>
      </c>
      <c r="G419" s="142">
        <f>G418-'Area 2010_34'!$F$16*$AE$30</f>
        <v>3.7749997672323188</v>
      </c>
      <c r="H419" s="15" t="s">
        <v>92</v>
      </c>
      <c r="I419" s="111" t="s">
        <v>50</v>
      </c>
      <c r="J419" s="112" t="s">
        <v>51</v>
      </c>
      <c r="M419" s="14"/>
      <c r="N419" s="14"/>
      <c r="O419" s="14"/>
      <c r="P419" s="14"/>
      <c r="Q419" s="14"/>
      <c r="R419" s="14"/>
      <c r="S419" s="14"/>
      <c r="T419" s="14"/>
      <c r="U419" s="14"/>
    </row>
    <row r="420" spans="4:21" s="15" customFormat="1" x14ac:dyDescent="0.3">
      <c r="D420" s="7" t="s">
        <v>7</v>
      </c>
      <c r="E420" s="16">
        <v>2026</v>
      </c>
      <c r="F420" s="142">
        <f>F419-'Area 2010_34'!$E$16*$AF$18</f>
        <v>7.654828903664213</v>
      </c>
      <c r="G420" s="142">
        <f>G419-'Area 2010_34'!$F$16*$AF$30</f>
        <v>3.7645715910797435</v>
      </c>
      <c r="H420" s="15" t="s">
        <v>92</v>
      </c>
      <c r="I420" s="111" t="s">
        <v>50</v>
      </c>
      <c r="J420" s="112" t="s">
        <v>51</v>
      </c>
      <c r="M420" s="14"/>
      <c r="N420" s="14"/>
      <c r="O420" s="14"/>
      <c r="P420" s="14"/>
      <c r="Q420" s="14"/>
      <c r="R420" s="14"/>
      <c r="S420" s="14"/>
      <c r="T420" s="14"/>
      <c r="U420" s="14"/>
    </row>
    <row r="421" spans="4:21" s="15" customFormat="1" x14ac:dyDescent="0.3">
      <c r="D421" s="7" t="s">
        <v>7</v>
      </c>
      <c r="E421" s="16">
        <v>2027</v>
      </c>
      <c r="F421" s="142">
        <f>F420-'Area 2010_34'!$E$16*$AF$18</f>
        <v>7.6349151968388638</v>
      </c>
      <c r="G421" s="142">
        <f>G420-'Area 2010_34'!$F$16*$AF$30</f>
        <v>3.7541434149271682</v>
      </c>
      <c r="H421" s="15" t="s">
        <v>92</v>
      </c>
      <c r="I421" s="111" t="s">
        <v>50</v>
      </c>
      <c r="J421" s="112" t="s">
        <v>51</v>
      </c>
      <c r="M421" s="14"/>
      <c r="N421" s="14"/>
      <c r="O421" s="14"/>
      <c r="P421" s="14"/>
      <c r="Q421" s="14"/>
      <c r="R421" s="14"/>
      <c r="S421" s="14"/>
      <c r="T421" s="14"/>
      <c r="U421" s="14"/>
    </row>
    <row r="422" spans="4:21" s="15" customFormat="1" x14ac:dyDescent="0.3">
      <c r="D422" s="7" t="s">
        <v>7</v>
      </c>
      <c r="E422" s="16">
        <v>2028</v>
      </c>
      <c r="F422" s="142">
        <f>F421-'Area 2010_34'!$E$16*$AF$18</f>
        <v>7.6150014900135146</v>
      </c>
      <c r="G422" s="142">
        <f>G421-'Area 2010_34'!$F$16*$AF$30</f>
        <v>3.7437152387745929</v>
      </c>
      <c r="H422" s="15" t="s">
        <v>92</v>
      </c>
      <c r="I422" s="111" t="s">
        <v>50</v>
      </c>
      <c r="J422" s="112" t="s">
        <v>51</v>
      </c>
      <c r="M422" s="14"/>
      <c r="N422" s="14"/>
      <c r="O422" s="14"/>
      <c r="P422" s="14"/>
      <c r="Q422" s="14"/>
      <c r="R422" s="14"/>
      <c r="S422" s="14"/>
      <c r="T422" s="14"/>
      <c r="U422" s="14"/>
    </row>
    <row r="423" spans="4:21" s="15" customFormat="1" x14ac:dyDescent="0.3">
      <c r="D423" s="7" t="s">
        <v>7</v>
      </c>
      <c r="E423" s="16">
        <v>2029</v>
      </c>
      <c r="F423" s="142">
        <f>F422-'Area 2010_34'!$E$16*$AF$18</f>
        <v>7.5950877831881654</v>
      </c>
      <c r="G423" s="142">
        <f>G422-'Area 2010_34'!$F$16*$AF$30</f>
        <v>3.7332870626220176</v>
      </c>
      <c r="H423" s="15" t="s">
        <v>92</v>
      </c>
      <c r="I423" s="111" t="s">
        <v>50</v>
      </c>
      <c r="J423" s="112" t="s">
        <v>51</v>
      </c>
      <c r="M423" s="14"/>
      <c r="N423" s="14"/>
      <c r="O423" s="14"/>
      <c r="P423" s="14"/>
      <c r="Q423" s="14"/>
      <c r="R423" s="14"/>
      <c r="S423" s="14"/>
      <c r="T423" s="14"/>
      <c r="U423" s="14"/>
    </row>
    <row r="424" spans="4:21" s="15" customFormat="1" x14ac:dyDescent="0.3">
      <c r="D424" s="7" t="s">
        <v>7</v>
      </c>
      <c r="E424" s="16">
        <v>2030</v>
      </c>
      <c r="F424" s="142">
        <f>F423-'Area 2010_34'!$E$16*$AF$18</f>
        <v>7.5751740763628161</v>
      </c>
      <c r="G424" s="142">
        <f>G423-'Area 2010_34'!$F$16*$AF$30</f>
        <v>3.7228588864694423</v>
      </c>
      <c r="H424" s="15" t="s">
        <v>92</v>
      </c>
      <c r="I424" s="111" t="s">
        <v>50</v>
      </c>
      <c r="J424" s="112" t="s">
        <v>51</v>
      </c>
      <c r="M424" s="14"/>
      <c r="N424" s="14"/>
      <c r="O424" s="14"/>
      <c r="P424" s="14"/>
      <c r="Q424" s="14"/>
      <c r="R424" s="14"/>
      <c r="S424" s="14"/>
      <c r="T424" s="14"/>
      <c r="U424" s="14"/>
    </row>
    <row r="425" spans="4:21" s="15" customFormat="1" x14ac:dyDescent="0.3">
      <c r="D425" s="7" t="s">
        <v>7</v>
      </c>
      <c r="E425" s="16">
        <v>2031</v>
      </c>
      <c r="F425" s="142">
        <f>F424-'Area 2010_34'!$E$16*$AG$18</f>
        <v>7.5552603695374669</v>
      </c>
      <c r="G425" s="142">
        <f>G424-'Area 2010_34'!$F$16*$AG$30</f>
        <v>3.712430710316867</v>
      </c>
      <c r="H425" s="15" t="s">
        <v>92</v>
      </c>
      <c r="I425" s="111" t="s">
        <v>50</v>
      </c>
      <c r="J425" s="112" t="s">
        <v>51</v>
      </c>
      <c r="M425" s="14"/>
      <c r="N425" s="14"/>
      <c r="O425" s="14"/>
      <c r="P425" s="14"/>
      <c r="Q425" s="14"/>
      <c r="R425" s="14"/>
      <c r="S425" s="14"/>
      <c r="T425" s="14"/>
      <c r="U425" s="14"/>
    </row>
    <row r="426" spans="4:21" s="15" customFormat="1" x14ac:dyDescent="0.3">
      <c r="D426" s="7" t="s">
        <v>7</v>
      </c>
      <c r="E426" s="16">
        <v>2032</v>
      </c>
      <c r="F426" s="142">
        <f>F425-'Area 2010_34'!$E$16*$AG$18</f>
        <v>7.5353466627121177</v>
      </c>
      <c r="G426" s="142">
        <f>G425-'Area 2010_34'!$F$16*$AG$30</f>
        <v>3.7020025341642917</v>
      </c>
      <c r="H426" s="15" t="s">
        <v>92</v>
      </c>
      <c r="I426" s="111" t="s">
        <v>50</v>
      </c>
      <c r="J426" s="112" t="s">
        <v>51</v>
      </c>
      <c r="M426" s="14"/>
      <c r="N426" s="14"/>
      <c r="O426" s="14"/>
      <c r="P426" s="14"/>
      <c r="Q426" s="14"/>
      <c r="R426" s="14"/>
      <c r="S426" s="14"/>
      <c r="T426" s="14"/>
      <c r="U426" s="14"/>
    </row>
    <row r="427" spans="4:21" s="15" customFormat="1" x14ac:dyDescent="0.3">
      <c r="D427" s="7" t="s">
        <v>7</v>
      </c>
      <c r="E427" s="16">
        <v>2033</v>
      </c>
      <c r="F427" s="142">
        <f>F426-'Area 2010_34'!$E$16*$AG$18</f>
        <v>7.5154329558867685</v>
      </c>
      <c r="G427" s="142">
        <f>G426-'Area 2010_34'!$F$16*$AG$30</f>
        <v>3.6915743580117164</v>
      </c>
      <c r="H427" s="15" t="s">
        <v>92</v>
      </c>
      <c r="I427" s="111" t="s">
        <v>50</v>
      </c>
      <c r="J427" s="112" t="s">
        <v>51</v>
      </c>
      <c r="M427" s="14"/>
      <c r="N427" s="14"/>
      <c r="O427" s="14"/>
      <c r="P427" s="14"/>
      <c r="Q427" s="14"/>
      <c r="R427" s="14"/>
      <c r="S427" s="14"/>
      <c r="T427" s="14"/>
      <c r="U427" s="14"/>
    </row>
    <row r="428" spans="4:21" s="15" customFormat="1" x14ac:dyDescent="0.3">
      <c r="D428" s="7" t="s">
        <v>7</v>
      </c>
      <c r="E428" s="16">
        <v>2034</v>
      </c>
      <c r="F428" s="142">
        <f>F427-'Area 2010_34'!$E$16*$AG$18</f>
        <v>7.4955192490614193</v>
      </c>
      <c r="G428" s="142">
        <f>G427-'Area 2010_34'!$F$16*$AG$30</f>
        <v>3.6811461818591411</v>
      </c>
      <c r="H428" s="15" t="s">
        <v>92</v>
      </c>
      <c r="I428" s="111" t="s">
        <v>50</v>
      </c>
      <c r="J428" s="112" t="s">
        <v>51</v>
      </c>
      <c r="M428" s="14"/>
      <c r="N428" s="14"/>
      <c r="O428" s="14"/>
      <c r="P428" s="14"/>
      <c r="Q428" s="14"/>
      <c r="R428" s="14"/>
      <c r="S428" s="14"/>
      <c r="T428" s="14"/>
      <c r="U428" s="14"/>
    </row>
    <row r="429" spans="4:21" s="15" customFormat="1" x14ac:dyDescent="0.3">
      <c r="D429" s="7" t="s">
        <v>7</v>
      </c>
      <c r="E429" s="16">
        <v>2035</v>
      </c>
      <c r="F429" s="142">
        <f>F428-'Area 2010_34'!$E$16*$AG$18</f>
        <v>7.4756055422360701</v>
      </c>
      <c r="G429" s="142">
        <f>G428-'Area 2010_34'!$F$16*$AG$30</f>
        <v>3.6707180057065658</v>
      </c>
      <c r="H429" s="15" t="s">
        <v>92</v>
      </c>
      <c r="I429" s="111" t="s">
        <v>50</v>
      </c>
      <c r="J429" s="112" t="s">
        <v>51</v>
      </c>
      <c r="M429" s="14"/>
      <c r="N429" s="14"/>
      <c r="O429" s="14"/>
      <c r="P429" s="14"/>
      <c r="Q429" s="14"/>
      <c r="R429" s="14"/>
      <c r="S429" s="14"/>
      <c r="T429" s="14"/>
      <c r="U429" s="14"/>
    </row>
    <row r="430" spans="4:21" s="15" customFormat="1" x14ac:dyDescent="0.3">
      <c r="D430" s="7" t="s">
        <v>7</v>
      </c>
      <c r="E430" s="16">
        <v>2036</v>
      </c>
      <c r="F430" s="142">
        <f>F429-'Area 2010_34'!$E$16*$AH$18</f>
        <v>7.4556918354107209</v>
      </c>
      <c r="G430" s="142">
        <f>G429-'Area 2010_34'!$F$16*$AH$30</f>
        <v>3.6602898295539905</v>
      </c>
      <c r="H430" s="15" t="s">
        <v>92</v>
      </c>
      <c r="I430" s="111" t="s">
        <v>50</v>
      </c>
      <c r="J430" s="112" t="s">
        <v>51</v>
      </c>
      <c r="M430" s="14"/>
      <c r="N430" s="14"/>
      <c r="O430" s="14"/>
      <c r="P430" s="14"/>
      <c r="Q430" s="14"/>
      <c r="R430" s="14"/>
      <c r="S430" s="14"/>
      <c r="T430" s="14"/>
      <c r="U430" s="14"/>
    </row>
    <row r="431" spans="4:21" s="15" customFormat="1" x14ac:dyDescent="0.3">
      <c r="D431" s="7" t="s">
        <v>7</v>
      </c>
      <c r="E431" s="16">
        <v>2037</v>
      </c>
      <c r="F431" s="142">
        <f>F430-'Area 2010_34'!$E$16*$AH$18</f>
        <v>7.4357781285853717</v>
      </c>
      <c r="G431" s="142">
        <f>G430-'Area 2010_34'!$F$16*$AH$30</f>
        <v>3.6498616534014152</v>
      </c>
      <c r="H431" s="15" t="s">
        <v>92</v>
      </c>
      <c r="I431" s="111" t="s">
        <v>50</v>
      </c>
      <c r="J431" s="112" t="s">
        <v>51</v>
      </c>
      <c r="M431" s="14"/>
      <c r="N431" s="14"/>
      <c r="O431" s="14"/>
      <c r="P431" s="14"/>
      <c r="Q431" s="14"/>
      <c r="R431" s="14"/>
      <c r="S431" s="14"/>
      <c r="T431" s="14"/>
      <c r="U431" s="14"/>
    </row>
    <row r="432" spans="4:21" s="15" customFormat="1" x14ac:dyDescent="0.3">
      <c r="D432" s="7" t="s">
        <v>7</v>
      </c>
      <c r="E432" s="16">
        <v>2038</v>
      </c>
      <c r="F432" s="142">
        <f>F431-'Area 2010_34'!$E$16*$AH$18</f>
        <v>7.4158644217600225</v>
      </c>
      <c r="G432" s="142">
        <f>G431-'Area 2010_34'!$F$16*$AH$30</f>
        <v>3.6394334772488399</v>
      </c>
      <c r="H432" s="15" t="s">
        <v>92</v>
      </c>
      <c r="I432" s="111" t="s">
        <v>50</v>
      </c>
      <c r="J432" s="112" t="s">
        <v>51</v>
      </c>
      <c r="M432" s="14"/>
      <c r="N432" s="14"/>
      <c r="O432" s="14"/>
      <c r="P432" s="14"/>
      <c r="Q432" s="14"/>
      <c r="R432" s="14"/>
      <c r="S432" s="14"/>
      <c r="T432" s="14"/>
      <c r="U432" s="14"/>
    </row>
    <row r="433" spans="4:21" s="15" customFormat="1" x14ac:dyDescent="0.3">
      <c r="D433" s="7" t="s">
        <v>7</v>
      </c>
      <c r="E433" s="16">
        <v>2039</v>
      </c>
      <c r="F433" s="142">
        <f>F432-'Area 2010_34'!$E$16*$AH$18</f>
        <v>7.3959507149346733</v>
      </c>
      <c r="G433" s="142">
        <f>G432-'Area 2010_34'!$F$16*$AH$30</f>
        <v>3.6290053010962646</v>
      </c>
      <c r="H433" s="15" t="s">
        <v>92</v>
      </c>
      <c r="I433" s="111" t="s">
        <v>50</v>
      </c>
      <c r="J433" s="112" t="s">
        <v>51</v>
      </c>
      <c r="M433" s="14"/>
      <c r="N433" s="14"/>
      <c r="O433" s="14"/>
      <c r="P433" s="14"/>
      <c r="Q433" s="14"/>
      <c r="R433" s="14"/>
      <c r="S433" s="14"/>
      <c r="T433" s="14"/>
      <c r="U433" s="14"/>
    </row>
    <row r="434" spans="4:21" s="15" customFormat="1" x14ac:dyDescent="0.3">
      <c r="D434" s="7" t="s">
        <v>7</v>
      </c>
      <c r="E434" s="16">
        <v>2040</v>
      </c>
      <c r="F434" s="142">
        <f>F433-'Area 2010_34'!$E$16*$AH$18</f>
        <v>7.3760370081093241</v>
      </c>
      <c r="G434" s="142">
        <f>G433-'Area 2010_34'!$F$16*$AH$30</f>
        <v>3.6185771249436893</v>
      </c>
      <c r="H434" s="15" t="s">
        <v>92</v>
      </c>
      <c r="I434" s="111" t="s">
        <v>50</v>
      </c>
      <c r="J434" s="112" t="s">
        <v>51</v>
      </c>
      <c r="M434" s="14"/>
      <c r="N434" s="14"/>
      <c r="O434" s="14"/>
      <c r="P434" s="14"/>
      <c r="Q434" s="14"/>
      <c r="R434" s="14"/>
      <c r="S434" s="14"/>
      <c r="T434" s="14"/>
      <c r="U434" s="14"/>
    </row>
    <row r="435" spans="4:21" s="15" customFormat="1" x14ac:dyDescent="0.3">
      <c r="D435" s="7" t="s">
        <v>7</v>
      </c>
      <c r="E435" s="16">
        <v>2041</v>
      </c>
      <c r="F435" s="142">
        <f>F434-'Area 2010_34'!$E$16*$AI$18</f>
        <v>7.3561233012839748</v>
      </c>
      <c r="G435" s="142">
        <f>G434-'Area 2010_34'!$F$16*$AI$30</f>
        <v>3.608148948791114</v>
      </c>
      <c r="H435" s="15" t="s">
        <v>92</v>
      </c>
      <c r="I435" s="111" t="s">
        <v>50</v>
      </c>
      <c r="J435" s="112" t="s">
        <v>51</v>
      </c>
      <c r="M435" s="14"/>
      <c r="N435" s="14"/>
      <c r="O435" s="14"/>
      <c r="P435" s="14"/>
      <c r="Q435" s="14"/>
      <c r="R435" s="14"/>
      <c r="S435" s="14"/>
      <c r="T435" s="14"/>
      <c r="U435" s="14"/>
    </row>
    <row r="436" spans="4:21" s="15" customFormat="1" x14ac:dyDescent="0.3">
      <c r="D436" s="7" t="s">
        <v>7</v>
      </c>
      <c r="E436" s="16">
        <v>2042</v>
      </c>
      <c r="F436" s="142">
        <f>F435-'Area 2010_34'!$E$16*$AI$18</f>
        <v>7.3362095944586256</v>
      </c>
      <c r="G436" s="142">
        <f>G435-'Area 2010_34'!$F$16*$AI$30</f>
        <v>3.5977207726385387</v>
      </c>
      <c r="H436" s="15" t="s">
        <v>92</v>
      </c>
      <c r="I436" s="111" t="s">
        <v>50</v>
      </c>
      <c r="J436" s="112" t="s">
        <v>51</v>
      </c>
      <c r="M436" s="14"/>
      <c r="N436" s="14"/>
      <c r="O436" s="14"/>
      <c r="P436" s="14"/>
      <c r="Q436" s="14"/>
      <c r="R436" s="14"/>
      <c r="S436" s="14"/>
      <c r="T436" s="14"/>
      <c r="U436" s="14"/>
    </row>
    <row r="437" spans="4:21" s="15" customFormat="1" x14ac:dyDescent="0.3">
      <c r="D437" s="7" t="s">
        <v>7</v>
      </c>
      <c r="E437" s="16">
        <v>2043</v>
      </c>
      <c r="F437" s="142">
        <f>F436-'Area 2010_34'!$E$16*$AI$18</f>
        <v>7.3162958876332764</v>
      </c>
      <c r="G437" s="142">
        <f>G436-'Area 2010_34'!$F$16*$AI$30</f>
        <v>3.5872925964859634</v>
      </c>
      <c r="H437" s="15" t="s">
        <v>92</v>
      </c>
      <c r="I437" s="111" t="s">
        <v>50</v>
      </c>
      <c r="J437" s="112" t="s">
        <v>51</v>
      </c>
      <c r="M437" s="14"/>
      <c r="N437" s="14"/>
      <c r="O437" s="14"/>
      <c r="P437" s="14"/>
      <c r="Q437" s="14"/>
      <c r="R437" s="14"/>
      <c r="S437" s="14"/>
      <c r="T437" s="14"/>
      <c r="U437" s="14"/>
    </row>
    <row r="438" spans="4:21" s="15" customFormat="1" x14ac:dyDescent="0.3">
      <c r="D438" s="7" t="s">
        <v>7</v>
      </c>
      <c r="E438" s="16">
        <v>2044</v>
      </c>
      <c r="F438" s="142">
        <f>F437-'Area 2010_34'!$E$16*$AI$18</f>
        <v>7.2963821808079272</v>
      </c>
      <c r="G438" s="142">
        <f>G437-'Area 2010_34'!$F$16*$AI$30</f>
        <v>3.5768644203333881</v>
      </c>
      <c r="H438" s="15" t="s">
        <v>92</v>
      </c>
      <c r="I438" s="111" t="s">
        <v>50</v>
      </c>
      <c r="J438" s="112" t="s">
        <v>51</v>
      </c>
      <c r="M438" s="14"/>
      <c r="N438" s="14"/>
      <c r="O438" s="14"/>
      <c r="P438" s="14"/>
      <c r="Q438" s="14"/>
      <c r="R438" s="14"/>
      <c r="S438" s="14"/>
      <c r="T438" s="14"/>
      <c r="U438" s="14"/>
    </row>
    <row r="439" spans="4:21" s="15" customFormat="1" x14ac:dyDescent="0.3">
      <c r="D439" s="7" t="s">
        <v>7</v>
      </c>
      <c r="E439" s="16">
        <v>2045</v>
      </c>
      <c r="F439" s="142">
        <f>F438-'Area 2010_34'!$E$16*$AI$18</f>
        <v>7.276468473982578</v>
      </c>
      <c r="G439" s="142">
        <f>G438-'Area 2010_34'!$F$16*$AI$30</f>
        <v>3.5664362441808128</v>
      </c>
      <c r="H439" s="15" t="s">
        <v>92</v>
      </c>
      <c r="I439" s="111" t="s">
        <v>50</v>
      </c>
      <c r="J439" s="112" t="s">
        <v>51</v>
      </c>
      <c r="M439" s="14"/>
      <c r="N439" s="14"/>
      <c r="O439" s="14"/>
      <c r="P439" s="14"/>
      <c r="Q439" s="14"/>
      <c r="R439" s="14"/>
      <c r="S439" s="14"/>
      <c r="T439" s="14"/>
      <c r="U439" s="14"/>
    </row>
    <row r="440" spans="4:21" s="15" customFormat="1" x14ac:dyDescent="0.3">
      <c r="D440" s="7" t="s">
        <v>7</v>
      </c>
      <c r="E440" s="16">
        <v>2046</v>
      </c>
      <c r="F440" s="142">
        <f>F439-'Area 2010_34'!$E$16*$AJ$18</f>
        <v>7.2565547671572288</v>
      </c>
      <c r="G440" s="142">
        <f>G439-'Area 2010_34'!$F$16*$AJ$30</f>
        <v>3.5560080680282375</v>
      </c>
      <c r="H440" s="15" t="s">
        <v>92</v>
      </c>
      <c r="I440" s="111" t="s">
        <v>50</v>
      </c>
      <c r="J440" s="112" t="s">
        <v>51</v>
      </c>
      <c r="M440" s="14"/>
      <c r="N440" s="14"/>
      <c r="O440" s="14"/>
      <c r="P440" s="14"/>
      <c r="Q440" s="14"/>
      <c r="R440" s="14"/>
      <c r="S440" s="14"/>
      <c r="T440" s="14"/>
      <c r="U440" s="14"/>
    </row>
    <row r="441" spans="4:21" s="15" customFormat="1" x14ac:dyDescent="0.3">
      <c r="D441" s="7" t="s">
        <v>7</v>
      </c>
      <c r="E441" s="16">
        <v>2047</v>
      </c>
      <c r="F441" s="142">
        <f>F440-'Area 2010_34'!$E$16*$AJ$18</f>
        <v>7.2366410603318796</v>
      </c>
      <c r="G441" s="142">
        <f>G440-'Area 2010_34'!$F$16*$AJ$30</f>
        <v>3.5455798918756622</v>
      </c>
      <c r="H441" s="15" t="s">
        <v>92</v>
      </c>
      <c r="I441" s="111" t="s">
        <v>50</v>
      </c>
      <c r="J441" s="112" t="s">
        <v>51</v>
      </c>
      <c r="M441" s="14"/>
      <c r="N441" s="14"/>
      <c r="O441" s="14"/>
      <c r="P441" s="14"/>
      <c r="Q441" s="14"/>
      <c r="R441" s="14"/>
      <c r="S441" s="14"/>
      <c r="T441" s="14"/>
      <c r="U441" s="14"/>
    </row>
    <row r="442" spans="4:21" s="15" customFormat="1" x14ac:dyDescent="0.3">
      <c r="D442" s="7" t="s">
        <v>7</v>
      </c>
      <c r="E442" s="16">
        <v>2048</v>
      </c>
      <c r="F442" s="142">
        <f>F441-'Area 2010_34'!$E$16*$AJ$18</f>
        <v>7.2167273535065304</v>
      </c>
      <c r="G442" s="142">
        <f>G441-'Area 2010_34'!$F$16*$AJ$30</f>
        <v>3.535151715723087</v>
      </c>
      <c r="H442" s="15" t="s">
        <v>92</v>
      </c>
      <c r="I442" s="111" t="s">
        <v>50</v>
      </c>
      <c r="J442" s="112" t="s">
        <v>51</v>
      </c>
      <c r="M442" s="14"/>
      <c r="N442" s="14"/>
      <c r="O442" s="14"/>
      <c r="P442" s="14"/>
      <c r="Q442" s="14"/>
      <c r="R442" s="14"/>
      <c r="S442" s="14"/>
      <c r="T442" s="14"/>
      <c r="U442" s="14"/>
    </row>
    <row r="443" spans="4:21" s="15" customFormat="1" x14ac:dyDescent="0.3">
      <c r="D443" s="7" t="s">
        <v>7</v>
      </c>
      <c r="E443" s="16">
        <v>2049</v>
      </c>
      <c r="F443" s="142">
        <f>F442-'Area 2010_34'!$E$16*$AJ$18</f>
        <v>7.1968136466811812</v>
      </c>
      <c r="G443" s="142">
        <f>G442-'Area 2010_34'!$F$16*$AJ$30</f>
        <v>3.5247235395705117</v>
      </c>
      <c r="H443" s="15" t="s">
        <v>92</v>
      </c>
      <c r="I443" s="111" t="s">
        <v>50</v>
      </c>
      <c r="J443" s="112" t="s">
        <v>51</v>
      </c>
      <c r="M443" s="14"/>
      <c r="N443" s="14"/>
      <c r="O443" s="14"/>
      <c r="P443" s="14"/>
      <c r="Q443" s="14"/>
      <c r="R443" s="14"/>
      <c r="S443" s="14"/>
      <c r="T443" s="14"/>
      <c r="U443" s="14"/>
    </row>
    <row r="444" spans="4:21" s="15" customFormat="1" x14ac:dyDescent="0.3">
      <c r="D444" s="7" t="s">
        <v>7</v>
      </c>
      <c r="E444" s="16">
        <v>2050</v>
      </c>
      <c r="F444" s="142">
        <f>F443-'Area 2010_34'!$E$16*$AJ$18</f>
        <v>7.176899939855832</v>
      </c>
      <c r="G444" s="142">
        <f>G443-'Area 2010_34'!$F$16*$AJ$30</f>
        <v>3.5142953634179364</v>
      </c>
      <c r="H444" s="15" t="s">
        <v>92</v>
      </c>
      <c r="I444" s="111" t="s">
        <v>50</v>
      </c>
      <c r="J444" s="112" t="s">
        <v>51</v>
      </c>
      <c r="M444" s="14"/>
      <c r="N444" s="14"/>
      <c r="O444" s="14"/>
      <c r="P444" s="14"/>
      <c r="Q444" s="14"/>
      <c r="R444" s="14"/>
      <c r="S444" s="14"/>
      <c r="T444" s="14"/>
      <c r="U444" s="14"/>
    </row>
    <row r="445" spans="4:21" s="15" customFormat="1" x14ac:dyDescent="0.3">
      <c r="D445" s="7" t="s">
        <v>7</v>
      </c>
      <c r="E445" s="16">
        <v>2011</v>
      </c>
      <c r="F445" s="142">
        <f>'Area 2010_34'!$E$17-'Area 2010_34'!$E$17*$AB$19</f>
        <v>7.5231740801396603</v>
      </c>
      <c r="G445" s="142">
        <f>'Area 2010_34'!$F$17-'Area 2010_34'!$F$17*$AB$31</f>
        <v>3.8934473254242379</v>
      </c>
      <c r="H445" s="15" t="s">
        <v>93</v>
      </c>
      <c r="I445" s="111" t="s">
        <v>50</v>
      </c>
      <c r="J445" s="112" t="s">
        <v>51</v>
      </c>
      <c r="M445" s="14"/>
      <c r="N445" s="14"/>
      <c r="O445" s="14"/>
      <c r="P445" s="14"/>
      <c r="Q445" s="14"/>
      <c r="R445" s="14"/>
      <c r="S445" s="14"/>
      <c r="T445" s="14"/>
      <c r="U445" s="14"/>
    </row>
    <row r="446" spans="4:21" s="15" customFormat="1" x14ac:dyDescent="0.3">
      <c r="D446" s="7" t="s">
        <v>7</v>
      </c>
      <c r="E446" s="16">
        <v>2012</v>
      </c>
      <c r="F446" s="142">
        <f>F445-'Area 2010_34'!$E$17*$AB$19</f>
        <v>7.5058308904189817</v>
      </c>
      <c r="G446" s="142">
        <f>G445-'Area 2010_34'!$F$17*$AB$31</f>
        <v>3.8381651118786606</v>
      </c>
      <c r="H446" s="15" t="s">
        <v>93</v>
      </c>
      <c r="I446" s="111" t="s">
        <v>50</v>
      </c>
      <c r="J446" s="112" t="s">
        <v>51</v>
      </c>
      <c r="M446" s="14"/>
      <c r="N446" s="14"/>
      <c r="O446" s="14"/>
      <c r="P446" s="14"/>
      <c r="Q446" s="14"/>
      <c r="R446" s="14"/>
      <c r="S446" s="14"/>
      <c r="T446" s="14"/>
      <c r="U446" s="14"/>
    </row>
    <row r="447" spans="4:21" s="15" customFormat="1" x14ac:dyDescent="0.3">
      <c r="D447" s="7" t="s">
        <v>7</v>
      </c>
      <c r="E447" s="16">
        <v>2013</v>
      </c>
      <c r="F447" s="142">
        <f>F446-'Area 2010_34'!$E$17*$AC$19</f>
        <v>7.4884877006983031</v>
      </c>
      <c r="G447" s="142">
        <f>G446-'Area 2010_34'!$F$17*$AC$31</f>
        <v>3.7828828983330833</v>
      </c>
      <c r="H447" s="15" t="s">
        <v>93</v>
      </c>
      <c r="I447" s="111" t="s">
        <v>50</v>
      </c>
      <c r="J447" s="112" t="s">
        <v>51</v>
      </c>
      <c r="M447" s="14"/>
      <c r="N447" s="14"/>
      <c r="O447" s="14"/>
      <c r="P447" s="14"/>
      <c r="Q447" s="14"/>
      <c r="R447" s="14"/>
      <c r="S447" s="14"/>
      <c r="T447" s="14"/>
      <c r="U447" s="14"/>
    </row>
    <row r="448" spans="4:21" s="15" customFormat="1" x14ac:dyDescent="0.3">
      <c r="D448" s="7" t="s">
        <v>7</v>
      </c>
      <c r="E448" s="16">
        <v>2014</v>
      </c>
      <c r="F448" s="142">
        <f>F447-'Area 2010_34'!$E$17*$AC$19</f>
        <v>7.4711445109776244</v>
      </c>
      <c r="G448" s="142">
        <f>G447-'Area 2010_34'!$F$17*$AC$31</f>
        <v>3.7276006847875061</v>
      </c>
      <c r="H448" s="15" t="s">
        <v>93</v>
      </c>
      <c r="I448" s="111" t="s">
        <v>50</v>
      </c>
      <c r="J448" s="112" t="s">
        <v>51</v>
      </c>
      <c r="M448" s="14"/>
      <c r="N448" s="14"/>
      <c r="O448" s="14"/>
      <c r="P448" s="14"/>
      <c r="Q448" s="14"/>
      <c r="R448" s="14"/>
      <c r="S448" s="14"/>
      <c r="T448" s="14"/>
      <c r="U448" s="14"/>
    </row>
    <row r="449" spans="4:21" s="15" customFormat="1" x14ac:dyDescent="0.3">
      <c r="D449" s="7" t="s">
        <v>7</v>
      </c>
      <c r="E449" s="16">
        <v>2015</v>
      </c>
      <c r="F449" s="142">
        <f>F448-'Area 2010_34'!$E$17*$AC$19</f>
        <v>7.4538013212569458</v>
      </c>
      <c r="G449" s="142">
        <f>G448-'Area 2010_34'!$F$17*$AC$31</f>
        <v>3.6723184712419288</v>
      </c>
      <c r="H449" s="15" t="s">
        <v>93</v>
      </c>
      <c r="I449" s="111" t="s">
        <v>50</v>
      </c>
      <c r="J449" s="112" t="s">
        <v>51</v>
      </c>
      <c r="M449" s="14"/>
      <c r="N449" s="14"/>
      <c r="O449" s="14"/>
      <c r="P449" s="14"/>
      <c r="Q449" s="14"/>
      <c r="R449" s="14"/>
      <c r="S449" s="14"/>
      <c r="T449" s="14"/>
      <c r="U449" s="14"/>
    </row>
    <row r="450" spans="4:21" s="15" customFormat="1" x14ac:dyDescent="0.3">
      <c r="D450" s="7" t="s">
        <v>7</v>
      </c>
      <c r="E450" s="16">
        <v>2016</v>
      </c>
      <c r="F450" s="142">
        <f>F449-'Area 2010_34'!$E$17*$AD$19</f>
        <v>7.4349500280822953</v>
      </c>
      <c r="G450" s="142">
        <f>G449-'Area 2010_34'!$F$17*$AD$31</f>
        <v>3.6624466473945043</v>
      </c>
      <c r="H450" s="15" t="s">
        <v>93</v>
      </c>
      <c r="I450" s="111" t="s">
        <v>50</v>
      </c>
      <c r="J450" s="112" t="s">
        <v>51</v>
      </c>
      <c r="M450" s="14"/>
      <c r="N450" s="14"/>
      <c r="O450" s="14"/>
      <c r="P450" s="14"/>
      <c r="Q450" s="14"/>
      <c r="R450" s="14"/>
      <c r="S450" s="14"/>
      <c r="T450" s="14"/>
      <c r="U450" s="14"/>
    </row>
    <row r="451" spans="4:21" s="15" customFormat="1" x14ac:dyDescent="0.3">
      <c r="D451" s="7" t="s">
        <v>7</v>
      </c>
      <c r="E451" s="16">
        <v>2017</v>
      </c>
      <c r="F451" s="142">
        <f>F450-'Area 2010_34'!$E$17*$AD$19</f>
        <v>7.4160987349076448</v>
      </c>
      <c r="G451" s="142">
        <f>G450-'Area 2010_34'!$F$17*$AD$31</f>
        <v>3.6525748235470799</v>
      </c>
      <c r="H451" s="15" t="s">
        <v>93</v>
      </c>
      <c r="I451" s="111" t="s">
        <v>50</v>
      </c>
      <c r="J451" s="112" t="s">
        <v>51</v>
      </c>
      <c r="M451" s="14"/>
      <c r="N451" s="14"/>
      <c r="O451" s="14"/>
      <c r="P451" s="14"/>
      <c r="Q451" s="14"/>
      <c r="R451" s="14"/>
      <c r="S451" s="14"/>
      <c r="T451" s="14"/>
      <c r="U451" s="14"/>
    </row>
    <row r="452" spans="4:21" s="15" customFormat="1" x14ac:dyDescent="0.3">
      <c r="D452" s="7" t="s">
        <v>7</v>
      </c>
      <c r="E452" s="16">
        <v>2018</v>
      </c>
      <c r="F452" s="142">
        <f>F451-'Area 2010_34'!$E$17*$AD$19</f>
        <v>7.3972474417329943</v>
      </c>
      <c r="G452" s="142">
        <f>G451-'Area 2010_34'!$F$17*$AD$31</f>
        <v>3.6427029996996554</v>
      </c>
      <c r="H452" s="15" t="s">
        <v>93</v>
      </c>
      <c r="I452" s="111" t="s">
        <v>50</v>
      </c>
      <c r="J452" s="112" t="s">
        <v>51</v>
      </c>
      <c r="M452" s="14"/>
      <c r="N452" s="14"/>
      <c r="O452" s="14"/>
      <c r="P452" s="14"/>
      <c r="Q452" s="14"/>
      <c r="R452" s="14"/>
      <c r="S452" s="14"/>
      <c r="T452" s="14"/>
      <c r="U452" s="14"/>
    </row>
    <row r="453" spans="4:21" s="15" customFormat="1" x14ac:dyDescent="0.3">
      <c r="D453" s="7" t="s">
        <v>7</v>
      </c>
      <c r="E453" s="16">
        <v>2019</v>
      </c>
      <c r="F453" s="142">
        <f>F452-'Area 2010_34'!$E$17*$AD$19</f>
        <v>7.3783961485583438</v>
      </c>
      <c r="G453" s="142">
        <f>G452-'Area 2010_34'!$F$17*$AD$31</f>
        <v>3.6328311758522309</v>
      </c>
      <c r="H453" s="15" t="s">
        <v>93</v>
      </c>
      <c r="I453" s="111" t="s">
        <v>50</v>
      </c>
      <c r="J453" s="112" t="s">
        <v>51</v>
      </c>
      <c r="M453" s="14"/>
      <c r="N453" s="14"/>
      <c r="O453" s="14"/>
      <c r="P453" s="14"/>
      <c r="Q453" s="14"/>
      <c r="R453" s="14"/>
      <c r="S453" s="14"/>
      <c r="T453" s="14"/>
      <c r="U453" s="14"/>
    </row>
    <row r="454" spans="4:21" s="15" customFormat="1" x14ac:dyDescent="0.3">
      <c r="D454" s="7" t="s">
        <v>7</v>
      </c>
      <c r="E454" s="16">
        <v>2020</v>
      </c>
      <c r="F454" s="142">
        <f>F453-'Area 2010_34'!$E$17*$AD$19</f>
        <v>7.3595448553836933</v>
      </c>
      <c r="G454" s="142">
        <f>G453-'Area 2010_34'!$F$17*$AD$31</f>
        <v>3.6229593520048065</v>
      </c>
      <c r="H454" s="15" t="s">
        <v>93</v>
      </c>
      <c r="I454" s="111" t="s">
        <v>50</v>
      </c>
      <c r="J454" s="112" t="s">
        <v>51</v>
      </c>
      <c r="M454" s="14"/>
      <c r="N454" s="14"/>
      <c r="O454" s="14"/>
      <c r="P454" s="14"/>
      <c r="Q454" s="14"/>
      <c r="R454" s="14"/>
      <c r="S454" s="14"/>
      <c r="T454" s="14"/>
      <c r="U454" s="14"/>
    </row>
    <row r="455" spans="4:21" s="15" customFormat="1" x14ac:dyDescent="0.3">
      <c r="D455" s="7" t="s">
        <v>7</v>
      </c>
      <c r="E455" s="16">
        <v>2021</v>
      </c>
      <c r="F455" s="142">
        <f>F454-'Area 2010_34'!$E$17*$AE$19</f>
        <v>7.3406935622090428</v>
      </c>
      <c r="G455" s="142">
        <f>G454-'Area 2010_34'!$F$17*$AE$31</f>
        <v>3.613087528157382</v>
      </c>
      <c r="H455" s="15" t="s">
        <v>93</v>
      </c>
      <c r="I455" s="111" t="s">
        <v>50</v>
      </c>
      <c r="J455" s="112" t="s">
        <v>51</v>
      </c>
      <c r="M455" s="14"/>
      <c r="N455" s="14"/>
      <c r="O455" s="14"/>
      <c r="P455" s="14"/>
      <c r="Q455" s="14"/>
      <c r="R455" s="14"/>
      <c r="S455" s="14"/>
      <c r="T455" s="14"/>
      <c r="U455" s="14"/>
    </row>
    <row r="456" spans="4:21" s="15" customFormat="1" x14ac:dyDescent="0.3">
      <c r="D456" s="7" t="s">
        <v>7</v>
      </c>
      <c r="E456" s="16">
        <v>2022</v>
      </c>
      <c r="F456" s="142">
        <f>F455-'Area 2010_34'!$E$17*$AE$19</f>
        <v>7.3218422690343923</v>
      </c>
      <c r="G456" s="142">
        <f>G455-'Area 2010_34'!$F$17*$AE$31</f>
        <v>3.6032157043099575</v>
      </c>
      <c r="H456" s="15" t="s">
        <v>93</v>
      </c>
      <c r="I456" s="111" t="s">
        <v>50</v>
      </c>
      <c r="J456" s="112" t="s">
        <v>51</v>
      </c>
      <c r="M456" s="14"/>
      <c r="N456" s="14"/>
      <c r="O456" s="14"/>
      <c r="P456" s="14"/>
      <c r="Q456" s="14"/>
      <c r="R456" s="14"/>
      <c r="S456" s="14"/>
      <c r="T456" s="14"/>
      <c r="U456" s="14"/>
    </row>
    <row r="457" spans="4:21" s="15" customFormat="1" x14ac:dyDescent="0.3">
      <c r="D457" s="7" t="s">
        <v>7</v>
      </c>
      <c r="E457" s="16">
        <v>2023</v>
      </c>
      <c r="F457" s="142">
        <f>F456-'Area 2010_34'!$E$17*$AE$19</f>
        <v>7.3029909758597418</v>
      </c>
      <c r="G457" s="142">
        <f>G456-'Area 2010_34'!$F$17*$AE$31</f>
        <v>3.5933438804625331</v>
      </c>
      <c r="H457" s="15" t="s">
        <v>93</v>
      </c>
      <c r="I457" s="111" t="s">
        <v>50</v>
      </c>
      <c r="J457" s="112" t="s">
        <v>51</v>
      </c>
      <c r="M457" s="14"/>
      <c r="N457" s="14"/>
      <c r="O457" s="14"/>
      <c r="P457" s="14"/>
      <c r="Q457" s="14"/>
      <c r="R457" s="14"/>
      <c r="S457" s="14"/>
      <c r="T457" s="14"/>
      <c r="U457" s="14"/>
    </row>
    <row r="458" spans="4:21" s="15" customFormat="1" x14ac:dyDescent="0.3">
      <c r="D458" s="7" t="s">
        <v>7</v>
      </c>
      <c r="E458" s="16">
        <v>2024</v>
      </c>
      <c r="F458" s="142">
        <f>F457-'Area 2010_34'!$E$17*$AE$19</f>
        <v>7.2841396826850913</v>
      </c>
      <c r="G458" s="142">
        <f>G457-'Area 2010_34'!$F$17*$AE$31</f>
        <v>3.5834720566151086</v>
      </c>
      <c r="H458" s="15" t="s">
        <v>93</v>
      </c>
      <c r="I458" s="111" t="s">
        <v>50</v>
      </c>
      <c r="J458" s="112" t="s">
        <v>51</v>
      </c>
      <c r="M458" s="14"/>
      <c r="N458" s="14"/>
      <c r="O458" s="14"/>
      <c r="P458" s="14"/>
      <c r="Q458" s="14"/>
      <c r="R458" s="14"/>
      <c r="S458" s="14"/>
      <c r="T458" s="14"/>
      <c r="U458" s="14"/>
    </row>
    <row r="459" spans="4:21" s="15" customFormat="1" x14ac:dyDescent="0.3">
      <c r="D459" s="7" t="s">
        <v>7</v>
      </c>
      <c r="E459" s="16">
        <v>2025</v>
      </c>
      <c r="F459" s="142">
        <f>F458-'Area 2010_34'!$E$17*$AE$19</f>
        <v>7.2652883895104408</v>
      </c>
      <c r="G459" s="142">
        <f>G458-'Area 2010_34'!$F$17*$AE$31</f>
        <v>3.5736002327676841</v>
      </c>
      <c r="H459" s="15" t="s">
        <v>93</v>
      </c>
      <c r="I459" s="111" t="s">
        <v>50</v>
      </c>
      <c r="J459" s="112" t="s">
        <v>51</v>
      </c>
      <c r="M459" s="14"/>
      <c r="N459" s="14"/>
      <c r="O459" s="14"/>
      <c r="P459" s="14"/>
      <c r="Q459" s="14"/>
      <c r="R459" s="14"/>
      <c r="S459" s="14"/>
      <c r="T459" s="14"/>
      <c r="U459" s="14"/>
    </row>
    <row r="460" spans="4:21" s="15" customFormat="1" x14ac:dyDescent="0.3">
      <c r="D460" s="7" t="s">
        <v>7</v>
      </c>
      <c r="E460" s="16">
        <v>2026</v>
      </c>
      <c r="F460" s="142">
        <f>F459-'Area 2010_34'!$E$17*$AF$19</f>
        <v>7.2464370963357903</v>
      </c>
      <c r="G460" s="142">
        <f>G459-'Area 2010_34'!$F$17*$AF$31</f>
        <v>3.5637284089202597</v>
      </c>
      <c r="H460" s="15" t="s">
        <v>93</v>
      </c>
      <c r="I460" s="111" t="s">
        <v>50</v>
      </c>
      <c r="J460" s="112" t="s">
        <v>51</v>
      </c>
      <c r="M460" s="14"/>
      <c r="N460" s="14"/>
      <c r="O460" s="14"/>
      <c r="P460" s="14"/>
      <c r="Q460" s="14"/>
      <c r="R460" s="14"/>
      <c r="S460" s="14"/>
      <c r="T460" s="14"/>
      <c r="U460" s="14"/>
    </row>
    <row r="461" spans="4:21" s="15" customFormat="1" x14ac:dyDescent="0.3">
      <c r="D461" s="7" t="s">
        <v>7</v>
      </c>
      <c r="E461" s="16">
        <v>2027</v>
      </c>
      <c r="F461" s="142">
        <f>F460-'Area 2010_34'!$E$17*$AF$19</f>
        <v>7.2275858031611397</v>
      </c>
      <c r="G461" s="142">
        <f>G460-'Area 2010_34'!$F$17*$AF$31</f>
        <v>3.5538565850728352</v>
      </c>
      <c r="H461" s="15" t="s">
        <v>93</v>
      </c>
      <c r="I461" s="111" t="s">
        <v>50</v>
      </c>
      <c r="J461" s="112" t="s">
        <v>51</v>
      </c>
      <c r="M461" s="14"/>
      <c r="N461" s="14"/>
      <c r="O461" s="14"/>
      <c r="P461" s="14"/>
      <c r="Q461" s="14"/>
      <c r="R461" s="14"/>
      <c r="S461" s="14"/>
      <c r="T461" s="14"/>
      <c r="U461" s="14"/>
    </row>
    <row r="462" spans="4:21" s="15" customFormat="1" x14ac:dyDescent="0.3">
      <c r="D462" s="7" t="s">
        <v>7</v>
      </c>
      <c r="E462" s="16">
        <v>2028</v>
      </c>
      <c r="F462" s="142">
        <f>F461-'Area 2010_34'!$E$17*$AF$19</f>
        <v>7.2087345099864892</v>
      </c>
      <c r="G462" s="142">
        <f>G461-'Area 2010_34'!$F$17*$AF$31</f>
        <v>3.5439847612254107</v>
      </c>
      <c r="H462" s="15" t="s">
        <v>93</v>
      </c>
      <c r="I462" s="111" t="s">
        <v>50</v>
      </c>
      <c r="J462" s="112" t="s">
        <v>51</v>
      </c>
      <c r="M462" s="14"/>
      <c r="N462" s="14"/>
      <c r="O462" s="14"/>
      <c r="P462" s="14"/>
      <c r="Q462" s="14"/>
      <c r="R462" s="14"/>
      <c r="S462" s="14"/>
      <c r="T462" s="14"/>
      <c r="U462" s="14"/>
    </row>
    <row r="463" spans="4:21" s="15" customFormat="1" x14ac:dyDescent="0.3">
      <c r="D463" s="7" t="s">
        <v>7</v>
      </c>
      <c r="E463" s="16">
        <v>2029</v>
      </c>
      <c r="F463" s="142">
        <f>F462-'Area 2010_34'!$E$17*$AF$19</f>
        <v>7.1898832168118387</v>
      </c>
      <c r="G463" s="142">
        <f>G462-'Area 2010_34'!$F$17*$AF$31</f>
        <v>3.5341129373779863</v>
      </c>
      <c r="H463" s="15" t="s">
        <v>93</v>
      </c>
      <c r="I463" s="111" t="s">
        <v>50</v>
      </c>
      <c r="J463" s="112" t="s">
        <v>51</v>
      </c>
      <c r="M463" s="14"/>
      <c r="N463" s="14"/>
      <c r="O463" s="14"/>
      <c r="P463" s="14"/>
      <c r="Q463" s="14"/>
      <c r="R463" s="14"/>
      <c r="S463" s="14"/>
      <c r="T463" s="14"/>
      <c r="U463" s="14"/>
    </row>
    <row r="464" spans="4:21" s="15" customFormat="1" x14ac:dyDescent="0.3">
      <c r="D464" s="7" t="s">
        <v>7</v>
      </c>
      <c r="E464" s="16">
        <v>2030</v>
      </c>
      <c r="F464" s="142">
        <f>F463-'Area 2010_34'!$E$17*$AF$19</f>
        <v>7.1710319236371882</v>
      </c>
      <c r="G464" s="142">
        <f>G463-'Area 2010_34'!$F$17*$AF$31</f>
        <v>3.5242411135305618</v>
      </c>
      <c r="H464" s="15" t="s">
        <v>93</v>
      </c>
      <c r="I464" s="111" t="s">
        <v>50</v>
      </c>
      <c r="J464" s="112" t="s">
        <v>51</v>
      </c>
      <c r="M464" s="14"/>
      <c r="N464" s="14"/>
      <c r="O464" s="14"/>
      <c r="P464" s="14"/>
      <c r="Q464" s="14"/>
      <c r="R464" s="14"/>
      <c r="S464" s="14"/>
      <c r="T464" s="14"/>
      <c r="U464" s="14"/>
    </row>
    <row r="465" spans="4:21" s="15" customFormat="1" x14ac:dyDescent="0.3">
      <c r="D465" s="7" t="s">
        <v>7</v>
      </c>
      <c r="E465" s="16">
        <v>2031</v>
      </c>
      <c r="F465" s="142">
        <f>F464-'Area 2010_34'!$E$17*$AG$19</f>
        <v>7.1521806304625377</v>
      </c>
      <c r="G465" s="142">
        <f>G464-'Area 2010_34'!$F$17*$AG$31</f>
        <v>3.5143692896831373</v>
      </c>
      <c r="H465" s="15" t="s">
        <v>93</v>
      </c>
      <c r="I465" s="111" t="s">
        <v>50</v>
      </c>
      <c r="J465" s="112" t="s">
        <v>51</v>
      </c>
      <c r="M465" s="14"/>
      <c r="N465" s="14"/>
      <c r="O465" s="14"/>
      <c r="P465" s="14"/>
      <c r="Q465" s="14"/>
      <c r="R465" s="14"/>
      <c r="S465" s="14"/>
      <c r="T465" s="14"/>
      <c r="U465" s="14"/>
    </row>
    <row r="466" spans="4:21" s="15" customFormat="1" x14ac:dyDescent="0.3">
      <c r="D466" s="7" t="s">
        <v>7</v>
      </c>
      <c r="E466" s="16">
        <v>2032</v>
      </c>
      <c r="F466" s="142">
        <f>F465-'Area 2010_34'!$E$17*$AG$19</f>
        <v>7.1333293372878872</v>
      </c>
      <c r="G466" s="142">
        <f>G465-'Area 2010_34'!$F$17*$AG$31</f>
        <v>3.5044974658357129</v>
      </c>
      <c r="H466" s="15" t="s">
        <v>93</v>
      </c>
      <c r="I466" s="111" t="s">
        <v>50</v>
      </c>
      <c r="J466" s="112" t="s">
        <v>51</v>
      </c>
      <c r="M466" s="14"/>
      <c r="N466" s="14"/>
      <c r="O466" s="14"/>
      <c r="P466" s="14"/>
      <c r="Q466" s="14"/>
      <c r="R466" s="14"/>
      <c r="S466" s="14"/>
      <c r="T466" s="14"/>
      <c r="U466" s="14"/>
    </row>
    <row r="467" spans="4:21" s="15" customFormat="1" x14ac:dyDescent="0.3">
      <c r="D467" s="7" t="s">
        <v>7</v>
      </c>
      <c r="E467" s="16">
        <v>2033</v>
      </c>
      <c r="F467" s="142">
        <f>F466-'Area 2010_34'!$E$17*$AG$19</f>
        <v>7.1144780441132367</v>
      </c>
      <c r="G467" s="142">
        <f>G466-'Area 2010_34'!$F$17*$AG$31</f>
        <v>3.4946256419882884</v>
      </c>
      <c r="H467" s="15" t="s">
        <v>93</v>
      </c>
      <c r="I467" s="111" t="s">
        <v>50</v>
      </c>
      <c r="J467" s="112" t="s">
        <v>51</v>
      </c>
      <c r="M467" s="14"/>
      <c r="N467" s="14"/>
      <c r="O467" s="14"/>
      <c r="P467" s="14"/>
      <c r="Q467" s="14"/>
      <c r="R467" s="14"/>
      <c r="S467" s="14"/>
      <c r="T467" s="14"/>
      <c r="U467" s="14"/>
    </row>
    <row r="468" spans="4:21" s="15" customFormat="1" x14ac:dyDescent="0.3">
      <c r="D468" s="7" t="s">
        <v>7</v>
      </c>
      <c r="E468" s="16">
        <v>2034</v>
      </c>
      <c r="F468" s="142">
        <f>F467-'Area 2010_34'!$E$17*$AG$19</f>
        <v>7.0956267509385862</v>
      </c>
      <c r="G468" s="142">
        <f>G467-'Area 2010_34'!$F$17*$AG$31</f>
        <v>3.4847538181408639</v>
      </c>
      <c r="H468" s="15" t="s">
        <v>93</v>
      </c>
      <c r="I468" s="111" t="s">
        <v>50</v>
      </c>
      <c r="J468" s="112" t="s">
        <v>51</v>
      </c>
      <c r="M468" s="14"/>
      <c r="N468" s="14"/>
      <c r="O468" s="14"/>
      <c r="P468" s="14"/>
      <c r="Q468" s="14"/>
      <c r="R468" s="14"/>
      <c r="S468" s="14"/>
      <c r="T468" s="14"/>
      <c r="U468" s="14"/>
    </row>
    <row r="469" spans="4:21" s="15" customFormat="1" x14ac:dyDescent="0.3">
      <c r="D469" s="7" t="s">
        <v>7</v>
      </c>
      <c r="E469" s="16">
        <v>2035</v>
      </c>
      <c r="F469" s="142">
        <f>F468-'Area 2010_34'!$E$17*$AG$19</f>
        <v>7.0767754577639357</v>
      </c>
      <c r="G469" s="142">
        <f>G468-'Area 2010_34'!$F$17*$AG$31</f>
        <v>3.4748819942934395</v>
      </c>
      <c r="H469" s="15" t="s">
        <v>93</v>
      </c>
      <c r="I469" s="111" t="s">
        <v>50</v>
      </c>
      <c r="J469" s="112" t="s">
        <v>51</v>
      </c>
      <c r="M469" s="14"/>
      <c r="N469" s="14"/>
      <c r="O469" s="14"/>
      <c r="P469" s="14"/>
      <c r="Q469" s="14"/>
      <c r="R469" s="14"/>
      <c r="S469" s="14"/>
      <c r="T469" s="14"/>
      <c r="U469" s="14"/>
    </row>
    <row r="470" spans="4:21" s="15" customFormat="1" x14ac:dyDescent="0.3">
      <c r="D470" s="7" t="s">
        <v>7</v>
      </c>
      <c r="E470" s="16">
        <v>2036</v>
      </c>
      <c r="F470" s="142">
        <f>F469-'Area 2010_34'!$E$17*$AH$19</f>
        <v>7.0579241645892852</v>
      </c>
      <c r="G470" s="142">
        <f>G469-'Area 2010_34'!$F$17*$AH$31</f>
        <v>3.465010170446015</v>
      </c>
      <c r="H470" s="15" t="s">
        <v>93</v>
      </c>
      <c r="I470" s="111" t="s">
        <v>50</v>
      </c>
      <c r="J470" s="112" t="s">
        <v>51</v>
      </c>
      <c r="M470" s="14"/>
      <c r="N470" s="14"/>
      <c r="O470" s="14"/>
      <c r="P470" s="14"/>
      <c r="Q470" s="14"/>
      <c r="R470" s="14"/>
      <c r="S470" s="14"/>
      <c r="T470" s="14"/>
      <c r="U470" s="14"/>
    </row>
    <row r="471" spans="4:21" s="15" customFormat="1" x14ac:dyDescent="0.3">
      <c r="D471" s="7" t="s">
        <v>7</v>
      </c>
      <c r="E471" s="16">
        <v>2037</v>
      </c>
      <c r="F471" s="142">
        <f>F470-'Area 2010_34'!$E$17*$AH$19</f>
        <v>7.0390728714146347</v>
      </c>
      <c r="G471" s="142">
        <f>G470-'Area 2010_34'!$F$17*$AH$31</f>
        <v>3.4551383465985905</v>
      </c>
      <c r="H471" s="15" t="s">
        <v>93</v>
      </c>
      <c r="I471" s="111" t="s">
        <v>50</v>
      </c>
      <c r="J471" s="112" t="s">
        <v>51</v>
      </c>
      <c r="M471" s="14"/>
      <c r="N471" s="14"/>
      <c r="O471" s="14"/>
      <c r="P471" s="14"/>
      <c r="Q471" s="14"/>
      <c r="R471" s="14"/>
      <c r="S471" s="14"/>
      <c r="T471" s="14"/>
      <c r="U471" s="14"/>
    </row>
    <row r="472" spans="4:21" s="15" customFormat="1" x14ac:dyDescent="0.3">
      <c r="D472" s="7" t="s">
        <v>7</v>
      </c>
      <c r="E472" s="16">
        <v>2038</v>
      </c>
      <c r="F472" s="142">
        <f>F471-'Area 2010_34'!$E$17*$AH$19</f>
        <v>7.0202215782399842</v>
      </c>
      <c r="G472" s="142">
        <f>G471-'Area 2010_34'!$F$17*$AH$31</f>
        <v>3.4452665227511661</v>
      </c>
      <c r="H472" s="15" t="s">
        <v>93</v>
      </c>
      <c r="I472" s="111" t="s">
        <v>50</v>
      </c>
      <c r="J472" s="112" t="s">
        <v>51</v>
      </c>
      <c r="M472" s="14"/>
      <c r="N472" s="14"/>
      <c r="O472" s="14"/>
      <c r="P472" s="14"/>
      <c r="Q472" s="14"/>
      <c r="R472" s="14"/>
      <c r="S472" s="14"/>
      <c r="T472" s="14"/>
      <c r="U472" s="14"/>
    </row>
    <row r="473" spans="4:21" s="15" customFormat="1" x14ac:dyDescent="0.3">
      <c r="D473" s="7" t="s">
        <v>7</v>
      </c>
      <c r="E473" s="16">
        <v>2039</v>
      </c>
      <c r="F473" s="142">
        <f>F472-'Area 2010_34'!$E$17*$AH$19</f>
        <v>7.0013702850653337</v>
      </c>
      <c r="G473" s="142">
        <f>G472-'Area 2010_34'!$F$17*$AH$31</f>
        <v>3.4353946989037416</v>
      </c>
      <c r="H473" s="15" t="s">
        <v>93</v>
      </c>
      <c r="I473" s="111" t="s">
        <v>50</v>
      </c>
      <c r="J473" s="112" t="s">
        <v>51</v>
      </c>
      <c r="M473" s="14"/>
      <c r="N473" s="14"/>
      <c r="O473" s="14"/>
      <c r="P473" s="14"/>
      <c r="Q473" s="14"/>
      <c r="R473" s="14"/>
      <c r="S473" s="14"/>
      <c r="T473" s="14"/>
      <c r="U473" s="14"/>
    </row>
    <row r="474" spans="4:21" s="15" customFormat="1" x14ac:dyDescent="0.3">
      <c r="D474" s="7" t="s">
        <v>7</v>
      </c>
      <c r="E474" s="16">
        <v>2040</v>
      </c>
      <c r="F474" s="142">
        <f>F473-'Area 2010_34'!$E$17*$AH$19</f>
        <v>6.9825189918906831</v>
      </c>
      <c r="G474" s="142">
        <f>G473-'Area 2010_34'!$F$17*$AH$31</f>
        <v>3.4255228750563171</v>
      </c>
      <c r="H474" s="15" t="s">
        <v>93</v>
      </c>
      <c r="I474" s="111" t="s">
        <v>50</v>
      </c>
      <c r="J474" s="112" t="s">
        <v>51</v>
      </c>
      <c r="M474" s="14"/>
      <c r="N474" s="14"/>
      <c r="O474" s="14"/>
      <c r="P474" s="14"/>
      <c r="Q474" s="14"/>
      <c r="R474" s="14"/>
      <c r="S474" s="14"/>
      <c r="T474" s="14"/>
      <c r="U474" s="14"/>
    </row>
    <row r="475" spans="4:21" s="15" customFormat="1" x14ac:dyDescent="0.3">
      <c r="D475" s="7" t="s">
        <v>7</v>
      </c>
      <c r="E475" s="16">
        <v>2041</v>
      </c>
      <c r="F475" s="142">
        <f>F474-'Area 2010_34'!$E$17*$AH$19</f>
        <v>6.9636676987160326</v>
      </c>
      <c r="G475" s="142">
        <f>G474-'Area 2010_34'!$F$17*$AH$31</f>
        <v>3.4156510512088927</v>
      </c>
      <c r="H475" s="15" t="s">
        <v>93</v>
      </c>
      <c r="I475" s="111" t="s">
        <v>50</v>
      </c>
      <c r="J475" s="112" t="s">
        <v>51</v>
      </c>
      <c r="M475" s="14"/>
      <c r="N475" s="14"/>
      <c r="O475" s="14"/>
      <c r="P475" s="14"/>
      <c r="Q475" s="14"/>
      <c r="R475" s="14"/>
      <c r="S475" s="14"/>
      <c r="T475" s="14"/>
      <c r="U475" s="14"/>
    </row>
    <row r="476" spans="4:21" s="15" customFormat="1" x14ac:dyDescent="0.3">
      <c r="D476" s="7" t="s">
        <v>7</v>
      </c>
      <c r="E476" s="16">
        <v>2042</v>
      </c>
      <c r="F476" s="142">
        <f>F475-'Area 2010_34'!$E$17*$AH$19</f>
        <v>6.9448164055413821</v>
      </c>
      <c r="G476" s="142">
        <f>G475-'Area 2010_34'!$F$17*$AH$31</f>
        <v>3.4057792273614682</v>
      </c>
      <c r="H476" s="15" t="s">
        <v>93</v>
      </c>
      <c r="I476" s="111" t="s">
        <v>50</v>
      </c>
      <c r="J476" s="112" t="s">
        <v>51</v>
      </c>
      <c r="M476" s="14"/>
      <c r="N476" s="14"/>
      <c r="O476" s="14"/>
      <c r="P476" s="14"/>
      <c r="Q476" s="14"/>
      <c r="R476" s="14"/>
      <c r="S476" s="14"/>
      <c r="T476" s="14"/>
      <c r="U476" s="14"/>
    </row>
    <row r="477" spans="4:21" s="15" customFormat="1" x14ac:dyDescent="0.3">
      <c r="D477" s="7" t="s">
        <v>7</v>
      </c>
      <c r="E477" s="16">
        <v>2043</v>
      </c>
      <c r="F477" s="142">
        <f>F476-'Area 2010_34'!$E$17*$AH$19</f>
        <v>6.9259651123667316</v>
      </c>
      <c r="G477" s="142">
        <f>G476-'Area 2010_34'!$F$17*$AH$31</f>
        <v>3.3959074035140437</v>
      </c>
      <c r="H477" s="15" t="s">
        <v>93</v>
      </c>
      <c r="I477" s="111" t="s">
        <v>50</v>
      </c>
      <c r="J477" s="112" t="s">
        <v>51</v>
      </c>
      <c r="M477" s="14"/>
      <c r="N477" s="14"/>
      <c r="O477" s="14"/>
      <c r="P477" s="14"/>
      <c r="Q477" s="14"/>
      <c r="R477" s="14"/>
      <c r="S477" s="14"/>
      <c r="T477" s="14"/>
      <c r="U477" s="14"/>
    </row>
    <row r="478" spans="4:21" s="15" customFormat="1" x14ac:dyDescent="0.3">
      <c r="D478" s="7" t="s">
        <v>7</v>
      </c>
      <c r="E478" s="16">
        <v>2044</v>
      </c>
      <c r="F478" s="142">
        <f>F477-'Area 2010_34'!$E$17*$AH$19</f>
        <v>6.9071138191920811</v>
      </c>
      <c r="G478" s="142">
        <f>G477-'Area 2010_34'!$F$17*$AH$31</f>
        <v>3.3860355796666193</v>
      </c>
      <c r="H478" s="15" t="s">
        <v>93</v>
      </c>
      <c r="I478" s="111" t="s">
        <v>50</v>
      </c>
      <c r="J478" s="112" t="s">
        <v>51</v>
      </c>
      <c r="M478" s="14"/>
      <c r="N478" s="14"/>
      <c r="O478" s="14"/>
      <c r="P478" s="14"/>
      <c r="Q478" s="14"/>
      <c r="R478" s="14"/>
      <c r="S478" s="14"/>
      <c r="T478" s="14"/>
      <c r="U478" s="14"/>
    </row>
    <row r="479" spans="4:21" s="15" customFormat="1" x14ac:dyDescent="0.3">
      <c r="D479" s="7" t="s">
        <v>7</v>
      </c>
      <c r="E479" s="16">
        <v>2045</v>
      </c>
      <c r="F479" s="142">
        <f>F478-'Area 2010_34'!$E$17*$AH$19</f>
        <v>6.8882625260174306</v>
      </c>
      <c r="G479" s="142">
        <f>G478-'Area 2010_34'!$F$17*$AH$31</f>
        <v>3.3761637558191948</v>
      </c>
      <c r="H479" s="15" t="s">
        <v>93</v>
      </c>
      <c r="I479" s="111" t="s">
        <v>50</v>
      </c>
      <c r="J479" s="112" t="s">
        <v>51</v>
      </c>
      <c r="M479" s="14"/>
      <c r="N479" s="14"/>
      <c r="O479" s="14"/>
      <c r="P479" s="14"/>
      <c r="Q479" s="14"/>
      <c r="R479" s="14"/>
      <c r="S479" s="14"/>
      <c r="T479" s="14"/>
      <c r="U479" s="14"/>
    </row>
    <row r="480" spans="4:21" s="15" customFormat="1" x14ac:dyDescent="0.3">
      <c r="D480" s="7" t="s">
        <v>7</v>
      </c>
      <c r="E480" s="16">
        <v>2046</v>
      </c>
      <c r="F480" s="142">
        <f>F479-'Area 2010_34'!$E$17*$AH$19</f>
        <v>6.8694112328427801</v>
      </c>
      <c r="G480" s="142">
        <f>G479-'Area 2010_34'!$F$17*$AH$31</f>
        <v>3.3662919319717703</v>
      </c>
      <c r="H480" s="15" t="s">
        <v>93</v>
      </c>
      <c r="I480" s="111" t="s">
        <v>50</v>
      </c>
      <c r="J480" s="112" t="s">
        <v>51</v>
      </c>
      <c r="M480" s="14"/>
      <c r="N480" s="14"/>
      <c r="O480" s="14"/>
      <c r="P480" s="14"/>
      <c r="Q480" s="14"/>
      <c r="R480" s="14"/>
      <c r="S480" s="14"/>
      <c r="T480" s="14"/>
      <c r="U480" s="14"/>
    </row>
    <row r="481" spans="3:21" s="15" customFormat="1" x14ac:dyDescent="0.3">
      <c r="D481" s="7" t="s">
        <v>7</v>
      </c>
      <c r="E481" s="16">
        <v>2047</v>
      </c>
      <c r="F481" s="142">
        <f>F480-'Area 2010_34'!$E$17*$AJ$19</f>
        <v>6.8505599396681296</v>
      </c>
      <c r="G481" s="142">
        <f>G480-'Area 2010_34'!$F$17*$AJ$31</f>
        <v>3.3564201081243459</v>
      </c>
      <c r="H481" s="15" t="s">
        <v>93</v>
      </c>
      <c r="I481" s="111" t="s">
        <v>50</v>
      </c>
      <c r="J481" s="112" t="s">
        <v>51</v>
      </c>
      <c r="M481" s="14"/>
      <c r="N481" s="14"/>
      <c r="O481" s="14"/>
      <c r="P481" s="14"/>
      <c r="Q481" s="14"/>
      <c r="R481" s="14"/>
      <c r="S481" s="14"/>
      <c r="T481" s="14"/>
      <c r="U481" s="14"/>
    </row>
    <row r="482" spans="3:21" s="15" customFormat="1" x14ac:dyDescent="0.3">
      <c r="D482" s="7" t="s">
        <v>7</v>
      </c>
      <c r="E482" s="16">
        <v>2048</v>
      </c>
      <c r="F482" s="142">
        <f>F481-'Area 2010_34'!$E$17*$AJ$19</f>
        <v>6.8317086464934791</v>
      </c>
      <c r="G482" s="142">
        <f>G481-'Area 2010_34'!$F$17*$AJ$31</f>
        <v>3.3465482842769214</v>
      </c>
      <c r="H482" s="15" t="s">
        <v>93</v>
      </c>
      <c r="I482" s="111" t="s">
        <v>50</v>
      </c>
      <c r="J482" s="112" t="s">
        <v>51</v>
      </c>
      <c r="M482" s="14"/>
      <c r="N482" s="14"/>
      <c r="O482" s="14"/>
      <c r="P482" s="14"/>
      <c r="Q482" s="14"/>
      <c r="R482" s="14"/>
      <c r="S482" s="14"/>
      <c r="T482" s="14"/>
      <c r="U482" s="14"/>
    </row>
    <row r="483" spans="3:21" s="15" customFormat="1" x14ac:dyDescent="0.3">
      <c r="D483" s="7" t="s">
        <v>7</v>
      </c>
      <c r="E483" s="16">
        <v>2049</v>
      </c>
      <c r="F483" s="142">
        <f>F482-'Area 2010_34'!$E$17*$AJ$19</f>
        <v>6.8128573533188286</v>
      </c>
      <c r="G483" s="142">
        <f>G482-'Area 2010_34'!$F$17*$AJ$31</f>
        <v>3.3366764604294969</v>
      </c>
      <c r="H483" s="15" t="s">
        <v>93</v>
      </c>
      <c r="I483" s="111" t="s">
        <v>50</v>
      </c>
      <c r="J483" s="112" t="s">
        <v>51</v>
      </c>
      <c r="M483" s="14"/>
      <c r="N483" s="14"/>
      <c r="O483" s="14"/>
      <c r="P483" s="14"/>
      <c r="Q483" s="14"/>
      <c r="R483" s="14"/>
      <c r="S483" s="14"/>
      <c r="T483" s="14"/>
      <c r="U483" s="14"/>
    </row>
    <row r="484" spans="3:21" s="15" customFormat="1" x14ac:dyDescent="0.3">
      <c r="D484" s="7" t="s">
        <v>7</v>
      </c>
      <c r="E484" s="16">
        <v>2050</v>
      </c>
      <c r="F484" s="142">
        <f>F483-'Area 2010_34'!$E$17*$AJ$19</f>
        <v>6.7940060601441781</v>
      </c>
      <c r="G484" s="142">
        <f>G483-'Area 2010_34'!$F$17*$AJ$31</f>
        <v>3.3268046365820725</v>
      </c>
      <c r="H484" s="15" t="s">
        <v>93</v>
      </c>
      <c r="I484" s="111" t="s">
        <v>50</v>
      </c>
      <c r="J484" s="112" t="s">
        <v>51</v>
      </c>
      <c r="M484" s="14"/>
      <c r="N484" s="14"/>
      <c r="O484" s="14"/>
      <c r="P484" s="14"/>
      <c r="Q484" s="14"/>
      <c r="R484" s="14"/>
      <c r="S484" s="14"/>
      <c r="T484" s="14"/>
      <c r="U484" s="14"/>
    </row>
    <row r="485" spans="3:21" s="15" customFormat="1" x14ac:dyDescent="0.3">
      <c r="C485" s="15" t="s">
        <v>94</v>
      </c>
      <c r="D485" s="232" t="s">
        <v>95</v>
      </c>
      <c r="E485" s="15">
        <f>E5</f>
        <v>2011</v>
      </c>
      <c r="F485" s="235">
        <f>F5*0.99</f>
        <v>3.61241186129147</v>
      </c>
      <c r="G485" s="235">
        <f>G5*0.99</f>
        <v>1.3568954656329191</v>
      </c>
      <c r="H485" s="15" t="str">
        <f>H5</f>
        <v>RHBDDb70</v>
      </c>
      <c r="I485" s="233" t="s">
        <v>96</v>
      </c>
      <c r="J485" s="234" t="s">
        <v>97</v>
      </c>
      <c r="M485" s="14"/>
      <c r="N485" s="14"/>
      <c r="O485" s="14"/>
      <c r="P485" s="14"/>
      <c r="Q485" s="14"/>
      <c r="R485" s="14"/>
      <c r="S485" s="14"/>
      <c r="T485" s="14"/>
      <c r="U485" s="14"/>
    </row>
    <row r="486" spans="3:21" x14ac:dyDescent="0.3">
      <c r="C486" s="15" t="s">
        <v>94</v>
      </c>
      <c r="D486" s="232" t="s">
        <v>95</v>
      </c>
      <c r="E486" s="15">
        <f t="shared" ref="E486:E549" si="21">E6</f>
        <v>2012</v>
      </c>
      <c r="F486" s="235">
        <f t="shared" ref="F486:G486" si="22">F6*0.99</f>
        <v>3.6040841602982145</v>
      </c>
      <c r="G486" s="235">
        <f t="shared" si="22"/>
        <v>1.353767411537544</v>
      </c>
      <c r="H486" s="15" t="str">
        <f t="shared" ref="H486:H549" si="23">H6</f>
        <v>RHBDDb70</v>
      </c>
      <c r="I486" s="233" t="s">
        <v>96</v>
      </c>
      <c r="J486" s="234" t="s">
        <v>97</v>
      </c>
    </row>
    <row r="487" spans="3:21" x14ac:dyDescent="0.3">
      <c r="C487" s="15" t="s">
        <v>94</v>
      </c>
      <c r="D487" s="232" t="s">
        <v>95</v>
      </c>
      <c r="E487" s="15">
        <f t="shared" si="21"/>
        <v>2013</v>
      </c>
      <c r="F487" s="235">
        <f t="shared" ref="F487:G487" si="24">F7*0.99</f>
        <v>3.5957564593049596</v>
      </c>
      <c r="G487" s="235">
        <f t="shared" si="24"/>
        <v>1.3506393574421689</v>
      </c>
      <c r="H487" s="15" t="str">
        <f t="shared" si="23"/>
        <v>RHBDDb70</v>
      </c>
      <c r="I487" s="233" t="s">
        <v>96</v>
      </c>
      <c r="J487" s="234" t="s">
        <v>97</v>
      </c>
    </row>
    <row r="488" spans="3:21" x14ac:dyDescent="0.3">
      <c r="C488" s="15" t="s">
        <v>94</v>
      </c>
      <c r="D488" s="232" t="s">
        <v>95</v>
      </c>
      <c r="E488" s="15">
        <f t="shared" si="21"/>
        <v>2014</v>
      </c>
      <c r="F488" s="235">
        <f t="shared" ref="F488:G488" si="25">F8*0.99</f>
        <v>3.5874287583117046</v>
      </c>
      <c r="G488" s="235">
        <f t="shared" si="25"/>
        <v>1.347511303346794</v>
      </c>
      <c r="H488" s="15" t="str">
        <f t="shared" si="23"/>
        <v>RHBDDb70</v>
      </c>
      <c r="I488" s="233" t="s">
        <v>96</v>
      </c>
      <c r="J488" s="234" t="s">
        <v>97</v>
      </c>
    </row>
    <row r="489" spans="3:21" x14ac:dyDescent="0.3">
      <c r="C489" s="15" t="s">
        <v>94</v>
      </c>
      <c r="D489" s="232" t="s">
        <v>95</v>
      </c>
      <c r="E489" s="15">
        <f t="shared" si="21"/>
        <v>2015</v>
      </c>
      <c r="F489" s="235">
        <f t="shared" ref="F489:G489" si="26">F9*0.99</f>
        <v>3.5791010573184496</v>
      </c>
      <c r="G489" s="235">
        <f t="shared" si="26"/>
        <v>1.3443832492514189</v>
      </c>
      <c r="H489" s="15" t="str">
        <f t="shared" si="23"/>
        <v>RHBDDb70</v>
      </c>
      <c r="I489" s="233" t="s">
        <v>96</v>
      </c>
      <c r="J489" s="234" t="s">
        <v>97</v>
      </c>
    </row>
    <row r="490" spans="3:21" x14ac:dyDescent="0.3">
      <c r="C490" s="15" t="s">
        <v>94</v>
      </c>
      <c r="D490" s="232" t="s">
        <v>95</v>
      </c>
      <c r="E490" s="15">
        <f t="shared" si="21"/>
        <v>2016</v>
      </c>
      <c r="F490" s="235">
        <f t="shared" ref="F490:G490" si="27">F10*0.99</f>
        <v>3.5700492084127378</v>
      </c>
      <c r="G490" s="235">
        <f t="shared" si="27"/>
        <v>1.3409831904520981</v>
      </c>
      <c r="H490" s="15" t="str">
        <f t="shared" si="23"/>
        <v>RHBDDb70</v>
      </c>
      <c r="I490" s="233" t="s">
        <v>96</v>
      </c>
      <c r="J490" s="234" t="s">
        <v>97</v>
      </c>
    </row>
    <row r="491" spans="3:21" x14ac:dyDescent="0.3">
      <c r="C491" s="15" t="s">
        <v>94</v>
      </c>
      <c r="D491" s="232" t="s">
        <v>95</v>
      </c>
      <c r="E491" s="15">
        <f t="shared" si="21"/>
        <v>2017</v>
      </c>
      <c r="F491" s="235">
        <f t="shared" ref="F491:G491" si="28">F11*0.99</f>
        <v>3.5609973595070255</v>
      </c>
      <c r="G491" s="235">
        <f t="shared" si="28"/>
        <v>1.3375831316527773</v>
      </c>
      <c r="H491" s="15" t="str">
        <f t="shared" si="23"/>
        <v>RHBDDb70</v>
      </c>
      <c r="I491" s="233" t="s">
        <v>96</v>
      </c>
      <c r="J491" s="234" t="s">
        <v>97</v>
      </c>
    </row>
    <row r="492" spans="3:21" x14ac:dyDescent="0.3">
      <c r="C492" s="15" t="s">
        <v>94</v>
      </c>
      <c r="D492" s="232" t="s">
        <v>95</v>
      </c>
      <c r="E492" s="15">
        <f t="shared" si="21"/>
        <v>2018</v>
      </c>
      <c r="F492" s="235">
        <f t="shared" ref="F492:G492" si="29">F12*0.99</f>
        <v>3.5519455106013136</v>
      </c>
      <c r="G492" s="235">
        <f t="shared" si="29"/>
        <v>1.3341830728534565</v>
      </c>
      <c r="H492" s="15" t="str">
        <f t="shared" si="23"/>
        <v>RHBDDb70</v>
      </c>
      <c r="I492" s="233" t="s">
        <v>96</v>
      </c>
      <c r="J492" s="234" t="s">
        <v>97</v>
      </c>
    </row>
    <row r="493" spans="3:21" x14ac:dyDescent="0.3">
      <c r="C493" s="15" t="s">
        <v>94</v>
      </c>
      <c r="D493" s="232" t="s">
        <v>95</v>
      </c>
      <c r="E493" s="15">
        <f t="shared" si="21"/>
        <v>2019</v>
      </c>
      <c r="F493" s="235">
        <f t="shared" ref="F493:G493" si="30">F13*0.99</f>
        <v>3.5428936616956017</v>
      </c>
      <c r="G493" s="235">
        <f t="shared" si="30"/>
        <v>1.3307830140541357</v>
      </c>
      <c r="H493" s="15" t="str">
        <f t="shared" si="23"/>
        <v>RHBDDb70</v>
      </c>
      <c r="I493" s="233" t="s">
        <v>96</v>
      </c>
      <c r="J493" s="234" t="s">
        <v>97</v>
      </c>
    </row>
    <row r="494" spans="3:21" x14ac:dyDescent="0.3">
      <c r="C494" s="15" t="s">
        <v>94</v>
      </c>
      <c r="D494" s="232" t="s">
        <v>95</v>
      </c>
      <c r="E494" s="15">
        <f t="shared" si="21"/>
        <v>2020</v>
      </c>
      <c r="F494" s="235">
        <f t="shared" ref="F494:G494" si="31">F14*0.99</f>
        <v>3.5338418127898898</v>
      </c>
      <c r="G494" s="235">
        <f t="shared" si="31"/>
        <v>1.3273829552548149</v>
      </c>
      <c r="H494" s="15" t="str">
        <f t="shared" si="23"/>
        <v>RHBDDb70</v>
      </c>
      <c r="I494" s="233" t="s">
        <v>96</v>
      </c>
      <c r="J494" s="234" t="s">
        <v>97</v>
      </c>
    </row>
    <row r="495" spans="3:21" x14ac:dyDescent="0.3">
      <c r="C495" s="15" t="s">
        <v>94</v>
      </c>
      <c r="D495" s="232" t="s">
        <v>95</v>
      </c>
      <c r="E495" s="15">
        <f t="shared" si="21"/>
        <v>2021</v>
      </c>
      <c r="F495" s="235">
        <f t="shared" ref="F495:G495" si="32">F15*0.99</f>
        <v>3.524789963884178</v>
      </c>
      <c r="G495" s="235">
        <f t="shared" si="32"/>
        <v>1.3239828964554941</v>
      </c>
      <c r="H495" s="15" t="str">
        <f t="shared" si="23"/>
        <v>RHBDDb70</v>
      </c>
      <c r="I495" s="233" t="s">
        <v>96</v>
      </c>
      <c r="J495" s="234" t="s">
        <v>97</v>
      </c>
    </row>
    <row r="496" spans="3:21" x14ac:dyDescent="0.3">
      <c r="C496" s="15" t="s">
        <v>94</v>
      </c>
      <c r="D496" s="232" t="s">
        <v>95</v>
      </c>
      <c r="E496" s="15">
        <f t="shared" si="21"/>
        <v>2022</v>
      </c>
      <c r="F496" s="235">
        <f t="shared" ref="F496:G496" si="33">F16*0.99</f>
        <v>3.5157381149784661</v>
      </c>
      <c r="G496" s="235">
        <f t="shared" si="33"/>
        <v>1.3205828376561732</v>
      </c>
      <c r="H496" s="15" t="str">
        <f t="shared" si="23"/>
        <v>RHBDDb70</v>
      </c>
      <c r="I496" s="233" t="s">
        <v>96</v>
      </c>
      <c r="J496" s="234" t="s">
        <v>97</v>
      </c>
    </row>
    <row r="497" spans="3:10" x14ac:dyDescent="0.3">
      <c r="C497" s="15" t="s">
        <v>94</v>
      </c>
      <c r="D497" s="232" t="s">
        <v>95</v>
      </c>
      <c r="E497" s="15">
        <f t="shared" si="21"/>
        <v>2023</v>
      </c>
      <c r="F497" s="235">
        <f t="shared" ref="F497:G497" si="34">F17*0.99</f>
        <v>3.5066862660727542</v>
      </c>
      <c r="G497" s="235">
        <f t="shared" si="34"/>
        <v>1.3171827788568524</v>
      </c>
      <c r="H497" s="15" t="str">
        <f t="shared" si="23"/>
        <v>RHBDDb70</v>
      </c>
      <c r="I497" s="233" t="s">
        <v>96</v>
      </c>
      <c r="J497" s="234" t="s">
        <v>97</v>
      </c>
    </row>
    <row r="498" spans="3:10" x14ac:dyDescent="0.3">
      <c r="C498" s="15" t="s">
        <v>94</v>
      </c>
      <c r="D498" s="232" t="s">
        <v>95</v>
      </c>
      <c r="E498" s="15">
        <f t="shared" si="21"/>
        <v>2024</v>
      </c>
      <c r="F498" s="235">
        <f t="shared" ref="F498:G498" si="35">F18*0.99</f>
        <v>3.4976344171670424</v>
      </c>
      <c r="G498" s="235">
        <f t="shared" si="35"/>
        <v>1.3137827200575316</v>
      </c>
      <c r="H498" s="15" t="str">
        <f t="shared" si="23"/>
        <v>RHBDDb70</v>
      </c>
      <c r="I498" s="233" t="s">
        <v>96</v>
      </c>
      <c r="J498" s="234" t="s">
        <v>97</v>
      </c>
    </row>
    <row r="499" spans="3:10" x14ac:dyDescent="0.3">
      <c r="C499" s="15" t="s">
        <v>94</v>
      </c>
      <c r="D499" s="232" t="s">
        <v>95</v>
      </c>
      <c r="E499" s="15">
        <f t="shared" si="21"/>
        <v>2025</v>
      </c>
      <c r="F499" s="235">
        <f t="shared" ref="F499:G499" si="36">F19*0.99</f>
        <v>3.4885825682613305</v>
      </c>
      <c r="G499" s="235">
        <f t="shared" si="36"/>
        <v>1.310382661258211</v>
      </c>
      <c r="H499" s="15" t="str">
        <f t="shared" si="23"/>
        <v>RHBDDb70</v>
      </c>
      <c r="I499" s="233" t="s">
        <v>96</v>
      </c>
      <c r="J499" s="234" t="s">
        <v>97</v>
      </c>
    </row>
    <row r="500" spans="3:10" x14ac:dyDescent="0.3">
      <c r="C500" s="15" t="s">
        <v>94</v>
      </c>
      <c r="D500" s="232" t="s">
        <v>95</v>
      </c>
      <c r="E500" s="15">
        <f t="shared" si="21"/>
        <v>2026</v>
      </c>
      <c r="F500" s="235">
        <f t="shared" ref="F500:G500" si="37">F20*0.99</f>
        <v>3.4795307193556186</v>
      </c>
      <c r="G500" s="235">
        <f t="shared" si="37"/>
        <v>1.3069826024588902</v>
      </c>
      <c r="H500" s="15" t="str">
        <f t="shared" si="23"/>
        <v>RHBDDb70</v>
      </c>
      <c r="I500" s="233" t="s">
        <v>96</v>
      </c>
      <c r="J500" s="234" t="s">
        <v>97</v>
      </c>
    </row>
    <row r="501" spans="3:10" x14ac:dyDescent="0.3">
      <c r="C501" s="15" t="s">
        <v>94</v>
      </c>
      <c r="D501" s="232" t="s">
        <v>95</v>
      </c>
      <c r="E501" s="15">
        <f t="shared" si="21"/>
        <v>2027</v>
      </c>
      <c r="F501" s="235">
        <f t="shared" ref="F501:G501" si="38">F21*0.99</f>
        <v>3.4704788704499068</v>
      </c>
      <c r="G501" s="235">
        <f t="shared" si="38"/>
        <v>1.3035825436595694</v>
      </c>
      <c r="H501" s="15" t="str">
        <f t="shared" si="23"/>
        <v>RHBDDb70</v>
      </c>
      <c r="I501" s="233" t="s">
        <v>96</v>
      </c>
      <c r="J501" s="234" t="s">
        <v>97</v>
      </c>
    </row>
    <row r="502" spans="3:10" x14ac:dyDescent="0.3">
      <c r="C502" s="15" t="s">
        <v>94</v>
      </c>
      <c r="D502" s="232" t="s">
        <v>95</v>
      </c>
      <c r="E502" s="15">
        <f t="shared" si="21"/>
        <v>2028</v>
      </c>
      <c r="F502" s="235">
        <f t="shared" ref="F502:G502" si="39">F22*0.99</f>
        <v>3.4614270215441945</v>
      </c>
      <c r="G502" s="235">
        <f t="shared" si="39"/>
        <v>1.3001824848602486</v>
      </c>
      <c r="H502" s="15" t="str">
        <f t="shared" si="23"/>
        <v>RHBDDb70</v>
      </c>
      <c r="I502" s="233" t="s">
        <v>96</v>
      </c>
      <c r="J502" s="234" t="s">
        <v>97</v>
      </c>
    </row>
    <row r="503" spans="3:10" x14ac:dyDescent="0.3">
      <c r="C503" s="15" t="s">
        <v>94</v>
      </c>
      <c r="D503" s="232" t="s">
        <v>95</v>
      </c>
      <c r="E503" s="15">
        <f t="shared" si="21"/>
        <v>2029</v>
      </c>
      <c r="F503" s="235">
        <f t="shared" ref="F503:G503" si="40">F23*0.99</f>
        <v>3.4523751726384826</v>
      </c>
      <c r="G503" s="235">
        <f t="shared" si="40"/>
        <v>1.2967824260609278</v>
      </c>
      <c r="H503" s="15" t="str">
        <f t="shared" si="23"/>
        <v>RHBDDb70</v>
      </c>
      <c r="I503" s="233" t="s">
        <v>96</v>
      </c>
      <c r="J503" s="234" t="s">
        <v>97</v>
      </c>
    </row>
    <row r="504" spans="3:10" x14ac:dyDescent="0.3">
      <c r="C504" s="15" t="s">
        <v>94</v>
      </c>
      <c r="D504" s="232" t="s">
        <v>95</v>
      </c>
      <c r="E504" s="15">
        <f t="shared" si="21"/>
        <v>2030</v>
      </c>
      <c r="F504" s="235">
        <f t="shared" ref="F504:G504" si="41">F24*0.99</f>
        <v>3.4433233237327707</v>
      </c>
      <c r="G504" s="235">
        <f t="shared" si="41"/>
        <v>1.2933823672616069</v>
      </c>
      <c r="H504" s="15" t="str">
        <f t="shared" si="23"/>
        <v>RHBDDb70</v>
      </c>
      <c r="I504" s="233" t="s">
        <v>96</v>
      </c>
      <c r="J504" s="234" t="s">
        <v>97</v>
      </c>
    </row>
    <row r="505" spans="3:10" x14ac:dyDescent="0.3">
      <c r="C505" s="15" t="s">
        <v>94</v>
      </c>
      <c r="D505" s="232" t="s">
        <v>95</v>
      </c>
      <c r="E505" s="15">
        <f t="shared" si="21"/>
        <v>2031</v>
      </c>
      <c r="F505" s="235">
        <f t="shared" ref="F505:G505" si="42">F25*0.99</f>
        <v>3.4342714748270589</v>
      </c>
      <c r="G505" s="235">
        <f t="shared" si="42"/>
        <v>1.2899823084622861</v>
      </c>
      <c r="H505" s="15" t="str">
        <f t="shared" si="23"/>
        <v>RHBDDb70</v>
      </c>
      <c r="I505" s="233" t="s">
        <v>96</v>
      </c>
      <c r="J505" s="234" t="s">
        <v>97</v>
      </c>
    </row>
    <row r="506" spans="3:10" x14ac:dyDescent="0.3">
      <c r="C506" s="15" t="s">
        <v>94</v>
      </c>
      <c r="D506" s="232" t="s">
        <v>95</v>
      </c>
      <c r="E506" s="15">
        <f t="shared" si="21"/>
        <v>2032</v>
      </c>
      <c r="F506" s="235">
        <f t="shared" ref="F506:G506" si="43">F26*0.99</f>
        <v>3.425219625921347</v>
      </c>
      <c r="G506" s="235">
        <f t="shared" si="43"/>
        <v>1.2865822496629653</v>
      </c>
      <c r="H506" s="15" t="str">
        <f t="shared" si="23"/>
        <v>RHBDDb70</v>
      </c>
      <c r="I506" s="233" t="s">
        <v>96</v>
      </c>
      <c r="J506" s="234" t="s">
        <v>97</v>
      </c>
    </row>
    <row r="507" spans="3:10" x14ac:dyDescent="0.3">
      <c r="C507" s="15" t="s">
        <v>94</v>
      </c>
      <c r="D507" s="232" t="s">
        <v>95</v>
      </c>
      <c r="E507" s="15">
        <f t="shared" si="21"/>
        <v>2033</v>
      </c>
      <c r="F507" s="235">
        <f t="shared" ref="F507:G507" si="44">F27*0.99</f>
        <v>3.4161677770156351</v>
      </c>
      <c r="G507" s="235">
        <f t="shared" si="44"/>
        <v>1.2831821908636445</v>
      </c>
      <c r="H507" s="15" t="str">
        <f t="shared" si="23"/>
        <v>RHBDDb70</v>
      </c>
      <c r="I507" s="233" t="s">
        <v>96</v>
      </c>
      <c r="J507" s="234" t="s">
        <v>97</v>
      </c>
    </row>
    <row r="508" spans="3:10" x14ac:dyDescent="0.3">
      <c r="C508" s="15" t="s">
        <v>94</v>
      </c>
      <c r="D508" s="232" t="s">
        <v>95</v>
      </c>
      <c r="E508" s="15">
        <f t="shared" si="21"/>
        <v>2034</v>
      </c>
      <c r="F508" s="235">
        <f t="shared" ref="F508:G508" si="45">F28*0.99</f>
        <v>3.4071159281099233</v>
      </c>
      <c r="G508" s="235">
        <f t="shared" si="45"/>
        <v>1.2797821320643237</v>
      </c>
      <c r="H508" s="15" t="str">
        <f t="shared" si="23"/>
        <v>RHBDDb70</v>
      </c>
      <c r="I508" s="233" t="s">
        <v>96</v>
      </c>
      <c r="J508" s="234" t="s">
        <v>97</v>
      </c>
    </row>
    <row r="509" spans="3:10" x14ac:dyDescent="0.3">
      <c r="C509" s="15" t="s">
        <v>94</v>
      </c>
      <c r="D509" s="232" t="s">
        <v>95</v>
      </c>
      <c r="E509" s="15">
        <f t="shared" si="21"/>
        <v>2035</v>
      </c>
      <c r="F509" s="235">
        <f t="shared" ref="F509:G509" si="46">F29*0.99</f>
        <v>3.3980640792042114</v>
      </c>
      <c r="G509" s="235">
        <f t="shared" si="46"/>
        <v>1.2763820732650029</v>
      </c>
      <c r="H509" s="15" t="str">
        <f t="shared" si="23"/>
        <v>RHBDDb70</v>
      </c>
      <c r="I509" s="233" t="s">
        <v>96</v>
      </c>
      <c r="J509" s="234" t="s">
        <v>97</v>
      </c>
    </row>
    <row r="510" spans="3:10" x14ac:dyDescent="0.3">
      <c r="C510" s="15" t="s">
        <v>94</v>
      </c>
      <c r="D510" s="232" t="s">
        <v>95</v>
      </c>
      <c r="E510" s="15">
        <f t="shared" si="21"/>
        <v>2036</v>
      </c>
      <c r="F510" s="235">
        <f t="shared" ref="F510:G510" si="47">F30*0.99</f>
        <v>3.3890122302984995</v>
      </c>
      <c r="G510" s="235">
        <f t="shared" si="47"/>
        <v>1.272982014465682</v>
      </c>
      <c r="H510" s="15" t="str">
        <f t="shared" si="23"/>
        <v>RHBDDb70</v>
      </c>
      <c r="I510" s="233" t="s">
        <v>96</v>
      </c>
      <c r="J510" s="234" t="s">
        <v>97</v>
      </c>
    </row>
    <row r="511" spans="3:10" x14ac:dyDescent="0.3">
      <c r="C511" s="15" t="s">
        <v>94</v>
      </c>
      <c r="D511" s="232" t="s">
        <v>95</v>
      </c>
      <c r="E511" s="15">
        <f t="shared" si="21"/>
        <v>2037</v>
      </c>
      <c r="F511" s="235">
        <f t="shared" ref="F511:G511" si="48">F31*0.99</f>
        <v>3.3799603813927876</v>
      </c>
      <c r="G511" s="235">
        <f t="shared" si="48"/>
        <v>1.2695819556663612</v>
      </c>
      <c r="H511" s="15" t="str">
        <f t="shared" si="23"/>
        <v>RHBDDb70</v>
      </c>
      <c r="I511" s="233" t="s">
        <v>96</v>
      </c>
      <c r="J511" s="234" t="s">
        <v>97</v>
      </c>
    </row>
    <row r="512" spans="3:10" x14ac:dyDescent="0.3">
      <c r="C512" s="15" t="s">
        <v>94</v>
      </c>
      <c r="D512" s="232" t="s">
        <v>95</v>
      </c>
      <c r="E512" s="15">
        <f t="shared" si="21"/>
        <v>2038</v>
      </c>
      <c r="F512" s="235">
        <f t="shared" ref="F512:G512" si="49">F32*0.99</f>
        <v>3.3709085324870758</v>
      </c>
      <c r="G512" s="235">
        <f t="shared" si="49"/>
        <v>1.2661818968670404</v>
      </c>
      <c r="H512" s="15" t="str">
        <f t="shared" si="23"/>
        <v>RHBDDb70</v>
      </c>
      <c r="I512" s="233" t="s">
        <v>96</v>
      </c>
      <c r="J512" s="234" t="s">
        <v>97</v>
      </c>
    </row>
    <row r="513" spans="3:10" x14ac:dyDescent="0.3">
      <c r="C513" s="15" t="s">
        <v>94</v>
      </c>
      <c r="D513" s="232" t="s">
        <v>95</v>
      </c>
      <c r="E513" s="15">
        <f t="shared" si="21"/>
        <v>2039</v>
      </c>
      <c r="F513" s="235">
        <f t="shared" ref="F513:G513" si="50">F33*0.99</f>
        <v>3.3618566835813635</v>
      </c>
      <c r="G513" s="235">
        <f t="shared" si="50"/>
        <v>1.2627818380677196</v>
      </c>
      <c r="H513" s="15" t="str">
        <f t="shared" si="23"/>
        <v>RHBDDb70</v>
      </c>
      <c r="I513" s="233" t="s">
        <v>96</v>
      </c>
      <c r="J513" s="234" t="s">
        <v>97</v>
      </c>
    </row>
    <row r="514" spans="3:10" x14ac:dyDescent="0.3">
      <c r="C514" s="15" t="s">
        <v>94</v>
      </c>
      <c r="D514" s="232" t="s">
        <v>95</v>
      </c>
      <c r="E514" s="15">
        <f t="shared" si="21"/>
        <v>2040</v>
      </c>
      <c r="F514" s="235">
        <f t="shared" ref="F514:G514" si="51">F34*0.99</f>
        <v>3.3528048346756516</v>
      </c>
      <c r="G514" s="235">
        <f t="shared" si="51"/>
        <v>1.2593817792683988</v>
      </c>
      <c r="H514" s="15" t="str">
        <f t="shared" si="23"/>
        <v>RHBDDb70</v>
      </c>
      <c r="I514" s="233" t="s">
        <v>96</v>
      </c>
      <c r="J514" s="234" t="s">
        <v>97</v>
      </c>
    </row>
    <row r="515" spans="3:10" x14ac:dyDescent="0.3">
      <c r="C515" s="15" t="s">
        <v>94</v>
      </c>
      <c r="D515" s="232" t="s">
        <v>95</v>
      </c>
      <c r="E515" s="15">
        <f t="shared" si="21"/>
        <v>2041</v>
      </c>
      <c r="F515" s="235">
        <f t="shared" ref="F515:G515" si="52">F35*0.99</f>
        <v>3.3437529857699397</v>
      </c>
      <c r="G515" s="235">
        <f t="shared" si="52"/>
        <v>1.255981720469078</v>
      </c>
      <c r="H515" s="15" t="str">
        <f t="shared" si="23"/>
        <v>RHBDDb70</v>
      </c>
      <c r="I515" s="233" t="s">
        <v>96</v>
      </c>
      <c r="J515" s="234" t="s">
        <v>97</v>
      </c>
    </row>
    <row r="516" spans="3:10" x14ac:dyDescent="0.3">
      <c r="C516" s="15" t="s">
        <v>94</v>
      </c>
      <c r="D516" s="232" t="s">
        <v>95</v>
      </c>
      <c r="E516" s="15">
        <f t="shared" si="21"/>
        <v>2042</v>
      </c>
      <c r="F516" s="235">
        <f t="shared" ref="F516:G516" si="53">F36*0.99</f>
        <v>3.3347011368642279</v>
      </c>
      <c r="G516" s="235">
        <f t="shared" si="53"/>
        <v>1.2525816616697572</v>
      </c>
      <c r="H516" s="15" t="str">
        <f t="shared" si="23"/>
        <v>RHBDDb70</v>
      </c>
      <c r="I516" s="233" t="s">
        <v>96</v>
      </c>
      <c r="J516" s="234" t="s">
        <v>97</v>
      </c>
    </row>
    <row r="517" spans="3:10" x14ac:dyDescent="0.3">
      <c r="C517" s="15" t="s">
        <v>94</v>
      </c>
      <c r="D517" s="232" t="s">
        <v>95</v>
      </c>
      <c r="E517" s="15">
        <f t="shared" si="21"/>
        <v>2043</v>
      </c>
      <c r="F517" s="235">
        <f t="shared" ref="F517:G517" si="54">F37*0.99</f>
        <v>3.325649287958516</v>
      </c>
      <c r="G517" s="235">
        <f t="shared" si="54"/>
        <v>1.2491816028704363</v>
      </c>
      <c r="H517" s="15" t="str">
        <f t="shared" si="23"/>
        <v>RHBDDb70</v>
      </c>
      <c r="I517" s="233" t="s">
        <v>96</v>
      </c>
      <c r="J517" s="234" t="s">
        <v>97</v>
      </c>
    </row>
    <row r="518" spans="3:10" x14ac:dyDescent="0.3">
      <c r="C518" s="15" t="s">
        <v>94</v>
      </c>
      <c r="D518" s="232" t="s">
        <v>95</v>
      </c>
      <c r="E518" s="15">
        <f t="shared" si="21"/>
        <v>2044</v>
      </c>
      <c r="F518" s="235">
        <f t="shared" ref="F518:G518" si="55">F38*0.99</f>
        <v>3.3165974390528041</v>
      </c>
      <c r="G518" s="235">
        <f t="shared" si="55"/>
        <v>1.2457815440711155</v>
      </c>
      <c r="H518" s="15" t="str">
        <f t="shared" si="23"/>
        <v>RHBDDb70</v>
      </c>
      <c r="I518" s="233" t="s">
        <v>96</v>
      </c>
      <c r="J518" s="234" t="s">
        <v>97</v>
      </c>
    </row>
    <row r="519" spans="3:10" x14ac:dyDescent="0.3">
      <c r="C519" s="15" t="s">
        <v>94</v>
      </c>
      <c r="D519" s="232" t="s">
        <v>95</v>
      </c>
      <c r="E519" s="15">
        <f t="shared" si="21"/>
        <v>2045</v>
      </c>
      <c r="F519" s="235">
        <f t="shared" ref="F519:G519" si="56">F39*0.99</f>
        <v>3.3075455901470923</v>
      </c>
      <c r="G519" s="235">
        <f t="shared" si="56"/>
        <v>1.2423814852717949</v>
      </c>
      <c r="H519" s="15" t="str">
        <f t="shared" si="23"/>
        <v>RHBDDb70</v>
      </c>
      <c r="I519" s="233" t="s">
        <v>96</v>
      </c>
      <c r="J519" s="234" t="s">
        <v>97</v>
      </c>
    </row>
    <row r="520" spans="3:10" x14ac:dyDescent="0.3">
      <c r="C520" s="15" t="s">
        <v>94</v>
      </c>
      <c r="D520" s="232" t="s">
        <v>95</v>
      </c>
      <c r="E520" s="15">
        <f t="shared" si="21"/>
        <v>2046</v>
      </c>
      <c r="F520" s="235">
        <f t="shared" ref="F520:G520" si="57">F40*0.99</f>
        <v>3.2984937412413804</v>
      </c>
      <c r="G520" s="235">
        <f t="shared" si="57"/>
        <v>1.2389814264724741</v>
      </c>
      <c r="H520" s="15" t="str">
        <f t="shared" si="23"/>
        <v>RHBDDb70</v>
      </c>
      <c r="I520" s="233" t="s">
        <v>96</v>
      </c>
      <c r="J520" s="234" t="s">
        <v>97</v>
      </c>
    </row>
    <row r="521" spans="3:10" x14ac:dyDescent="0.3">
      <c r="C521" s="15" t="s">
        <v>94</v>
      </c>
      <c r="D521" s="232" t="s">
        <v>95</v>
      </c>
      <c r="E521" s="15">
        <f t="shared" si="21"/>
        <v>2047</v>
      </c>
      <c r="F521" s="235">
        <f t="shared" ref="F521:G521" si="58">F41*0.99</f>
        <v>3.2894418923356685</v>
      </c>
      <c r="G521" s="235">
        <f t="shared" si="58"/>
        <v>1.2355813676731533</v>
      </c>
      <c r="H521" s="15" t="str">
        <f t="shared" si="23"/>
        <v>RHBDDb70</v>
      </c>
      <c r="I521" s="233" t="s">
        <v>96</v>
      </c>
      <c r="J521" s="234" t="s">
        <v>97</v>
      </c>
    </row>
    <row r="522" spans="3:10" x14ac:dyDescent="0.3">
      <c r="C522" s="15" t="s">
        <v>94</v>
      </c>
      <c r="D522" s="232" t="s">
        <v>95</v>
      </c>
      <c r="E522" s="15">
        <f t="shared" si="21"/>
        <v>2048</v>
      </c>
      <c r="F522" s="235">
        <f t="shared" ref="F522:G522" si="59">F42*0.99</f>
        <v>3.2803900434299567</v>
      </c>
      <c r="G522" s="235">
        <f t="shared" si="59"/>
        <v>1.2321813088738325</v>
      </c>
      <c r="H522" s="15" t="str">
        <f t="shared" si="23"/>
        <v>RHBDDb70</v>
      </c>
      <c r="I522" s="233" t="s">
        <v>96</v>
      </c>
      <c r="J522" s="234" t="s">
        <v>97</v>
      </c>
    </row>
    <row r="523" spans="3:10" x14ac:dyDescent="0.3">
      <c r="C523" s="15" t="s">
        <v>94</v>
      </c>
      <c r="D523" s="232" t="s">
        <v>95</v>
      </c>
      <c r="E523" s="15">
        <f t="shared" si="21"/>
        <v>2049</v>
      </c>
      <c r="F523" s="235">
        <f t="shared" ref="F523:G523" si="60">F43*0.99</f>
        <v>3.2713381945242448</v>
      </c>
      <c r="G523" s="235">
        <f t="shared" si="60"/>
        <v>1.2287812500745117</v>
      </c>
      <c r="H523" s="15" t="str">
        <f t="shared" si="23"/>
        <v>RHBDDb70</v>
      </c>
      <c r="I523" s="233" t="s">
        <v>96</v>
      </c>
      <c r="J523" s="234" t="s">
        <v>97</v>
      </c>
    </row>
    <row r="524" spans="3:10" x14ac:dyDescent="0.3">
      <c r="C524" s="15" t="s">
        <v>94</v>
      </c>
      <c r="D524" s="232" t="s">
        <v>95</v>
      </c>
      <c r="E524" s="15">
        <f t="shared" si="21"/>
        <v>2050</v>
      </c>
      <c r="F524" s="235">
        <f t="shared" ref="F524:G524" si="61">F44*0.99</f>
        <v>3.2622863456185325</v>
      </c>
      <c r="G524" s="235">
        <f t="shared" si="61"/>
        <v>1.2253811912751909</v>
      </c>
      <c r="H524" s="15" t="str">
        <f t="shared" si="23"/>
        <v>RHBDDb70</v>
      </c>
      <c r="I524" s="233" t="s">
        <v>96</v>
      </c>
      <c r="J524" s="234" t="s">
        <v>97</v>
      </c>
    </row>
    <row r="525" spans="3:10" x14ac:dyDescent="0.3">
      <c r="C525" s="15" t="s">
        <v>94</v>
      </c>
      <c r="D525" s="232" t="s">
        <v>95</v>
      </c>
      <c r="E525" s="15">
        <f t="shared" si="21"/>
        <v>2011</v>
      </c>
      <c r="F525" s="235">
        <f t="shared" ref="F525:G525" si="62">F45*0.99</f>
        <v>2.7200939093822631</v>
      </c>
      <c r="G525" s="235">
        <f t="shared" si="62"/>
        <v>1.021722669910897</v>
      </c>
      <c r="H525" s="15" t="str">
        <f t="shared" si="23"/>
        <v>RHBDDa70</v>
      </c>
      <c r="I525" s="233" t="s">
        <v>96</v>
      </c>
      <c r="J525" s="234" t="s">
        <v>97</v>
      </c>
    </row>
    <row r="526" spans="3:10" x14ac:dyDescent="0.3">
      <c r="C526" s="15" t="s">
        <v>94</v>
      </c>
      <c r="D526" s="232" t="s">
        <v>95</v>
      </c>
      <c r="E526" s="15">
        <f t="shared" si="21"/>
        <v>2012</v>
      </c>
      <c r="F526" s="235">
        <f t="shared" ref="F526:G526" si="63">F46*0.99</f>
        <v>2.7138232709222261</v>
      </c>
      <c r="G526" s="235">
        <f t="shared" si="63"/>
        <v>1.0193672903972204</v>
      </c>
      <c r="H526" s="15" t="str">
        <f t="shared" si="23"/>
        <v>RHBDDa70</v>
      </c>
      <c r="I526" s="233" t="s">
        <v>96</v>
      </c>
      <c r="J526" s="234" t="s">
        <v>97</v>
      </c>
    </row>
    <row r="527" spans="3:10" x14ac:dyDescent="0.3">
      <c r="C527" s="15" t="s">
        <v>94</v>
      </c>
      <c r="D527" s="232" t="s">
        <v>95</v>
      </c>
      <c r="E527" s="15">
        <f t="shared" si="21"/>
        <v>2013</v>
      </c>
      <c r="F527" s="235">
        <f t="shared" ref="F527:G527" si="64">F47*0.99</f>
        <v>2.707552632462189</v>
      </c>
      <c r="G527" s="235">
        <f t="shared" si="64"/>
        <v>1.017011910883544</v>
      </c>
      <c r="H527" s="15" t="str">
        <f t="shared" si="23"/>
        <v>RHBDDa70</v>
      </c>
      <c r="I527" s="233" t="s">
        <v>96</v>
      </c>
      <c r="J527" s="234" t="s">
        <v>97</v>
      </c>
    </row>
    <row r="528" spans="3:10" x14ac:dyDescent="0.3">
      <c r="C528" s="15" t="s">
        <v>94</v>
      </c>
      <c r="D528" s="232" t="s">
        <v>95</v>
      </c>
      <c r="E528" s="15">
        <f t="shared" si="21"/>
        <v>2014</v>
      </c>
      <c r="F528" s="235">
        <f t="shared" ref="F528:G528" si="65">F48*0.99</f>
        <v>2.7012819940021515</v>
      </c>
      <c r="G528" s="235">
        <f t="shared" si="65"/>
        <v>1.0146565313698677</v>
      </c>
      <c r="H528" s="15" t="str">
        <f t="shared" si="23"/>
        <v>RHBDDa70</v>
      </c>
      <c r="I528" s="233" t="s">
        <v>96</v>
      </c>
      <c r="J528" s="234" t="s">
        <v>97</v>
      </c>
    </row>
    <row r="529" spans="3:10" x14ac:dyDescent="0.3">
      <c r="C529" s="15" t="s">
        <v>94</v>
      </c>
      <c r="D529" s="232" t="s">
        <v>95</v>
      </c>
      <c r="E529" s="15">
        <f t="shared" si="21"/>
        <v>2015</v>
      </c>
      <c r="F529" s="235">
        <f t="shared" ref="F529:G529" si="66">F49*0.99</f>
        <v>2.6950113555421145</v>
      </c>
      <c r="G529" s="235">
        <f t="shared" si="66"/>
        <v>1.0123011518561913</v>
      </c>
      <c r="H529" s="15" t="str">
        <f t="shared" si="23"/>
        <v>RHBDDa70</v>
      </c>
      <c r="I529" s="233" t="s">
        <v>96</v>
      </c>
      <c r="J529" s="234" t="s">
        <v>97</v>
      </c>
    </row>
    <row r="530" spans="3:10" x14ac:dyDescent="0.3">
      <c r="C530" s="15" t="s">
        <v>94</v>
      </c>
      <c r="D530" s="232" t="s">
        <v>95</v>
      </c>
      <c r="E530" s="15">
        <f t="shared" si="21"/>
        <v>2016</v>
      </c>
      <c r="F530" s="235">
        <f t="shared" ref="F530:G530" si="67">F50*0.99</f>
        <v>2.6881954441725089</v>
      </c>
      <c r="G530" s="235">
        <f t="shared" si="67"/>
        <v>1.0097409567326296</v>
      </c>
      <c r="H530" s="15" t="str">
        <f t="shared" si="23"/>
        <v>RHBDDa70</v>
      </c>
      <c r="I530" s="233" t="s">
        <v>96</v>
      </c>
      <c r="J530" s="234" t="s">
        <v>97</v>
      </c>
    </row>
    <row r="531" spans="3:10" x14ac:dyDescent="0.3">
      <c r="C531" s="15" t="s">
        <v>94</v>
      </c>
      <c r="D531" s="232" t="s">
        <v>95</v>
      </c>
      <c r="E531" s="15">
        <f t="shared" si="21"/>
        <v>2017</v>
      </c>
      <c r="F531" s="235">
        <f t="shared" ref="F531:G531" si="68">F51*0.99</f>
        <v>2.6813795328029033</v>
      </c>
      <c r="G531" s="235">
        <f t="shared" si="68"/>
        <v>1.0071807616090682</v>
      </c>
      <c r="H531" s="15" t="str">
        <f t="shared" si="23"/>
        <v>RHBDDa70</v>
      </c>
      <c r="I531" s="233" t="s">
        <v>96</v>
      </c>
      <c r="J531" s="234" t="s">
        <v>97</v>
      </c>
    </row>
    <row r="532" spans="3:10" x14ac:dyDescent="0.3">
      <c r="C532" s="15" t="s">
        <v>94</v>
      </c>
      <c r="D532" s="232" t="s">
        <v>95</v>
      </c>
      <c r="E532" s="15">
        <f t="shared" si="21"/>
        <v>2018</v>
      </c>
      <c r="F532" s="235">
        <f t="shared" ref="F532:G532" si="69">F52*0.99</f>
        <v>2.6745636214332977</v>
      </c>
      <c r="G532" s="235">
        <f t="shared" si="69"/>
        <v>1.0046205664855066</v>
      </c>
      <c r="H532" s="15" t="str">
        <f t="shared" si="23"/>
        <v>RHBDDa70</v>
      </c>
      <c r="I532" s="233" t="s">
        <v>96</v>
      </c>
      <c r="J532" s="234" t="s">
        <v>97</v>
      </c>
    </row>
    <row r="533" spans="3:10" x14ac:dyDescent="0.3">
      <c r="C533" s="15" t="s">
        <v>94</v>
      </c>
      <c r="D533" s="232" t="s">
        <v>95</v>
      </c>
      <c r="E533" s="15">
        <f t="shared" si="21"/>
        <v>2019</v>
      </c>
      <c r="F533" s="235">
        <f t="shared" ref="F533:G533" si="70">F53*0.99</f>
        <v>2.6677477100636917</v>
      </c>
      <c r="G533" s="235">
        <f t="shared" si="70"/>
        <v>1.0020603713619451</v>
      </c>
      <c r="H533" s="15" t="str">
        <f t="shared" si="23"/>
        <v>RHBDDa70</v>
      </c>
      <c r="I533" s="233" t="s">
        <v>96</v>
      </c>
      <c r="J533" s="234" t="s">
        <v>97</v>
      </c>
    </row>
    <row r="534" spans="3:10" x14ac:dyDescent="0.3">
      <c r="C534" s="15" t="s">
        <v>94</v>
      </c>
      <c r="D534" s="232" t="s">
        <v>95</v>
      </c>
      <c r="E534" s="15">
        <f t="shared" si="21"/>
        <v>2020</v>
      </c>
      <c r="F534" s="235">
        <f t="shared" ref="F534:G534" si="71">F54*0.99</f>
        <v>2.6609317986940861</v>
      </c>
      <c r="G534" s="235">
        <f t="shared" si="71"/>
        <v>0.9995001762383835</v>
      </c>
      <c r="H534" s="15" t="str">
        <f t="shared" si="23"/>
        <v>RHBDDa70</v>
      </c>
      <c r="I534" s="233" t="s">
        <v>96</v>
      </c>
      <c r="J534" s="234" t="s">
        <v>97</v>
      </c>
    </row>
    <row r="535" spans="3:10" x14ac:dyDescent="0.3">
      <c r="C535" s="15" t="s">
        <v>94</v>
      </c>
      <c r="D535" s="232" t="s">
        <v>95</v>
      </c>
      <c r="E535" s="15">
        <f t="shared" si="21"/>
        <v>2021</v>
      </c>
      <c r="F535" s="235">
        <f t="shared" ref="F535:G535" si="72">F55*0.99</f>
        <v>2.6541158873244806</v>
      </c>
      <c r="G535" s="235">
        <f t="shared" si="72"/>
        <v>0.99693998111482196</v>
      </c>
      <c r="H535" s="15" t="str">
        <f t="shared" si="23"/>
        <v>RHBDDa70</v>
      </c>
      <c r="I535" s="233" t="s">
        <v>96</v>
      </c>
      <c r="J535" s="234" t="s">
        <v>97</v>
      </c>
    </row>
    <row r="536" spans="3:10" x14ac:dyDescent="0.3">
      <c r="C536" s="15" t="s">
        <v>94</v>
      </c>
      <c r="D536" s="232" t="s">
        <v>95</v>
      </c>
      <c r="E536" s="15">
        <f t="shared" si="21"/>
        <v>2022</v>
      </c>
      <c r="F536" s="235">
        <f t="shared" ref="F536:G536" si="73">F56*0.99</f>
        <v>2.647299975954875</v>
      </c>
      <c r="G536" s="235">
        <f t="shared" si="73"/>
        <v>0.99437978599126042</v>
      </c>
      <c r="H536" s="15" t="str">
        <f t="shared" si="23"/>
        <v>RHBDDa70</v>
      </c>
      <c r="I536" s="233" t="s">
        <v>96</v>
      </c>
      <c r="J536" s="234" t="s">
        <v>97</v>
      </c>
    </row>
    <row r="537" spans="3:10" x14ac:dyDescent="0.3">
      <c r="C537" s="15" t="s">
        <v>94</v>
      </c>
      <c r="D537" s="232" t="s">
        <v>95</v>
      </c>
      <c r="E537" s="15">
        <f t="shared" si="21"/>
        <v>2023</v>
      </c>
      <c r="F537" s="235">
        <f t="shared" ref="F537:G537" si="74">F57*0.99</f>
        <v>2.6404840645852694</v>
      </c>
      <c r="G537" s="235">
        <f t="shared" si="74"/>
        <v>0.99181959086769889</v>
      </c>
      <c r="H537" s="15" t="str">
        <f t="shared" si="23"/>
        <v>RHBDDa70</v>
      </c>
      <c r="I537" s="233" t="s">
        <v>96</v>
      </c>
      <c r="J537" s="234" t="s">
        <v>97</v>
      </c>
    </row>
    <row r="538" spans="3:10" x14ac:dyDescent="0.3">
      <c r="C538" s="15" t="s">
        <v>94</v>
      </c>
      <c r="D538" s="232" t="s">
        <v>95</v>
      </c>
      <c r="E538" s="15">
        <f t="shared" si="21"/>
        <v>2024</v>
      </c>
      <c r="F538" s="235">
        <f t="shared" ref="F538:G538" si="75">F58*0.99</f>
        <v>2.6336681532156638</v>
      </c>
      <c r="G538" s="235">
        <f t="shared" si="75"/>
        <v>0.98925939574413746</v>
      </c>
      <c r="H538" s="15" t="str">
        <f t="shared" si="23"/>
        <v>RHBDDa70</v>
      </c>
      <c r="I538" s="233" t="s">
        <v>96</v>
      </c>
      <c r="J538" s="234" t="s">
        <v>97</v>
      </c>
    </row>
    <row r="539" spans="3:10" x14ac:dyDescent="0.3">
      <c r="C539" s="15" t="s">
        <v>94</v>
      </c>
      <c r="D539" s="232" t="s">
        <v>95</v>
      </c>
      <c r="E539" s="15">
        <f t="shared" si="21"/>
        <v>2025</v>
      </c>
      <c r="F539" s="235">
        <f t="shared" ref="F539:G539" si="76">F59*0.99</f>
        <v>2.6268522418460583</v>
      </c>
      <c r="G539" s="235">
        <f t="shared" si="76"/>
        <v>0.98669920062057603</v>
      </c>
      <c r="H539" s="15" t="str">
        <f t="shared" si="23"/>
        <v>RHBDDa70</v>
      </c>
      <c r="I539" s="233" t="s">
        <v>96</v>
      </c>
      <c r="J539" s="234" t="s">
        <v>97</v>
      </c>
    </row>
    <row r="540" spans="3:10" x14ac:dyDescent="0.3">
      <c r="C540" s="15" t="s">
        <v>94</v>
      </c>
      <c r="D540" s="232" t="s">
        <v>95</v>
      </c>
      <c r="E540" s="15">
        <f t="shared" si="21"/>
        <v>2026</v>
      </c>
      <c r="F540" s="235">
        <f t="shared" ref="F540:G540" si="77">F60*0.99</f>
        <v>2.6200363304764527</v>
      </c>
      <c r="G540" s="235">
        <f t="shared" si="77"/>
        <v>0.98413900549701461</v>
      </c>
      <c r="H540" s="15" t="str">
        <f t="shared" si="23"/>
        <v>RHBDDa70</v>
      </c>
      <c r="I540" s="233" t="s">
        <v>96</v>
      </c>
      <c r="J540" s="234" t="s">
        <v>97</v>
      </c>
    </row>
    <row r="541" spans="3:10" x14ac:dyDescent="0.3">
      <c r="C541" s="15" t="s">
        <v>94</v>
      </c>
      <c r="D541" s="232" t="s">
        <v>95</v>
      </c>
      <c r="E541" s="15">
        <f t="shared" si="21"/>
        <v>2027</v>
      </c>
      <c r="F541" s="235">
        <f t="shared" ref="F541:G541" si="78">F61*0.99</f>
        <v>2.6132204191068471</v>
      </c>
      <c r="G541" s="235">
        <f t="shared" si="78"/>
        <v>0.98157881037345318</v>
      </c>
      <c r="H541" s="15" t="str">
        <f t="shared" si="23"/>
        <v>RHBDDa70</v>
      </c>
      <c r="I541" s="233" t="s">
        <v>96</v>
      </c>
      <c r="J541" s="234" t="s">
        <v>97</v>
      </c>
    </row>
    <row r="542" spans="3:10" x14ac:dyDescent="0.3">
      <c r="C542" s="15" t="s">
        <v>94</v>
      </c>
      <c r="D542" s="232" t="s">
        <v>95</v>
      </c>
      <c r="E542" s="15">
        <f t="shared" si="21"/>
        <v>2028</v>
      </c>
      <c r="F542" s="235">
        <f t="shared" ref="F542:G542" si="79">F62*0.99</f>
        <v>2.6064045077372411</v>
      </c>
      <c r="G542" s="235">
        <f t="shared" si="79"/>
        <v>0.97901861524989187</v>
      </c>
      <c r="H542" s="15" t="str">
        <f t="shared" si="23"/>
        <v>RHBDDa70</v>
      </c>
      <c r="I542" s="233" t="s">
        <v>96</v>
      </c>
      <c r="J542" s="234" t="s">
        <v>97</v>
      </c>
    </row>
    <row r="543" spans="3:10" x14ac:dyDescent="0.3">
      <c r="C543" s="15" t="s">
        <v>94</v>
      </c>
      <c r="D543" s="232" t="s">
        <v>95</v>
      </c>
      <c r="E543" s="15">
        <f t="shared" si="21"/>
        <v>2029</v>
      </c>
      <c r="F543" s="235">
        <f t="shared" ref="F543:G543" si="80">F63*0.99</f>
        <v>2.5995885963676355</v>
      </c>
      <c r="G543" s="235">
        <f t="shared" si="80"/>
        <v>0.97645842012633044</v>
      </c>
      <c r="H543" s="15" t="str">
        <f t="shared" si="23"/>
        <v>RHBDDa70</v>
      </c>
      <c r="I543" s="233" t="s">
        <v>96</v>
      </c>
      <c r="J543" s="234" t="s">
        <v>97</v>
      </c>
    </row>
    <row r="544" spans="3:10" x14ac:dyDescent="0.3">
      <c r="C544" s="15" t="s">
        <v>94</v>
      </c>
      <c r="D544" s="232" t="s">
        <v>95</v>
      </c>
      <c r="E544" s="15">
        <f t="shared" si="21"/>
        <v>2030</v>
      </c>
      <c r="F544" s="235">
        <f t="shared" ref="F544:G544" si="81">F64*0.99</f>
        <v>2.5927726849980299</v>
      </c>
      <c r="G544" s="235">
        <f t="shared" si="81"/>
        <v>0.97389822500276901</v>
      </c>
      <c r="H544" s="15" t="str">
        <f t="shared" si="23"/>
        <v>RHBDDa70</v>
      </c>
      <c r="I544" s="233" t="s">
        <v>96</v>
      </c>
      <c r="J544" s="234" t="s">
        <v>97</v>
      </c>
    </row>
    <row r="545" spans="3:10" x14ac:dyDescent="0.3">
      <c r="C545" s="15" t="s">
        <v>94</v>
      </c>
      <c r="D545" s="232" t="s">
        <v>95</v>
      </c>
      <c r="E545" s="15">
        <f t="shared" si="21"/>
        <v>2031</v>
      </c>
      <c r="F545" s="235">
        <f t="shared" ref="F545:G545" si="82">F65*0.99</f>
        <v>2.5859567736284244</v>
      </c>
      <c r="G545" s="235">
        <f t="shared" si="82"/>
        <v>0.97133802987920759</v>
      </c>
      <c r="H545" s="15" t="str">
        <f t="shared" si="23"/>
        <v>RHBDDa70</v>
      </c>
      <c r="I545" s="233" t="s">
        <v>96</v>
      </c>
      <c r="J545" s="234" t="s">
        <v>97</v>
      </c>
    </row>
    <row r="546" spans="3:10" x14ac:dyDescent="0.3">
      <c r="C546" s="15" t="s">
        <v>94</v>
      </c>
      <c r="D546" s="232" t="s">
        <v>95</v>
      </c>
      <c r="E546" s="15">
        <f t="shared" si="21"/>
        <v>2032</v>
      </c>
      <c r="F546" s="235">
        <f t="shared" ref="F546:G546" si="83">F66*0.99</f>
        <v>2.5791408622588188</v>
      </c>
      <c r="G546" s="235">
        <f t="shared" si="83"/>
        <v>0.96877783475564616</v>
      </c>
      <c r="H546" s="15" t="str">
        <f t="shared" si="23"/>
        <v>RHBDDa70</v>
      </c>
      <c r="I546" s="233" t="s">
        <v>96</v>
      </c>
      <c r="J546" s="234" t="s">
        <v>97</v>
      </c>
    </row>
    <row r="547" spans="3:10" x14ac:dyDescent="0.3">
      <c r="C547" s="15" t="s">
        <v>94</v>
      </c>
      <c r="D547" s="232" t="s">
        <v>95</v>
      </c>
      <c r="E547" s="15">
        <f t="shared" si="21"/>
        <v>2033</v>
      </c>
      <c r="F547" s="235">
        <f t="shared" ref="F547:G547" si="84">F67*0.99</f>
        <v>2.5723249508892132</v>
      </c>
      <c r="G547" s="235">
        <f t="shared" si="84"/>
        <v>0.96621763963208473</v>
      </c>
      <c r="H547" s="15" t="str">
        <f t="shared" si="23"/>
        <v>RHBDDa70</v>
      </c>
      <c r="I547" s="233" t="s">
        <v>96</v>
      </c>
      <c r="J547" s="234" t="s">
        <v>97</v>
      </c>
    </row>
    <row r="548" spans="3:10" x14ac:dyDescent="0.3">
      <c r="C548" s="15" t="s">
        <v>94</v>
      </c>
      <c r="D548" s="232" t="s">
        <v>95</v>
      </c>
      <c r="E548" s="15">
        <f t="shared" si="21"/>
        <v>2034</v>
      </c>
      <c r="F548" s="235">
        <f t="shared" ref="F548:G548" si="85">F68*0.99</f>
        <v>2.5655090395196076</v>
      </c>
      <c r="G548" s="235">
        <f t="shared" si="85"/>
        <v>0.96365744450852331</v>
      </c>
      <c r="H548" s="15" t="str">
        <f t="shared" si="23"/>
        <v>RHBDDa70</v>
      </c>
      <c r="I548" s="233" t="s">
        <v>96</v>
      </c>
      <c r="J548" s="234" t="s">
        <v>97</v>
      </c>
    </row>
    <row r="549" spans="3:10" x14ac:dyDescent="0.3">
      <c r="C549" s="15" t="s">
        <v>94</v>
      </c>
      <c r="D549" s="232" t="s">
        <v>95</v>
      </c>
      <c r="E549" s="15">
        <f t="shared" si="21"/>
        <v>2035</v>
      </c>
      <c r="F549" s="235">
        <f t="shared" ref="F549:G549" si="86">F69*0.99</f>
        <v>2.558693128150002</v>
      </c>
      <c r="G549" s="235">
        <f t="shared" si="86"/>
        <v>0.96109724938496188</v>
      </c>
      <c r="H549" s="15" t="str">
        <f t="shared" si="23"/>
        <v>RHBDDa70</v>
      </c>
      <c r="I549" s="233" t="s">
        <v>96</v>
      </c>
      <c r="J549" s="234" t="s">
        <v>97</v>
      </c>
    </row>
    <row r="550" spans="3:10" x14ac:dyDescent="0.3">
      <c r="C550" s="15" t="s">
        <v>94</v>
      </c>
      <c r="D550" s="232" t="s">
        <v>95</v>
      </c>
      <c r="E550" s="15">
        <f t="shared" ref="E550:E613" si="87">E70</f>
        <v>2036</v>
      </c>
      <c r="F550" s="235">
        <f t="shared" ref="F550:G550" si="88">F70*0.99</f>
        <v>2.5518772167803965</v>
      </c>
      <c r="G550" s="235">
        <f t="shared" si="88"/>
        <v>0.95853705426140046</v>
      </c>
      <c r="H550" s="15" t="str">
        <f t="shared" ref="H550:H613" si="89">H70</f>
        <v>RHBDDa70</v>
      </c>
      <c r="I550" s="233" t="s">
        <v>96</v>
      </c>
      <c r="J550" s="234" t="s">
        <v>97</v>
      </c>
    </row>
    <row r="551" spans="3:10" x14ac:dyDescent="0.3">
      <c r="C551" s="15" t="s">
        <v>94</v>
      </c>
      <c r="D551" s="232" t="s">
        <v>95</v>
      </c>
      <c r="E551" s="15">
        <f t="shared" si="87"/>
        <v>2037</v>
      </c>
      <c r="F551" s="235">
        <f t="shared" ref="F551:G551" si="90">F71*0.99</f>
        <v>2.5450613054107905</v>
      </c>
      <c r="G551" s="235">
        <f t="shared" si="90"/>
        <v>0.95597685913783903</v>
      </c>
      <c r="H551" s="15" t="str">
        <f t="shared" si="89"/>
        <v>RHBDDa70</v>
      </c>
      <c r="I551" s="233" t="s">
        <v>96</v>
      </c>
      <c r="J551" s="234" t="s">
        <v>97</v>
      </c>
    </row>
    <row r="552" spans="3:10" x14ac:dyDescent="0.3">
      <c r="C552" s="15" t="s">
        <v>94</v>
      </c>
      <c r="D552" s="232" t="s">
        <v>95</v>
      </c>
      <c r="E552" s="15">
        <f t="shared" si="87"/>
        <v>2038</v>
      </c>
      <c r="F552" s="235">
        <f t="shared" ref="F552:G552" si="91">F72*0.99</f>
        <v>2.5382453940411849</v>
      </c>
      <c r="G552" s="235">
        <f t="shared" si="91"/>
        <v>0.9534166640142776</v>
      </c>
      <c r="H552" s="15" t="str">
        <f t="shared" si="89"/>
        <v>RHBDDa70</v>
      </c>
      <c r="I552" s="233" t="s">
        <v>96</v>
      </c>
      <c r="J552" s="234" t="s">
        <v>97</v>
      </c>
    </row>
    <row r="553" spans="3:10" x14ac:dyDescent="0.3">
      <c r="C553" s="15" t="s">
        <v>94</v>
      </c>
      <c r="D553" s="232" t="s">
        <v>95</v>
      </c>
      <c r="E553" s="15">
        <f t="shared" si="87"/>
        <v>2039</v>
      </c>
      <c r="F553" s="235">
        <f t="shared" ref="F553:G553" si="92">F73*0.99</f>
        <v>2.5314294826715793</v>
      </c>
      <c r="G553" s="235">
        <f t="shared" si="92"/>
        <v>0.95085646889071618</v>
      </c>
      <c r="H553" s="15" t="str">
        <f t="shared" si="89"/>
        <v>RHBDDa70</v>
      </c>
      <c r="I553" s="233" t="s">
        <v>96</v>
      </c>
      <c r="J553" s="234" t="s">
        <v>97</v>
      </c>
    </row>
    <row r="554" spans="3:10" x14ac:dyDescent="0.3">
      <c r="C554" s="15" t="s">
        <v>94</v>
      </c>
      <c r="D554" s="232" t="s">
        <v>95</v>
      </c>
      <c r="E554" s="15">
        <f t="shared" si="87"/>
        <v>2040</v>
      </c>
      <c r="F554" s="235">
        <f t="shared" ref="F554:G554" si="93">F74*0.99</f>
        <v>2.5246135713019737</v>
      </c>
      <c r="G554" s="235">
        <f t="shared" si="93"/>
        <v>0.94829627376715475</v>
      </c>
      <c r="H554" s="15" t="str">
        <f t="shared" si="89"/>
        <v>RHBDDa70</v>
      </c>
      <c r="I554" s="233" t="s">
        <v>96</v>
      </c>
      <c r="J554" s="234" t="s">
        <v>97</v>
      </c>
    </row>
    <row r="555" spans="3:10" x14ac:dyDescent="0.3">
      <c r="C555" s="15" t="s">
        <v>94</v>
      </c>
      <c r="D555" s="232" t="s">
        <v>95</v>
      </c>
      <c r="E555" s="15">
        <f t="shared" si="87"/>
        <v>2041</v>
      </c>
      <c r="F555" s="235">
        <f t="shared" ref="F555:G555" si="94">F75*0.99</f>
        <v>2.5177976599323681</v>
      </c>
      <c r="G555" s="235">
        <f t="shared" si="94"/>
        <v>0.94573607864359333</v>
      </c>
      <c r="H555" s="15" t="str">
        <f t="shared" si="89"/>
        <v>RHBDDa70</v>
      </c>
      <c r="I555" s="233" t="s">
        <v>96</v>
      </c>
      <c r="J555" s="234" t="s">
        <v>97</v>
      </c>
    </row>
    <row r="556" spans="3:10" x14ac:dyDescent="0.3">
      <c r="C556" s="15" t="s">
        <v>94</v>
      </c>
      <c r="D556" s="232" t="s">
        <v>95</v>
      </c>
      <c r="E556" s="15">
        <f t="shared" si="87"/>
        <v>2042</v>
      </c>
      <c r="F556" s="235">
        <f t="shared" ref="F556:G556" si="95">F76*0.99</f>
        <v>2.5109817485627626</v>
      </c>
      <c r="G556" s="235">
        <f t="shared" si="95"/>
        <v>0.9431758835200319</v>
      </c>
      <c r="H556" s="15" t="str">
        <f t="shared" si="89"/>
        <v>RHBDDa70</v>
      </c>
      <c r="I556" s="233" t="s">
        <v>96</v>
      </c>
      <c r="J556" s="234" t="s">
        <v>97</v>
      </c>
    </row>
    <row r="557" spans="3:10" x14ac:dyDescent="0.3">
      <c r="C557" s="15" t="s">
        <v>94</v>
      </c>
      <c r="D557" s="232" t="s">
        <v>95</v>
      </c>
      <c r="E557" s="15">
        <f t="shared" si="87"/>
        <v>2043</v>
      </c>
      <c r="F557" s="235">
        <f t="shared" ref="F557:G557" si="96">F77*0.99</f>
        <v>2.504165837193157</v>
      </c>
      <c r="G557" s="235">
        <f t="shared" si="96"/>
        <v>0.94061568839647047</v>
      </c>
      <c r="H557" s="15" t="str">
        <f t="shared" si="89"/>
        <v>RHBDDa70</v>
      </c>
      <c r="I557" s="233" t="s">
        <v>96</v>
      </c>
      <c r="J557" s="234" t="s">
        <v>97</v>
      </c>
    </row>
    <row r="558" spans="3:10" x14ac:dyDescent="0.3">
      <c r="C558" s="15" t="s">
        <v>94</v>
      </c>
      <c r="D558" s="232" t="s">
        <v>95</v>
      </c>
      <c r="E558" s="15">
        <f t="shared" si="87"/>
        <v>2044</v>
      </c>
      <c r="F558" s="235">
        <f t="shared" ref="F558:G558" si="97">F78*0.99</f>
        <v>2.4973499258235514</v>
      </c>
      <c r="G558" s="235">
        <f t="shared" si="97"/>
        <v>0.93805549327290905</v>
      </c>
      <c r="H558" s="15" t="str">
        <f t="shared" si="89"/>
        <v>RHBDDa70</v>
      </c>
      <c r="I558" s="233" t="s">
        <v>96</v>
      </c>
      <c r="J558" s="234" t="s">
        <v>97</v>
      </c>
    </row>
    <row r="559" spans="3:10" x14ac:dyDescent="0.3">
      <c r="C559" s="15" t="s">
        <v>94</v>
      </c>
      <c r="D559" s="232" t="s">
        <v>95</v>
      </c>
      <c r="E559" s="15">
        <f t="shared" si="87"/>
        <v>2045</v>
      </c>
      <c r="F559" s="235">
        <f t="shared" ref="F559:G559" si="98">F79*0.99</f>
        <v>2.4905340144539458</v>
      </c>
      <c r="G559" s="235">
        <f t="shared" si="98"/>
        <v>0.93549529814934762</v>
      </c>
      <c r="H559" s="15" t="str">
        <f t="shared" si="89"/>
        <v>RHBDDa70</v>
      </c>
      <c r="I559" s="233" t="s">
        <v>96</v>
      </c>
      <c r="J559" s="234" t="s">
        <v>97</v>
      </c>
    </row>
    <row r="560" spans="3:10" x14ac:dyDescent="0.3">
      <c r="C560" s="15" t="s">
        <v>94</v>
      </c>
      <c r="D560" s="232" t="s">
        <v>95</v>
      </c>
      <c r="E560" s="15">
        <f t="shared" si="87"/>
        <v>2046</v>
      </c>
      <c r="F560" s="235">
        <f t="shared" ref="F560:G560" si="99">F80*0.99</f>
        <v>2.4837181030843398</v>
      </c>
      <c r="G560" s="235">
        <f t="shared" si="99"/>
        <v>0.93293510302578619</v>
      </c>
      <c r="H560" s="15" t="str">
        <f t="shared" si="89"/>
        <v>RHBDDa70</v>
      </c>
      <c r="I560" s="233" t="s">
        <v>96</v>
      </c>
      <c r="J560" s="234" t="s">
        <v>97</v>
      </c>
    </row>
    <row r="561" spans="3:10" x14ac:dyDescent="0.3">
      <c r="C561" s="15" t="s">
        <v>94</v>
      </c>
      <c r="D561" s="232" t="s">
        <v>95</v>
      </c>
      <c r="E561" s="15">
        <f t="shared" si="87"/>
        <v>2047</v>
      </c>
      <c r="F561" s="235">
        <f t="shared" ref="F561:G561" si="100">F81*0.99</f>
        <v>2.4769021917147342</v>
      </c>
      <c r="G561" s="235">
        <f t="shared" si="100"/>
        <v>0.93037490790222477</v>
      </c>
      <c r="H561" s="15" t="str">
        <f t="shared" si="89"/>
        <v>RHBDDa70</v>
      </c>
      <c r="I561" s="233" t="s">
        <v>96</v>
      </c>
      <c r="J561" s="234" t="s">
        <v>97</v>
      </c>
    </row>
    <row r="562" spans="3:10" x14ac:dyDescent="0.3">
      <c r="C562" s="15" t="s">
        <v>94</v>
      </c>
      <c r="D562" s="232" t="s">
        <v>95</v>
      </c>
      <c r="E562" s="15">
        <f t="shared" si="87"/>
        <v>2048</v>
      </c>
      <c r="F562" s="235">
        <f t="shared" ref="F562:G562" si="101">F82*0.99</f>
        <v>2.4700862803451287</v>
      </c>
      <c r="G562" s="235">
        <f t="shared" si="101"/>
        <v>0.92781471277866334</v>
      </c>
      <c r="H562" s="15" t="str">
        <f t="shared" si="89"/>
        <v>RHBDDa70</v>
      </c>
      <c r="I562" s="233" t="s">
        <v>96</v>
      </c>
      <c r="J562" s="234" t="s">
        <v>97</v>
      </c>
    </row>
    <row r="563" spans="3:10" x14ac:dyDescent="0.3">
      <c r="C563" s="15" t="s">
        <v>94</v>
      </c>
      <c r="D563" s="232" t="s">
        <v>95</v>
      </c>
      <c r="E563" s="15">
        <f t="shared" si="87"/>
        <v>2049</v>
      </c>
      <c r="F563" s="235">
        <f t="shared" ref="F563:G563" si="102">F83*0.99</f>
        <v>2.4632703689755231</v>
      </c>
      <c r="G563" s="235">
        <f t="shared" si="102"/>
        <v>0.92525451765510192</v>
      </c>
      <c r="H563" s="15" t="str">
        <f t="shared" si="89"/>
        <v>RHBDDa70</v>
      </c>
      <c r="I563" s="233" t="s">
        <v>96</v>
      </c>
      <c r="J563" s="234" t="s">
        <v>97</v>
      </c>
    </row>
    <row r="564" spans="3:10" x14ac:dyDescent="0.3">
      <c r="C564" s="15" t="s">
        <v>94</v>
      </c>
      <c r="D564" s="232" t="s">
        <v>95</v>
      </c>
      <c r="E564" s="15">
        <f t="shared" si="87"/>
        <v>2050</v>
      </c>
      <c r="F564" s="235">
        <f t="shared" ref="F564:G564" si="103">F84*0.99</f>
        <v>2.4564544576059175</v>
      </c>
      <c r="G564" s="235">
        <f t="shared" si="103"/>
        <v>0.92269432253154049</v>
      </c>
      <c r="H564" s="15" t="str">
        <f t="shared" si="89"/>
        <v>RHBDDa70</v>
      </c>
      <c r="I564" s="233" t="s">
        <v>96</v>
      </c>
      <c r="J564" s="234" t="s">
        <v>97</v>
      </c>
    </row>
    <row r="565" spans="3:10" x14ac:dyDescent="0.3">
      <c r="C565" s="15" t="s">
        <v>94</v>
      </c>
      <c r="D565" s="232" t="s">
        <v>95</v>
      </c>
      <c r="E565" s="15">
        <f t="shared" si="87"/>
        <v>2011</v>
      </c>
      <c r="F565" s="235">
        <f t="shared" ref="F565:G565" si="104">F85*0.99</f>
        <v>7.2023863818295757</v>
      </c>
      <c r="G565" s="235">
        <f t="shared" si="104"/>
        <v>2.7053630091190493</v>
      </c>
      <c r="H565" s="15" t="str">
        <f t="shared" si="89"/>
        <v>RHBCDb70</v>
      </c>
      <c r="I565" s="233" t="s">
        <v>96</v>
      </c>
      <c r="J565" s="234" t="s">
        <v>97</v>
      </c>
    </row>
    <row r="566" spans="3:10" x14ac:dyDescent="0.3">
      <c r="C566" s="15" t="s">
        <v>94</v>
      </c>
      <c r="D566" s="232" t="s">
        <v>95</v>
      </c>
      <c r="E566" s="15">
        <f t="shared" si="87"/>
        <v>2012</v>
      </c>
      <c r="F566" s="235">
        <f t="shared" ref="F566:G566" si="105">F86*0.99</f>
        <v>7.1857827046939553</v>
      </c>
      <c r="G566" s="235">
        <f t="shared" si="105"/>
        <v>2.6991263298357238</v>
      </c>
      <c r="H566" s="15" t="str">
        <f t="shared" si="89"/>
        <v>RHBCDb70</v>
      </c>
      <c r="I566" s="233" t="s">
        <v>96</v>
      </c>
      <c r="J566" s="234" t="s">
        <v>97</v>
      </c>
    </row>
    <row r="567" spans="3:10" x14ac:dyDescent="0.3">
      <c r="C567" s="15" t="s">
        <v>94</v>
      </c>
      <c r="D567" s="232" t="s">
        <v>95</v>
      </c>
      <c r="E567" s="15">
        <f t="shared" si="87"/>
        <v>2013</v>
      </c>
      <c r="F567" s="235">
        <f t="shared" ref="F567:G567" si="106">F87*0.99</f>
        <v>7.1691790275583349</v>
      </c>
      <c r="G567" s="235">
        <f t="shared" si="106"/>
        <v>2.6928896505523983</v>
      </c>
      <c r="H567" s="15" t="str">
        <f t="shared" si="89"/>
        <v>RHBCDb70</v>
      </c>
      <c r="I567" s="233" t="s">
        <v>96</v>
      </c>
      <c r="J567" s="234" t="s">
        <v>97</v>
      </c>
    </row>
    <row r="568" spans="3:10" x14ac:dyDescent="0.3">
      <c r="C568" s="15" t="s">
        <v>94</v>
      </c>
      <c r="D568" s="232" t="s">
        <v>95</v>
      </c>
      <c r="E568" s="15">
        <f t="shared" si="87"/>
        <v>2014</v>
      </c>
      <c r="F568" s="235">
        <f t="shared" ref="F568:G568" si="107">F88*0.99</f>
        <v>7.1525753504227145</v>
      </c>
      <c r="G568" s="235">
        <f t="shared" si="107"/>
        <v>2.6866529712690732</v>
      </c>
      <c r="H568" s="15" t="str">
        <f t="shared" si="89"/>
        <v>RHBCDb70</v>
      </c>
      <c r="I568" s="233" t="s">
        <v>96</v>
      </c>
      <c r="J568" s="234" t="s">
        <v>97</v>
      </c>
    </row>
    <row r="569" spans="3:10" x14ac:dyDescent="0.3">
      <c r="C569" s="15" t="s">
        <v>94</v>
      </c>
      <c r="D569" s="232" t="s">
        <v>95</v>
      </c>
      <c r="E569" s="15">
        <f t="shared" si="87"/>
        <v>2015</v>
      </c>
      <c r="F569" s="235">
        <f t="shared" ref="F569:G569" si="108">F89*0.99</f>
        <v>7.1359716732870941</v>
      </c>
      <c r="G569" s="235">
        <f t="shared" si="108"/>
        <v>2.6804162919857477</v>
      </c>
      <c r="H569" s="15" t="str">
        <f t="shared" si="89"/>
        <v>RHBCDb70</v>
      </c>
      <c r="I569" s="233" t="s">
        <v>96</v>
      </c>
      <c r="J569" s="234" t="s">
        <v>97</v>
      </c>
    </row>
    <row r="570" spans="3:10" x14ac:dyDescent="0.3">
      <c r="C570" s="15" t="s">
        <v>94</v>
      </c>
      <c r="D570" s="232" t="s">
        <v>95</v>
      </c>
      <c r="E570" s="15">
        <f t="shared" si="87"/>
        <v>2016</v>
      </c>
      <c r="F570" s="235">
        <f t="shared" ref="F570:G570" si="109">F90*0.99</f>
        <v>7.117924198139681</v>
      </c>
      <c r="G570" s="235">
        <f t="shared" si="109"/>
        <v>2.6736372927647416</v>
      </c>
      <c r="H570" s="15" t="str">
        <f t="shared" si="89"/>
        <v>RHBCDb70</v>
      </c>
      <c r="I570" s="233" t="s">
        <v>96</v>
      </c>
      <c r="J570" s="234" t="s">
        <v>97</v>
      </c>
    </row>
    <row r="571" spans="3:10" x14ac:dyDescent="0.3">
      <c r="C571" s="15" t="s">
        <v>94</v>
      </c>
      <c r="D571" s="232" t="s">
        <v>95</v>
      </c>
      <c r="E571" s="15">
        <f t="shared" si="87"/>
        <v>2017</v>
      </c>
      <c r="F571" s="235">
        <f t="shared" ref="F571:G571" si="110">F91*0.99</f>
        <v>7.0998767229922688</v>
      </c>
      <c r="G571" s="235">
        <f t="shared" si="110"/>
        <v>2.6668582935437355</v>
      </c>
      <c r="H571" s="15" t="str">
        <f t="shared" si="89"/>
        <v>RHBCDb70</v>
      </c>
      <c r="I571" s="233" t="s">
        <v>96</v>
      </c>
      <c r="J571" s="234" t="s">
        <v>97</v>
      </c>
    </row>
    <row r="572" spans="3:10" x14ac:dyDescent="0.3">
      <c r="C572" s="15" t="s">
        <v>94</v>
      </c>
      <c r="D572" s="232" t="s">
        <v>95</v>
      </c>
      <c r="E572" s="15">
        <f t="shared" si="87"/>
        <v>2018</v>
      </c>
      <c r="F572" s="235">
        <f t="shared" ref="F572:G572" si="111">F92*0.99</f>
        <v>7.0818292478448557</v>
      </c>
      <c r="G572" s="235">
        <f t="shared" si="111"/>
        <v>2.6600792943227294</v>
      </c>
      <c r="H572" s="15" t="str">
        <f t="shared" si="89"/>
        <v>RHBCDb70</v>
      </c>
      <c r="I572" s="233" t="s">
        <v>96</v>
      </c>
      <c r="J572" s="234" t="s">
        <v>97</v>
      </c>
    </row>
    <row r="573" spans="3:10" x14ac:dyDescent="0.3">
      <c r="C573" s="15" t="s">
        <v>94</v>
      </c>
      <c r="D573" s="232" t="s">
        <v>95</v>
      </c>
      <c r="E573" s="15">
        <f t="shared" si="87"/>
        <v>2019</v>
      </c>
      <c r="F573" s="235">
        <f t="shared" ref="F573:G573" si="112">F93*0.99</f>
        <v>7.0637817726974435</v>
      </c>
      <c r="G573" s="235">
        <f t="shared" si="112"/>
        <v>2.6533002951017237</v>
      </c>
      <c r="H573" s="15" t="str">
        <f t="shared" si="89"/>
        <v>RHBCDb70</v>
      </c>
      <c r="I573" s="233" t="s">
        <v>96</v>
      </c>
      <c r="J573" s="234" t="s">
        <v>97</v>
      </c>
    </row>
    <row r="574" spans="3:10" x14ac:dyDescent="0.3">
      <c r="C574" s="15" t="s">
        <v>94</v>
      </c>
      <c r="D574" s="232" t="s">
        <v>95</v>
      </c>
      <c r="E574" s="15">
        <f t="shared" si="87"/>
        <v>2020</v>
      </c>
      <c r="F574" s="235">
        <f t="shared" ref="F574:G574" si="113">F94*0.99</f>
        <v>7.0457342975500303</v>
      </c>
      <c r="G574" s="235">
        <f t="shared" si="113"/>
        <v>2.6465212958807176</v>
      </c>
      <c r="H574" s="15" t="str">
        <f t="shared" si="89"/>
        <v>RHBCDb70</v>
      </c>
      <c r="I574" s="233" t="s">
        <v>96</v>
      </c>
      <c r="J574" s="234" t="s">
        <v>97</v>
      </c>
    </row>
    <row r="575" spans="3:10" x14ac:dyDescent="0.3">
      <c r="C575" s="15" t="s">
        <v>94</v>
      </c>
      <c r="D575" s="232" t="s">
        <v>95</v>
      </c>
      <c r="E575" s="15">
        <f t="shared" si="87"/>
        <v>2021</v>
      </c>
      <c r="F575" s="235">
        <f t="shared" ref="F575:G575" si="114">F95*0.99</f>
        <v>7.0276868224026181</v>
      </c>
      <c r="G575" s="235">
        <f t="shared" si="114"/>
        <v>2.6397422966597115</v>
      </c>
      <c r="H575" s="15" t="str">
        <f t="shared" si="89"/>
        <v>RHBCDb70</v>
      </c>
      <c r="I575" s="233" t="s">
        <v>96</v>
      </c>
      <c r="J575" s="234" t="s">
        <v>97</v>
      </c>
    </row>
    <row r="576" spans="3:10" x14ac:dyDescent="0.3">
      <c r="C576" s="15" t="s">
        <v>94</v>
      </c>
      <c r="D576" s="232" t="s">
        <v>95</v>
      </c>
      <c r="E576" s="15">
        <f t="shared" si="87"/>
        <v>2022</v>
      </c>
      <c r="F576" s="235">
        <f t="shared" ref="F576:G576" si="115">F96*0.99</f>
        <v>7.009639347255205</v>
      </c>
      <c r="G576" s="235">
        <f t="shared" si="115"/>
        <v>2.6329632974387054</v>
      </c>
      <c r="H576" s="15" t="str">
        <f t="shared" si="89"/>
        <v>RHBCDb70</v>
      </c>
      <c r="I576" s="233" t="s">
        <v>96</v>
      </c>
      <c r="J576" s="234" t="s">
        <v>97</v>
      </c>
    </row>
    <row r="577" spans="3:10" x14ac:dyDescent="0.3">
      <c r="C577" s="15" t="s">
        <v>94</v>
      </c>
      <c r="D577" s="232" t="s">
        <v>95</v>
      </c>
      <c r="E577" s="15">
        <f t="shared" si="87"/>
        <v>2023</v>
      </c>
      <c r="F577" s="235">
        <f t="shared" ref="F577:G577" si="116">F97*0.99</f>
        <v>6.9915918721077928</v>
      </c>
      <c r="G577" s="235">
        <f t="shared" si="116"/>
        <v>2.6261842982176997</v>
      </c>
      <c r="H577" s="15" t="str">
        <f t="shared" si="89"/>
        <v>RHBCDb70</v>
      </c>
      <c r="I577" s="233" t="s">
        <v>96</v>
      </c>
      <c r="J577" s="234" t="s">
        <v>97</v>
      </c>
    </row>
    <row r="578" spans="3:10" x14ac:dyDescent="0.3">
      <c r="C578" s="15" t="s">
        <v>94</v>
      </c>
      <c r="D578" s="232" t="s">
        <v>95</v>
      </c>
      <c r="E578" s="15">
        <f t="shared" si="87"/>
        <v>2024</v>
      </c>
      <c r="F578" s="235">
        <f t="shared" ref="F578:G578" si="117">F98*0.99</f>
        <v>6.9735443969603796</v>
      </c>
      <c r="G578" s="235">
        <f t="shared" si="117"/>
        <v>2.6194052989966936</v>
      </c>
      <c r="H578" s="15" t="str">
        <f t="shared" si="89"/>
        <v>RHBCDb70</v>
      </c>
      <c r="I578" s="233" t="s">
        <v>96</v>
      </c>
      <c r="J578" s="234" t="s">
        <v>97</v>
      </c>
    </row>
    <row r="579" spans="3:10" x14ac:dyDescent="0.3">
      <c r="C579" s="15" t="s">
        <v>94</v>
      </c>
      <c r="D579" s="232" t="s">
        <v>95</v>
      </c>
      <c r="E579" s="15">
        <f t="shared" si="87"/>
        <v>2025</v>
      </c>
      <c r="F579" s="235">
        <f t="shared" ref="F579:G579" si="118">F99*0.99</f>
        <v>6.9554969218129674</v>
      </c>
      <c r="G579" s="235">
        <f t="shared" si="118"/>
        <v>2.6126262997756875</v>
      </c>
      <c r="H579" s="15" t="str">
        <f t="shared" si="89"/>
        <v>RHBCDb70</v>
      </c>
      <c r="I579" s="233" t="s">
        <v>96</v>
      </c>
      <c r="J579" s="234" t="s">
        <v>97</v>
      </c>
    </row>
    <row r="580" spans="3:10" x14ac:dyDescent="0.3">
      <c r="C580" s="15" t="s">
        <v>94</v>
      </c>
      <c r="D580" s="232" t="s">
        <v>95</v>
      </c>
      <c r="E580" s="15">
        <f t="shared" si="87"/>
        <v>2026</v>
      </c>
      <c r="F580" s="235">
        <f t="shared" ref="F580:G580" si="119">F100*0.99</f>
        <v>6.9374494466655543</v>
      </c>
      <c r="G580" s="235">
        <f t="shared" si="119"/>
        <v>2.6058473005546814</v>
      </c>
      <c r="H580" s="15" t="str">
        <f t="shared" si="89"/>
        <v>RHBCDb70</v>
      </c>
      <c r="I580" s="233" t="s">
        <v>96</v>
      </c>
      <c r="J580" s="234" t="s">
        <v>97</v>
      </c>
    </row>
    <row r="581" spans="3:10" x14ac:dyDescent="0.3">
      <c r="C581" s="15" t="s">
        <v>94</v>
      </c>
      <c r="D581" s="232" t="s">
        <v>95</v>
      </c>
      <c r="E581" s="15">
        <f t="shared" si="87"/>
        <v>2027</v>
      </c>
      <c r="F581" s="235">
        <f t="shared" ref="F581:G581" si="120">F101*0.99</f>
        <v>6.9194019715181412</v>
      </c>
      <c r="G581" s="235">
        <f t="shared" si="120"/>
        <v>2.5990683013336753</v>
      </c>
      <c r="H581" s="15" t="str">
        <f t="shared" si="89"/>
        <v>RHBCDb70</v>
      </c>
      <c r="I581" s="233" t="s">
        <v>96</v>
      </c>
      <c r="J581" s="234" t="s">
        <v>97</v>
      </c>
    </row>
    <row r="582" spans="3:10" x14ac:dyDescent="0.3">
      <c r="C582" s="15" t="s">
        <v>94</v>
      </c>
      <c r="D582" s="232" t="s">
        <v>95</v>
      </c>
      <c r="E582" s="15">
        <f t="shared" si="87"/>
        <v>2028</v>
      </c>
      <c r="F582" s="235">
        <f t="shared" ref="F582:G582" si="121">F102*0.99</f>
        <v>6.901354496370729</v>
      </c>
      <c r="G582" s="235">
        <f t="shared" si="121"/>
        <v>2.5922893021126696</v>
      </c>
      <c r="H582" s="15" t="str">
        <f t="shared" si="89"/>
        <v>RHBCDb70</v>
      </c>
      <c r="I582" s="233" t="s">
        <v>96</v>
      </c>
      <c r="J582" s="234" t="s">
        <v>97</v>
      </c>
    </row>
    <row r="583" spans="3:10" x14ac:dyDescent="0.3">
      <c r="C583" s="15" t="s">
        <v>94</v>
      </c>
      <c r="D583" s="232" t="s">
        <v>95</v>
      </c>
      <c r="E583" s="15">
        <f t="shared" si="87"/>
        <v>2029</v>
      </c>
      <c r="F583" s="235">
        <f t="shared" ref="F583:G583" si="122">F103*0.99</f>
        <v>6.8833070212233158</v>
      </c>
      <c r="G583" s="235">
        <f t="shared" si="122"/>
        <v>2.5855103028916635</v>
      </c>
      <c r="H583" s="15" t="str">
        <f t="shared" si="89"/>
        <v>RHBCDb70</v>
      </c>
      <c r="I583" s="233" t="s">
        <v>96</v>
      </c>
      <c r="J583" s="234" t="s">
        <v>97</v>
      </c>
    </row>
    <row r="584" spans="3:10" x14ac:dyDescent="0.3">
      <c r="C584" s="15" t="s">
        <v>94</v>
      </c>
      <c r="D584" s="232" t="s">
        <v>95</v>
      </c>
      <c r="E584" s="15">
        <f t="shared" si="87"/>
        <v>2030</v>
      </c>
      <c r="F584" s="235">
        <f t="shared" ref="F584:G584" si="123">F104*0.99</f>
        <v>6.8652595460759036</v>
      </c>
      <c r="G584" s="235">
        <f t="shared" si="123"/>
        <v>2.5787313036706574</v>
      </c>
      <c r="H584" s="15" t="str">
        <f t="shared" si="89"/>
        <v>RHBCDb70</v>
      </c>
      <c r="I584" s="233" t="s">
        <v>96</v>
      </c>
      <c r="J584" s="234" t="s">
        <v>97</v>
      </c>
    </row>
    <row r="585" spans="3:10" x14ac:dyDescent="0.3">
      <c r="C585" s="15" t="s">
        <v>94</v>
      </c>
      <c r="D585" s="232" t="s">
        <v>95</v>
      </c>
      <c r="E585" s="15">
        <f t="shared" si="87"/>
        <v>2031</v>
      </c>
      <c r="F585" s="235">
        <f t="shared" ref="F585:G585" si="124">F105*0.99</f>
        <v>6.8472120709284905</v>
      </c>
      <c r="G585" s="235">
        <f t="shared" si="124"/>
        <v>2.5719523044496513</v>
      </c>
      <c r="H585" s="15" t="str">
        <f t="shared" si="89"/>
        <v>RHBCDb70</v>
      </c>
      <c r="I585" s="233" t="s">
        <v>96</v>
      </c>
      <c r="J585" s="234" t="s">
        <v>97</v>
      </c>
    </row>
    <row r="586" spans="3:10" x14ac:dyDescent="0.3">
      <c r="C586" s="15" t="s">
        <v>94</v>
      </c>
      <c r="D586" s="232" t="s">
        <v>95</v>
      </c>
      <c r="E586" s="15">
        <f t="shared" si="87"/>
        <v>2032</v>
      </c>
      <c r="F586" s="235">
        <f t="shared" ref="F586:G586" si="125">F106*0.99</f>
        <v>6.8291645957810783</v>
      </c>
      <c r="G586" s="235">
        <f t="shared" si="125"/>
        <v>2.5651733052286452</v>
      </c>
      <c r="H586" s="15" t="str">
        <f t="shared" si="89"/>
        <v>RHBCDb70</v>
      </c>
      <c r="I586" s="233" t="s">
        <v>96</v>
      </c>
      <c r="J586" s="234" t="s">
        <v>97</v>
      </c>
    </row>
    <row r="587" spans="3:10" x14ac:dyDescent="0.3">
      <c r="C587" s="15" t="s">
        <v>94</v>
      </c>
      <c r="D587" s="232" t="s">
        <v>95</v>
      </c>
      <c r="E587" s="15">
        <f t="shared" si="87"/>
        <v>2033</v>
      </c>
      <c r="F587" s="235">
        <f t="shared" ref="F587:G587" si="126">F107*0.99</f>
        <v>6.8111171206336651</v>
      </c>
      <c r="G587" s="235">
        <f t="shared" si="126"/>
        <v>2.5583943060076395</v>
      </c>
      <c r="H587" s="15" t="str">
        <f t="shared" si="89"/>
        <v>RHBCDb70</v>
      </c>
      <c r="I587" s="233" t="s">
        <v>96</v>
      </c>
      <c r="J587" s="234" t="s">
        <v>97</v>
      </c>
    </row>
    <row r="588" spans="3:10" x14ac:dyDescent="0.3">
      <c r="C588" s="15" t="s">
        <v>94</v>
      </c>
      <c r="D588" s="232" t="s">
        <v>95</v>
      </c>
      <c r="E588" s="15">
        <f t="shared" si="87"/>
        <v>2034</v>
      </c>
      <c r="F588" s="235">
        <f t="shared" ref="F588:G588" si="127">F108*0.99</f>
        <v>6.7930696454862529</v>
      </c>
      <c r="G588" s="235">
        <f t="shared" si="127"/>
        <v>2.5516153067866334</v>
      </c>
      <c r="H588" s="15" t="str">
        <f t="shared" si="89"/>
        <v>RHBCDb70</v>
      </c>
      <c r="I588" s="233" t="s">
        <v>96</v>
      </c>
      <c r="J588" s="234" t="s">
        <v>97</v>
      </c>
    </row>
    <row r="589" spans="3:10" x14ac:dyDescent="0.3">
      <c r="C589" s="15" t="s">
        <v>94</v>
      </c>
      <c r="D589" s="232" t="s">
        <v>95</v>
      </c>
      <c r="E589" s="15">
        <f t="shared" si="87"/>
        <v>2035</v>
      </c>
      <c r="F589" s="235">
        <f t="shared" ref="F589:G589" si="128">F109*0.99</f>
        <v>6.7750221703388398</v>
      </c>
      <c r="G589" s="235">
        <f t="shared" si="128"/>
        <v>2.5448363075656273</v>
      </c>
      <c r="H589" s="15" t="str">
        <f t="shared" si="89"/>
        <v>RHBCDb70</v>
      </c>
      <c r="I589" s="233" t="s">
        <v>96</v>
      </c>
      <c r="J589" s="234" t="s">
        <v>97</v>
      </c>
    </row>
    <row r="590" spans="3:10" x14ac:dyDescent="0.3">
      <c r="C590" s="15" t="s">
        <v>94</v>
      </c>
      <c r="D590" s="232" t="s">
        <v>95</v>
      </c>
      <c r="E590" s="15">
        <f t="shared" si="87"/>
        <v>2036</v>
      </c>
      <c r="F590" s="235">
        <f t="shared" ref="F590:G590" si="129">F110*0.99</f>
        <v>6.7569746951914276</v>
      </c>
      <c r="G590" s="235">
        <f t="shared" si="129"/>
        <v>2.5380573083446212</v>
      </c>
      <c r="H590" s="15" t="str">
        <f t="shared" si="89"/>
        <v>RHBCDb70</v>
      </c>
      <c r="I590" s="233" t="s">
        <v>96</v>
      </c>
      <c r="J590" s="234" t="s">
        <v>97</v>
      </c>
    </row>
    <row r="591" spans="3:10" x14ac:dyDescent="0.3">
      <c r="C591" s="15" t="s">
        <v>94</v>
      </c>
      <c r="D591" s="232" t="s">
        <v>95</v>
      </c>
      <c r="E591" s="15">
        <f t="shared" si="87"/>
        <v>2037</v>
      </c>
      <c r="F591" s="235">
        <f t="shared" ref="F591:G591" si="130">F111*0.99</f>
        <v>6.7389272200440145</v>
      </c>
      <c r="G591" s="235">
        <f t="shared" si="130"/>
        <v>2.5312783091236151</v>
      </c>
      <c r="H591" s="15" t="str">
        <f t="shared" si="89"/>
        <v>RHBCDb70</v>
      </c>
      <c r="I591" s="233" t="s">
        <v>96</v>
      </c>
      <c r="J591" s="234" t="s">
        <v>97</v>
      </c>
    </row>
    <row r="592" spans="3:10" x14ac:dyDescent="0.3">
      <c r="C592" s="15" t="s">
        <v>94</v>
      </c>
      <c r="D592" s="232" t="s">
        <v>95</v>
      </c>
      <c r="E592" s="15">
        <f t="shared" si="87"/>
        <v>2038</v>
      </c>
      <c r="F592" s="235">
        <f t="shared" ref="F592:G592" si="131">F112*0.99</f>
        <v>6.7208797448966022</v>
      </c>
      <c r="G592" s="235">
        <f t="shared" si="131"/>
        <v>2.5244993099026094</v>
      </c>
      <c r="H592" s="15" t="str">
        <f t="shared" si="89"/>
        <v>RHBCDb70</v>
      </c>
      <c r="I592" s="233" t="s">
        <v>96</v>
      </c>
      <c r="J592" s="234" t="s">
        <v>97</v>
      </c>
    </row>
    <row r="593" spans="3:10" x14ac:dyDescent="0.3">
      <c r="C593" s="15" t="s">
        <v>94</v>
      </c>
      <c r="D593" s="232" t="s">
        <v>95</v>
      </c>
      <c r="E593" s="15">
        <f t="shared" si="87"/>
        <v>2039</v>
      </c>
      <c r="F593" s="235">
        <f t="shared" ref="F593:G593" si="132">F113*0.99</f>
        <v>6.7028322697491891</v>
      </c>
      <c r="G593" s="235">
        <f t="shared" si="132"/>
        <v>2.5177203106816033</v>
      </c>
      <c r="H593" s="15" t="str">
        <f t="shared" si="89"/>
        <v>RHBCDb70</v>
      </c>
      <c r="I593" s="233" t="s">
        <v>96</v>
      </c>
      <c r="J593" s="234" t="s">
        <v>97</v>
      </c>
    </row>
    <row r="594" spans="3:10" x14ac:dyDescent="0.3">
      <c r="C594" s="15" t="s">
        <v>94</v>
      </c>
      <c r="D594" s="232" t="s">
        <v>95</v>
      </c>
      <c r="E594" s="15">
        <f t="shared" si="87"/>
        <v>2040</v>
      </c>
      <c r="F594" s="235">
        <f t="shared" ref="F594:G594" si="133">F114*0.99</f>
        <v>6.6847847946017769</v>
      </c>
      <c r="G594" s="235">
        <f t="shared" si="133"/>
        <v>2.5109413114605972</v>
      </c>
      <c r="H594" s="15" t="str">
        <f t="shared" si="89"/>
        <v>RHBCDb70</v>
      </c>
      <c r="I594" s="233" t="s">
        <v>96</v>
      </c>
      <c r="J594" s="234" t="s">
        <v>97</v>
      </c>
    </row>
    <row r="595" spans="3:10" x14ac:dyDescent="0.3">
      <c r="C595" s="15" t="s">
        <v>94</v>
      </c>
      <c r="D595" s="232" t="s">
        <v>95</v>
      </c>
      <c r="E595" s="15">
        <f t="shared" si="87"/>
        <v>2041</v>
      </c>
      <c r="F595" s="235">
        <f t="shared" ref="F595:G595" si="134">F115*0.99</f>
        <v>6.6667373194543638</v>
      </c>
      <c r="G595" s="235">
        <f t="shared" si="134"/>
        <v>2.5041623122395911</v>
      </c>
      <c r="H595" s="15" t="str">
        <f t="shared" si="89"/>
        <v>RHBCDb70</v>
      </c>
      <c r="I595" s="233" t="s">
        <v>96</v>
      </c>
      <c r="J595" s="234" t="s">
        <v>97</v>
      </c>
    </row>
    <row r="596" spans="3:10" x14ac:dyDescent="0.3">
      <c r="C596" s="15" t="s">
        <v>94</v>
      </c>
      <c r="D596" s="232" t="s">
        <v>95</v>
      </c>
      <c r="E596" s="15">
        <f t="shared" si="87"/>
        <v>2042</v>
      </c>
      <c r="F596" s="235">
        <f t="shared" ref="F596:G596" si="135">F116*0.99</f>
        <v>6.6486898443069515</v>
      </c>
      <c r="G596" s="235">
        <f t="shared" si="135"/>
        <v>2.497383313018585</v>
      </c>
      <c r="H596" s="15" t="str">
        <f t="shared" si="89"/>
        <v>RHBCDb70</v>
      </c>
      <c r="I596" s="233" t="s">
        <v>96</v>
      </c>
      <c r="J596" s="234" t="s">
        <v>97</v>
      </c>
    </row>
    <row r="597" spans="3:10" x14ac:dyDescent="0.3">
      <c r="C597" s="15" t="s">
        <v>94</v>
      </c>
      <c r="D597" s="232" t="s">
        <v>95</v>
      </c>
      <c r="E597" s="15">
        <f t="shared" si="87"/>
        <v>2043</v>
      </c>
      <c r="F597" s="235">
        <f t="shared" ref="F597:G597" si="136">F117*0.99</f>
        <v>6.6306423691595384</v>
      </c>
      <c r="G597" s="235">
        <f t="shared" si="136"/>
        <v>2.4906043137975793</v>
      </c>
      <c r="H597" s="15" t="str">
        <f t="shared" si="89"/>
        <v>RHBCDb70</v>
      </c>
      <c r="I597" s="233" t="s">
        <v>96</v>
      </c>
      <c r="J597" s="234" t="s">
        <v>97</v>
      </c>
    </row>
    <row r="598" spans="3:10" x14ac:dyDescent="0.3">
      <c r="C598" s="15" t="s">
        <v>94</v>
      </c>
      <c r="D598" s="232" t="s">
        <v>95</v>
      </c>
      <c r="E598" s="15">
        <f t="shared" si="87"/>
        <v>2044</v>
      </c>
      <c r="F598" s="235">
        <f t="shared" ref="F598:G598" si="137">F118*0.99</f>
        <v>6.6125948940121253</v>
      </c>
      <c r="G598" s="235">
        <f t="shared" si="137"/>
        <v>2.4838253145765732</v>
      </c>
      <c r="H598" s="15" t="str">
        <f t="shared" si="89"/>
        <v>RHBCDb70</v>
      </c>
      <c r="I598" s="233" t="s">
        <v>96</v>
      </c>
      <c r="J598" s="234" t="s">
        <v>97</v>
      </c>
    </row>
    <row r="599" spans="3:10" x14ac:dyDescent="0.3">
      <c r="C599" s="15" t="s">
        <v>94</v>
      </c>
      <c r="D599" s="232" t="s">
        <v>95</v>
      </c>
      <c r="E599" s="15">
        <f t="shared" si="87"/>
        <v>2045</v>
      </c>
      <c r="F599" s="235">
        <f t="shared" ref="F599:G599" si="138">F119*0.99</f>
        <v>6.5945474188647131</v>
      </c>
      <c r="G599" s="235">
        <f t="shared" si="138"/>
        <v>2.4770463153555671</v>
      </c>
      <c r="H599" s="15" t="str">
        <f t="shared" si="89"/>
        <v>RHBCDb70</v>
      </c>
      <c r="I599" s="233" t="s">
        <v>96</v>
      </c>
      <c r="J599" s="234" t="s">
        <v>97</v>
      </c>
    </row>
    <row r="600" spans="3:10" x14ac:dyDescent="0.3">
      <c r="C600" s="15" t="s">
        <v>94</v>
      </c>
      <c r="D600" s="232" t="s">
        <v>95</v>
      </c>
      <c r="E600" s="15">
        <f t="shared" si="87"/>
        <v>2046</v>
      </c>
      <c r="F600" s="235">
        <f t="shared" ref="F600:G600" si="139">F120*0.99</f>
        <v>6.5764999437173</v>
      </c>
      <c r="G600" s="235">
        <f t="shared" si="139"/>
        <v>2.470267316134561</v>
      </c>
      <c r="H600" s="15" t="str">
        <f t="shared" si="89"/>
        <v>RHBCDb70</v>
      </c>
      <c r="I600" s="233" t="s">
        <v>96</v>
      </c>
      <c r="J600" s="234" t="s">
        <v>97</v>
      </c>
    </row>
    <row r="601" spans="3:10" x14ac:dyDescent="0.3">
      <c r="C601" s="15" t="s">
        <v>94</v>
      </c>
      <c r="D601" s="232" t="s">
        <v>95</v>
      </c>
      <c r="E601" s="15">
        <f t="shared" si="87"/>
        <v>2047</v>
      </c>
      <c r="F601" s="235">
        <f t="shared" ref="F601:G601" si="140">F121*0.99</f>
        <v>6.5584524685698877</v>
      </c>
      <c r="G601" s="235">
        <f t="shared" si="140"/>
        <v>2.4634883169135553</v>
      </c>
      <c r="H601" s="15" t="str">
        <f t="shared" si="89"/>
        <v>RHBCDb70</v>
      </c>
      <c r="I601" s="233" t="s">
        <v>96</v>
      </c>
      <c r="J601" s="234" t="s">
        <v>97</v>
      </c>
    </row>
    <row r="602" spans="3:10" x14ac:dyDescent="0.3">
      <c r="C602" s="15" t="s">
        <v>94</v>
      </c>
      <c r="D602" s="232" t="s">
        <v>95</v>
      </c>
      <c r="E602" s="15">
        <f t="shared" si="87"/>
        <v>2048</v>
      </c>
      <c r="F602" s="235">
        <f t="shared" ref="F602:G602" si="141">F122*0.99</f>
        <v>6.5404049934224746</v>
      </c>
      <c r="G602" s="235">
        <f t="shared" si="141"/>
        <v>2.4567093176925492</v>
      </c>
      <c r="H602" s="15" t="str">
        <f t="shared" si="89"/>
        <v>RHBCDb70</v>
      </c>
      <c r="I602" s="233" t="s">
        <v>96</v>
      </c>
      <c r="J602" s="234" t="s">
        <v>97</v>
      </c>
    </row>
    <row r="603" spans="3:10" x14ac:dyDescent="0.3">
      <c r="C603" s="15" t="s">
        <v>94</v>
      </c>
      <c r="D603" s="232" t="s">
        <v>95</v>
      </c>
      <c r="E603" s="15">
        <f t="shared" si="87"/>
        <v>2049</v>
      </c>
      <c r="F603" s="235">
        <f t="shared" ref="F603:G603" si="142">F123*0.99</f>
        <v>6.5223575182750624</v>
      </c>
      <c r="G603" s="235">
        <f t="shared" si="142"/>
        <v>2.4499303184715431</v>
      </c>
      <c r="H603" s="15" t="str">
        <f t="shared" si="89"/>
        <v>RHBCDb70</v>
      </c>
      <c r="I603" s="233" t="s">
        <v>96</v>
      </c>
      <c r="J603" s="234" t="s">
        <v>97</v>
      </c>
    </row>
    <row r="604" spans="3:10" x14ac:dyDescent="0.3">
      <c r="C604" s="15" t="s">
        <v>94</v>
      </c>
      <c r="D604" s="232" t="s">
        <v>95</v>
      </c>
      <c r="E604" s="15">
        <f t="shared" si="87"/>
        <v>2050</v>
      </c>
      <c r="F604" s="235">
        <f t="shared" ref="F604:G604" si="143">F124*0.99</f>
        <v>6.5043100431276493</v>
      </c>
      <c r="G604" s="235">
        <f t="shared" si="143"/>
        <v>2.443151319250537</v>
      </c>
      <c r="H604" s="15" t="str">
        <f t="shared" si="89"/>
        <v>RHBCDb70</v>
      </c>
      <c r="I604" s="233" t="s">
        <v>96</v>
      </c>
      <c r="J604" s="234" t="s">
        <v>97</v>
      </c>
    </row>
    <row r="605" spans="3:10" x14ac:dyDescent="0.3">
      <c r="C605" s="15" t="s">
        <v>94</v>
      </c>
      <c r="D605" s="232" t="s">
        <v>95</v>
      </c>
      <c r="E605" s="15">
        <f t="shared" si="87"/>
        <v>2011</v>
      </c>
      <c r="F605" s="235">
        <f t="shared" ref="F605:G605" si="144">F125*0.99</f>
        <v>5.4232928255385486</v>
      </c>
      <c r="G605" s="235">
        <f t="shared" si="144"/>
        <v>2.037099236281974</v>
      </c>
      <c r="H605" s="15" t="str">
        <f t="shared" si="89"/>
        <v>RHBCDa70</v>
      </c>
      <c r="I605" s="233" t="s">
        <v>96</v>
      </c>
      <c r="J605" s="234" t="s">
        <v>97</v>
      </c>
    </row>
    <row r="606" spans="3:10" x14ac:dyDescent="0.3">
      <c r="C606" s="15" t="s">
        <v>94</v>
      </c>
      <c r="D606" s="232" t="s">
        <v>95</v>
      </c>
      <c r="E606" s="15">
        <f t="shared" si="87"/>
        <v>2012</v>
      </c>
      <c r="F606" s="235">
        <f t="shared" ref="F606:G606" si="145">F126*0.99</f>
        <v>5.4107904966834433</v>
      </c>
      <c r="G606" s="235">
        <f t="shared" si="145"/>
        <v>2.0324031069410413</v>
      </c>
      <c r="H606" s="15" t="str">
        <f t="shared" si="89"/>
        <v>RHBCDa70</v>
      </c>
      <c r="I606" s="233" t="s">
        <v>96</v>
      </c>
      <c r="J606" s="234" t="s">
        <v>97</v>
      </c>
    </row>
    <row r="607" spans="3:10" x14ac:dyDescent="0.3">
      <c r="C607" s="15" t="s">
        <v>94</v>
      </c>
      <c r="D607" s="232" t="s">
        <v>95</v>
      </c>
      <c r="E607" s="15">
        <f t="shared" si="87"/>
        <v>2013</v>
      </c>
      <c r="F607" s="235">
        <f t="shared" ref="F607:G607" si="146">F127*0.99</f>
        <v>5.398288167828337</v>
      </c>
      <c r="G607" s="235">
        <f t="shared" si="146"/>
        <v>2.0277069776001087</v>
      </c>
      <c r="H607" s="15" t="str">
        <f t="shared" si="89"/>
        <v>RHBCDa70</v>
      </c>
      <c r="I607" s="233" t="s">
        <v>96</v>
      </c>
      <c r="J607" s="234" t="s">
        <v>97</v>
      </c>
    </row>
    <row r="608" spans="3:10" x14ac:dyDescent="0.3">
      <c r="C608" s="15" t="s">
        <v>94</v>
      </c>
      <c r="D608" s="232" t="s">
        <v>95</v>
      </c>
      <c r="E608" s="15">
        <f t="shared" si="87"/>
        <v>2014</v>
      </c>
      <c r="F608" s="235">
        <f t="shared" ref="F608:G608" si="147">F128*0.99</f>
        <v>5.3857858389732316</v>
      </c>
      <c r="G608" s="235">
        <f t="shared" si="147"/>
        <v>2.0230108482591755</v>
      </c>
      <c r="H608" s="15" t="str">
        <f t="shared" si="89"/>
        <v>RHBCDa70</v>
      </c>
      <c r="I608" s="233" t="s">
        <v>96</v>
      </c>
      <c r="J608" s="234" t="s">
        <v>97</v>
      </c>
    </row>
    <row r="609" spans="3:10" x14ac:dyDescent="0.3">
      <c r="C609" s="15" t="s">
        <v>94</v>
      </c>
      <c r="D609" s="232" t="s">
        <v>95</v>
      </c>
      <c r="E609" s="15">
        <f t="shared" si="87"/>
        <v>2015</v>
      </c>
      <c r="F609" s="235">
        <f t="shared" ref="F609:G609" si="148">F129*0.99</f>
        <v>5.3732835101181253</v>
      </c>
      <c r="G609" s="235">
        <f t="shared" si="148"/>
        <v>2.0183147189182429</v>
      </c>
      <c r="H609" s="15" t="str">
        <f t="shared" si="89"/>
        <v>RHBCDa70</v>
      </c>
      <c r="I609" s="233" t="s">
        <v>96</v>
      </c>
      <c r="J609" s="234" t="s">
        <v>97</v>
      </c>
    </row>
    <row r="610" spans="3:10" x14ac:dyDescent="0.3">
      <c r="C610" s="15" t="s">
        <v>94</v>
      </c>
      <c r="D610" s="232" t="s">
        <v>95</v>
      </c>
      <c r="E610" s="15">
        <f t="shared" si="87"/>
        <v>2016</v>
      </c>
      <c r="F610" s="235">
        <f t="shared" ref="F610:G610" si="149">F130*0.99</f>
        <v>5.3596940222321416</v>
      </c>
      <c r="G610" s="235">
        <f t="shared" si="149"/>
        <v>2.0132102305041859</v>
      </c>
      <c r="H610" s="15" t="str">
        <f t="shared" si="89"/>
        <v>RHBCDa70</v>
      </c>
      <c r="I610" s="233" t="s">
        <v>96</v>
      </c>
      <c r="J610" s="234" t="s">
        <v>97</v>
      </c>
    </row>
    <row r="611" spans="3:10" x14ac:dyDescent="0.3">
      <c r="C611" s="15" t="s">
        <v>94</v>
      </c>
      <c r="D611" s="232" t="s">
        <v>95</v>
      </c>
      <c r="E611" s="15">
        <f t="shared" si="87"/>
        <v>2017</v>
      </c>
      <c r="F611" s="235">
        <f t="shared" ref="F611:G611" si="150">F131*0.99</f>
        <v>5.346104534346158</v>
      </c>
      <c r="G611" s="235">
        <f t="shared" si="150"/>
        <v>2.0081057420901285</v>
      </c>
      <c r="H611" s="15" t="str">
        <f t="shared" si="89"/>
        <v>RHBCDa70</v>
      </c>
      <c r="I611" s="233" t="s">
        <v>96</v>
      </c>
      <c r="J611" s="234" t="s">
        <v>97</v>
      </c>
    </row>
    <row r="612" spans="3:10" x14ac:dyDescent="0.3">
      <c r="C612" s="15" t="s">
        <v>94</v>
      </c>
      <c r="D612" s="232" t="s">
        <v>95</v>
      </c>
      <c r="E612" s="15">
        <f t="shared" si="87"/>
        <v>2018</v>
      </c>
      <c r="F612" s="235">
        <f t="shared" ref="F612:G612" si="151">F132*0.99</f>
        <v>5.3325150464601743</v>
      </c>
      <c r="G612" s="235">
        <f t="shared" si="151"/>
        <v>2.0030012536760711</v>
      </c>
      <c r="H612" s="15" t="str">
        <f t="shared" si="89"/>
        <v>RHBCDa70</v>
      </c>
      <c r="I612" s="233" t="s">
        <v>96</v>
      </c>
      <c r="J612" s="234" t="s">
        <v>97</v>
      </c>
    </row>
    <row r="613" spans="3:10" x14ac:dyDescent="0.3">
      <c r="C613" s="15" t="s">
        <v>94</v>
      </c>
      <c r="D613" s="232" t="s">
        <v>95</v>
      </c>
      <c r="E613" s="15">
        <f t="shared" si="87"/>
        <v>2019</v>
      </c>
      <c r="F613" s="235">
        <f t="shared" ref="F613:G613" si="152">F133*0.99</f>
        <v>5.3189255585741906</v>
      </c>
      <c r="G613" s="235">
        <f t="shared" si="152"/>
        <v>1.9978967652620139</v>
      </c>
      <c r="H613" s="15" t="str">
        <f t="shared" si="89"/>
        <v>RHBCDa70</v>
      </c>
      <c r="I613" s="233" t="s">
        <v>96</v>
      </c>
      <c r="J613" s="234" t="s">
        <v>97</v>
      </c>
    </row>
    <row r="614" spans="3:10" x14ac:dyDescent="0.3">
      <c r="C614" s="15" t="s">
        <v>94</v>
      </c>
      <c r="D614" s="232" t="s">
        <v>95</v>
      </c>
      <c r="E614" s="15">
        <f t="shared" ref="E614:E677" si="153">E134</f>
        <v>2020</v>
      </c>
      <c r="F614" s="235">
        <f t="shared" ref="F614:G614" si="154">F134*0.99</f>
        <v>5.3053360706882069</v>
      </c>
      <c r="G614" s="235">
        <f t="shared" si="154"/>
        <v>1.9927922768479565</v>
      </c>
      <c r="H614" s="15" t="str">
        <f t="shared" ref="H614:H677" si="155">H134</f>
        <v>RHBCDa70</v>
      </c>
      <c r="I614" s="233" t="s">
        <v>96</v>
      </c>
      <c r="J614" s="234" t="s">
        <v>97</v>
      </c>
    </row>
    <row r="615" spans="3:10" x14ac:dyDescent="0.3">
      <c r="C615" s="15" t="s">
        <v>94</v>
      </c>
      <c r="D615" s="232" t="s">
        <v>95</v>
      </c>
      <c r="E615" s="15">
        <f t="shared" si="153"/>
        <v>2021</v>
      </c>
      <c r="F615" s="235">
        <f t="shared" ref="F615:G615" si="156">F135*0.99</f>
        <v>5.2917465828022223</v>
      </c>
      <c r="G615" s="235">
        <f t="shared" si="156"/>
        <v>1.9876877884338993</v>
      </c>
      <c r="H615" s="15" t="str">
        <f t="shared" si="155"/>
        <v>RHBCDa70</v>
      </c>
      <c r="I615" s="233" t="s">
        <v>96</v>
      </c>
      <c r="J615" s="234" t="s">
        <v>97</v>
      </c>
    </row>
    <row r="616" spans="3:10" x14ac:dyDescent="0.3">
      <c r="C616" s="15" t="s">
        <v>94</v>
      </c>
      <c r="D616" s="232" t="s">
        <v>95</v>
      </c>
      <c r="E616" s="15">
        <f t="shared" si="153"/>
        <v>2022</v>
      </c>
      <c r="F616" s="235">
        <f t="shared" ref="F616:G616" si="157">F136*0.99</f>
        <v>5.2781570949162386</v>
      </c>
      <c r="G616" s="235">
        <f t="shared" si="157"/>
        <v>1.9825833000198418</v>
      </c>
      <c r="H616" s="15" t="str">
        <f t="shared" si="155"/>
        <v>RHBCDa70</v>
      </c>
      <c r="I616" s="233" t="s">
        <v>96</v>
      </c>
      <c r="J616" s="234" t="s">
        <v>97</v>
      </c>
    </row>
    <row r="617" spans="3:10" x14ac:dyDescent="0.3">
      <c r="C617" s="15" t="s">
        <v>94</v>
      </c>
      <c r="D617" s="232" t="s">
        <v>95</v>
      </c>
      <c r="E617" s="15">
        <f t="shared" si="153"/>
        <v>2023</v>
      </c>
      <c r="F617" s="235">
        <f t="shared" ref="F617:G617" si="158">F137*0.99</f>
        <v>5.2645676070302549</v>
      </c>
      <c r="G617" s="235">
        <f t="shared" si="158"/>
        <v>1.9774788116057846</v>
      </c>
      <c r="H617" s="15" t="str">
        <f t="shared" si="155"/>
        <v>RHBCDa70</v>
      </c>
      <c r="I617" s="233" t="s">
        <v>96</v>
      </c>
      <c r="J617" s="234" t="s">
        <v>97</v>
      </c>
    </row>
    <row r="618" spans="3:10" x14ac:dyDescent="0.3">
      <c r="C618" s="15" t="s">
        <v>94</v>
      </c>
      <c r="D618" s="232" t="s">
        <v>95</v>
      </c>
      <c r="E618" s="15">
        <f t="shared" si="153"/>
        <v>2024</v>
      </c>
      <c r="F618" s="235">
        <f t="shared" ref="F618:G618" si="159">F138*0.99</f>
        <v>5.2509781191442713</v>
      </c>
      <c r="G618" s="235">
        <f t="shared" si="159"/>
        <v>1.9723743231917272</v>
      </c>
      <c r="H618" s="15" t="str">
        <f t="shared" si="155"/>
        <v>RHBCDa70</v>
      </c>
      <c r="I618" s="233" t="s">
        <v>96</v>
      </c>
      <c r="J618" s="234" t="s">
        <v>97</v>
      </c>
    </row>
    <row r="619" spans="3:10" x14ac:dyDescent="0.3">
      <c r="C619" s="15" t="s">
        <v>94</v>
      </c>
      <c r="D619" s="232" t="s">
        <v>95</v>
      </c>
      <c r="E619" s="15">
        <f t="shared" si="153"/>
        <v>2025</v>
      </c>
      <c r="F619" s="235">
        <f t="shared" ref="F619:G619" si="160">F139*0.99</f>
        <v>5.2373886312582876</v>
      </c>
      <c r="G619" s="235">
        <f t="shared" si="160"/>
        <v>1.96726983477767</v>
      </c>
      <c r="H619" s="15" t="str">
        <f t="shared" si="155"/>
        <v>RHBCDa70</v>
      </c>
      <c r="I619" s="233" t="s">
        <v>96</v>
      </c>
      <c r="J619" s="234" t="s">
        <v>97</v>
      </c>
    </row>
    <row r="620" spans="3:10" x14ac:dyDescent="0.3">
      <c r="C620" s="15" t="s">
        <v>94</v>
      </c>
      <c r="D620" s="232" t="s">
        <v>95</v>
      </c>
      <c r="E620" s="15">
        <f t="shared" si="153"/>
        <v>2026</v>
      </c>
      <c r="F620" s="235">
        <f t="shared" ref="F620:G620" si="161">F140*0.99</f>
        <v>5.2237991433723039</v>
      </c>
      <c r="G620" s="235">
        <f t="shared" si="161"/>
        <v>1.9621653463636126</v>
      </c>
      <c r="H620" s="15" t="str">
        <f t="shared" si="155"/>
        <v>RHBCDa70</v>
      </c>
      <c r="I620" s="233" t="s">
        <v>96</v>
      </c>
      <c r="J620" s="234" t="s">
        <v>97</v>
      </c>
    </row>
    <row r="621" spans="3:10" x14ac:dyDescent="0.3">
      <c r="C621" s="15" t="s">
        <v>94</v>
      </c>
      <c r="D621" s="232" t="s">
        <v>95</v>
      </c>
      <c r="E621" s="15">
        <f t="shared" si="153"/>
        <v>2027</v>
      </c>
      <c r="F621" s="235">
        <f t="shared" ref="F621:G621" si="162">F141*0.99</f>
        <v>5.2102096554863202</v>
      </c>
      <c r="G621" s="235">
        <f t="shared" si="162"/>
        <v>1.9570608579495554</v>
      </c>
      <c r="H621" s="15" t="str">
        <f t="shared" si="155"/>
        <v>RHBCDa70</v>
      </c>
      <c r="I621" s="233" t="s">
        <v>96</v>
      </c>
      <c r="J621" s="234" t="s">
        <v>97</v>
      </c>
    </row>
    <row r="622" spans="3:10" x14ac:dyDescent="0.3">
      <c r="C622" s="15" t="s">
        <v>94</v>
      </c>
      <c r="D622" s="232" t="s">
        <v>95</v>
      </c>
      <c r="E622" s="15">
        <f t="shared" si="153"/>
        <v>2028</v>
      </c>
      <c r="F622" s="235">
        <f t="shared" ref="F622:G622" si="163">F142*0.99</f>
        <v>5.1966201676003356</v>
      </c>
      <c r="G622" s="235">
        <f t="shared" si="163"/>
        <v>1.951956369535498</v>
      </c>
      <c r="H622" s="15" t="str">
        <f t="shared" si="155"/>
        <v>RHBCDa70</v>
      </c>
      <c r="I622" s="233" t="s">
        <v>96</v>
      </c>
      <c r="J622" s="234" t="s">
        <v>97</v>
      </c>
    </row>
    <row r="623" spans="3:10" x14ac:dyDescent="0.3">
      <c r="C623" s="15" t="s">
        <v>94</v>
      </c>
      <c r="D623" s="232" t="s">
        <v>95</v>
      </c>
      <c r="E623" s="15">
        <f t="shared" si="153"/>
        <v>2029</v>
      </c>
      <c r="F623" s="235">
        <f t="shared" ref="F623:G623" si="164">F143*0.99</f>
        <v>5.1830306797143519</v>
      </c>
      <c r="G623" s="235">
        <f t="shared" si="164"/>
        <v>1.9468518811214408</v>
      </c>
      <c r="H623" s="15" t="str">
        <f t="shared" si="155"/>
        <v>RHBCDa70</v>
      </c>
      <c r="I623" s="233" t="s">
        <v>96</v>
      </c>
      <c r="J623" s="234" t="s">
        <v>97</v>
      </c>
    </row>
    <row r="624" spans="3:10" x14ac:dyDescent="0.3">
      <c r="C624" s="15" t="s">
        <v>94</v>
      </c>
      <c r="D624" s="232" t="s">
        <v>95</v>
      </c>
      <c r="E624" s="15">
        <f t="shared" si="153"/>
        <v>2030</v>
      </c>
      <c r="F624" s="235">
        <f t="shared" ref="F624:G624" si="165">F144*0.99</f>
        <v>5.1694411918283683</v>
      </c>
      <c r="G624" s="235">
        <f t="shared" si="165"/>
        <v>1.9417473927073834</v>
      </c>
      <c r="H624" s="15" t="str">
        <f t="shared" si="155"/>
        <v>RHBCDa70</v>
      </c>
      <c r="I624" s="233" t="s">
        <v>96</v>
      </c>
      <c r="J624" s="234" t="s">
        <v>97</v>
      </c>
    </row>
    <row r="625" spans="3:10" x14ac:dyDescent="0.3">
      <c r="C625" s="15" t="s">
        <v>94</v>
      </c>
      <c r="D625" s="232" t="s">
        <v>95</v>
      </c>
      <c r="E625" s="15">
        <f t="shared" si="153"/>
        <v>2031</v>
      </c>
      <c r="F625" s="235">
        <f t="shared" ref="F625:G625" si="166">F145*0.99</f>
        <v>5.1558517039423846</v>
      </c>
      <c r="G625" s="235">
        <f t="shared" si="166"/>
        <v>1.9366429042933262</v>
      </c>
      <c r="H625" s="15" t="str">
        <f t="shared" si="155"/>
        <v>RHBCDa70</v>
      </c>
      <c r="I625" s="233" t="s">
        <v>96</v>
      </c>
      <c r="J625" s="234" t="s">
        <v>97</v>
      </c>
    </row>
    <row r="626" spans="3:10" x14ac:dyDescent="0.3">
      <c r="C626" s="15" t="s">
        <v>94</v>
      </c>
      <c r="D626" s="232" t="s">
        <v>95</v>
      </c>
      <c r="E626" s="15">
        <f t="shared" si="153"/>
        <v>2032</v>
      </c>
      <c r="F626" s="235">
        <f t="shared" ref="F626:G626" si="167">F146*0.99</f>
        <v>5.1422622160564009</v>
      </c>
      <c r="G626" s="235">
        <f t="shared" si="167"/>
        <v>1.9315384158792688</v>
      </c>
      <c r="H626" s="15" t="str">
        <f t="shared" si="155"/>
        <v>RHBCDa70</v>
      </c>
      <c r="I626" s="233" t="s">
        <v>96</v>
      </c>
      <c r="J626" s="234" t="s">
        <v>97</v>
      </c>
    </row>
    <row r="627" spans="3:10" x14ac:dyDescent="0.3">
      <c r="C627" s="15" t="s">
        <v>94</v>
      </c>
      <c r="D627" s="232" t="s">
        <v>95</v>
      </c>
      <c r="E627" s="15">
        <f t="shared" si="153"/>
        <v>2033</v>
      </c>
      <c r="F627" s="235">
        <f t="shared" ref="F627:G627" si="168">F147*0.99</f>
        <v>5.1286727281704172</v>
      </c>
      <c r="G627" s="235">
        <f t="shared" si="168"/>
        <v>1.9264339274652116</v>
      </c>
      <c r="H627" s="15" t="str">
        <f t="shared" si="155"/>
        <v>RHBCDa70</v>
      </c>
      <c r="I627" s="233" t="s">
        <v>96</v>
      </c>
      <c r="J627" s="234" t="s">
        <v>97</v>
      </c>
    </row>
    <row r="628" spans="3:10" x14ac:dyDescent="0.3">
      <c r="C628" s="15" t="s">
        <v>94</v>
      </c>
      <c r="D628" s="232" t="s">
        <v>95</v>
      </c>
      <c r="E628" s="15">
        <f t="shared" si="153"/>
        <v>2034</v>
      </c>
      <c r="F628" s="235">
        <f t="shared" ref="F628:G628" si="169">F148*0.99</f>
        <v>5.1150832402844326</v>
      </c>
      <c r="G628" s="235">
        <f t="shared" si="169"/>
        <v>1.9213294390511542</v>
      </c>
      <c r="H628" s="15" t="str">
        <f t="shared" si="155"/>
        <v>RHBCDa70</v>
      </c>
      <c r="I628" s="233" t="s">
        <v>96</v>
      </c>
      <c r="J628" s="234" t="s">
        <v>97</v>
      </c>
    </row>
    <row r="629" spans="3:10" x14ac:dyDescent="0.3">
      <c r="C629" s="15" t="s">
        <v>94</v>
      </c>
      <c r="D629" s="232" t="s">
        <v>95</v>
      </c>
      <c r="E629" s="15">
        <f t="shared" si="153"/>
        <v>2035</v>
      </c>
      <c r="F629" s="235">
        <f t="shared" ref="F629:G629" si="170">F149*0.99</f>
        <v>5.1014937523984489</v>
      </c>
      <c r="G629" s="235">
        <f t="shared" si="170"/>
        <v>1.916224950637097</v>
      </c>
      <c r="H629" s="15" t="str">
        <f t="shared" si="155"/>
        <v>RHBCDa70</v>
      </c>
      <c r="I629" s="233" t="s">
        <v>96</v>
      </c>
      <c r="J629" s="234" t="s">
        <v>97</v>
      </c>
    </row>
    <row r="630" spans="3:10" x14ac:dyDescent="0.3">
      <c r="C630" s="15" t="s">
        <v>94</v>
      </c>
      <c r="D630" s="232" t="s">
        <v>95</v>
      </c>
      <c r="E630" s="15">
        <f t="shared" si="153"/>
        <v>2036</v>
      </c>
      <c r="F630" s="235">
        <f t="shared" ref="F630:G630" si="171">F150*0.99</f>
        <v>5.0879042645124652</v>
      </c>
      <c r="G630" s="235">
        <f t="shared" si="171"/>
        <v>1.9111204622230396</v>
      </c>
      <c r="H630" s="15" t="str">
        <f t="shared" si="155"/>
        <v>RHBCDa70</v>
      </c>
      <c r="I630" s="233" t="s">
        <v>96</v>
      </c>
      <c r="J630" s="234" t="s">
        <v>97</v>
      </c>
    </row>
    <row r="631" spans="3:10" x14ac:dyDescent="0.3">
      <c r="C631" s="15" t="s">
        <v>94</v>
      </c>
      <c r="D631" s="232" t="s">
        <v>95</v>
      </c>
      <c r="E631" s="15">
        <f t="shared" si="153"/>
        <v>2037</v>
      </c>
      <c r="F631" s="235">
        <f t="shared" ref="F631:G631" si="172">F151*0.99</f>
        <v>5.0743147766264816</v>
      </c>
      <c r="G631" s="235">
        <f t="shared" si="172"/>
        <v>1.9060159738089824</v>
      </c>
      <c r="H631" s="15" t="str">
        <f t="shared" si="155"/>
        <v>RHBCDa70</v>
      </c>
      <c r="I631" s="233" t="s">
        <v>96</v>
      </c>
      <c r="J631" s="234" t="s">
        <v>97</v>
      </c>
    </row>
    <row r="632" spans="3:10" x14ac:dyDescent="0.3">
      <c r="C632" s="15" t="s">
        <v>94</v>
      </c>
      <c r="D632" s="232" t="s">
        <v>95</v>
      </c>
      <c r="E632" s="15">
        <f t="shared" si="153"/>
        <v>2038</v>
      </c>
      <c r="F632" s="235">
        <f t="shared" ref="F632:G632" si="173">F152*0.99</f>
        <v>5.0607252887404979</v>
      </c>
      <c r="G632" s="235">
        <f t="shared" si="173"/>
        <v>1.9009114853949252</v>
      </c>
      <c r="H632" s="15" t="str">
        <f t="shared" si="155"/>
        <v>RHBCDa70</v>
      </c>
      <c r="I632" s="233" t="s">
        <v>96</v>
      </c>
      <c r="J632" s="234" t="s">
        <v>97</v>
      </c>
    </row>
    <row r="633" spans="3:10" x14ac:dyDescent="0.3">
      <c r="C633" s="15" t="s">
        <v>94</v>
      </c>
      <c r="D633" s="232" t="s">
        <v>95</v>
      </c>
      <c r="E633" s="15">
        <f t="shared" si="153"/>
        <v>2039</v>
      </c>
      <c r="F633" s="235">
        <f t="shared" ref="F633:G633" si="174">F153*0.99</f>
        <v>5.0471358008545142</v>
      </c>
      <c r="G633" s="235">
        <f t="shared" si="174"/>
        <v>1.8958069969808677</v>
      </c>
      <c r="H633" s="15" t="str">
        <f t="shared" si="155"/>
        <v>RHBCDa70</v>
      </c>
      <c r="I633" s="233" t="s">
        <v>96</v>
      </c>
      <c r="J633" s="234" t="s">
        <v>97</v>
      </c>
    </row>
    <row r="634" spans="3:10" x14ac:dyDescent="0.3">
      <c r="C634" s="15" t="s">
        <v>94</v>
      </c>
      <c r="D634" s="232" t="s">
        <v>95</v>
      </c>
      <c r="E634" s="15">
        <f t="shared" si="153"/>
        <v>2040</v>
      </c>
      <c r="F634" s="235">
        <f t="shared" ref="F634:G634" si="175">F154*0.99</f>
        <v>5.0335463129685296</v>
      </c>
      <c r="G634" s="235">
        <f t="shared" si="175"/>
        <v>1.8907025085668105</v>
      </c>
      <c r="H634" s="15" t="str">
        <f t="shared" si="155"/>
        <v>RHBCDa70</v>
      </c>
      <c r="I634" s="233" t="s">
        <v>96</v>
      </c>
      <c r="J634" s="234" t="s">
        <v>97</v>
      </c>
    </row>
    <row r="635" spans="3:10" x14ac:dyDescent="0.3">
      <c r="C635" s="15" t="s">
        <v>94</v>
      </c>
      <c r="D635" s="232" t="s">
        <v>95</v>
      </c>
      <c r="E635" s="15">
        <f t="shared" si="153"/>
        <v>2041</v>
      </c>
      <c r="F635" s="235">
        <f t="shared" ref="F635:G635" si="176">F155*0.99</f>
        <v>5.0199568250825459</v>
      </c>
      <c r="G635" s="235">
        <f t="shared" si="176"/>
        <v>1.8855980201527531</v>
      </c>
      <c r="H635" s="15" t="str">
        <f t="shared" si="155"/>
        <v>RHBCDa70</v>
      </c>
      <c r="I635" s="233" t="s">
        <v>96</v>
      </c>
      <c r="J635" s="234" t="s">
        <v>97</v>
      </c>
    </row>
    <row r="636" spans="3:10" x14ac:dyDescent="0.3">
      <c r="C636" s="15" t="s">
        <v>94</v>
      </c>
      <c r="D636" s="232" t="s">
        <v>95</v>
      </c>
      <c r="E636" s="15">
        <f t="shared" si="153"/>
        <v>2042</v>
      </c>
      <c r="F636" s="235">
        <f t="shared" ref="F636:G636" si="177">F156*0.99</f>
        <v>5.0063673371965622</v>
      </c>
      <c r="G636" s="235">
        <f t="shared" si="177"/>
        <v>1.8804935317386959</v>
      </c>
      <c r="H636" s="15" t="str">
        <f t="shared" si="155"/>
        <v>RHBCDa70</v>
      </c>
      <c r="I636" s="233" t="s">
        <v>96</v>
      </c>
      <c r="J636" s="234" t="s">
        <v>97</v>
      </c>
    </row>
    <row r="637" spans="3:10" x14ac:dyDescent="0.3">
      <c r="C637" s="15" t="s">
        <v>94</v>
      </c>
      <c r="D637" s="232" t="s">
        <v>95</v>
      </c>
      <c r="E637" s="15">
        <f t="shared" si="153"/>
        <v>2043</v>
      </c>
      <c r="F637" s="235">
        <f t="shared" ref="F637:G637" si="178">F157*0.99</f>
        <v>4.9927778493105786</v>
      </c>
      <c r="G637" s="235">
        <f t="shared" si="178"/>
        <v>1.8753890433246385</v>
      </c>
      <c r="H637" s="15" t="str">
        <f t="shared" si="155"/>
        <v>RHBCDa70</v>
      </c>
      <c r="I637" s="233" t="s">
        <v>96</v>
      </c>
      <c r="J637" s="234" t="s">
        <v>97</v>
      </c>
    </row>
    <row r="638" spans="3:10" x14ac:dyDescent="0.3">
      <c r="C638" s="15" t="s">
        <v>94</v>
      </c>
      <c r="D638" s="232" t="s">
        <v>95</v>
      </c>
      <c r="E638" s="15">
        <f t="shared" si="153"/>
        <v>2044</v>
      </c>
      <c r="F638" s="235">
        <f t="shared" ref="F638:G638" si="179">F158*0.99</f>
        <v>4.9791883614245949</v>
      </c>
      <c r="G638" s="235">
        <f t="shared" si="179"/>
        <v>1.8702845549105813</v>
      </c>
      <c r="H638" s="15" t="str">
        <f t="shared" si="155"/>
        <v>RHBCDa70</v>
      </c>
      <c r="I638" s="233" t="s">
        <v>96</v>
      </c>
      <c r="J638" s="234" t="s">
        <v>97</v>
      </c>
    </row>
    <row r="639" spans="3:10" x14ac:dyDescent="0.3">
      <c r="C639" s="15" t="s">
        <v>94</v>
      </c>
      <c r="D639" s="232" t="s">
        <v>95</v>
      </c>
      <c r="E639" s="15">
        <f t="shared" si="153"/>
        <v>2045</v>
      </c>
      <c r="F639" s="235">
        <f t="shared" ref="F639:G639" si="180">F159*0.99</f>
        <v>4.9655988735386112</v>
      </c>
      <c r="G639" s="235">
        <f t="shared" si="180"/>
        <v>1.8651800664965239</v>
      </c>
      <c r="H639" s="15" t="str">
        <f t="shared" si="155"/>
        <v>RHBCDa70</v>
      </c>
      <c r="I639" s="233" t="s">
        <v>96</v>
      </c>
      <c r="J639" s="234" t="s">
        <v>97</v>
      </c>
    </row>
    <row r="640" spans="3:10" x14ac:dyDescent="0.3">
      <c r="C640" s="15" t="s">
        <v>94</v>
      </c>
      <c r="D640" s="232" t="s">
        <v>95</v>
      </c>
      <c r="E640" s="15">
        <f t="shared" si="153"/>
        <v>2046</v>
      </c>
      <c r="F640" s="235">
        <f t="shared" ref="F640:G640" si="181">F160*0.99</f>
        <v>4.9520093856526266</v>
      </c>
      <c r="G640" s="235">
        <f t="shared" si="181"/>
        <v>1.8600755780824667</v>
      </c>
      <c r="H640" s="15" t="str">
        <f t="shared" si="155"/>
        <v>RHBCDa70</v>
      </c>
      <c r="I640" s="233" t="s">
        <v>96</v>
      </c>
      <c r="J640" s="234" t="s">
        <v>97</v>
      </c>
    </row>
    <row r="641" spans="3:10" x14ac:dyDescent="0.3">
      <c r="C641" s="15" t="s">
        <v>94</v>
      </c>
      <c r="D641" s="232" t="s">
        <v>95</v>
      </c>
      <c r="E641" s="15">
        <f t="shared" si="153"/>
        <v>2047</v>
      </c>
      <c r="F641" s="235">
        <f t="shared" ref="F641:G641" si="182">F161*0.99</f>
        <v>4.9384198977666429</v>
      </c>
      <c r="G641" s="235">
        <f t="shared" si="182"/>
        <v>1.8549710896684093</v>
      </c>
      <c r="H641" s="15" t="str">
        <f t="shared" si="155"/>
        <v>RHBCDa70</v>
      </c>
      <c r="I641" s="233" t="s">
        <v>96</v>
      </c>
      <c r="J641" s="234" t="s">
        <v>97</v>
      </c>
    </row>
    <row r="642" spans="3:10" x14ac:dyDescent="0.3">
      <c r="C642" s="15" t="s">
        <v>94</v>
      </c>
      <c r="D642" s="232" t="s">
        <v>95</v>
      </c>
      <c r="E642" s="15">
        <f t="shared" si="153"/>
        <v>2048</v>
      </c>
      <c r="F642" s="235">
        <f t="shared" ref="F642:G642" si="183">F162*0.99</f>
        <v>4.9248304098806592</v>
      </c>
      <c r="G642" s="235">
        <f t="shared" si="183"/>
        <v>1.8498666012543521</v>
      </c>
      <c r="H642" s="15" t="str">
        <f t="shared" si="155"/>
        <v>RHBCDa70</v>
      </c>
      <c r="I642" s="233" t="s">
        <v>96</v>
      </c>
      <c r="J642" s="234" t="s">
        <v>97</v>
      </c>
    </row>
    <row r="643" spans="3:10" x14ac:dyDescent="0.3">
      <c r="C643" s="15" t="s">
        <v>94</v>
      </c>
      <c r="D643" s="232" t="s">
        <v>95</v>
      </c>
      <c r="E643" s="15">
        <f t="shared" si="153"/>
        <v>2049</v>
      </c>
      <c r="F643" s="235">
        <f t="shared" ref="F643:G643" si="184">F163*0.99</f>
        <v>4.9112409219946755</v>
      </c>
      <c r="G643" s="235">
        <f t="shared" si="184"/>
        <v>1.8447621128402947</v>
      </c>
      <c r="H643" s="15" t="str">
        <f t="shared" si="155"/>
        <v>RHBCDa70</v>
      </c>
      <c r="I643" s="233" t="s">
        <v>96</v>
      </c>
      <c r="J643" s="234" t="s">
        <v>97</v>
      </c>
    </row>
    <row r="644" spans="3:10" x14ac:dyDescent="0.3">
      <c r="C644" s="15" t="s">
        <v>94</v>
      </c>
      <c r="D644" s="232" t="s">
        <v>95</v>
      </c>
      <c r="E644" s="15">
        <f t="shared" si="153"/>
        <v>2050</v>
      </c>
      <c r="F644" s="235">
        <f t="shared" ref="F644:G644" si="185">F164*0.99</f>
        <v>4.8976514341086919</v>
      </c>
      <c r="G644" s="235">
        <f t="shared" si="185"/>
        <v>1.8396576244262375</v>
      </c>
      <c r="H644" s="15" t="str">
        <f t="shared" si="155"/>
        <v>RHBCDa70</v>
      </c>
      <c r="I644" s="233" t="s">
        <v>96</v>
      </c>
      <c r="J644" s="234" t="s">
        <v>97</v>
      </c>
    </row>
    <row r="645" spans="3:10" x14ac:dyDescent="0.3">
      <c r="C645" s="15" t="s">
        <v>94</v>
      </c>
      <c r="D645" s="232" t="s">
        <v>95</v>
      </c>
      <c r="E645" s="15">
        <f t="shared" si="153"/>
        <v>2011</v>
      </c>
      <c r="F645" s="235">
        <f t="shared" ref="F645:G645" si="186">F165*0.99</f>
        <v>85.994820508191324</v>
      </c>
      <c r="G645" s="235">
        <f t="shared" si="186"/>
        <v>28.198968822214802</v>
      </c>
      <c r="H645" s="15" t="str">
        <f t="shared" si="155"/>
        <v>RHBIDb70</v>
      </c>
      <c r="I645" s="233" t="s">
        <v>96</v>
      </c>
      <c r="J645" s="234" t="s">
        <v>97</v>
      </c>
    </row>
    <row r="646" spans="3:10" x14ac:dyDescent="0.3">
      <c r="C646" s="15" t="s">
        <v>94</v>
      </c>
      <c r="D646" s="232" t="s">
        <v>95</v>
      </c>
      <c r="E646" s="15">
        <f t="shared" si="153"/>
        <v>2012</v>
      </c>
      <c r="F646" s="235">
        <f t="shared" ref="F646:G646" si="187">F166*0.99</f>
        <v>85.796576459710977</v>
      </c>
      <c r="G646" s="235">
        <f t="shared" si="187"/>
        <v>28.133961677490841</v>
      </c>
      <c r="H646" s="15" t="str">
        <f t="shared" si="155"/>
        <v>RHBIDb70</v>
      </c>
      <c r="I646" s="233" t="s">
        <v>96</v>
      </c>
      <c r="J646" s="234" t="s">
        <v>97</v>
      </c>
    </row>
    <row r="647" spans="3:10" x14ac:dyDescent="0.3">
      <c r="C647" s="15" t="s">
        <v>94</v>
      </c>
      <c r="D647" s="232" t="s">
        <v>95</v>
      </c>
      <c r="E647" s="15">
        <f t="shared" si="153"/>
        <v>2013</v>
      </c>
      <c r="F647" s="235">
        <f t="shared" ref="F647:G647" si="188">F167*0.99</f>
        <v>85.598332411230643</v>
      </c>
      <c r="G647" s="235">
        <f t="shared" si="188"/>
        <v>28.068954532766881</v>
      </c>
      <c r="H647" s="15" t="str">
        <f t="shared" si="155"/>
        <v>RHBIDb70</v>
      </c>
      <c r="I647" s="233" t="s">
        <v>96</v>
      </c>
      <c r="J647" s="234" t="s">
        <v>97</v>
      </c>
    </row>
    <row r="648" spans="3:10" x14ac:dyDescent="0.3">
      <c r="C648" s="15" t="s">
        <v>94</v>
      </c>
      <c r="D648" s="232" t="s">
        <v>95</v>
      </c>
      <c r="E648" s="15">
        <f t="shared" si="153"/>
        <v>2014</v>
      </c>
      <c r="F648" s="235">
        <f t="shared" ref="F648:G648" si="189">F168*0.99</f>
        <v>85.400088362750296</v>
      </c>
      <c r="G648" s="235">
        <f t="shared" si="189"/>
        <v>28.003947388042924</v>
      </c>
      <c r="H648" s="15" t="str">
        <f t="shared" si="155"/>
        <v>RHBIDb70</v>
      </c>
      <c r="I648" s="233" t="s">
        <v>96</v>
      </c>
      <c r="J648" s="234" t="s">
        <v>97</v>
      </c>
    </row>
    <row r="649" spans="3:10" x14ac:dyDescent="0.3">
      <c r="C649" s="15" t="s">
        <v>94</v>
      </c>
      <c r="D649" s="232" t="s">
        <v>95</v>
      </c>
      <c r="E649" s="15">
        <f t="shared" si="153"/>
        <v>2015</v>
      </c>
      <c r="F649" s="235">
        <f t="shared" ref="F649:G649" si="190">F169*0.99</f>
        <v>85.201844314269948</v>
      </c>
      <c r="G649" s="235">
        <f t="shared" si="190"/>
        <v>27.938940243318964</v>
      </c>
      <c r="H649" s="15" t="str">
        <f t="shared" si="155"/>
        <v>RHBIDb70</v>
      </c>
      <c r="I649" s="233" t="s">
        <v>96</v>
      </c>
      <c r="J649" s="234" t="s">
        <v>97</v>
      </c>
    </row>
    <row r="650" spans="3:10" x14ac:dyDescent="0.3">
      <c r="C650" s="15" t="s">
        <v>94</v>
      </c>
      <c r="D650" s="232" t="s">
        <v>95</v>
      </c>
      <c r="E650" s="15">
        <f t="shared" si="153"/>
        <v>2016</v>
      </c>
      <c r="F650" s="235">
        <f t="shared" ref="F650:G650" si="191">F170*0.99</f>
        <v>84.986361652878273</v>
      </c>
      <c r="G650" s="235">
        <f t="shared" si="191"/>
        <v>27.868280303401619</v>
      </c>
      <c r="H650" s="15" t="str">
        <f t="shared" si="155"/>
        <v>RHBIDb70</v>
      </c>
      <c r="I650" s="233" t="s">
        <v>96</v>
      </c>
      <c r="J650" s="234" t="s">
        <v>97</v>
      </c>
    </row>
    <row r="651" spans="3:10" x14ac:dyDescent="0.3">
      <c r="C651" s="15" t="s">
        <v>94</v>
      </c>
      <c r="D651" s="232" t="s">
        <v>95</v>
      </c>
      <c r="E651" s="15">
        <f t="shared" si="153"/>
        <v>2017</v>
      </c>
      <c r="F651" s="235">
        <f t="shared" ref="F651:G651" si="192">F171*0.99</f>
        <v>84.770878991486597</v>
      </c>
      <c r="G651" s="235">
        <f t="shared" si="192"/>
        <v>27.79762036348427</v>
      </c>
      <c r="H651" s="15" t="str">
        <f t="shared" si="155"/>
        <v>RHBIDb70</v>
      </c>
      <c r="I651" s="233" t="s">
        <v>96</v>
      </c>
      <c r="J651" s="234" t="s">
        <v>97</v>
      </c>
    </row>
    <row r="652" spans="3:10" x14ac:dyDescent="0.3">
      <c r="C652" s="15" t="s">
        <v>94</v>
      </c>
      <c r="D652" s="232" t="s">
        <v>95</v>
      </c>
      <c r="E652" s="15">
        <f t="shared" si="153"/>
        <v>2018</v>
      </c>
      <c r="F652" s="235">
        <f t="shared" ref="F652:G652" si="193">F172*0.99</f>
        <v>84.555396330094922</v>
      </c>
      <c r="G652" s="235">
        <f t="shared" si="193"/>
        <v>27.726960423566922</v>
      </c>
      <c r="H652" s="15" t="str">
        <f t="shared" si="155"/>
        <v>RHBIDb70</v>
      </c>
      <c r="I652" s="233" t="s">
        <v>96</v>
      </c>
      <c r="J652" s="234" t="s">
        <v>97</v>
      </c>
    </row>
    <row r="653" spans="3:10" x14ac:dyDescent="0.3">
      <c r="C653" s="15" t="s">
        <v>94</v>
      </c>
      <c r="D653" s="232" t="s">
        <v>95</v>
      </c>
      <c r="E653" s="15">
        <f t="shared" si="153"/>
        <v>2019</v>
      </c>
      <c r="F653" s="235">
        <f t="shared" ref="F653:G653" si="194">F173*0.99</f>
        <v>84.339913668703232</v>
      </c>
      <c r="G653" s="235">
        <f t="shared" si="194"/>
        <v>27.656300483649577</v>
      </c>
      <c r="H653" s="15" t="str">
        <f t="shared" si="155"/>
        <v>RHBIDb70</v>
      </c>
      <c r="I653" s="233" t="s">
        <v>96</v>
      </c>
      <c r="J653" s="234" t="s">
        <v>97</v>
      </c>
    </row>
    <row r="654" spans="3:10" x14ac:dyDescent="0.3">
      <c r="C654" s="15" t="s">
        <v>94</v>
      </c>
      <c r="D654" s="232" t="s">
        <v>95</v>
      </c>
      <c r="E654" s="15">
        <f t="shared" si="153"/>
        <v>2020</v>
      </c>
      <c r="F654" s="235">
        <f t="shared" ref="F654:G654" si="195">F174*0.99</f>
        <v>84.124431007311557</v>
      </c>
      <c r="G654" s="235">
        <f t="shared" si="195"/>
        <v>27.585640543732229</v>
      </c>
      <c r="H654" s="15" t="str">
        <f t="shared" si="155"/>
        <v>RHBIDb70</v>
      </c>
      <c r="I654" s="233" t="s">
        <v>96</v>
      </c>
      <c r="J654" s="234" t="s">
        <v>97</v>
      </c>
    </row>
    <row r="655" spans="3:10" x14ac:dyDescent="0.3">
      <c r="C655" s="15" t="s">
        <v>94</v>
      </c>
      <c r="D655" s="232" t="s">
        <v>95</v>
      </c>
      <c r="E655" s="15">
        <f t="shared" si="153"/>
        <v>2021</v>
      </c>
      <c r="F655" s="235">
        <f t="shared" ref="F655:G655" si="196">F175*0.99</f>
        <v>83.908948345919882</v>
      </c>
      <c r="G655" s="235">
        <f t="shared" si="196"/>
        <v>27.51498060381488</v>
      </c>
      <c r="H655" s="15" t="str">
        <f t="shared" si="155"/>
        <v>RHBIDb70</v>
      </c>
      <c r="I655" s="233" t="s">
        <v>96</v>
      </c>
      <c r="J655" s="234" t="s">
        <v>97</v>
      </c>
    </row>
    <row r="656" spans="3:10" x14ac:dyDescent="0.3">
      <c r="C656" s="15" t="s">
        <v>94</v>
      </c>
      <c r="D656" s="232" t="s">
        <v>95</v>
      </c>
      <c r="E656" s="15">
        <f t="shared" si="153"/>
        <v>2022</v>
      </c>
      <c r="F656" s="235">
        <f t="shared" ref="F656:G656" si="197">F176*0.99</f>
        <v>83.693465684528192</v>
      </c>
      <c r="G656" s="235">
        <f t="shared" si="197"/>
        <v>27.444320663897535</v>
      </c>
      <c r="H656" s="15" t="str">
        <f t="shared" si="155"/>
        <v>RHBIDb70</v>
      </c>
      <c r="I656" s="233" t="s">
        <v>96</v>
      </c>
      <c r="J656" s="234" t="s">
        <v>97</v>
      </c>
    </row>
    <row r="657" spans="3:10" x14ac:dyDescent="0.3">
      <c r="C657" s="15" t="s">
        <v>94</v>
      </c>
      <c r="D657" s="232" t="s">
        <v>95</v>
      </c>
      <c r="E657" s="15">
        <f t="shared" si="153"/>
        <v>2023</v>
      </c>
      <c r="F657" s="235">
        <f t="shared" ref="F657:G657" si="198">F177*0.99</f>
        <v>83.477983023136517</v>
      </c>
      <c r="G657" s="235">
        <f t="shared" si="198"/>
        <v>27.373660723980187</v>
      </c>
      <c r="H657" s="15" t="str">
        <f t="shared" si="155"/>
        <v>RHBIDb70</v>
      </c>
      <c r="I657" s="233" t="s">
        <v>96</v>
      </c>
      <c r="J657" s="234" t="s">
        <v>97</v>
      </c>
    </row>
    <row r="658" spans="3:10" x14ac:dyDescent="0.3">
      <c r="C658" s="15" t="s">
        <v>94</v>
      </c>
      <c r="D658" s="232" t="s">
        <v>95</v>
      </c>
      <c r="E658" s="15">
        <f t="shared" si="153"/>
        <v>2024</v>
      </c>
      <c r="F658" s="235">
        <f t="shared" ref="F658:G658" si="199">F178*0.99</f>
        <v>83.262500361744841</v>
      </c>
      <c r="G658" s="235">
        <f t="shared" si="199"/>
        <v>27.303000784062842</v>
      </c>
      <c r="H658" s="15" t="str">
        <f t="shared" si="155"/>
        <v>RHBIDb70</v>
      </c>
      <c r="I658" s="233" t="s">
        <v>96</v>
      </c>
      <c r="J658" s="234" t="s">
        <v>97</v>
      </c>
    </row>
    <row r="659" spans="3:10" x14ac:dyDescent="0.3">
      <c r="C659" s="15" t="s">
        <v>94</v>
      </c>
      <c r="D659" s="232" t="s">
        <v>95</v>
      </c>
      <c r="E659" s="15">
        <f t="shared" si="153"/>
        <v>2025</v>
      </c>
      <c r="F659" s="235">
        <f t="shared" ref="F659:G659" si="200">F179*0.99</f>
        <v>83.047017700353166</v>
      </c>
      <c r="G659" s="235">
        <f t="shared" si="200"/>
        <v>27.232340844145494</v>
      </c>
      <c r="H659" s="15" t="str">
        <f t="shared" si="155"/>
        <v>RHBIDb70</v>
      </c>
      <c r="I659" s="233" t="s">
        <v>96</v>
      </c>
      <c r="J659" s="234" t="s">
        <v>97</v>
      </c>
    </row>
    <row r="660" spans="3:10" x14ac:dyDescent="0.3">
      <c r="C660" s="15" t="s">
        <v>94</v>
      </c>
      <c r="D660" s="232" t="s">
        <v>95</v>
      </c>
      <c r="E660" s="15">
        <f t="shared" si="153"/>
        <v>2026</v>
      </c>
      <c r="F660" s="235">
        <f t="shared" ref="F660:G660" si="201">F180*0.99</f>
        <v>82.831535038961476</v>
      </c>
      <c r="G660" s="235">
        <f t="shared" si="201"/>
        <v>27.161680904228145</v>
      </c>
      <c r="H660" s="15" t="str">
        <f t="shared" si="155"/>
        <v>RHBIDb70</v>
      </c>
      <c r="I660" s="233" t="s">
        <v>96</v>
      </c>
      <c r="J660" s="234" t="s">
        <v>97</v>
      </c>
    </row>
    <row r="661" spans="3:10" x14ac:dyDescent="0.3">
      <c r="C661" s="15" t="s">
        <v>94</v>
      </c>
      <c r="D661" s="232" t="s">
        <v>95</v>
      </c>
      <c r="E661" s="15">
        <f t="shared" si="153"/>
        <v>2027</v>
      </c>
      <c r="F661" s="235">
        <f t="shared" ref="F661:G661" si="202">F181*0.99</f>
        <v>82.616052377569801</v>
      </c>
      <c r="G661" s="235">
        <f t="shared" si="202"/>
        <v>27.0910209643108</v>
      </c>
      <c r="H661" s="15" t="str">
        <f t="shared" si="155"/>
        <v>RHBIDb70</v>
      </c>
      <c r="I661" s="233" t="s">
        <v>96</v>
      </c>
      <c r="J661" s="234" t="s">
        <v>97</v>
      </c>
    </row>
    <row r="662" spans="3:10" x14ac:dyDescent="0.3">
      <c r="C662" s="15" t="s">
        <v>94</v>
      </c>
      <c r="D662" s="232" t="s">
        <v>95</v>
      </c>
      <c r="E662" s="15">
        <f t="shared" si="153"/>
        <v>2028</v>
      </c>
      <c r="F662" s="235">
        <f t="shared" ref="F662:G662" si="203">F182*0.99</f>
        <v>82.400569716178126</v>
      </c>
      <c r="G662" s="235">
        <f t="shared" si="203"/>
        <v>27.020361024393452</v>
      </c>
      <c r="H662" s="15" t="str">
        <f t="shared" si="155"/>
        <v>RHBIDb70</v>
      </c>
      <c r="I662" s="233" t="s">
        <v>96</v>
      </c>
      <c r="J662" s="234" t="s">
        <v>97</v>
      </c>
    </row>
    <row r="663" spans="3:10" x14ac:dyDescent="0.3">
      <c r="C663" s="15" t="s">
        <v>94</v>
      </c>
      <c r="D663" s="232" t="s">
        <v>95</v>
      </c>
      <c r="E663" s="15">
        <f t="shared" si="153"/>
        <v>2029</v>
      </c>
      <c r="F663" s="235">
        <f t="shared" ref="F663:G663" si="204">F183*0.99</f>
        <v>82.185087054786436</v>
      </c>
      <c r="G663" s="235">
        <f t="shared" si="204"/>
        <v>26.949701084476104</v>
      </c>
      <c r="H663" s="15" t="str">
        <f t="shared" si="155"/>
        <v>RHBIDb70</v>
      </c>
      <c r="I663" s="233" t="s">
        <v>96</v>
      </c>
      <c r="J663" s="234" t="s">
        <v>97</v>
      </c>
    </row>
    <row r="664" spans="3:10" x14ac:dyDescent="0.3">
      <c r="C664" s="15" t="s">
        <v>94</v>
      </c>
      <c r="D664" s="232" t="s">
        <v>95</v>
      </c>
      <c r="E664" s="15">
        <f t="shared" si="153"/>
        <v>2030</v>
      </c>
      <c r="F664" s="235">
        <f t="shared" ref="F664:G664" si="205">F184*0.99</f>
        <v>81.969604393394761</v>
      </c>
      <c r="G664" s="235">
        <f t="shared" si="205"/>
        <v>26.879041144558759</v>
      </c>
      <c r="H664" s="15" t="str">
        <f t="shared" si="155"/>
        <v>RHBIDb70</v>
      </c>
      <c r="I664" s="233" t="s">
        <v>96</v>
      </c>
      <c r="J664" s="234" t="s">
        <v>97</v>
      </c>
    </row>
    <row r="665" spans="3:10" x14ac:dyDescent="0.3">
      <c r="C665" s="15" t="s">
        <v>94</v>
      </c>
      <c r="D665" s="232" t="s">
        <v>95</v>
      </c>
      <c r="E665" s="15">
        <f t="shared" si="153"/>
        <v>2031</v>
      </c>
      <c r="F665" s="235">
        <f t="shared" ref="F665:G665" si="206">F185*0.99</f>
        <v>81.754121732003085</v>
      </c>
      <c r="G665" s="235">
        <f t="shared" si="206"/>
        <v>26.80838120464141</v>
      </c>
      <c r="H665" s="15" t="str">
        <f t="shared" si="155"/>
        <v>RHBIDb70</v>
      </c>
      <c r="I665" s="233" t="s">
        <v>96</v>
      </c>
      <c r="J665" s="234" t="s">
        <v>97</v>
      </c>
    </row>
    <row r="666" spans="3:10" x14ac:dyDescent="0.3">
      <c r="C666" s="15" t="s">
        <v>94</v>
      </c>
      <c r="D666" s="232" t="s">
        <v>95</v>
      </c>
      <c r="E666" s="15">
        <f t="shared" si="153"/>
        <v>2032</v>
      </c>
      <c r="F666" s="235">
        <f t="shared" ref="F666:G666" si="207">F186*0.99</f>
        <v>81.53863907061141</v>
      </c>
      <c r="G666" s="235">
        <f t="shared" si="207"/>
        <v>26.737721264724062</v>
      </c>
      <c r="H666" s="15" t="str">
        <f t="shared" si="155"/>
        <v>RHBIDb70</v>
      </c>
      <c r="I666" s="233" t="s">
        <v>96</v>
      </c>
      <c r="J666" s="234" t="s">
        <v>97</v>
      </c>
    </row>
    <row r="667" spans="3:10" x14ac:dyDescent="0.3">
      <c r="C667" s="15" t="s">
        <v>94</v>
      </c>
      <c r="D667" s="232" t="s">
        <v>95</v>
      </c>
      <c r="E667" s="15">
        <f t="shared" si="153"/>
        <v>2033</v>
      </c>
      <c r="F667" s="235">
        <f t="shared" ref="F667:G667" si="208">F187*0.99</f>
        <v>81.32315640921972</v>
      </c>
      <c r="G667" s="235">
        <f t="shared" si="208"/>
        <v>26.667061324806717</v>
      </c>
      <c r="H667" s="15" t="str">
        <f t="shared" si="155"/>
        <v>RHBIDb70</v>
      </c>
      <c r="I667" s="233" t="s">
        <v>96</v>
      </c>
      <c r="J667" s="234" t="s">
        <v>97</v>
      </c>
    </row>
    <row r="668" spans="3:10" x14ac:dyDescent="0.3">
      <c r="C668" s="15" t="s">
        <v>94</v>
      </c>
      <c r="D668" s="232" t="s">
        <v>95</v>
      </c>
      <c r="E668" s="15">
        <f t="shared" si="153"/>
        <v>2034</v>
      </c>
      <c r="F668" s="235">
        <f t="shared" ref="F668:G668" si="209">F188*0.99</f>
        <v>81.107673747828045</v>
      </c>
      <c r="G668" s="235">
        <f t="shared" si="209"/>
        <v>26.596401384889369</v>
      </c>
      <c r="H668" s="15" t="str">
        <f t="shared" si="155"/>
        <v>RHBIDb70</v>
      </c>
      <c r="I668" s="233" t="s">
        <v>96</v>
      </c>
      <c r="J668" s="234" t="s">
        <v>97</v>
      </c>
    </row>
    <row r="669" spans="3:10" x14ac:dyDescent="0.3">
      <c r="C669" s="15" t="s">
        <v>94</v>
      </c>
      <c r="D669" s="232" t="s">
        <v>95</v>
      </c>
      <c r="E669" s="15">
        <f t="shared" si="153"/>
        <v>2035</v>
      </c>
      <c r="F669" s="235">
        <f t="shared" ref="F669:G669" si="210">F189*0.99</f>
        <v>80.89219108643637</v>
      </c>
      <c r="G669" s="235">
        <f t="shared" si="210"/>
        <v>26.52574144497202</v>
      </c>
      <c r="H669" s="15" t="str">
        <f t="shared" si="155"/>
        <v>RHBIDb70</v>
      </c>
      <c r="I669" s="233" t="s">
        <v>96</v>
      </c>
      <c r="J669" s="234" t="s">
        <v>97</v>
      </c>
    </row>
    <row r="670" spans="3:10" x14ac:dyDescent="0.3">
      <c r="C670" s="15" t="s">
        <v>94</v>
      </c>
      <c r="D670" s="232" t="s">
        <v>95</v>
      </c>
      <c r="E670" s="15">
        <f t="shared" si="153"/>
        <v>2036</v>
      </c>
      <c r="F670" s="235">
        <f t="shared" ref="F670:G670" si="211">F190*0.99</f>
        <v>80.67670842504468</v>
      </c>
      <c r="G670" s="235">
        <f t="shared" si="211"/>
        <v>26.455081505054675</v>
      </c>
      <c r="H670" s="15" t="str">
        <f t="shared" si="155"/>
        <v>RHBIDb70</v>
      </c>
      <c r="I670" s="233" t="s">
        <v>96</v>
      </c>
      <c r="J670" s="234" t="s">
        <v>97</v>
      </c>
    </row>
    <row r="671" spans="3:10" x14ac:dyDescent="0.3">
      <c r="C671" s="15" t="s">
        <v>94</v>
      </c>
      <c r="D671" s="232" t="s">
        <v>95</v>
      </c>
      <c r="E671" s="15">
        <f t="shared" si="153"/>
        <v>2037</v>
      </c>
      <c r="F671" s="235">
        <f t="shared" ref="F671:G671" si="212">F191*0.99</f>
        <v>80.461225763653005</v>
      </c>
      <c r="G671" s="235">
        <f t="shared" si="212"/>
        <v>26.384421565137327</v>
      </c>
      <c r="H671" s="15" t="str">
        <f t="shared" si="155"/>
        <v>RHBIDb70</v>
      </c>
      <c r="I671" s="233" t="s">
        <v>96</v>
      </c>
      <c r="J671" s="234" t="s">
        <v>97</v>
      </c>
    </row>
    <row r="672" spans="3:10" x14ac:dyDescent="0.3">
      <c r="C672" s="15" t="s">
        <v>94</v>
      </c>
      <c r="D672" s="232" t="s">
        <v>95</v>
      </c>
      <c r="E672" s="15">
        <f t="shared" si="153"/>
        <v>2038</v>
      </c>
      <c r="F672" s="235">
        <f t="shared" ref="F672:G672" si="213">F192*0.99</f>
        <v>80.245743102261329</v>
      </c>
      <c r="G672" s="235">
        <f t="shared" si="213"/>
        <v>26.313761625219982</v>
      </c>
      <c r="H672" s="15" t="str">
        <f t="shared" si="155"/>
        <v>RHBIDb70</v>
      </c>
      <c r="I672" s="233" t="s">
        <v>96</v>
      </c>
      <c r="J672" s="234" t="s">
        <v>97</v>
      </c>
    </row>
    <row r="673" spans="3:10" x14ac:dyDescent="0.3">
      <c r="C673" s="15" t="s">
        <v>94</v>
      </c>
      <c r="D673" s="232" t="s">
        <v>95</v>
      </c>
      <c r="E673" s="15">
        <f t="shared" si="153"/>
        <v>2039</v>
      </c>
      <c r="F673" s="235">
        <f t="shared" ref="F673:G673" si="214">F193*0.99</f>
        <v>80.030260440869654</v>
      </c>
      <c r="G673" s="235">
        <f t="shared" si="214"/>
        <v>26.243101685302634</v>
      </c>
      <c r="H673" s="15" t="str">
        <f t="shared" si="155"/>
        <v>RHBIDb70</v>
      </c>
      <c r="I673" s="233" t="s">
        <v>96</v>
      </c>
      <c r="J673" s="234" t="s">
        <v>97</v>
      </c>
    </row>
    <row r="674" spans="3:10" x14ac:dyDescent="0.3">
      <c r="C674" s="15" t="s">
        <v>94</v>
      </c>
      <c r="D674" s="232" t="s">
        <v>95</v>
      </c>
      <c r="E674" s="15">
        <f t="shared" si="153"/>
        <v>2040</v>
      </c>
      <c r="F674" s="235">
        <f t="shared" ref="F674:G674" si="215">F194*0.99</f>
        <v>79.814777779477964</v>
      </c>
      <c r="G674" s="235">
        <f t="shared" si="215"/>
        <v>26.172441745385285</v>
      </c>
      <c r="H674" s="15" t="str">
        <f t="shared" si="155"/>
        <v>RHBIDb70</v>
      </c>
      <c r="I674" s="233" t="s">
        <v>96</v>
      </c>
      <c r="J674" s="234" t="s">
        <v>97</v>
      </c>
    </row>
    <row r="675" spans="3:10" x14ac:dyDescent="0.3">
      <c r="C675" s="15" t="s">
        <v>94</v>
      </c>
      <c r="D675" s="232" t="s">
        <v>95</v>
      </c>
      <c r="E675" s="15">
        <f t="shared" si="153"/>
        <v>2041</v>
      </c>
      <c r="F675" s="235">
        <f t="shared" ref="F675:G675" si="216">F195*0.99</f>
        <v>79.599295118086289</v>
      </c>
      <c r="G675" s="235">
        <f t="shared" si="216"/>
        <v>26.10178180546794</v>
      </c>
      <c r="H675" s="15" t="str">
        <f t="shared" si="155"/>
        <v>RHBIDb70</v>
      </c>
      <c r="I675" s="233" t="s">
        <v>96</v>
      </c>
      <c r="J675" s="234" t="s">
        <v>97</v>
      </c>
    </row>
    <row r="676" spans="3:10" x14ac:dyDescent="0.3">
      <c r="C676" s="15" t="s">
        <v>94</v>
      </c>
      <c r="D676" s="232" t="s">
        <v>95</v>
      </c>
      <c r="E676" s="15">
        <f t="shared" si="153"/>
        <v>2042</v>
      </c>
      <c r="F676" s="235">
        <f t="shared" ref="F676:G676" si="217">F196*0.99</f>
        <v>79.383812456694614</v>
      </c>
      <c r="G676" s="235">
        <f t="shared" si="217"/>
        <v>26.031121865550592</v>
      </c>
      <c r="H676" s="15" t="str">
        <f t="shared" si="155"/>
        <v>RHBIDb70</v>
      </c>
      <c r="I676" s="233" t="s">
        <v>96</v>
      </c>
      <c r="J676" s="234" t="s">
        <v>97</v>
      </c>
    </row>
    <row r="677" spans="3:10" x14ac:dyDescent="0.3">
      <c r="C677" s="15" t="s">
        <v>94</v>
      </c>
      <c r="D677" s="232" t="s">
        <v>95</v>
      </c>
      <c r="E677" s="15">
        <f t="shared" si="153"/>
        <v>2043</v>
      </c>
      <c r="F677" s="235">
        <f t="shared" ref="F677:G677" si="218">F197*0.99</f>
        <v>79.168329795302924</v>
      </c>
      <c r="G677" s="235">
        <f t="shared" si="218"/>
        <v>25.960461925633243</v>
      </c>
      <c r="H677" s="15" t="str">
        <f t="shared" si="155"/>
        <v>RHBIDb70</v>
      </c>
      <c r="I677" s="233" t="s">
        <v>96</v>
      </c>
      <c r="J677" s="234" t="s">
        <v>97</v>
      </c>
    </row>
    <row r="678" spans="3:10" x14ac:dyDescent="0.3">
      <c r="C678" s="15" t="s">
        <v>94</v>
      </c>
      <c r="D678" s="232" t="s">
        <v>95</v>
      </c>
      <c r="E678" s="15">
        <f t="shared" ref="E678:E741" si="219">E198</f>
        <v>2044</v>
      </c>
      <c r="F678" s="235">
        <f t="shared" ref="F678:G678" si="220">F198*0.99</f>
        <v>78.952847133911249</v>
      </c>
      <c r="G678" s="235">
        <f t="shared" si="220"/>
        <v>25.889801985715899</v>
      </c>
      <c r="H678" s="15" t="str">
        <f t="shared" ref="H678:H741" si="221">H198</f>
        <v>RHBIDb70</v>
      </c>
      <c r="I678" s="233" t="s">
        <v>96</v>
      </c>
      <c r="J678" s="234" t="s">
        <v>97</v>
      </c>
    </row>
    <row r="679" spans="3:10" x14ac:dyDescent="0.3">
      <c r="C679" s="15" t="s">
        <v>94</v>
      </c>
      <c r="D679" s="232" t="s">
        <v>95</v>
      </c>
      <c r="E679" s="15">
        <f t="shared" si="219"/>
        <v>2045</v>
      </c>
      <c r="F679" s="235">
        <f t="shared" ref="F679:G679" si="222">F199*0.99</f>
        <v>78.737364472519573</v>
      </c>
      <c r="G679" s="235">
        <f t="shared" si="222"/>
        <v>25.81914204579855</v>
      </c>
      <c r="H679" s="15" t="str">
        <f t="shared" si="221"/>
        <v>RHBIDb70</v>
      </c>
      <c r="I679" s="233" t="s">
        <v>96</v>
      </c>
      <c r="J679" s="234" t="s">
        <v>97</v>
      </c>
    </row>
    <row r="680" spans="3:10" x14ac:dyDescent="0.3">
      <c r="C680" s="15" t="s">
        <v>94</v>
      </c>
      <c r="D680" s="232" t="s">
        <v>95</v>
      </c>
      <c r="E680" s="15">
        <f t="shared" si="219"/>
        <v>2046</v>
      </c>
      <c r="F680" s="235">
        <f t="shared" ref="F680:G680" si="223">F200*0.99</f>
        <v>78.521881811127898</v>
      </c>
      <c r="G680" s="235">
        <f t="shared" si="223"/>
        <v>25.748482105881202</v>
      </c>
      <c r="H680" s="15" t="str">
        <f t="shared" si="221"/>
        <v>RHBIDb70</v>
      </c>
      <c r="I680" s="233" t="s">
        <v>96</v>
      </c>
      <c r="J680" s="234" t="s">
        <v>97</v>
      </c>
    </row>
    <row r="681" spans="3:10" x14ac:dyDescent="0.3">
      <c r="C681" s="15" t="s">
        <v>94</v>
      </c>
      <c r="D681" s="232" t="s">
        <v>95</v>
      </c>
      <c r="E681" s="15">
        <f t="shared" si="219"/>
        <v>2047</v>
      </c>
      <c r="F681" s="235">
        <f t="shared" ref="F681:G681" si="224">F201*0.99</f>
        <v>78.306399149736208</v>
      </c>
      <c r="G681" s="235">
        <f t="shared" si="224"/>
        <v>25.677822165963857</v>
      </c>
      <c r="H681" s="15" t="str">
        <f t="shared" si="221"/>
        <v>RHBIDb70</v>
      </c>
      <c r="I681" s="233" t="s">
        <v>96</v>
      </c>
      <c r="J681" s="234" t="s">
        <v>97</v>
      </c>
    </row>
    <row r="682" spans="3:10" x14ac:dyDescent="0.3">
      <c r="C682" s="15" t="s">
        <v>94</v>
      </c>
      <c r="D682" s="232" t="s">
        <v>95</v>
      </c>
      <c r="E682" s="15">
        <f t="shared" si="219"/>
        <v>2048</v>
      </c>
      <c r="F682" s="235">
        <f t="shared" ref="F682:G682" si="225">F202*0.99</f>
        <v>78.090916488344533</v>
      </c>
      <c r="G682" s="235">
        <f t="shared" si="225"/>
        <v>25.607162226046508</v>
      </c>
      <c r="H682" s="15" t="str">
        <f t="shared" si="221"/>
        <v>RHBIDb70</v>
      </c>
      <c r="I682" s="233" t="s">
        <v>96</v>
      </c>
      <c r="J682" s="234" t="s">
        <v>97</v>
      </c>
    </row>
    <row r="683" spans="3:10" x14ac:dyDescent="0.3">
      <c r="C683" s="15" t="s">
        <v>94</v>
      </c>
      <c r="D683" s="232" t="s">
        <v>95</v>
      </c>
      <c r="E683" s="15">
        <f t="shared" si="219"/>
        <v>2049</v>
      </c>
      <c r="F683" s="235">
        <f t="shared" ref="F683:G683" si="226">F203*0.99</f>
        <v>77.875433826952857</v>
      </c>
      <c r="G683" s="235">
        <f t="shared" si="226"/>
        <v>25.536502286129164</v>
      </c>
      <c r="H683" s="15" t="str">
        <f t="shared" si="221"/>
        <v>RHBIDb70</v>
      </c>
      <c r="I683" s="233" t="s">
        <v>96</v>
      </c>
      <c r="J683" s="234" t="s">
        <v>97</v>
      </c>
    </row>
    <row r="684" spans="3:10" x14ac:dyDescent="0.3">
      <c r="C684" s="15" t="s">
        <v>94</v>
      </c>
      <c r="D684" s="232" t="s">
        <v>95</v>
      </c>
      <c r="E684" s="15">
        <f t="shared" si="219"/>
        <v>2050</v>
      </c>
      <c r="F684" s="235">
        <f t="shared" ref="F684:G684" si="227">F204*0.99</f>
        <v>77.659951165561168</v>
      </c>
      <c r="G684" s="235">
        <f t="shared" si="227"/>
        <v>25.465842346211815</v>
      </c>
      <c r="H684" s="15" t="str">
        <f t="shared" si="221"/>
        <v>RHBIDb70</v>
      </c>
      <c r="I684" s="233" t="s">
        <v>96</v>
      </c>
      <c r="J684" s="234" t="s">
        <v>97</v>
      </c>
    </row>
    <row r="685" spans="3:10" x14ac:dyDescent="0.3">
      <c r="C685" s="15" t="s">
        <v>94</v>
      </c>
      <c r="D685" s="232" t="s">
        <v>95</v>
      </c>
      <c r="E685" s="15">
        <f t="shared" si="219"/>
        <v>2011</v>
      </c>
      <c r="F685" s="235">
        <f t="shared" ref="F685:G685" si="228">F205*0.99</f>
        <v>64.752856674301185</v>
      </c>
      <c r="G685" s="235">
        <f t="shared" si="228"/>
        <v>21.233415869901528</v>
      </c>
      <c r="H685" s="15" t="str">
        <f t="shared" si="221"/>
        <v>RHBIDa70</v>
      </c>
      <c r="I685" s="233" t="s">
        <v>96</v>
      </c>
      <c r="J685" s="234" t="s">
        <v>97</v>
      </c>
    </row>
    <row r="686" spans="3:10" x14ac:dyDescent="0.3">
      <c r="C686" s="15" t="s">
        <v>94</v>
      </c>
      <c r="D686" s="232" t="s">
        <v>95</v>
      </c>
      <c r="E686" s="15">
        <f t="shared" si="219"/>
        <v>2012</v>
      </c>
      <c r="F686" s="235">
        <f t="shared" ref="F686:G686" si="229">F206*0.99</f>
        <v>64.603581771674257</v>
      </c>
      <c r="G686" s="235">
        <f t="shared" si="229"/>
        <v>21.184466429688261</v>
      </c>
      <c r="H686" s="15" t="str">
        <f t="shared" si="221"/>
        <v>RHBIDa70</v>
      </c>
      <c r="I686" s="233" t="s">
        <v>96</v>
      </c>
      <c r="J686" s="234" t="s">
        <v>97</v>
      </c>
    </row>
    <row r="687" spans="3:10" x14ac:dyDescent="0.3">
      <c r="C687" s="15" t="s">
        <v>94</v>
      </c>
      <c r="D687" s="232" t="s">
        <v>95</v>
      </c>
      <c r="E687" s="15">
        <f t="shared" si="219"/>
        <v>2013</v>
      </c>
      <c r="F687" s="235">
        <f t="shared" ref="F687:G687" si="230">F207*0.99</f>
        <v>64.454306869047329</v>
      </c>
      <c r="G687" s="235">
        <f t="shared" si="230"/>
        <v>21.135516989474993</v>
      </c>
      <c r="H687" s="15" t="str">
        <f t="shared" si="221"/>
        <v>RHBIDa70</v>
      </c>
      <c r="I687" s="233" t="s">
        <v>96</v>
      </c>
      <c r="J687" s="234" t="s">
        <v>97</v>
      </c>
    </row>
    <row r="688" spans="3:10" x14ac:dyDescent="0.3">
      <c r="C688" s="15" t="s">
        <v>94</v>
      </c>
      <c r="D688" s="232" t="s">
        <v>95</v>
      </c>
      <c r="E688" s="15">
        <f t="shared" si="219"/>
        <v>2014</v>
      </c>
      <c r="F688" s="235">
        <f t="shared" ref="F688:G688" si="231">F208*0.99</f>
        <v>64.305031966420401</v>
      </c>
      <c r="G688" s="235">
        <f t="shared" si="231"/>
        <v>21.08656754926173</v>
      </c>
      <c r="H688" s="15" t="str">
        <f t="shared" si="221"/>
        <v>RHBIDa70</v>
      </c>
      <c r="I688" s="233" t="s">
        <v>96</v>
      </c>
      <c r="J688" s="234" t="s">
        <v>97</v>
      </c>
    </row>
    <row r="689" spans="3:10" x14ac:dyDescent="0.3">
      <c r="C689" s="15" t="s">
        <v>94</v>
      </c>
      <c r="D689" s="232" t="s">
        <v>95</v>
      </c>
      <c r="E689" s="15">
        <f t="shared" si="219"/>
        <v>2015</v>
      </c>
      <c r="F689" s="235">
        <f t="shared" ref="F689:G689" si="232">F209*0.99</f>
        <v>64.155757063793473</v>
      </c>
      <c r="G689" s="235">
        <f t="shared" si="232"/>
        <v>21.037618109048463</v>
      </c>
      <c r="H689" s="15" t="str">
        <f t="shared" si="221"/>
        <v>RHBIDa70</v>
      </c>
      <c r="I689" s="233" t="s">
        <v>96</v>
      </c>
      <c r="J689" s="234" t="s">
        <v>97</v>
      </c>
    </row>
    <row r="690" spans="3:10" x14ac:dyDescent="0.3">
      <c r="C690" s="15" t="s">
        <v>94</v>
      </c>
      <c r="D690" s="232" t="s">
        <v>95</v>
      </c>
      <c r="E690" s="15">
        <f t="shared" si="219"/>
        <v>2016</v>
      </c>
      <c r="F690" s="235">
        <f t="shared" ref="F690:G690" si="233">F210*0.99</f>
        <v>63.993501734851158</v>
      </c>
      <c r="G690" s="235">
        <f t="shared" si="233"/>
        <v>20.984412195773178</v>
      </c>
      <c r="H690" s="15" t="str">
        <f t="shared" si="221"/>
        <v>RHBIDa70</v>
      </c>
      <c r="I690" s="233" t="s">
        <v>96</v>
      </c>
      <c r="J690" s="234" t="s">
        <v>97</v>
      </c>
    </row>
    <row r="691" spans="3:10" x14ac:dyDescent="0.3">
      <c r="C691" s="15" t="s">
        <v>94</v>
      </c>
      <c r="D691" s="232" t="s">
        <v>95</v>
      </c>
      <c r="E691" s="15">
        <f t="shared" si="219"/>
        <v>2017</v>
      </c>
      <c r="F691" s="235">
        <f t="shared" ref="F691:G691" si="234">F211*0.99</f>
        <v>63.831246405908843</v>
      </c>
      <c r="G691" s="235">
        <f t="shared" si="234"/>
        <v>20.93120628249789</v>
      </c>
      <c r="H691" s="15" t="str">
        <f t="shared" si="221"/>
        <v>RHBIDa70</v>
      </c>
      <c r="I691" s="233" t="s">
        <v>96</v>
      </c>
      <c r="J691" s="234" t="s">
        <v>97</v>
      </c>
    </row>
    <row r="692" spans="3:10" x14ac:dyDescent="0.3">
      <c r="C692" s="15" t="s">
        <v>94</v>
      </c>
      <c r="D692" s="232" t="s">
        <v>95</v>
      </c>
      <c r="E692" s="15">
        <f t="shared" si="219"/>
        <v>2018</v>
      </c>
      <c r="F692" s="235">
        <f t="shared" ref="F692:G692" si="235">F212*0.99</f>
        <v>63.668991076966527</v>
      </c>
      <c r="G692" s="235">
        <f t="shared" si="235"/>
        <v>20.878000369222605</v>
      </c>
      <c r="H692" s="15" t="str">
        <f t="shared" si="221"/>
        <v>RHBIDa70</v>
      </c>
      <c r="I692" s="233" t="s">
        <v>96</v>
      </c>
      <c r="J692" s="234" t="s">
        <v>97</v>
      </c>
    </row>
    <row r="693" spans="3:10" x14ac:dyDescent="0.3">
      <c r="C693" s="15" t="s">
        <v>94</v>
      </c>
      <c r="D693" s="232" t="s">
        <v>95</v>
      </c>
      <c r="E693" s="15">
        <f t="shared" si="219"/>
        <v>2019</v>
      </c>
      <c r="F693" s="235">
        <f t="shared" ref="F693:G693" si="236">F213*0.99</f>
        <v>63.506735748024212</v>
      </c>
      <c r="G693" s="235">
        <f t="shared" si="236"/>
        <v>20.824794455947316</v>
      </c>
      <c r="H693" s="15" t="str">
        <f t="shared" si="221"/>
        <v>RHBIDa70</v>
      </c>
      <c r="I693" s="233" t="s">
        <v>96</v>
      </c>
      <c r="J693" s="234" t="s">
        <v>97</v>
      </c>
    </row>
    <row r="694" spans="3:10" x14ac:dyDescent="0.3">
      <c r="C694" s="15" t="s">
        <v>94</v>
      </c>
      <c r="D694" s="232" t="s">
        <v>95</v>
      </c>
      <c r="E694" s="15">
        <f t="shared" si="219"/>
        <v>2020</v>
      </c>
      <c r="F694" s="235">
        <f t="shared" ref="F694:G694" si="237">F214*0.99</f>
        <v>63.34448041908189</v>
      </c>
      <c r="G694" s="235">
        <f t="shared" si="237"/>
        <v>20.771588542672031</v>
      </c>
      <c r="H694" s="15" t="str">
        <f t="shared" si="221"/>
        <v>RHBIDa70</v>
      </c>
      <c r="I694" s="233" t="s">
        <v>96</v>
      </c>
      <c r="J694" s="234" t="s">
        <v>97</v>
      </c>
    </row>
    <row r="695" spans="3:10" x14ac:dyDescent="0.3">
      <c r="C695" s="15" t="s">
        <v>94</v>
      </c>
      <c r="D695" s="232" t="s">
        <v>95</v>
      </c>
      <c r="E695" s="15">
        <f t="shared" si="219"/>
        <v>2021</v>
      </c>
      <c r="F695" s="235">
        <f t="shared" ref="F695:G695" si="238">F215*0.99</f>
        <v>63.182225090139568</v>
      </c>
      <c r="G695" s="235">
        <f t="shared" si="238"/>
        <v>20.718382629396746</v>
      </c>
      <c r="H695" s="15" t="str">
        <f t="shared" si="221"/>
        <v>RHBIDa70</v>
      </c>
      <c r="I695" s="233" t="s">
        <v>96</v>
      </c>
      <c r="J695" s="234" t="s">
        <v>97</v>
      </c>
    </row>
    <row r="696" spans="3:10" x14ac:dyDescent="0.3">
      <c r="C696" s="15" t="s">
        <v>94</v>
      </c>
      <c r="D696" s="232" t="s">
        <v>95</v>
      </c>
      <c r="E696" s="15">
        <f t="shared" si="219"/>
        <v>2022</v>
      </c>
      <c r="F696" s="235">
        <f t="shared" ref="F696:G696" si="239">F216*0.99</f>
        <v>63.019969761197245</v>
      </c>
      <c r="G696" s="235">
        <f t="shared" si="239"/>
        <v>20.665176716121458</v>
      </c>
      <c r="H696" s="15" t="str">
        <f t="shared" si="221"/>
        <v>RHBIDa70</v>
      </c>
      <c r="I696" s="233" t="s">
        <v>96</v>
      </c>
      <c r="J696" s="234" t="s">
        <v>97</v>
      </c>
    </row>
    <row r="697" spans="3:10" x14ac:dyDescent="0.3">
      <c r="C697" s="15" t="s">
        <v>94</v>
      </c>
      <c r="D697" s="232" t="s">
        <v>95</v>
      </c>
      <c r="E697" s="15">
        <f t="shared" si="219"/>
        <v>2023</v>
      </c>
      <c r="F697" s="235">
        <f t="shared" ref="F697:G697" si="240">F217*0.99</f>
        <v>62.857714432254923</v>
      </c>
      <c r="G697" s="235">
        <f t="shared" si="240"/>
        <v>20.611970802846173</v>
      </c>
      <c r="H697" s="15" t="str">
        <f t="shared" si="221"/>
        <v>RHBIDa70</v>
      </c>
      <c r="I697" s="233" t="s">
        <v>96</v>
      </c>
      <c r="J697" s="234" t="s">
        <v>97</v>
      </c>
    </row>
    <row r="698" spans="3:10" x14ac:dyDescent="0.3">
      <c r="C698" s="15" t="s">
        <v>94</v>
      </c>
      <c r="D698" s="232" t="s">
        <v>95</v>
      </c>
      <c r="E698" s="15">
        <f t="shared" si="219"/>
        <v>2024</v>
      </c>
      <c r="F698" s="235">
        <f t="shared" ref="F698:G698" si="241">F218*0.99</f>
        <v>62.695459103312601</v>
      </c>
      <c r="G698" s="235">
        <f t="shared" si="241"/>
        <v>20.558764889570885</v>
      </c>
      <c r="H698" s="15" t="str">
        <f t="shared" si="221"/>
        <v>RHBIDa70</v>
      </c>
      <c r="I698" s="233" t="s">
        <v>96</v>
      </c>
      <c r="J698" s="234" t="s">
        <v>97</v>
      </c>
    </row>
    <row r="699" spans="3:10" x14ac:dyDescent="0.3">
      <c r="C699" s="15" t="s">
        <v>94</v>
      </c>
      <c r="D699" s="232" t="s">
        <v>95</v>
      </c>
      <c r="E699" s="15">
        <f t="shared" si="219"/>
        <v>2025</v>
      </c>
      <c r="F699" s="235">
        <f t="shared" ref="F699:G699" si="242">F219*0.99</f>
        <v>62.533203774370278</v>
      </c>
      <c r="G699" s="235">
        <f t="shared" si="242"/>
        <v>20.5055589762956</v>
      </c>
      <c r="H699" s="15" t="str">
        <f t="shared" si="221"/>
        <v>RHBIDa70</v>
      </c>
      <c r="I699" s="233" t="s">
        <v>96</v>
      </c>
      <c r="J699" s="234" t="s">
        <v>97</v>
      </c>
    </row>
    <row r="700" spans="3:10" x14ac:dyDescent="0.3">
      <c r="C700" s="15" t="s">
        <v>94</v>
      </c>
      <c r="D700" s="232" t="s">
        <v>95</v>
      </c>
      <c r="E700" s="15">
        <f t="shared" si="219"/>
        <v>2026</v>
      </c>
      <c r="F700" s="235">
        <f t="shared" ref="F700:G700" si="243">F220*0.99</f>
        <v>62.370948445427956</v>
      </c>
      <c r="G700" s="235">
        <f t="shared" si="243"/>
        <v>20.452353063020315</v>
      </c>
      <c r="H700" s="15" t="str">
        <f t="shared" si="221"/>
        <v>RHBIDa70</v>
      </c>
      <c r="I700" s="233" t="s">
        <v>96</v>
      </c>
      <c r="J700" s="234" t="s">
        <v>97</v>
      </c>
    </row>
    <row r="701" spans="3:10" x14ac:dyDescent="0.3">
      <c r="C701" s="15" t="s">
        <v>94</v>
      </c>
      <c r="D701" s="232" t="s">
        <v>95</v>
      </c>
      <c r="E701" s="15">
        <f t="shared" si="219"/>
        <v>2027</v>
      </c>
      <c r="F701" s="235">
        <f t="shared" ref="F701:G701" si="244">F221*0.99</f>
        <v>62.208693116485634</v>
      </c>
      <c r="G701" s="235">
        <f t="shared" si="244"/>
        <v>20.399147149745026</v>
      </c>
      <c r="H701" s="15" t="str">
        <f t="shared" si="221"/>
        <v>RHBIDa70</v>
      </c>
      <c r="I701" s="233" t="s">
        <v>96</v>
      </c>
      <c r="J701" s="234" t="s">
        <v>97</v>
      </c>
    </row>
    <row r="702" spans="3:10" x14ac:dyDescent="0.3">
      <c r="C702" s="15" t="s">
        <v>94</v>
      </c>
      <c r="D702" s="232" t="s">
        <v>95</v>
      </c>
      <c r="E702" s="15">
        <f t="shared" si="219"/>
        <v>2028</v>
      </c>
      <c r="F702" s="235">
        <f t="shared" ref="F702:G702" si="245">F222*0.99</f>
        <v>62.046437787543312</v>
      </c>
      <c r="G702" s="235">
        <f t="shared" si="245"/>
        <v>20.345941236469741</v>
      </c>
      <c r="H702" s="15" t="str">
        <f t="shared" si="221"/>
        <v>RHBIDa70</v>
      </c>
      <c r="I702" s="233" t="s">
        <v>96</v>
      </c>
      <c r="J702" s="234" t="s">
        <v>97</v>
      </c>
    </row>
    <row r="703" spans="3:10" x14ac:dyDescent="0.3">
      <c r="C703" s="15" t="s">
        <v>94</v>
      </c>
      <c r="D703" s="232" t="s">
        <v>95</v>
      </c>
      <c r="E703" s="15">
        <f t="shared" si="219"/>
        <v>2029</v>
      </c>
      <c r="F703" s="235">
        <f t="shared" ref="F703:G703" si="246">F223*0.99</f>
        <v>61.884182458600989</v>
      </c>
      <c r="G703" s="235">
        <f t="shared" si="246"/>
        <v>20.292735323194453</v>
      </c>
      <c r="H703" s="15" t="str">
        <f t="shared" si="221"/>
        <v>RHBIDa70</v>
      </c>
      <c r="I703" s="233" t="s">
        <v>96</v>
      </c>
      <c r="J703" s="234" t="s">
        <v>97</v>
      </c>
    </row>
    <row r="704" spans="3:10" x14ac:dyDescent="0.3">
      <c r="C704" s="15" t="s">
        <v>94</v>
      </c>
      <c r="D704" s="232" t="s">
        <v>95</v>
      </c>
      <c r="E704" s="15">
        <f t="shared" si="219"/>
        <v>2030</v>
      </c>
      <c r="F704" s="235">
        <f t="shared" ref="F704:G704" si="247">F224*0.99</f>
        <v>61.721927129658667</v>
      </c>
      <c r="G704" s="235">
        <f t="shared" si="247"/>
        <v>20.239529409919168</v>
      </c>
      <c r="H704" s="15" t="str">
        <f t="shared" si="221"/>
        <v>RHBIDa70</v>
      </c>
      <c r="I704" s="233" t="s">
        <v>96</v>
      </c>
      <c r="J704" s="234" t="s">
        <v>97</v>
      </c>
    </row>
    <row r="705" spans="3:10" x14ac:dyDescent="0.3">
      <c r="C705" s="15" t="s">
        <v>94</v>
      </c>
      <c r="D705" s="232" t="s">
        <v>95</v>
      </c>
      <c r="E705" s="15">
        <f t="shared" si="219"/>
        <v>2031</v>
      </c>
      <c r="F705" s="235">
        <f t="shared" ref="F705:G705" si="248">F225*0.99</f>
        <v>61.559671800716345</v>
      </c>
      <c r="G705" s="235">
        <f t="shared" si="248"/>
        <v>20.18632349664388</v>
      </c>
      <c r="H705" s="15" t="str">
        <f t="shared" si="221"/>
        <v>RHBIDa70</v>
      </c>
      <c r="I705" s="233" t="s">
        <v>96</v>
      </c>
      <c r="J705" s="234" t="s">
        <v>97</v>
      </c>
    </row>
    <row r="706" spans="3:10" x14ac:dyDescent="0.3">
      <c r="C706" s="15" t="s">
        <v>94</v>
      </c>
      <c r="D706" s="232" t="s">
        <v>95</v>
      </c>
      <c r="E706" s="15">
        <f t="shared" si="219"/>
        <v>2032</v>
      </c>
      <c r="F706" s="235">
        <f t="shared" ref="F706:G706" si="249">F226*0.99</f>
        <v>61.397416471774022</v>
      </c>
      <c r="G706" s="235">
        <f t="shared" si="249"/>
        <v>20.133117583368595</v>
      </c>
      <c r="H706" s="15" t="str">
        <f t="shared" si="221"/>
        <v>RHBIDa70</v>
      </c>
      <c r="I706" s="233" t="s">
        <v>96</v>
      </c>
      <c r="J706" s="234" t="s">
        <v>97</v>
      </c>
    </row>
    <row r="707" spans="3:10" x14ac:dyDescent="0.3">
      <c r="C707" s="15" t="s">
        <v>94</v>
      </c>
      <c r="D707" s="232" t="s">
        <v>95</v>
      </c>
      <c r="E707" s="15">
        <f t="shared" si="219"/>
        <v>2033</v>
      </c>
      <c r="F707" s="235">
        <f t="shared" ref="F707:G707" si="250">F227*0.99</f>
        <v>61.2351611428317</v>
      </c>
      <c r="G707" s="235">
        <f t="shared" si="250"/>
        <v>20.07991167009331</v>
      </c>
      <c r="H707" s="15" t="str">
        <f t="shared" si="221"/>
        <v>RHBIDa70</v>
      </c>
      <c r="I707" s="233" t="s">
        <v>96</v>
      </c>
      <c r="J707" s="234" t="s">
        <v>97</v>
      </c>
    </row>
    <row r="708" spans="3:10" x14ac:dyDescent="0.3">
      <c r="C708" s="15" t="s">
        <v>94</v>
      </c>
      <c r="D708" s="232" t="s">
        <v>95</v>
      </c>
      <c r="E708" s="15">
        <f t="shared" si="219"/>
        <v>2034</v>
      </c>
      <c r="F708" s="235">
        <f t="shared" ref="F708:G708" si="251">F228*0.99</f>
        <v>61.072905813889378</v>
      </c>
      <c r="G708" s="235">
        <f t="shared" si="251"/>
        <v>20.026705756818021</v>
      </c>
      <c r="H708" s="15" t="str">
        <f t="shared" si="221"/>
        <v>RHBIDa70</v>
      </c>
      <c r="I708" s="233" t="s">
        <v>96</v>
      </c>
      <c r="J708" s="234" t="s">
        <v>97</v>
      </c>
    </row>
    <row r="709" spans="3:10" x14ac:dyDescent="0.3">
      <c r="C709" s="15" t="s">
        <v>94</v>
      </c>
      <c r="D709" s="232" t="s">
        <v>95</v>
      </c>
      <c r="E709" s="15">
        <f t="shared" si="219"/>
        <v>2035</v>
      </c>
      <c r="F709" s="235">
        <f t="shared" ref="F709:G709" si="252">F229*0.99</f>
        <v>60.910650484947055</v>
      </c>
      <c r="G709" s="235">
        <f t="shared" si="252"/>
        <v>19.973499843542736</v>
      </c>
      <c r="H709" s="15" t="str">
        <f t="shared" si="221"/>
        <v>RHBIDa70</v>
      </c>
      <c r="I709" s="233" t="s">
        <v>96</v>
      </c>
      <c r="J709" s="234" t="s">
        <v>97</v>
      </c>
    </row>
    <row r="710" spans="3:10" x14ac:dyDescent="0.3">
      <c r="C710" s="15" t="s">
        <v>94</v>
      </c>
      <c r="D710" s="232" t="s">
        <v>95</v>
      </c>
      <c r="E710" s="15">
        <f t="shared" si="219"/>
        <v>2036</v>
      </c>
      <c r="F710" s="235">
        <f t="shared" ref="F710:G710" si="253">F230*0.99</f>
        <v>60.748395156004733</v>
      </c>
      <c r="G710" s="235">
        <f t="shared" si="253"/>
        <v>19.920293930267448</v>
      </c>
      <c r="H710" s="15" t="str">
        <f t="shared" si="221"/>
        <v>RHBIDa70</v>
      </c>
      <c r="I710" s="233" t="s">
        <v>96</v>
      </c>
      <c r="J710" s="234" t="s">
        <v>97</v>
      </c>
    </row>
    <row r="711" spans="3:10" x14ac:dyDescent="0.3">
      <c r="C711" s="15" t="s">
        <v>94</v>
      </c>
      <c r="D711" s="232" t="s">
        <v>95</v>
      </c>
      <c r="E711" s="15">
        <f t="shared" si="219"/>
        <v>2037</v>
      </c>
      <c r="F711" s="235">
        <f t="shared" ref="F711:G711" si="254">F231*0.99</f>
        <v>60.586139827062411</v>
      </c>
      <c r="G711" s="235">
        <f t="shared" si="254"/>
        <v>19.867088016992163</v>
      </c>
      <c r="H711" s="15" t="str">
        <f t="shared" si="221"/>
        <v>RHBIDa70</v>
      </c>
      <c r="I711" s="233" t="s">
        <v>96</v>
      </c>
      <c r="J711" s="234" t="s">
        <v>97</v>
      </c>
    </row>
    <row r="712" spans="3:10" x14ac:dyDescent="0.3">
      <c r="C712" s="15" t="s">
        <v>94</v>
      </c>
      <c r="D712" s="232" t="s">
        <v>95</v>
      </c>
      <c r="E712" s="15">
        <f t="shared" si="219"/>
        <v>2038</v>
      </c>
      <c r="F712" s="235">
        <f t="shared" ref="F712:G712" si="255">F232*0.99</f>
        <v>60.423884498120088</v>
      </c>
      <c r="G712" s="235">
        <f t="shared" si="255"/>
        <v>19.813882103716878</v>
      </c>
      <c r="H712" s="15" t="str">
        <f t="shared" si="221"/>
        <v>RHBIDa70</v>
      </c>
      <c r="I712" s="233" t="s">
        <v>96</v>
      </c>
      <c r="J712" s="234" t="s">
        <v>97</v>
      </c>
    </row>
    <row r="713" spans="3:10" x14ac:dyDescent="0.3">
      <c r="C713" s="15" t="s">
        <v>94</v>
      </c>
      <c r="D713" s="232" t="s">
        <v>95</v>
      </c>
      <c r="E713" s="15">
        <f t="shared" si="219"/>
        <v>2039</v>
      </c>
      <c r="F713" s="235">
        <f t="shared" ref="F713:G713" si="256">F233*0.99</f>
        <v>60.261629169177766</v>
      </c>
      <c r="G713" s="235">
        <f t="shared" si="256"/>
        <v>19.76067619044159</v>
      </c>
      <c r="H713" s="15" t="str">
        <f t="shared" si="221"/>
        <v>RHBIDa70</v>
      </c>
      <c r="I713" s="233" t="s">
        <v>96</v>
      </c>
      <c r="J713" s="234" t="s">
        <v>97</v>
      </c>
    </row>
    <row r="714" spans="3:10" x14ac:dyDescent="0.3">
      <c r="C714" s="15" t="s">
        <v>94</v>
      </c>
      <c r="D714" s="232" t="s">
        <v>95</v>
      </c>
      <c r="E714" s="15">
        <f t="shared" si="219"/>
        <v>2040</v>
      </c>
      <c r="F714" s="235">
        <f t="shared" ref="F714:G714" si="257">F234*0.99</f>
        <v>60.099373840235444</v>
      </c>
      <c r="G714" s="235">
        <f t="shared" si="257"/>
        <v>19.707470277166305</v>
      </c>
      <c r="H714" s="15" t="str">
        <f t="shared" si="221"/>
        <v>RHBIDa70</v>
      </c>
      <c r="I714" s="233" t="s">
        <v>96</v>
      </c>
      <c r="J714" s="234" t="s">
        <v>97</v>
      </c>
    </row>
    <row r="715" spans="3:10" x14ac:dyDescent="0.3">
      <c r="C715" s="15" t="s">
        <v>94</v>
      </c>
      <c r="D715" s="232" t="s">
        <v>95</v>
      </c>
      <c r="E715" s="15">
        <f t="shared" si="219"/>
        <v>2041</v>
      </c>
      <c r="F715" s="235">
        <f t="shared" ref="F715:G715" si="258">F235*0.99</f>
        <v>59.937118511293122</v>
      </c>
      <c r="G715" s="235">
        <f t="shared" si="258"/>
        <v>19.654264363891016</v>
      </c>
      <c r="H715" s="15" t="str">
        <f t="shared" si="221"/>
        <v>RHBIDa70</v>
      </c>
      <c r="I715" s="233" t="s">
        <v>96</v>
      </c>
      <c r="J715" s="234" t="s">
        <v>97</v>
      </c>
    </row>
    <row r="716" spans="3:10" x14ac:dyDescent="0.3">
      <c r="C716" s="15" t="s">
        <v>94</v>
      </c>
      <c r="D716" s="232" t="s">
        <v>95</v>
      </c>
      <c r="E716" s="15">
        <f t="shared" si="219"/>
        <v>2042</v>
      </c>
      <c r="F716" s="235">
        <f t="shared" ref="F716:G716" si="259">F236*0.99</f>
        <v>59.774863182350799</v>
      </c>
      <c r="G716" s="235">
        <f t="shared" si="259"/>
        <v>19.601058450615731</v>
      </c>
      <c r="H716" s="15" t="str">
        <f t="shared" si="221"/>
        <v>RHBIDa70</v>
      </c>
      <c r="I716" s="233" t="s">
        <v>96</v>
      </c>
      <c r="J716" s="234" t="s">
        <v>97</v>
      </c>
    </row>
    <row r="717" spans="3:10" x14ac:dyDescent="0.3">
      <c r="C717" s="15" t="s">
        <v>94</v>
      </c>
      <c r="D717" s="232" t="s">
        <v>95</v>
      </c>
      <c r="E717" s="15">
        <f t="shared" si="219"/>
        <v>2043</v>
      </c>
      <c r="F717" s="235">
        <f t="shared" ref="F717:G717" si="260">F237*0.99</f>
        <v>59.612607853408477</v>
      </c>
      <c r="G717" s="235">
        <f t="shared" si="260"/>
        <v>19.547852537340443</v>
      </c>
      <c r="H717" s="15" t="str">
        <f t="shared" si="221"/>
        <v>RHBIDa70</v>
      </c>
      <c r="I717" s="233" t="s">
        <v>96</v>
      </c>
      <c r="J717" s="234" t="s">
        <v>97</v>
      </c>
    </row>
    <row r="718" spans="3:10" x14ac:dyDescent="0.3">
      <c r="C718" s="15" t="s">
        <v>94</v>
      </c>
      <c r="D718" s="232" t="s">
        <v>95</v>
      </c>
      <c r="E718" s="15">
        <f t="shared" si="219"/>
        <v>2044</v>
      </c>
      <c r="F718" s="235">
        <f t="shared" ref="F718:G718" si="261">F238*0.99</f>
        <v>59.450352524466155</v>
      </c>
      <c r="G718" s="235">
        <f t="shared" si="261"/>
        <v>19.494646624065158</v>
      </c>
      <c r="H718" s="15" t="str">
        <f t="shared" si="221"/>
        <v>RHBIDa70</v>
      </c>
      <c r="I718" s="233" t="s">
        <v>96</v>
      </c>
      <c r="J718" s="234" t="s">
        <v>97</v>
      </c>
    </row>
    <row r="719" spans="3:10" x14ac:dyDescent="0.3">
      <c r="C719" s="15" t="s">
        <v>94</v>
      </c>
      <c r="D719" s="232" t="s">
        <v>95</v>
      </c>
      <c r="E719" s="15">
        <f t="shared" si="219"/>
        <v>2045</v>
      </c>
      <c r="F719" s="235">
        <f t="shared" ref="F719:G719" si="262">F239*0.99</f>
        <v>59.288097195523832</v>
      </c>
      <c r="G719" s="235">
        <f t="shared" si="262"/>
        <v>19.441440710789873</v>
      </c>
      <c r="H719" s="15" t="str">
        <f t="shared" si="221"/>
        <v>RHBIDa70</v>
      </c>
      <c r="I719" s="233" t="s">
        <v>96</v>
      </c>
      <c r="J719" s="234" t="s">
        <v>97</v>
      </c>
    </row>
    <row r="720" spans="3:10" x14ac:dyDescent="0.3">
      <c r="C720" s="15" t="s">
        <v>94</v>
      </c>
      <c r="D720" s="232" t="s">
        <v>95</v>
      </c>
      <c r="E720" s="15">
        <f t="shared" si="219"/>
        <v>2046</v>
      </c>
      <c r="F720" s="235">
        <f t="shared" ref="F720:G720" si="263">F240*0.99</f>
        <v>59.12584186658151</v>
      </c>
      <c r="G720" s="235">
        <f t="shared" si="263"/>
        <v>19.388234797514585</v>
      </c>
      <c r="H720" s="15" t="str">
        <f t="shared" si="221"/>
        <v>RHBIDa70</v>
      </c>
      <c r="I720" s="233" t="s">
        <v>96</v>
      </c>
      <c r="J720" s="234" t="s">
        <v>97</v>
      </c>
    </row>
    <row r="721" spans="3:10" x14ac:dyDescent="0.3">
      <c r="C721" s="15" t="s">
        <v>94</v>
      </c>
      <c r="D721" s="232" t="s">
        <v>95</v>
      </c>
      <c r="E721" s="15">
        <f t="shared" si="219"/>
        <v>2047</v>
      </c>
      <c r="F721" s="235">
        <f t="shared" ref="F721:G721" si="264">F241*0.99</f>
        <v>58.963586537639188</v>
      </c>
      <c r="G721" s="235">
        <f t="shared" si="264"/>
        <v>19.3350288842393</v>
      </c>
      <c r="H721" s="15" t="str">
        <f t="shared" si="221"/>
        <v>RHBIDa70</v>
      </c>
      <c r="I721" s="233" t="s">
        <v>96</v>
      </c>
      <c r="J721" s="234" t="s">
        <v>97</v>
      </c>
    </row>
    <row r="722" spans="3:10" x14ac:dyDescent="0.3">
      <c r="C722" s="15" t="s">
        <v>94</v>
      </c>
      <c r="D722" s="232" t="s">
        <v>95</v>
      </c>
      <c r="E722" s="15">
        <f t="shared" si="219"/>
        <v>2048</v>
      </c>
      <c r="F722" s="235">
        <f t="shared" ref="F722:G722" si="265">F242*0.99</f>
        <v>58.801331208696865</v>
      </c>
      <c r="G722" s="235">
        <f t="shared" si="265"/>
        <v>19.281822970964011</v>
      </c>
      <c r="H722" s="15" t="str">
        <f t="shared" si="221"/>
        <v>RHBIDa70</v>
      </c>
      <c r="I722" s="233" t="s">
        <v>96</v>
      </c>
      <c r="J722" s="234" t="s">
        <v>97</v>
      </c>
    </row>
    <row r="723" spans="3:10" x14ac:dyDescent="0.3">
      <c r="C723" s="15" t="s">
        <v>94</v>
      </c>
      <c r="D723" s="232" t="s">
        <v>95</v>
      </c>
      <c r="E723" s="15">
        <f t="shared" si="219"/>
        <v>2049</v>
      </c>
      <c r="F723" s="235">
        <f t="shared" ref="F723:G723" si="266">F243*0.99</f>
        <v>58.639075879754543</v>
      </c>
      <c r="G723" s="235">
        <f t="shared" si="266"/>
        <v>19.228617057688727</v>
      </c>
      <c r="H723" s="15" t="str">
        <f t="shared" si="221"/>
        <v>RHBIDa70</v>
      </c>
      <c r="I723" s="233" t="s">
        <v>96</v>
      </c>
      <c r="J723" s="234" t="s">
        <v>97</v>
      </c>
    </row>
    <row r="724" spans="3:10" x14ac:dyDescent="0.3">
      <c r="C724" s="15" t="s">
        <v>94</v>
      </c>
      <c r="D724" s="232" t="s">
        <v>95</v>
      </c>
      <c r="E724" s="15">
        <f t="shared" si="219"/>
        <v>2050</v>
      </c>
      <c r="F724" s="235">
        <f t="shared" ref="F724:G724" si="267">F244*0.99</f>
        <v>58.476820550812221</v>
      </c>
      <c r="G724" s="235">
        <f t="shared" si="267"/>
        <v>19.175411144413438</v>
      </c>
      <c r="H724" s="15" t="str">
        <f t="shared" si="221"/>
        <v>RHBIDa70</v>
      </c>
      <c r="I724" s="233" t="s">
        <v>96</v>
      </c>
      <c r="J724" s="234" t="s">
        <v>97</v>
      </c>
    </row>
    <row r="725" spans="3:10" x14ac:dyDescent="0.3">
      <c r="C725" s="15" t="s">
        <v>94</v>
      </c>
      <c r="D725" s="232" t="s">
        <v>95</v>
      </c>
      <c r="E725" s="15">
        <f t="shared" si="219"/>
        <v>2011</v>
      </c>
      <c r="F725" s="235">
        <f t="shared" ref="F725:G725" si="268">F245*0.99</f>
        <v>20.803312779297219</v>
      </c>
      <c r="G725" s="235">
        <f t="shared" si="268"/>
        <v>8.9838740645928929</v>
      </c>
      <c r="H725" s="15" t="str">
        <f t="shared" si="221"/>
        <v>RHBDMb70</v>
      </c>
      <c r="I725" s="233" t="s">
        <v>96</v>
      </c>
      <c r="J725" s="234" t="s">
        <v>97</v>
      </c>
    </row>
    <row r="726" spans="3:10" x14ac:dyDescent="0.3">
      <c r="C726" s="15" t="s">
        <v>94</v>
      </c>
      <c r="D726" s="232" t="s">
        <v>95</v>
      </c>
      <c r="E726" s="15">
        <f t="shared" si="219"/>
        <v>2012</v>
      </c>
      <c r="F726" s="235">
        <f t="shared" ref="F726:G726" si="269">F246*0.99</f>
        <v>20.755354856682821</v>
      </c>
      <c r="G726" s="235">
        <f t="shared" si="269"/>
        <v>8.9523200663730478</v>
      </c>
      <c r="H726" s="15" t="str">
        <f t="shared" si="221"/>
        <v>RHBDMb70</v>
      </c>
      <c r="I726" s="233" t="s">
        <v>96</v>
      </c>
      <c r="J726" s="234" t="s">
        <v>97</v>
      </c>
    </row>
    <row r="727" spans="3:10" x14ac:dyDescent="0.3">
      <c r="C727" s="15" t="s">
        <v>94</v>
      </c>
      <c r="D727" s="232" t="s">
        <v>95</v>
      </c>
      <c r="E727" s="15">
        <f t="shared" si="219"/>
        <v>2013</v>
      </c>
      <c r="F727" s="235">
        <f t="shared" ref="F727:G727" si="270">F247*0.99</f>
        <v>20.707396934068424</v>
      </c>
      <c r="G727" s="235">
        <f t="shared" si="270"/>
        <v>8.9207660681532026</v>
      </c>
      <c r="H727" s="15" t="str">
        <f t="shared" si="221"/>
        <v>RHBDMb70</v>
      </c>
      <c r="I727" s="233" t="s">
        <v>96</v>
      </c>
      <c r="J727" s="234" t="s">
        <v>97</v>
      </c>
    </row>
    <row r="728" spans="3:10" x14ac:dyDescent="0.3">
      <c r="C728" s="15" t="s">
        <v>94</v>
      </c>
      <c r="D728" s="232" t="s">
        <v>95</v>
      </c>
      <c r="E728" s="15">
        <f t="shared" si="219"/>
        <v>2014</v>
      </c>
      <c r="F728" s="235">
        <f t="shared" ref="F728:G728" si="271">F248*0.99</f>
        <v>20.659439011454026</v>
      </c>
      <c r="G728" s="235">
        <f t="shared" si="271"/>
        <v>8.8892120699333592</v>
      </c>
      <c r="H728" s="15" t="str">
        <f t="shared" si="221"/>
        <v>RHBDMb70</v>
      </c>
      <c r="I728" s="233" t="s">
        <v>96</v>
      </c>
      <c r="J728" s="234" t="s">
        <v>97</v>
      </c>
    </row>
    <row r="729" spans="3:10" x14ac:dyDescent="0.3">
      <c r="C729" s="15" t="s">
        <v>94</v>
      </c>
      <c r="D729" s="232" t="s">
        <v>95</v>
      </c>
      <c r="E729" s="15">
        <f t="shared" si="219"/>
        <v>2015</v>
      </c>
      <c r="F729" s="235">
        <f t="shared" ref="F729:G729" si="272">F249*0.99</f>
        <v>20.611481088839628</v>
      </c>
      <c r="G729" s="235">
        <f t="shared" si="272"/>
        <v>8.857658071713514</v>
      </c>
      <c r="H729" s="15" t="str">
        <f t="shared" si="221"/>
        <v>RHBDMb70</v>
      </c>
      <c r="I729" s="233" t="s">
        <v>96</v>
      </c>
      <c r="J729" s="234" t="s">
        <v>97</v>
      </c>
    </row>
    <row r="730" spans="3:10" x14ac:dyDescent="0.3">
      <c r="C730" s="15" t="s">
        <v>94</v>
      </c>
      <c r="D730" s="232" t="s">
        <v>95</v>
      </c>
      <c r="E730" s="15">
        <f t="shared" si="219"/>
        <v>2016</v>
      </c>
      <c r="F730" s="235">
        <f t="shared" ref="F730:G730" si="273">F250*0.99</f>
        <v>20.559352912084847</v>
      </c>
      <c r="G730" s="235">
        <f t="shared" si="273"/>
        <v>8.8351195015564823</v>
      </c>
      <c r="H730" s="15" t="str">
        <f t="shared" si="221"/>
        <v>RHBDMb70</v>
      </c>
      <c r="I730" s="233" t="s">
        <v>96</v>
      </c>
      <c r="J730" s="234" t="s">
        <v>97</v>
      </c>
    </row>
    <row r="731" spans="3:10" x14ac:dyDescent="0.3">
      <c r="C731" s="15" t="s">
        <v>94</v>
      </c>
      <c r="D731" s="232" t="s">
        <v>95</v>
      </c>
      <c r="E731" s="15">
        <f t="shared" si="219"/>
        <v>2017</v>
      </c>
      <c r="F731" s="235">
        <f t="shared" ref="F731:G731" si="274">F251*0.99</f>
        <v>20.50722473533007</v>
      </c>
      <c r="G731" s="235">
        <f t="shared" si="274"/>
        <v>8.8125809313994523</v>
      </c>
      <c r="H731" s="15" t="str">
        <f t="shared" si="221"/>
        <v>RHBDMb70</v>
      </c>
      <c r="I731" s="233" t="s">
        <v>96</v>
      </c>
      <c r="J731" s="234" t="s">
        <v>97</v>
      </c>
    </row>
    <row r="732" spans="3:10" x14ac:dyDescent="0.3">
      <c r="C732" s="15" t="s">
        <v>94</v>
      </c>
      <c r="D732" s="232" t="s">
        <v>95</v>
      </c>
      <c r="E732" s="15">
        <f t="shared" si="219"/>
        <v>2018</v>
      </c>
      <c r="F732" s="235">
        <f t="shared" ref="F732:G732" si="275">F252*0.99</f>
        <v>20.455096558575288</v>
      </c>
      <c r="G732" s="235">
        <f t="shared" si="275"/>
        <v>8.7900423612424206</v>
      </c>
      <c r="H732" s="15" t="str">
        <f t="shared" si="221"/>
        <v>RHBDMb70</v>
      </c>
      <c r="I732" s="233" t="s">
        <v>96</v>
      </c>
      <c r="J732" s="234" t="s">
        <v>97</v>
      </c>
    </row>
    <row r="733" spans="3:10" x14ac:dyDescent="0.3">
      <c r="C733" s="15" t="s">
        <v>94</v>
      </c>
      <c r="D733" s="232" t="s">
        <v>95</v>
      </c>
      <c r="E733" s="15">
        <f t="shared" si="219"/>
        <v>2019</v>
      </c>
      <c r="F733" s="235">
        <f t="shared" ref="F733:G733" si="276">F253*0.99</f>
        <v>20.402968381820507</v>
      </c>
      <c r="G733" s="235">
        <f t="shared" si="276"/>
        <v>8.7675037910853888</v>
      </c>
      <c r="H733" s="15" t="str">
        <f t="shared" si="221"/>
        <v>RHBDMb70</v>
      </c>
      <c r="I733" s="233" t="s">
        <v>96</v>
      </c>
      <c r="J733" s="234" t="s">
        <v>97</v>
      </c>
    </row>
    <row r="734" spans="3:10" x14ac:dyDescent="0.3">
      <c r="C734" s="15" t="s">
        <v>94</v>
      </c>
      <c r="D734" s="232" t="s">
        <v>95</v>
      </c>
      <c r="E734" s="15">
        <f t="shared" si="219"/>
        <v>2020</v>
      </c>
      <c r="F734" s="235">
        <f t="shared" ref="F734:G734" si="277">F254*0.99</f>
        <v>20.350840205065726</v>
      </c>
      <c r="G734" s="235">
        <f t="shared" si="277"/>
        <v>8.7449652209283588</v>
      </c>
      <c r="H734" s="15" t="str">
        <f t="shared" si="221"/>
        <v>RHBDMb70</v>
      </c>
      <c r="I734" s="233" t="s">
        <v>96</v>
      </c>
      <c r="J734" s="234" t="s">
        <v>97</v>
      </c>
    </row>
    <row r="735" spans="3:10" x14ac:dyDescent="0.3">
      <c r="C735" s="15" t="s">
        <v>94</v>
      </c>
      <c r="D735" s="232" t="s">
        <v>95</v>
      </c>
      <c r="E735" s="15">
        <f t="shared" si="219"/>
        <v>2021</v>
      </c>
      <c r="F735" s="235">
        <f t="shared" ref="F735:G735" si="278">F255*0.99</f>
        <v>20.298712028310945</v>
      </c>
      <c r="G735" s="235">
        <f t="shared" si="278"/>
        <v>8.7224266507713271</v>
      </c>
      <c r="H735" s="15" t="str">
        <f t="shared" si="221"/>
        <v>RHBDMb70</v>
      </c>
      <c r="I735" s="233" t="s">
        <v>96</v>
      </c>
      <c r="J735" s="234" t="s">
        <v>97</v>
      </c>
    </row>
    <row r="736" spans="3:10" x14ac:dyDescent="0.3">
      <c r="C736" s="15" t="s">
        <v>94</v>
      </c>
      <c r="D736" s="232" t="s">
        <v>95</v>
      </c>
      <c r="E736" s="15">
        <f t="shared" si="219"/>
        <v>2022</v>
      </c>
      <c r="F736" s="235">
        <f t="shared" ref="F736:G736" si="279">F256*0.99</f>
        <v>20.246583851556167</v>
      </c>
      <c r="G736" s="235">
        <f t="shared" si="279"/>
        <v>8.6998880806142953</v>
      </c>
      <c r="H736" s="15" t="str">
        <f t="shared" si="221"/>
        <v>RHBDMb70</v>
      </c>
      <c r="I736" s="233" t="s">
        <v>96</v>
      </c>
      <c r="J736" s="234" t="s">
        <v>97</v>
      </c>
    </row>
    <row r="737" spans="3:10" x14ac:dyDescent="0.3">
      <c r="C737" s="15" t="s">
        <v>94</v>
      </c>
      <c r="D737" s="232" t="s">
        <v>95</v>
      </c>
      <c r="E737" s="15">
        <f t="shared" si="219"/>
        <v>2023</v>
      </c>
      <c r="F737" s="235">
        <f t="shared" ref="F737:G737" si="280">F257*0.99</f>
        <v>20.194455674801386</v>
      </c>
      <c r="G737" s="235">
        <f t="shared" si="280"/>
        <v>8.6773495104572653</v>
      </c>
      <c r="H737" s="15" t="str">
        <f t="shared" si="221"/>
        <v>RHBDMb70</v>
      </c>
      <c r="I737" s="233" t="s">
        <v>96</v>
      </c>
      <c r="J737" s="234" t="s">
        <v>97</v>
      </c>
    </row>
    <row r="738" spans="3:10" x14ac:dyDescent="0.3">
      <c r="C738" s="15" t="s">
        <v>94</v>
      </c>
      <c r="D738" s="232" t="s">
        <v>95</v>
      </c>
      <c r="E738" s="15">
        <f t="shared" si="219"/>
        <v>2024</v>
      </c>
      <c r="F738" s="235">
        <f t="shared" ref="F738:G738" si="281">F258*0.99</f>
        <v>20.142327498046605</v>
      </c>
      <c r="G738" s="235">
        <f t="shared" si="281"/>
        <v>8.6548109403002336</v>
      </c>
      <c r="H738" s="15" t="str">
        <f t="shared" si="221"/>
        <v>RHBDMb70</v>
      </c>
      <c r="I738" s="233" t="s">
        <v>96</v>
      </c>
      <c r="J738" s="234" t="s">
        <v>97</v>
      </c>
    </row>
    <row r="739" spans="3:10" x14ac:dyDescent="0.3">
      <c r="C739" s="15" t="s">
        <v>94</v>
      </c>
      <c r="D739" s="232" t="s">
        <v>95</v>
      </c>
      <c r="E739" s="15">
        <f t="shared" si="219"/>
        <v>2025</v>
      </c>
      <c r="F739" s="235">
        <f t="shared" ref="F739:G739" si="282">F259*0.99</f>
        <v>20.090199321291824</v>
      </c>
      <c r="G739" s="235">
        <f t="shared" si="282"/>
        <v>8.6322723701432018</v>
      </c>
      <c r="H739" s="15" t="str">
        <f t="shared" si="221"/>
        <v>RHBDMb70</v>
      </c>
      <c r="I739" s="233" t="s">
        <v>96</v>
      </c>
      <c r="J739" s="234" t="s">
        <v>97</v>
      </c>
    </row>
    <row r="740" spans="3:10" x14ac:dyDescent="0.3">
      <c r="C740" s="15" t="s">
        <v>94</v>
      </c>
      <c r="D740" s="232" t="s">
        <v>95</v>
      </c>
      <c r="E740" s="15">
        <f t="shared" si="219"/>
        <v>2026</v>
      </c>
      <c r="F740" s="235">
        <f t="shared" ref="F740:G740" si="283">F260*0.99</f>
        <v>20.038071144537046</v>
      </c>
      <c r="G740" s="235">
        <f t="shared" si="283"/>
        <v>8.6097337999861718</v>
      </c>
      <c r="H740" s="15" t="str">
        <f t="shared" si="221"/>
        <v>RHBDMb70</v>
      </c>
      <c r="I740" s="233" t="s">
        <v>96</v>
      </c>
      <c r="J740" s="234" t="s">
        <v>97</v>
      </c>
    </row>
    <row r="741" spans="3:10" x14ac:dyDescent="0.3">
      <c r="C741" s="15" t="s">
        <v>94</v>
      </c>
      <c r="D741" s="232" t="s">
        <v>95</v>
      </c>
      <c r="E741" s="15">
        <f t="shared" si="219"/>
        <v>2027</v>
      </c>
      <c r="F741" s="235">
        <f t="shared" ref="F741:G741" si="284">F261*0.99</f>
        <v>19.985942967782265</v>
      </c>
      <c r="G741" s="235">
        <f t="shared" si="284"/>
        <v>8.5871952298291401</v>
      </c>
      <c r="H741" s="15" t="str">
        <f t="shared" si="221"/>
        <v>RHBDMb70</v>
      </c>
      <c r="I741" s="233" t="s">
        <v>96</v>
      </c>
      <c r="J741" s="234" t="s">
        <v>97</v>
      </c>
    </row>
    <row r="742" spans="3:10" x14ac:dyDescent="0.3">
      <c r="C742" s="15" t="s">
        <v>94</v>
      </c>
      <c r="D742" s="232" t="s">
        <v>95</v>
      </c>
      <c r="E742" s="15">
        <f t="shared" ref="E742:E805" si="285">E262</f>
        <v>2028</v>
      </c>
      <c r="F742" s="235">
        <f t="shared" ref="F742:G742" si="286">F262*0.99</f>
        <v>19.933814791027483</v>
      </c>
      <c r="G742" s="235">
        <f t="shared" si="286"/>
        <v>8.5646566596721101</v>
      </c>
      <c r="H742" s="15" t="str">
        <f t="shared" ref="H742:H805" si="287">H262</f>
        <v>RHBDMb70</v>
      </c>
      <c r="I742" s="233" t="s">
        <v>96</v>
      </c>
      <c r="J742" s="234" t="s">
        <v>97</v>
      </c>
    </row>
    <row r="743" spans="3:10" x14ac:dyDescent="0.3">
      <c r="C743" s="15" t="s">
        <v>94</v>
      </c>
      <c r="D743" s="232" t="s">
        <v>95</v>
      </c>
      <c r="E743" s="15">
        <f t="shared" si="285"/>
        <v>2029</v>
      </c>
      <c r="F743" s="235">
        <f t="shared" ref="F743:G743" si="288">F263*0.99</f>
        <v>19.881686614272702</v>
      </c>
      <c r="G743" s="235">
        <f t="shared" si="288"/>
        <v>8.5421180895150783</v>
      </c>
      <c r="H743" s="15" t="str">
        <f t="shared" si="287"/>
        <v>RHBDMb70</v>
      </c>
      <c r="I743" s="233" t="s">
        <v>96</v>
      </c>
      <c r="J743" s="234" t="s">
        <v>97</v>
      </c>
    </row>
    <row r="744" spans="3:10" x14ac:dyDescent="0.3">
      <c r="C744" s="15" t="s">
        <v>94</v>
      </c>
      <c r="D744" s="232" t="s">
        <v>95</v>
      </c>
      <c r="E744" s="15">
        <f t="shared" si="285"/>
        <v>2030</v>
      </c>
      <c r="F744" s="235">
        <f t="shared" ref="F744:G744" si="289">F264*0.99</f>
        <v>19.829558437517921</v>
      </c>
      <c r="G744" s="235">
        <f t="shared" si="289"/>
        <v>8.5195795193580466</v>
      </c>
      <c r="H744" s="15" t="str">
        <f t="shared" si="287"/>
        <v>RHBDMb70</v>
      </c>
      <c r="I744" s="233" t="s">
        <v>96</v>
      </c>
      <c r="J744" s="234" t="s">
        <v>97</v>
      </c>
    </row>
    <row r="745" spans="3:10" x14ac:dyDescent="0.3">
      <c r="C745" s="15" t="s">
        <v>94</v>
      </c>
      <c r="D745" s="232" t="s">
        <v>95</v>
      </c>
      <c r="E745" s="15">
        <f t="shared" si="285"/>
        <v>2031</v>
      </c>
      <c r="F745" s="235">
        <f t="shared" ref="F745:G745" si="290">F265*0.99</f>
        <v>19.777430260763143</v>
      </c>
      <c r="G745" s="235">
        <f t="shared" si="290"/>
        <v>8.4970409492010166</v>
      </c>
      <c r="H745" s="15" t="str">
        <f t="shared" si="287"/>
        <v>RHBDMb70</v>
      </c>
      <c r="I745" s="233" t="s">
        <v>96</v>
      </c>
      <c r="J745" s="234" t="s">
        <v>97</v>
      </c>
    </row>
    <row r="746" spans="3:10" x14ac:dyDescent="0.3">
      <c r="C746" s="15" t="s">
        <v>94</v>
      </c>
      <c r="D746" s="232" t="s">
        <v>95</v>
      </c>
      <c r="E746" s="15">
        <f t="shared" si="285"/>
        <v>2032</v>
      </c>
      <c r="F746" s="235">
        <f t="shared" ref="F746:G746" si="291">F266*0.99</f>
        <v>19.725302084008362</v>
      </c>
      <c r="G746" s="235">
        <f t="shared" si="291"/>
        <v>8.4745023790439848</v>
      </c>
      <c r="H746" s="15" t="str">
        <f t="shared" si="287"/>
        <v>RHBDMb70</v>
      </c>
      <c r="I746" s="233" t="s">
        <v>96</v>
      </c>
      <c r="J746" s="234" t="s">
        <v>97</v>
      </c>
    </row>
    <row r="747" spans="3:10" x14ac:dyDescent="0.3">
      <c r="C747" s="15" t="s">
        <v>94</v>
      </c>
      <c r="D747" s="232" t="s">
        <v>95</v>
      </c>
      <c r="E747" s="15">
        <f t="shared" si="285"/>
        <v>2033</v>
      </c>
      <c r="F747" s="235">
        <f t="shared" ref="F747:G747" si="292">F267*0.99</f>
        <v>19.673173907253581</v>
      </c>
      <c r="G747" s="235">
        <f t="shared" si="292"/>
        <v>8.4519638088869531</v>
      </c>
      <c r="H747" s="15" t="str">
        <f t="shared" si="287"/>
        <v>RHBDMb70</v>
      </c>
      <c r="I747" s="233" t="s">
        <v>96</v>
      </c>
      <c r="J747" s="234" t="s">
        <v>97</v>
      </c>
    </row>
    <row r="748" spans="3:10" x14ac:dyDescent="0.3">
      <c r="C748" s="15" t="s">
        <v>94</v>
      </c>
      <c r="D748" s="232" t="s">
        <v>95</v>
      </c>
      <c r="E748" s="15">
        <f t="shared" si="285"/>
        <v>2034</v>
      </c>
      <c r="F748" s="235">
        <f t="shared" ref="F748:G748" si="293">F268*0.99</f>
        <v>19.6210457304988</v>
      </c>
      <c r="G748" s="235">
        <f t="shared" si="293"/>
        <v>8.4294252387299231</v>
      </c>
      <c r="H748" s="15" t="str">
        <f t="shared" si="287"/>
        <v>RHBDMb70</v>
      </c>
      <c r="I748" s="233" t="s">
        <v>96</v>
      </c>
      <c r="J748" s="234" t="s">
        <v>97</v>
      </c>
    </row>
    <row r="749" spans="3:10" x14ac:dyDescent="0.3">
      <c r="C749" s="15" t="s">
        <v>94</v>
      </c>
      <c r="D749" s="232" t="s">
        <v>95</v>
      </c>
      <c r="E749" s="15">
        <f t="shared" si="285"/>
        <v>2035</v>
      </c>
      <c r="F749" s="235">
        <f t="shared" ref="F749:G749" si="294">F269*0.99</f>
        <v>19.568917553744022</v>
      </c>
      <c r="G749" s="235">
        <f t="shared" si="294"/>
        <v>8.4068866685728914</v>
      </c>
      <c r="H749" s="15" t="str">
        <f t="shared" si="287"/>
        <v>RHBDMb70</v>
      </c>
      <c r="I749" s="233" t="s">
        <v>96</v>
      </c>
      <c r="J749" s="234" t="s">
        <v>97</v>
      </c>
    </row>
    <row r="750" spans="3:10" x14ac:dyDescent="0.3">
      <c r="C750" s="15" t="s">
        <v>94</v>
      </c>
      <c r="D750" s="232" t="s">
        <v>95</v>
      </c>
      <c r="E750" s="15">
        <f t="shared" si="285"/>
        <v>2036</v>
      </c>
      <c r="F750" s="235">
        <f t="shared" ref="F750:G750" si="295">F270*0.99</f>
        <v>19.516789376989241</v>
      </c>
      <c r="G750" s="235">
        <f t="shared" si="295"/>
        <v>8.3843480984158596</v>
      </c>
      <c r="H750" s="15" t="str">
        <f t="shared" si="287"/>
        <v>RHBDMb70</v>
      </c>
      <c r="I750" s="233" t="s">
        <v>96</v>
      </c>
      <c r="J750" s="234" t="s">
        <v>97</v>
      </c>
    </row>
    <row r="751" spans="3:10" x14ac:dyDescent="0.3">
      <c r="C751" s="15" t="s">
        <v>94</v>
      </c>
      <c r="D751" s="232" t="s">
        <v>95</v>
      </c>
      <c r="E751" s="15">
        <f t="shared" si="285"/>
        <v>2037</v>
      </c>
      <c r="F751" s="235">
        <f t="shared" ref="F751:G751" si="296">F271*0.99</f>
        <v>19.46466120023446</v>
      </c>
      <c r="G751" s="235">
        <f t="shared" si="296"/>
        <v>8.3618095282588296</v>
      </c>
      <c r="H751" s="15" t="str">
        <f t="shared" si="287"/>
        <v>RHBDMb70</v>
      </c>
      <c r="I751" s="233" t="s">
        <v>96</v>
      </c>
      <c r="J751" s="234" t="s">
        <v>97</v>
      </c>
    </row>
    <row r="752" spans="3:10" x14ac:dyDescent="0.3">
      <c r="C752" s="15" t="s">
        <v>94</v>
      </c>
      <c r="D752" s="232" t="s">
        <v>95</v>
      </c>
      <c r="E752" s="15">
        <f t="shared" si="285"/>
        <v>2038</v>
      </c>
      <c r="F752" s="235">
        <f t="shared" ref="F752:G752" si="297">F272*0.99</f>
        <v>19.412533023479678</v>
      </c>
      <c r="G752" s="235">
        <f t="shared" si="297"/>
        <v>8.3392709581017979</v>
      </c>
      <c r="H752" s="15" t="str">
        <f t="shared" si="287"/>
        <v>RHBDMb70</v>
      </c>
      <c r="I752" s="233" t="s">
        <v>96</v>
      </c>
      <c r="J752" s="234" t="s">
        <v>97</v>
      </c>
    </row>
    <row r="753" spans="3:10" x14ac:dyDescent="0.3">
      <c r="C753" s="15" t="s">
        <v>94</v>
      </c>
      <c r="D753" s="232" t="s">
        <v>95</v>
      </c>
      <c r="E753" s="15">
        <f t="shared" si="285"/>
        <v>2039</v>
      </c>
      <c r="F753" s="235">
        <f t="shared" ref="F753:G753" si="298">F273*0.99</f>
        <v>19.360404846724897</v>
      </c>
      <c r="G753" s="235">
        <f t="shared" si="298"/>
        <v>8.3167323879447661</v>
      </c>
      <c r="H753" s="15" t="str">
        <f t="shared" si="287"/>
        <v>RHBDMb70</v>
      </c>
      <c r="I753" s="233" t="s">
        <v>96</v>
      </c>
      <c r="J753" s="234" t="s">
        <v>97</v>
      </c>
    </row>
    <row r="754" spans="3:10" x14ac:dyDescent="0.3">
      <c r="C754" s="15" t="s">
        <v>94</v>
      </c>
      <c r="D754" s="232" t="s">
        <v>95</v>
      </c>
      <c r="E754" s="15">
        <f t="shared" si="285"/>
        <v>2040</v>
      </c>
      <c r="F754" s="235">
        <f t="shared" ref="F754:G754" si="299">F274*0.99</f>
        <v>19.30827666997012</v>
      </c>
      <c r="G754" s="235">
        <f t="shared" si="299"/>
        <v>8.2941938177877361</v>
      </c>
      <c r="H754" s="15" t="str">
        <f t="shared" si="287"/>
        <v>RHBDMb70</v>
      </c>
      <c r="I754" s="233" t="s">
        <v>96</v>
      </c>
      <c r="J754" s="234" t="s">
        <v>97</v>
      </c>
    </row>
    <row r="755" spans="3:10" x14ac:dyDescent="0.3">
      <c r="C755" s="15" t="s">
        <v>94</v>
      </c>
      <c r="D755" s="232" t="s">
        <v>95</v>
      </c>
      <c r="E755" s="15">
        <f t="shared" si="285"/>
        <v>2041</v>
      </c>
      <c r="F755" s="235">
        <f t="shared" ref="F755:G755" si="300">F275*0.99</f>
        <v>19.256148493215338</v>
      </c>
      <c r="G755" s="235">
        <f t="shared" si="300"/>
        <v>8.2716552476307044</v>
      </c>
      <c r="H755" s="15" t="str">
        <f t="shared" si="287"/>
        <v>RHBDMb70</v>
      </c>
      <c r="I755" s="233" t="s">
        <v>96</v>
      </c>
      <c r="J755" s="234" t="s">
        <v>97</v>
      </c>
    </row>
    <row r="756" spans="3:10" x14ac:dyDescent="0.3">
      <c r="C756" s="15" t="s">
        <v>94</v>
      </c>
      <c r="D756" s="232" t="s">
        <v>95</v>
      </c>
      <c r="E756" s="15">
        <f t="shared" si="285"/>
        <v>2042</v>
      </c>
      <c r="F756" s="235">
        <f t="shared" ref="F756:G756" si="301">F276*0.99</f>
        <v>19.204020316460557</v>
      </c>
      <c r="G756" s="235">
        <f t="shared" si="301"/>
        <v>8.2491166774736744</v>
      </c>
      <c r="H756" s="15" t="str">
        <f t="shared" si="287"/>
        <v>RHBDMb70</v>
      </c>
      <c r="I756" s="233" t="s">
        <v>96</v>
      </c>
      <c r="J756" s="234" t="s">
        <v>97</v>
      </c>
    </row>
    <row r="757" spans="3:10" x14ac:dyDescent="0.3">
      <c r="C757" s="15" t="s">
        <v>94</v>
      </c>
      <c r="D757" s="232" t="s">
        <v>95</v>
      </c>
      <c r="E757" s="15">
        <f t="shared" si="285"/>
        <v>2043</v>
      </c>
      <c r="F757" s="235">
        <f t="shared" ref="F757:G757" si="302">F277*0.99</f>
        <v>19.151892139705776</v>
      </c>
      <c r="G757" s="235">
        <f t="shared" si="302"/>
        <v>8.2265781073166426</v>
      </c>
      <c r="H757" s="15" t="str">
        <f t="shared" si="287"/>
        <v>RHBDMb70</v>
      </c>
      <c r="I757" s="233" t="s">
        <v>96</v>
      </c>
      <c r="J757" s="234" t="s">
        <v>97</v>
      </c>
    </row>
    <row r="758" spans="3:10" x14ac:dyDescent="0.3">
      <c r="C758" s="15" t="s">
        <v>94</v>
      </c>
      <c r="D758" s="232" t="s">
        <v>95</v>
      </c>
      <c r="E758" s="15">
        <f t="shared" si="285"/>
        <v>2044</v>
      </c>
      <c r="F758" s="235">
        <f t="shared" ref="F758:G758" si="303">F278*0.99</f>
        <v>19.099763962950998</v>
      </c>
      <c r="G758" s="235">
        <f t="shared" si="303"/>
        <v>8.2040395371596109</v>
      </c>
      <c r="H758" s="15" t="str">
        <f t="shared" si="287"/>
        <v>RHBDMb70</v>
      </c>
      <c r="I758" s="233" t="s">
        <v>96</v>
      </c>
      <c r="J758" s="234" t="s">
        <v>97</v>
      </c>
    </row>
    <row r="759" spans="3:10" x14ac:dyDescent="0.3">
      <c r="C759" s="15" t="s">
        <v>94</v>
      </c>
      <c r="D759" s="232" t="s">
        <v>95</v>
      </c>
      <c r="E759" s="15">
        <f t="shared" si="285"/>
        <v>2045</v>
      </c>
      <c r="F759" s="235">
        <f t="shared" ref="F759:G759" si="304">F279*0.99</f>
        <v>19.047635786196217</v>
      </c>
      <c r="G759" s="235">
        <f t="shared" si="304"/>
        <v>8.1815009670025809</v>
      </c>
      <c r="H759" s="15" t="str">
        <f t="shared" si="287"/>
        <v>RHBDMb70</v>
      </c>
      <c r="I759" s="233" t="s">
        <v>96</v>
      </c>
      <c r="J759" s="234" t="s">
        <v>97</v>
      </c>
    </row>
    <row r="760" spans="3:10" x14ac:dyDescent="0.3">
      <c r="C760" s="15" t="s">
        <v>94</v>
      </c>
      <c r="D760" s="232" t="s">
        <v>95</v>
      </c>
      <c r="E760" s="15">
        <f t="shared" si="285"/>
        <v>2046</v>
      </c>
      <c r="F760" s="235">
        <f t="shared" ref="F760:G760" si="305">F280*0.99</f>
        <v>18.995507609441436</v>
      </c>
      <c r="G760" s="235">
        <f t="shared" si="305"/>
        <v>8.1589623968455491</v>
      </c>
      <c r="H760" s="15" t="str">
        <f t="shared" si="287"/>
        <v>RHBDMb70</v>
      </c>
      <c r="I760" s="233" t="s">
        <v>96</v>
      </c>
      <c r="J760" s="234" t="s">
        <v>97</v>
      </c>
    </row>
    <row r="761" spans="3:10" x14ac:dyDescent="0.3">
      <c r="C761" s="15" t="s">
        <v>94</v>
      </c>
      <c r="D761" s="232" t="s">
        <v>95</v>
      </c>
      <c r="E761" s="15">
        <f t="shared" si="285"/>
        <v>2047</v>
      </c>
      <c r="F761" s="235">
        <f t="shared" ref="F761:G761" si="306">F281*0.99</f>
        <v>18.943379432686655</v>
      </c>
      <c r="G761" s="235">
        <f t="shared" si="306"/>
        <v>8.1364238266885174</v>
      </c>
      <c r="H761" s="15" t="str">
        <f t="shared" si="287"/>
        <v>RHBDMb70</v>
      </c>
      <c r="I761" s="233" t="s">
        <v>96</v>
      </c>
      <c r="J761" s="234" t="s">
        <v>97</v>
      </c>
    </row>
    <row r="762" spans="3:10" x14ac:dyDescent="0.3">
      <c r="C762" s="15" t="s">
        <v>94</v>
      </c>
      <c r="D762" s="232" t="s">
        <v>95</v>
      </c>
      <c r="E762" s="15">
        <f t="shared" si="285"/>
        <v>2048</v>
      </c>
      <c r="F762" s="235">
        <f t="shared" ref="F762:G762" si="307">F282*0.99</f>
        <v>18.891251255931873</v>
      </c>
      <c r="G762" s="235">
        <f t="shared" si="307"/>
        <v>8.1138852565314874</v>
      </c>
      <c r="H762" s="15" t="str">
        <f t="shared" si="287"/>
        <v>RHBDMb70</v>
      </c>
      <c r="I762" s="233" t="s">
        <v>96</v>
      </c>
      <c r="J762" s="234" t="s">
        <v>97</v>
      </c>
    </row>
    <row r="763" spans="3:10" x14ac:dyDescent="0.3">
      <c r="C763" s="15" t="s">
        <v>94</v>
      </c>
      <c r="D763" s="232" t="s">
        <v>95</v>
      </c>
      <c r="E763" s="15">
        <f t="shared" si="285"/>
        <v>2049</v>
      </c>
      <c r="F763" s="235">
        <f t="shared" ref="F763:G763" si="308">F283*0.99</f>
        <v>18.839123079177096</v>
      </c>
      <c r="G763" s="235">
        <f t="shared" si="308"/>
        <v>8.0913466863744556</v>
      </c>
      <c r="H763" s="15" t="str">
        <f t="shared" si="287"/>
        <v>RHBDMb70</v>
      </c>
      <c r="I763" s="233" t="s">
        <v>96</v>
      </c>
      <c r="J763" s="234" t="s">
        <v>97</v>
      </c>
    </row>
    <row r="764" spans="3:10" x14ac:dyDescent="0.3">
      <c r="C764" s="15" t="s">
        <v>94</v>
      </c>
      <c r="D764" s="232" t="s">
        <v>95</v>
      </c>
      <c r="E764" s="15">
        <f t="shared" si="285"/>
        <v>2050</v>
      </c>
      <c r="F764" s="235">
        <f t="shared" ref="F764:G764" si="309">F284*0.99</f>
        <v>18.786994902422315</v>
      </c>
      <c r="G764" s="235">
        <f t="shared" si="309"/>
        <v>8.0688081162174239</v>
      </c>
      <c r="H764" s="15" t="str">
        <f t="shared" si="287"/>
        <v>RHBDMb70</v>
      </c>
      <c r="I764" s="233" t="s">
        <v>96</v>
      </c>
      <c r="J764" s="234" t="s">
        <v>97</v>
      </c>
    </row>
    <row r="765" spans="3:10" x14ac:dyDescent="0.3">
      <c r="C765" s="15" t="s">
        <v>94</v>
      </c>
      <c r="D765" s="232" t="s">
        <v>95</v>
      </c>
      <c r="E765" s="15">
        <f t="shared" si="285"/>
        <v>2011</v>
      </c>
      <c r="F765" s="235">
        <f t="shared" ref="F765:G765" si="310">F285*0.99</f>
        <v>9.4979038218002962</v>
      </c>
      <c r="G765" s="235">
        <f t="shared" si="310"/>
        <v>4.1016530741000556</v>
      </c>
      <c r="H765" s="15" t="str">
        <f t="shared" si="287"/>
        <v>RHBDMa70</v>
      </c>
      <c r="I765" s="233" t="s">
        <v>96</v>
      </c>
      <c r="J765" s="234" t="s">
        <v>97</v>
      </c>
    </row>
    <row r="766" spans="3:10" x14ac:dyDescent="0.3">
      <c r="C766" s="15" t="s">
        <v>94</v>
      </c>
      <c r="D766" s="232" t="s">
        <v>95</v>
      </c>
      <c r="E766" s="15">
        <f t="shared" si="285"/>
        <v>2012</v>
      </c>
      <c r="F766" s="235">
        <f t="shared" ref="F766:G766" si="311">F286*0.99</f>
        <v>9.4760082832715398</v>
      </c>
      <c r="G766" s="235">
        <f t="shared" si="311"/>
        <v>4.0872468666145059</v>
      </c>
      <c r="H766" s="15" t="str">
        <f t="shared" si="287"/>
        <v>RHBDMa70</v>
      </c>
      <c r="I766" s="233" t="s">
        <v>96</v>
      </c>
      <c r="J766" s="234" t="s">
        <v>97</v>
      </c>
    </row>
    <row r="767" spans="3:10" x14ac:dyDescent="0.3">
      <c r="C767" s="15" t="s">
        <v>94</v>
      </c>
      <c r="D767" s="232" t="s">
        <v>95</v>
      </c>
      <c r="E767" s="15">
        <f t="shared" si="285"/>
        <v>2013</v>
      </c>
      <c r="F767" s="235">
        <f t="shared" ref="F767:G767" si="312">F287*0.99</f>
        <v>9.4541127447427833</v>
      </c>
      <c r="G767" s="235">
        <f t="shared" si="312"/>
        <v>4.072840659128957</v>
      </c>
      <c r="H767" s="15" t="str">
        <f t="shared" si="287"/>
        <v>RHBDMa70</v>
      </c>
      <c r="I767" s="233" t="s">
        <v>96</v>
      </c>
      <c r="J767" s="234" t="s">
        <v>97</v>
      </c>
    </row>
    <row r="768" spans="3:10" x14ac:dyDescent="0.3">
      <c r="C768" s="15" t="s">
        <v>94</v>
      </c>
      <c r="D768" s="232" t="s">
        <v>95</v>
      </c>
      <c r="E768" s="15">
        <f t="shared" si="285"/>
        <v>2014</v>
      </c>
      <c r="F768" s="235">
        <f t="shared" ref="F768:G768" si="313">F288*0.99</f>
        <v>9.4322172062140268</v>
      </c>
      <c r="G768" s="235">
        <f t="shared" si="313"/>
        <v>4.0584344516434072</v>
      </c>
      <c r="H768" s="15" t="str">
        <f t="shared" si="287"/>
        <v>RHBDMa70</v>
      </c>
      <c r="I768" s="233" t="s">
        <v>96</v>
      </c>
      <c r="J768" s="234" t="s">
        <v>97</v>
      </c>
    </row>
    <row r="769" spans="3:10" x14ac:dyDescent="0.3">
      <c r="C769" s="15" t="s">
        <v>94</v>
      </c>
      <c r="D769" s="232" t="s">
        <v>95</v>
      </c>
      <c r="E769" s="15">
        <f t="shared" si="285"/>
        <v>2015</v>
      </c>
      <c r="F769" s="235">
        <f t="shared" ref="F769:G769" si="314">F289*0.99</f>
        <v>9.4103216676852703</v>
      </c>
      <c r="G769" s="235">
        <f t="shared" si="314"/>
        <v>4.0440282441578583</v>
      </c>
      <c r="H769" s="15" t="str">
        <f t="shared" si="287"/>
        <v>RHBDMa70</v>
      </c>
      <c r="I769" s="233" t="s">
        <v>96</v>
      </c>
      <c r="J769" s="234" t="s">
        <v>97</v>
      </c>
    </row>
    <row r="770" spans="3:10" x14ac:dyDescent="0.3">
      <c r="C770" s="15" t="s">
        <v>94</v>
      </c>
      <c r="D770" s="232" t="s">
        <v>95</v>
      </c>
      <c r="E770" s="15">
        <f t="shared" si="285"/>
        <v>2016</v>
      </c>
      <c r="F770" s="235">
        <f t="shared" ref="F770:G770" si="315">F290*0.99</f>
        <v>9.3865221692844472</v>
      </c>
      <c r="G770" s="235">
        <f t="shared" si="315"/>
        <v>4.0337380959538942</v>
      </c>
      <c r="H770" s="15" t="str">
        <f t="shared" si="287"/>
        <v>RHBDMa70</v>
      </c>
      <c r="I770" s="233" t="s">
        <v>96</v>
      </c>
      <c r="J770" s="234" t="s">
        <v>97</v>
      </c>
    </row>
    <row r="771" spans="3:10" x14ac:dyDescent="0.3">
      <c r="C771" s="15" t="s">
        <v>94</v>
      </c>
      <c r="D771" s="232" t="s">
        <v>95</v>
      </c>
      <c r="E771" s="15">
        <f t="shared" si="285"/>
        <v>2017</v>
      </c>
      <c r="F771" s="235">
        <f t="shared" ref="F771:G771" si="316">F291*0.99</f>
        <v>9.3627226708836258</v>
      </c>
      <c r="G771" s="235">
        <f t="shared" si="316"/>
        <v>4.0234479477499292</v>
      </c>
      <c r="H771" s="15" t="str">
        <f t="shared" si="287"/>
        <v>RHBDMa70</v>
      </c>
      <c r="I771" s="233" t="s">
        <v>96</v>
      </c>
      <c r="J771" s="234" t="s">
        <v>97</v>
      </c>
    </row>
    <row r="772" spans="3:10" x14ac:dyDescent="0.3">
      <c r="C772" s="15" t="s">
        <v>94</v>
      </c>
      <c r="D772" s="232" t="s">
        <v>95</v>
      </c>
      <c r="E772" s="15">
        <f t="shared" si="285"/>
        <v>2018</v>
      </c>
      <c r="F772" s="235">
        <f t="shared" ref="F772:G772" si="317">F292*0.99</f>
        <v>9.3389231724828043</v>
      </c>
      <c r="G772" s="235">
        <f t="shared" si="317"/>
        <v>4.0131577995459651</v>
      </c>
      <c r="H772" s="15" t="str">
        <f t="shared" si="287"/>
        <v>RHBDMa70</v>
      </c>
      <c r="I772" s="233" t="s">
        <v>96</v>
      </c>
      <c r="J772" s="234" t="s">
        <v>97</v>
      </c>
    </row>
    <row r="773" spans="3:10" x14ac:dyDescent="0.3">
      <c r="C773" s="15" t="s">
        <v>94</v>
      </c>
      <c r="D773" s="232" t="s">
        <v>95</v>
      </c>
      <c r="E773" s="15">
        <f t="shared" si="285"/>
        <v>2019</v>
      </c>
      <c r="F773" s="235">
        <f t="shared" ref="F773:G773" si="318">F293*0.99</f>
        <v>9.3151236740819812</v>
      </c>
      <c r="G773" s="235">
        <f t="shared" si="318"/>
        <v>4.002867651342001</v>
      </c>
      <c r="H773" s="15" t="str">
        <f t="shared" si="287"/>
        <v>RHBDMa70</v>
      </c>
      <c r="I773" s="233" t="s">
        <v>96</v>
      </c>
      <c r="J773" s="234" t="s">
        <v>97</v>
      </c>
    </row>
    <row r="774" spans="3:10" x14ac:dyDescent="0.3">
      <c r="C774" s="15" t="s">
        <v>94</v>
      </c>
      <c r="D774" s="232" t="s">
        <v>95</v>
      </c>
      <c r="E774" s="15">
        <f t="shared" si="285"/>
        <v>2020</v>
      </c>
      <c r="F774" s="235">
        <f t="shared" ref="F774:G774" si="319">F294*0.99</f>
        <v>9.2913241756811598</v>
      </c>
      <c r="G774" s="235">
        <f t="shared" si="319"/>
        <v>3.9925775031380364</v>
      </c>
      <c r="H774" s="15" t="str">
        <f t="shared" si="287"/>
        <v>RHBDMa70</v>
      </c>
      <c r="I774" s="233" t="s">
        <v>96</v>
      </c>
      <c r="J774" s="234" t="s">
        <v>97</v>
      </c>
    </row>
    <row r="775" spans="3:10" x14ac:dyDescent="0.3">
      <c r="C775" s="15" t="s">
        <v>94</v>
      </c>
      <c r="D775" s="232" t="s">
        <v>95</v>
      </c>
      <c r="E775" s="15">
        <f t="shared" si="285"/>
        <v>2021</v>
      </c>
      <c r="F775" s="235">
        <f t="shared" ref="F775:G775" si="320">F295*0.99</f>
        <v>9.2675246772803384</v>
      </c>
      <c r="G775" s="235">
        <f t="shared" si="320"/>
        <v>3.9822873549340723</v>
      </c>
      <c r="H775" s="15" t="str">
        <f t="shared" si="287"/>
        <v>RHBDMa70</v>
      </c>
      <c r="I775" s="233" t="s">
        <v>96</v>
      </c>
      <c r="J775" s="234" t="s">
        <v>97</v>
      </c>
    </row>
    <row r="776" spans="3:10" x14ac:dyDescent="0.3">
      <c r="C776" s="15" t="s">
        <v>94</v>
      </c>
      <c r="D776" s="232" t="s">
        <v>95</v>
      </c>
      <c r="E776" s="15">
        <f t="shared" si="285"/>
        <v>2022</v>
      </c>
      <c r="F776" s="235">
        <f t="shared" ref="F776:G776" si="321">F296*0.99</f>
        <v>9.2437251788795152</v>
      </c>
      <c r="G776" s="235">
        <f t="shared" si="321"/>
        <v>3.9719972067301077</v>
      </c>
      <c r="H776" s="15" t="str">
        <f t="shared" si="287"/>
        <v>RHBDMa70</v>
      </c>
      <c r="I776" s="233" t="s">
        <v>96</v>
      </c>
      <c r="J776" s="234" t="s">
        <v>97</v>
      </c>
    </row>
    <row r="777" spans="3:10" x14ac:dyDescent="0.3">
      <c r="C777" s="15" t="s">
        <v>94</v>
      </c>
      <c r="D777" s="232" t="s">
        <v>95</v>
      </c>
      <c r="E777" s="15">
        <f t="shared" si="285"/>
        <v>2023</v>
      </c>
      <c r="F777" s="235">
        <f t="shared" ref="F777:G777" si="322">F297*0.99</f>
        <v>9.2199256804786938</v>
      </c>
      <c r="G777" s="235">
        <f t="shared" si="322"/>
        <v>3.9617070585261436</v>
      </c>
      <c r="H777" s="15" t="str">
        <f t="shared" si="287"/>
        <v>RHBDMa70</v>
      </c>
      <c r="I777" s="233" t="s">
        <v>96</v>
      </c>
      <c r="J777" s="234" t="s">
        <v>97</v>
      </c>
    </row>
    <row r="778" spans="3:10" x14ac:dyDescent="0.3">
      <c r="C778" s="15" t="s">
        <v>94</v>
      </c>
      <c r="D778" s="232" t="s">
        <v>95</v>
      </c>
      <c r="E778" s="15">
        <f t="shared" si="285"/>
        <v>2024</v>
      </c>
      <c r="F778" s="235">
        <f t="shared" ref="F778:G778" si="323">F298*0.99</f>
        <v>9.1961261820778724</v>
      </c>
      <c r="G778" s="235">
        <f t="shared" si="323"/>
        <v>3.9514169103221795</v>
      </c>
      <c r="H778" s="15" t="str">
        <f t="shared" si="287"/>
        <v>RHBDMa70</v>
      </c>
      <c r="I778" s="233" t="s">
        <v>96</v>
      </c>
      <c r="J778" s="234" t="s">
        <v>97</v>
      </c>
    </row>
    <row r="779" spans="3:10" x14ac:dyDescent="0.3">
      <c r="C779" s="15" t="s">
        <v>94</v>
      </c>
      <c r="D779" s="232" t="s">
        <v>95</v>
      </c>
      <c r="E779" s="15">
        <f t="shared" si="285"/>
        <v>2025</v>
      </c>
      <c r="F779" s="235">
        <f t="shared" ref="F779:G779" si="324">F299*0.99</f>
        <v>9.1723266836770492</v>
      </c>
      <c r="G779" s="235">
        <f t="shared" si="324"/>
        <v>3.9411267621182158</v>
      </c>
      <c r="H779" s="15" t="str">
        <f t="shared" si="287"/>
        <v>RHBDMa70</v>
      </c>
      <c r="I779" s="233" t="s">
        <v>96</v>
      </c>
      <c r="J779" s="234" t="s">
        <v>97</v>
      </c>
    </row>
    <row r="780" spans="3:10" x14ac:dyDescent="0.3">
      <c r="C780" s="15" t="s">
        <v>94</v>
      </c>
      <c r="D780" s="232" t="s">
        <v>95</v>
      </c>
      <c r="E780" s="15">
        <f t="shared" si="285"/>
        <v>2026</v>
      </c>
      <c r="F780" s="235">
        <f t="shared" ref="F780:G780" si="325">F300*0.99</f>
        <v>9.1485271852762278</v>
      </c>
      <c r="G780" s="235">
        <f t="shared" si="325"/>
        <v>3.9308366139142517</v>
      </c>
      <c r="H780" s="15" t="str">
        <f t="shared" si="287"/>
        <v>RHBDMa70</v>
      </c>
      <c r="I780" s="233" t="s">
        <v>96</v>
      </c>
      <c r="J780" s="234" t="s">
        <v>97</v>
      </c>
    </row>
    <row r="781" spans="3:10" x14ac:dyDescent="0.3">
      <c r="C781" s="15" t="s">
        <v>94</v>
      </c>
      <c r="D781" s="232" t="s">
        <v>95</v>
      </c>
      <c r="E781" s="15">
        <f t="shared" si="285"/>
        <v>2027</v>
      </c>
      <c r="F781" s="235">
        <f t="shared" ref="F781:G781" si="326">F301*0.99</f>
        <v>9.1247276868754064</v>
      </c>
      <c r="G781" s="235">
        <f t="shared" si="326"/>
        <v>3.920546465710288</v>
      </c>
      <c r="H781" s="15" t="str">
        <f t="shared" si="287"/>
        <v>RHBDMa70</v>
      </c>
      <c r="I781" s="233" t="s">
        <v>96</v>
      </c>
      <c r="J781" s="234" t="s">
        <v>97</v>
      </c>
    </row>
    <row r="782" spans="3:10" x14ac:dyDescent="0.3">
      <c r="C782" s="15" t="s">
        <v>94</v>
      </c>
      <c r="D782" s="232" t="s">
        <v>95</v>
      </c>
      <c r="E782" s="15">
        <f t="shared" si="285"/>
        <v>2028</v>
      </c>
      <c r="F782" s="235">
        <f t="shared" ref="F782:G782" si="327">F302*0.99</f>
        <v>9.1009281884745832</v>
      </c>
      <c r="G782" s="235">
        <f t="shared" si="327"/>
        <v>3.9102563175063239</v>
      </c>
      <c r="H782" s="15" t="str">
        <f t="shared" si="287"/>
        <v>RHBDMa70</v>
      </c>
      <c r="I782" s="233" t="s">
        <v>96</v>
      </c>
      <c r="J782" s="234" t="s">
        <v>97</v>
      </c>
    </row>
    <row r="783" spans="3:10" x14ac:dyDescent="0.3">
      <c r="C783" s="15" t="s">
        <v>94</v>
      </c>
      <c r="D783" s="232" t="s">
        <v>95</v>
      </c>
      <c r="E783" s="15">
        <f t="shared" si="285"/>
        <v>2029</v>
      </c>
      <c r="F783" s="235">
        <f t="shared" ref="F783:G783" si="328">F303*0.99</f>
        <v>9.0771286900737618</v>
      </c>
      <c r="G783" s="235">
        <f t="shared" si="328"/>
        <v>3.8999661693023602</v>
      </c>
      <c r="H783" s="15" t="str">
        <f t="shared" si="287"/>
        <v>RHBDMa70</v>
      </c>
      <c r="I783" s="233" t="s">
        <v>96</v>
      </c>
      <c r="J783" s="234" t="s">
        <v>97</v>
      </c>
    </row>
    <row r="784" spans="3:10" x14ac:dyDescent="0.3">
      <c r="C784" s="15" t="s">
        <v>94</v>
      </c>
      <c r="D784" s="232" t="s">
        <v>95</v>
      </c>
      <c r="E784" s="15">
        <f t="shared" si="285"/>
        <v>2030</v>
      </c>
      <c r="F784" s="235">
        <f t="shared" ref="F784:G784" si="329">F304*0.99</f>
        <v>9.0533291916729404</v>
      </c>
      <c r="G784" s="235">
        <f t="shared" si="329"/>
        <v>3.8896760210983965</v>
      </c>
      <c r="H784" s="15" t="str">
        <f t="shared" si="287"/>
        <v>RHBDMa70</v>
      </c>
      <c r="I784" s="233" t="s">
        <v>96</v>
      </c>
      <c r="J784" s="234" t="s">
        <v>97</v>
      </c>
    </row>
    <row r="785" spans="3:10" x14ac:dyDescent="0.3">
      <c r="C785" s="15" t="s">
        <v>94</v>
      </c>
      <c r="D785" s="232" t="s">
        <v>95</v>
      </c>
      <c r="E785" s="15">
        <f t="shared" si="285"/>
        <v>2031</v>
      </c>
      <c r="F785" s="235">
        <f t="shared" ref="F785:G785" si="330">F305*0.99</f>
        <v>9.0295296932721172</v>
      </c>
      <c r="G785" s="235">
        <f t="shared" si="330"/>
        <v>3.8793858728944324</v>
      </c>
      <c r="H785" s="15" t="str">
        <f t="shared" si="287"/>
        <v>RHBDMa70</v>
      </c>
      <c r="I785" s="233" t="s">
        <v>96</v>
      </c>
      <c r="J785" s="234" t="s">
        <v>97</v>
      </c>
    </row>
    <row r="786" spans="3:10" x14ac:dyDescent="0.3">
      <c r="C786" s="15" t="s">
        <v>94</v>
      </c>
      <c r="D786" s="232" t="s">
        <v>95</v>
      </c>
      <c r="E786" s="15">
        <f t="shared" si="285"/>
        <v>2032</v>
      </c>
      <c r="F786" s="235">
        <f t="shared" ref="F786:G786" si="331">F306*0.99</f>
        <v>9.0057301948712958</v>
      </c>
      <c r="G786" s="235">
        <f t="shared" si="331"/>
        <v>3.8690957246904687</v>
      </c>
      <c r="H786" s="15" t="str">
        <f t="shared" si="287"/>
        <v>RHBDMa70</v>
      </c>
      <c r="I786" s="233" t="s">
        <v>96</v>
      </c>
      <c r="J786" s="234" t="s">
        <v>97</v>
      </c>
    </row>
    <row r="787" spans="3:10" x14ac:dyDescent="0.3">
      <c r="C787" s="15" t="s">
        <v>94</v>
      </c>
      <c r="D787" s="232" t="s">
        <v>95</v>
      </c>
      <c r="E787" s="15">
        <f t="shared" si="285"/>
        <v>2033</v>
      </c>
      <c r="F787" s="235">
        <f t="shared" ref="F787:G787" si="332">F307*0.99</f>
        <v>8.9819306964704744</v>
      </c>
      <c r="G787" s="235">
        <f t="shared" si="332"/>
        <v>3.8588055764865046</v>
      </c>
      <c r="H787" s="15" t="str">
        <f t="shared" si="287"/>
        <v>RHBDMa70</v>
      </c>
      <c r="I787" s="233" t="s">
        <v>96</v>
      </c>
      <c r="J787" s="234" t="s">
        <v>97</v>
      </c>
    </row>
    <row r="788" spans="3:10" x14ac:dyDescent="0.3">
      <c r="C788" s="15" t="s">
        <v>94</v>
      </c>
      <c r="D788" s="232" t="s">
        <v>95</v>
      </c>
      <c r="E788" s="15">
        <f t="shared" si="285"/>
        <v>2034</v>
      </c>
      <c r="F788" s="235">
        <f t="shared" ref="F788:G788" si="333">F308*0.99</f>
        <v>8.9581311980696512</v>
      </c>
      <c r="G788" s="235">
        <f t="shared" si="333"/>
        <v>3.8485154282825409</v>
      </c>
      <c r="H788" s="15" t="str">
        <f t="shared" si="287"/>
        <v>RHBDMa70</v>
      </c>
      <c r="I788" s="233" t="s">
        <v>96</v>
      </c>
      <c r="J788" s="234" t="s">
        <v>97</v>
      </c>
    </row>
    <row r="789" spans="3:10" x14ac:dyDescent="0.3">
      <c r="C789" s="15" t="s">
        <v>94</v>
      </c>
      <c r="D789" s="232" t="s">
        <v>95</v>
      </c>
      <c r="E789" s="15">
        <f t="shared" si="285"/>
        <v>2035</v>
      </c>
      <c r="F789" s="235">
        <f t="shared" ref="F789:G789" si="334">F309*0.99</f>
        <v>8.9343316996688298</v>
      </c>
      <c r="G789" s="235">
        <f t="shared" si="334"/>
        <v>3.8382252800785768</v>
      </c>
      <c r="H789" s="15" t="str">
        <f t="shared" si="287"/>
        <v>RHBDMa70</v>
      </c>
      <c r="I789" s="233" t="s">
        <v>96</v>
      </c>
      <c r="J789" s="234" t="s">
        <v>97</v>
      </c>
    </row>
    <row r="790" spans="3:10" x14ac:dyDescent="0.3">
      <c r="C790" s="15" t="s">
        <v>94</v>
      </c>
      <c r="D790" s="232" t="s">
        <v>95</v>
      </c>
      <c r="E790" s="15">
        <f t="shared" si="285"/>
        <v>2036</v>
      </c>
      <c r="F790" s="235">
        <f t="shared" ref="F790:G790" si="335">F310*0.99</f>
        <v>8.9105322012680084</v>
      </c>
      <c r="G790" s="235">
        <f t="shared" si="335"/>
        <v>3.8279351318746131</v>
      </c>
      <c r="H790" s="15" t="str">
        <f t="shared" si="287"/>
        <v>RHBDMa70</v>
      </c>
      <c r="I790" s="233" t="s">
        <v>96</v>
      </c>
      <c r="J790" s="234" t="s">
        <v>97</v>
      </c>
    </row>
    <row r="791" spans="3:10" x14ac:dyDescent="0.3">
      <c r="C791" s="15" t="s">
        <v>94</v>
      </c>
      <c r="D791" s="232" t="s">
        <v>95</v>
      </c>
      <c r="E791" s="15">
        <f t="shared" si="285"/>
        <v>2037</v>
      </c>
      <c r="F791" s="235">
        <f t="shared" ref="F791:G791" si="336">F311*0.99</f>
        <v>8.8867327028671852</v>
      </c>
      <c r="G791" s="235">
        <f t="shared" si="336"/>
        <v>3.817644983670649</v>
      </c>
      <c r="H791" s="15" t="str">
        <f t="shared" si="287"/>
        <v>RHBDMa70</v>
      </c>
      <c r="I791" s="233" t="s">
        <v>96</v>
      </c>
      <c r="J791" s="234" t="s">
        <v>97</v>
      </c>
    </row>
    <row r="792" spans="3:10" x14ac:dyDescent="0.3">
      <c r="C792" s="15" t="s">
        <v>94</v>
      </c>
      <c r="D792" s="232" t="s">
        <v>95</v>
      </c>
      <c r="E792" s="15">
        <f t="shared" si="285"/>
        <v>2038</v>
      </c>
      <c r="F792" s="235">
        <f t="shared" ref="F792:G792" si="337">F312*0.99</f>
        <v>8.8629332044663638</v>
      </c>
      <c r="G792" s="235">
        <f t="shared" si="337"/>
        <v>3.8073548354666853</v>
      </c>
      <c r="H792" s="15" t="str">
        <f t="shared" si="287"/>
        <v>RHBDMa70</v>
      </c>
      <c r="I792" s="233" t="s">
        <v>96</v>
      </c>
      <c r="J792" s="234" t="s">
        <v>97</v>
      </c>
    </row>
    <row r="793" spans="3:10" x14ac:dyDescent="0.3">
      <c r="C793" s="15" t="s">
        <v>94</v>
      </c>
      <c r="D793" s="232" t="s">
        <v>95</v>
      </c>
      <c r="E793" s="15">
        <f t="shared" si="285"/>
        <v>2039</v>
      </c>
      <c r="F793" s="235">
        <f t="shared" ref="F793:G793" si="338">F313*0.99</f>
        <v>8.8391337060655424</v>
      </c>
      <c r="G793" s="235">
        <f t="shared" si="338"/>
        <v>3.7970646872627212</v>
      </c>
      <c r="H793" s="15" t="str">
        <f t="shared" si="287"/>
        <v>RHBDMa70</v>
      </c>
      <c r="I793" s="233" t="s">
        <v>96</v>
      </c>
      <c r="J793" s="234" t="s">
        <v>97</v>
      </c>
    </row>
    <row r="794" spans="3:10" x14ac:dyDescent="0.3">
      <c r="C794" s="15" t="s">
        <v>94</v>
      </c>
      <c r="D794" s="232" t="s">
        <v>95</v>
      </c>
      <c r="E794" s="15">
        <f t="shared" si="285"/>
        <v>2040</v>
      </c>
      <c r="F794" s="235">
        <f t="shared" ref="F794:G794" si="339">F314*0.99</f>
        <v>8.8153342076647192</v>
      </c>
      <c r="G794" s="235">
        <f t="shared" si="339"/>
        <v>3.7867745390587575</v>
      </c>
      <c r="H794" s="15" t="str">
        <f t="shared" si="287"/>
        <v>RHBDMa70</v>
      </c>
      <c r="I794" s="233" t="s">
        <v>96</v>
      </c>
      <c r="J794" s="234" t="s">
        <v>97</v>
      </c>
    </row>
    <row r="795" spans="3:10" x14ac:dyDescent="0.3">
      <c r="C795" s="15" t="s">
        <v>94</v>
      </c>
      <c r="D795" s="232" t="s">
        <v>95</v>
      </c>
      <c r="E795" s="15">
        <f t="shared" si="285"/>
        <v>2041</v>
      </c>
      <c r="F795" s="235">
        <f t="shared" ref="F795:G795" si="340">F315*0.99</f>
        <v>8.7915347092638978</v>
      </c>
      <c r="G795" s="235">
        <f t="shared" si="340"/>
        <v>3.7764843908547934</v>
      </c>
      <c r="H795" s="15" t="str">
        <f t="shared" si="287"/>
        <v>RHBDMa70</v>
      </c>
      <c r="I795" s="233" t="s">
        <v>96</v>
      </c>
      <c r="J795" s="234" t="s">
        <v>97</v>
      </c>
    </row>
    <row r="796" spans="3:10" x14ac:dyDescent="0.3">
      <c r="C796" s="15" t="s">
        <v>94</v>
      </c>
      <c r="D796" s="232" t="s">
        <v>95</v>
      </c>
      <c r="E796" s="15">
        <f t="shared" si="285"/>
        <v>2042</v>
      </c>
      <c r="F796" s="235">
        <f t="shared" ref="F796:G796" si="341">F316*0.99</f>
        <v>8.7677352108630764</v>
      </c>
      <c r="G796" s="235">
        <f t="shared" si="341"/>
        <v>3.7661942426508297</v>
      </c>
      <c r="H796" s="15" t="str">
        <f t="shared" si="287"/>
        <v>RHBDMa70</v>
      </c>
      <c r="I796" s="233" t="s">
        <v>96</v>
      </c>
      <c r="J796" s="234" t="s">
        <v>97</v>
      </c>
    </row>
    <row r="797" spans="3:10" x14ac:dyDescent="0.3">
      <c r="C797" s="15" t="s">
        <v>94</v>
      </c>
      <c r="D797" s="232" t="s">
        <v>95</v>
      </c>
      <c r="E797" s="15">
        <f t="shared" si="285"/>
        <v>2043</v>
      </c>
      <c r="F797" s="235">
        <f t="shared" ref="F797:G797" si="342">F317*0.99</f>
        <v>8.7439357124622532</v>
      </c>
      <c r="G797" s="235">
        <f t="shared" si="342"/>
        <v>3.7559040944468656</v>
      </c>
      <c r="H797" s="15" t="str">
        <f t="shared" si="287"/>
        <v>RHBDMa70</v>
      </c>
      <c r="I797" s="233" t="s">
        <v>96</v>
      </c>
      <c r="J797" s="234" t="s">
        <v>97</v>
      </c>
    </row>
    <row r="798" spans="3:10" x14ac:dyDescent="0.3">
      <c r="C798" s="15" t="s">
        <v>94</v>
      </c>
      <c r="D798" s="232" t="s">
        <v>95</v>
      </c>
      <c r="E798" s="15">
        <f t="shared" si="285"/>
        <v>2044</v>
      </c>
      <c r="F798" s="235">
        <f t="shared" ref="F798:G798" si="343">F318*0.99</f>
        <v>8.7201362140614318</v>
      </c>
      <c r="G798" s="235">
        <f t="shared" si="343"/>
        <v>3.7456139462429019</v>
      </c>
      <c r="H798" s="15" t="str">
        <f t="shared" si="287"/>
        <v>RHBDMa70</v>
      </c>
      <c r="I798" s="233" t="s">
        <v>96</v>
      </c>
      <c r="J798" s="234" t="s">
        <v>97</v>
      </c>
    </row>
    <row r="799" spans="3:10" x14ac:dyDescent="0.3">
      <c r="C799" s="15" t="s">
        <v>94</v>
      </c>
      <c r="D799" s="232" t="s">
        <v>95</v>
      </c>
      <c r="E799" s="15">
        <f t="shared" si="285"/>
        <v>2045</v>
      </c>
      <c r="F799" s="235">
        <f t="shared" ref="F799:G799" si="344">F319*0.99</f>
        <v>8.6963367156606104</v>
      </c>
      <c r="G799" s="235">
        <f t="shared" si="344"/>
        <v>3.7353237980389378</v>
      </c>
      <c r="H799" s="15" t="str">
        <f t="shared" si="287"/>
        <v>RHBDMa70</v>
      </c>
      <c r="I799" s="233" t="s">
        <v>96</v>
      </c>
      <c r="J799" s="234" t="s">
        <v>97</v>
      </c>
    </row>
    <row r="800" spans="3:10" x14ac:dyDescent="0.3">
      <c r="C800" s="15" t="s">
        <v>94</v>
      </c>
      <c r="D800" s="232" t="s">
        <v>95</v>
      </c>
      <c r="E800" s="15">
        <f t="shared" si="285"/>
        <v>2046</v>
      </c>
      <c r="F800" s="235">
        <f t="shared" ref="F800:G800" si="345">F320*0.99</f>
        <v>8.6725372172597872</v>
      </c>
      <c r="G800" s="235">
        <f t="shared" si="345"/>
        <v>3.7250336498349741</v>
      </c>
      <c r="H800" s="15" t="str">
        <f t="shared" si="287"/>
        <v>RHBDMa70</v>
      </c>
      <c r="I800" s="233" t="s">
        <v>96</v>
      </c>
      <c r="J800" s="234" t="s">
        <v>97</v>
      </c>
    </row>
    <row r="801" spans="3:10" x14ac:dyDescent="0.3">
      <c r="C801" s="15" t="s">
        <v>94</v>
      </c>
      <c r="D801" s="232" t="s">
        <v>95</v>
      </c>
      <c r="E801" s="15">
        <f t="shared" si="285"/>
        <v>2047</v>
      </c>
      <c r="F801" s="235">
        <f t="shared" ref="F801:G801" si="346">F321*0.99</f>
        <v>8.6487377188589658</v>
      </c>
      <c r="G801" s="235">
        <f t="shared" si="346"/>
        <v>3.7147435016310104</v>
      </c>
      <c r="H801" s="15" t="str">
        <f t="shared" si="287"/>
        <v>RHBDMa70</v>
      </c>
      <c r="I801" s="233" t="s">
        <v>96</v>
      </c>
      <c r="J801" s="234" t="s">
        <v>97</v>
      </c>
    </row>
    <row r="802" spans="3:10" x14ac:dyDescent="0.3">
      <c r="C802" s="15" t="s">
        <v>94</v>
      </c>
      <c r="D802" s="232" t="s">
        <v>95</v>
      </c>
      <c r="E802" s="15">
        <f t="shared" si="285"/>
        <v>2048</v>
      </c>
      <c r="F802" s="235">
        <f t="shared" ref="F802:G802" si="347">F322*0.99</f>
        <v>8.6249382204581444</v>
      </c>
      <c r="G802" s="235">
        <f t="shared" si="347"/>
        <v>3.7044533534270463</v>
      </c>
      <c r="H802" s="15" t="str">
        <f t="shared" si="287"/>
        <v>RHBDMa70</v>
      </c>
      <c r="I802" s="233" t="s">
        <v>96</v>
      </c>
      <c r="J802" s="234" t="s">
        <v>97</v>
      </c>
    </row>
    <row r="803" spans="3:10" x14ac:dyDescent="0.3">
      <c r="C803" s="15" t="s">
        <v>94</v>
      </c>
      <c r="D803" s="232" t="s">
        <v>95</v>
      </c>
      <c r="E803" s="15">
        <f t="shared" si="285"/>
        <v>2049</v>
      </c>
      <c r="F803" s="235">
        <f t="shared" ref="F803:G803" si="348">F323*0.99</f>
        <v>8.6011387220573212</v>
      </c>
      <c r="G803" s="235">
        <f t="shared" si="348"/>
        <v>3.6941632052230826</v>
      </c>
      <c r="H803" s="15" t="str">
        <f t="shared" si="287"/>
        <v>RHBDMa70</v>
      </c>
      <c r="I803" s="233" t="s">
        <v>96</v>
      </c>
      <c r="J803" s="234" t="s">
        <v>97</v>
      </c>
    </row>
    <row r="804" spans="3:10" x14ac:dyDescent="0.3">
      <c r="C804" s="15" t="s">
        <v>94</v>
      </c>
      <c r="D804" s="232" t="s">
        <v>95</v>
      </c>
      <c r="E804" s="15">
        <f t="shared" si="285"/>
        <v>2050</v>
      </c>
      <c r="F804" s="235">
        <f t="shared" ref="F804:G804" si="349">F324*0.99</f>
        <v>8.5773392236564998</v>
      </c>
      <c r="G804" s="235">
        <f t="shared" si="349"/>
        <v>3.6838730570191185</v>
      </c>
      <c r="H804" s="15" t="str">
        <f t="shared" si="287"/>
        <v>RHBDMa70</v>
      </c>
      <c r="I804" s="233" t="s">
        <v>96</v>
      </c>
      <c r="J804" s="234" t="s">
        <v>97</v>
      </c>
    </row>
    <row r="805" spans="3:10" x14ac:dyDescent="0.3">
      <c r="C805" s="15" t="s">
        <v>94</v>
      </c>
      <c r="D805" s="232" t="s">
        <v>95</v>
      </c>
      <c r="E805" s="15">
        <f t="shared" si="285"/>
        <v>2011</v>
      </c>
      <c r="F805" s="235">
        <f t="shared" ref="F805:G805" si="350">F325*0.99</f>
        <v>41.477412435741648</v>
      </c>
      <c r="G805" s="235">
        <f t="shared" si="350"/>
        <v>17.911947669157254</v>
      </c>
      <c r="H805" s="15" t="str">
        <f t="shared" si="287"/>
        <v>RHBCMb70</v>
      </c>
      <c r="I805" s="233" t="s">
        <v>96</v>
      </c>
      <c r="J805" s="234" t="s">
        <v>97</v>
      </c>
    </row>
    <row r="806" spans="3:10" x14ac:dyDescent="0.3">
      <c r="C806" s="15" t="s">
        <v>94</v>
      </c>
      <c r="D806" s="232" t="s">
        <v>95</v>
      </c>
      <c r="E806" s="15">
        <f t="shared" ref="E806:E869" si="351">E326</f>
        <v>2012</v>
      </c>
      <c r="F806" s="235">
        <f t="shared" ref="F806:G806" si="352">F326*0.99</f>
        <v>41.381794465808596</v>
      </c>
      <c r="G806" s="235">
        <f t="shared" si="352"/>
        <v>17.849035660284148</v>
      </c>
      <c r="H806" s="15" t="str">
        <f t="shared" ref="H806:H869" si="353">H326</f>
        <v>RHBCMb70</v>
      </c>
      <c r="I806" s="233" t="s">
        <v>96</v>
      </c>
      <c r="J806" s="234" t="s">
        <v>97</v>
      </c>
    </row>
    <row r="807" spans="3:10" x14ac:dyDescent="0.3">
      <c r="C807" s="15" t="s">
        <v>94</v>
      </c>
      <c r="D807" s="232" t="s">
        <v>95</v>
      </c>
      <c r="E807" s="15">
        <f t="shared" si="351"/>
        <v>2013</v>
      </c>
      <c r="F807" s="235">
        <f t="shared" ref="F807:G807" si="354">F327*0.99</f>
        <v>41.286176495875537</v>
      </c>
      <c r="G807" s="235">
        <f t="shared" si="354"/>
        <v>17.786123651411039</v>
      </c>
      <c r="H807" s="15" t="str">
        <f t="shared" si="353"/>
        <v>RHBCMb70</v>
      </c>
      <c r="I807" s="233" t="s">
        <v>96</v>
      </c>
      <c r="J807" s="234" t="s">
        <v>97</v>
      </c>
    </row>
    <row r="808" spans="3:10" x14ac:dyDescent="0.3">
      <c r="C808" s="15" t="s">
        <v>94</v>
      </c>
      <c r="D808" s="232" t="s">
        <v>95</v>
      </c>
      <c r="E808" s="15">
        <f t="shared" si="351"/>
        <v>2014</v>
      </c>
      <c r="F808" s="235">
        <f t="shared" ref="F808:G808" si="355">F328*0.99</f>
        <v>41.190558525942485</v>
      </c>
      <c r="G808" s="235">
        <f t="shared" si="355"/>
        <v>17.723211642537933</v>
      </c>
      <c r="H808" s="15" t="str">
        <f t="shared" si="353"/>
        <v>RHBCMb70</v>
      </c>
      <c r="I808" s="233" t="s">
        <v>96</v>
      </c>
      <c r="J808" s="234" t="s">
        <v>97</v>
      </c>
    </row>
    <row r="809" spans="3:10" x14ac:dyDescent="0.3">
      <c r="C809" s="15" t="s">
        <v>94</v>
      </c>
      <c r="D809" s="232" t="s">
        <v>95</v>
      </c>
      <c r="E809" s="15">
        <f t="shared" si="351"/>
        <v>2015</v>
      </c>
      <c r="F809" s="235">
        <f t="shared" ref="F809:G809" si="356">F329*0.99</f>
        <v>41.094940556009433</v>
      </c>
      <c r="G809" s="235">
        <f t="shared" si="356"/>
        <v>17.660299633664824</v>
      </c>
      <c r="H809" s="15" t="str">
        <f t="shared" si="353"/>
        <v>RHBCMb70</v>
      </c>
      <c r="I809" s="233" t="s">
        <v>96</v>
      </c>
      <c r="J809" s="234" t="s">
        <v>97</v>
      </c>
    </row>
    <row r="810" spans="3:10" x14ac:dyDescent="0.3">
      <c r="C810" s="15" t="s">
        <v>94</v>
      </c>
      <c r="D810" s="232" t="s">
        <v>95</v>
      </c>
      <c r="E810" s="15">
        <f t="shared" si="351"/>
        <v>2016</v>
      </c>
      <c r="F810" s="235">
        <f t="shared" ref="F810:G810" si="357">F330*0.99</f>
        <v>40.991007979995246</v>
      </c>
      <c r="G810" s="235">
        <f t="shared" si="357"/>
        <v>17.615362484469749</v>
      </c>
      <c r="H810" s="15" t="str">
        <f t="shared" si="353"/>
        <v>RHBCMb70</v>
      </c>
      <c r="I810" s="233" t="s">
        <v>96</v>
      </c>
      <c r="J810" s="234" t="s">
        <v>97</v>
      </c>
    </row>
    <row r="811" spans="3:10" x14ac:dyDescent="0.3">
      <c r="C811" s="15" t="s">
        <v>94</v>
      </c>
      <c r="D811" s="232" t="s">
        <v>95</v>
      </c>
      <c r="E811" s="15">
        <f t="shared" si="351"/>
        <v>2017</v>
      </c>
      <c r="F811" s="235">
        <f t="shared" ref="F811:G811" si="358">F331*0.99</f>
        <v>40.887075403981058</v>
      </c>
      <c r="G811" s="235">
        <f t="shared" si="358"/>
        <v>17.570425335274674</v>
      </c>
      <c r="H811" s="15" t="str">
        <f t="shared" si="353"/>
        <v>RHBCMb70</v>
      </c>
      <c r="I811" s="233" t="s">
        <v>96</v>
      </c>
      <c r="J811" s="234" t="s">
        <v>97</v>
      </c>
    </row>
    <row r="812" spans="3:10" x14ac:dyDescent="0.3">
      <c r="C812" s="15" t="s">
        <v>94</v>
      </c>
      <c r="D812" s="232" t="s">
        <v>95</v>
      </c>
      <c r="E812" s="15">
        <f t="shared" si="351"/>
        <v>2018</v>
      </c>
      <c r="F812" s="235">
        <f t="shared" ref="F812:G812" si="359">F332*0.99</f>
        <v>40.783142827966877</v>
      </c>
      <c r="G812" s="235">
        <f t="shared" si="359"/>
        <v>17.525488186079599</v>
      </c>
      <c r="H812" s="15" t="str">
        <f t="shared" si="353"/>
        <v>RHBCMb70</v>
      </c>
      <c r="I812" s="233" t="s">
        <v>96</v>
      </c>
      <c r="J812" s="234" t="s">
        <v>97</v>
      </c>
    </row>
    <row r="813" spans="3:10" x14ac:dyDescent="0.3">
      <c r="C813" s="15" t="s">
        <v>94</v>
      </c>
      <c r="D813" s="232" t="s">
        <v>95</v>
      </c>
      <c r="E813" s="15">
        <f t="shared" si="351"/>
        <v>2019</v>
      </c>
      <c r="F813" s="235">
        <f t="shared" ref="F813:G813" si="360">F333*0.99</f>
        <v>40.679210251952689</v>
      </c>
      <c r="G813" s="235">
        <f t="shared" si="360"/>
        <v>17.480551036884524</v>
      </c>
      <c r="H813" s="15" t="str">
        <f t="shared" si="353"/>
        <v>RHBCMb70</v>
      </c>
      <c r="I813" s="233" t="s">
        <v>96</v>
      </c>
      <c r="J813" s="234" t="s">
        <v>97</v>
      </c>
    </row>
    <row r="814" spans="3:10" x14ac:dyDescent="0.3">
      <c r="C814" s="15" t="s">
        <v>94</v>
      </c>
      <c r="D814" s="232" t="s">
        <v>95</v>
      </c>
      <c r="E814" s="15">
        <f t="shared" si="351"/>
        <v>2020</v>
      </c>
      <c r="F814" s="235">
        <f t="shared" ref="F814:G814" si="361">F334*0.99</f>
        <v>40.575277675938501</v>
      </c>
      <c r="G814" s="235">
        <f t="shared" si="361"/>
        <v>17.435613887689453</v>
      </c>
      <c r="H814" s="15" t="str">
        <f t="shared" si="353"/>
        <v>RHBCMb70</v>
      </c>
      <c r="I814" s="233" t="s">
        <v>96</v>
      </c>
      <c r="J814" s="234" t="s">
        <v>97</v>
      </c>
    </row>
    <row r="815" spans="3:10" x14ac:dyDescent="0.3">
      <c r="C815" s="15" t="s">
        <v>94</v>
      </c>
      <c r="D815" s="232" t="s">
        <v>95</v>
      </c>
      <c r="E815" s="15">
        <f t="shared" si="351"/>
        <v>2021</v>
      </c>
      <c r="F815" s="235">
        <f t="shared" ref="F815:G815" si="362">F335*0.99</f>
        <v>40.471345099924321</v>
      </c>
      <c r="G815" s="235">
        <f t="shared" si="362"/>
        <v>17.390676738494378</v>
      </c>
      <c r="H815" s="15" t="str">
        <f t="shared" si="353"/>
        <v>RHBCMb70</v>
      </c>
      <c r="I815" s="233" t="s">
        <v>96</v>
      </c>
      <c r="J815" s="234" t="s">
        <v>97</v>
      </c>
    </row>
    <row r="816" spans="3:10" x14ac:dyDescent="0.3">
      <c r="C816" s="15" t="s">
        <v>94</v>
      </c>
      <c r="D816" s="232" t="s">
        <v>95</v>
      </c>
      <c r="E816" s="15">
        <f t="shared" si="351"/>
        <v>2022</v>
      </c>
      <c r="F816" s="235">
        <f t="shared" ref="F816:G816" si="363">F336*0.99</f>
        <v>40.367412523910133</v>
      </c>
      <c r="G816" s="235">
        <f t="shared" si="363"/>
        <v>17.345739589299303</v>
      </c>
      <c r="H816" s="15" t="str">
        <f t="shared" si="353"/>
        <v>RHBCMb70</v>
      </c>
      <c r="I816" s="233" t="s">
        <v>96</v>
      </c>
      <c r="J816" s="234" t="s">
        <v>97</v>
      </c>
    </row>
    <row r="817" spans="3:10" x14ac:dyDescent="0.3">
      <c r="C817" s="15" t="s">
        <v>94</v>
      </c>
      <c r="D817" s="232" t="s">
        <v>95</v>
      </c>
      <c r="E817" s="15">
        <f t="shared" si="351"/>
        <v>2023</v>
      </c>
      <c r="F817" s="235">
        <f t="shared" ref="F817:G817" si="364">F337*0.99</f>
        <v>40.263479947895945</v>
      </c>
      <c r="G817" s="235">
        <f t="shared" si="364"/>
        <v>17.300802440104228</v>
      </c>
      <c r="H817" s="15" t="str">
        <f t="shared" si="353"/>
        <v>RHBCMb70</v>
      </c>
      <c r="I817" s="233" t="s">
        <v>96</v>
      </c>
      <c r="J817" s="234" t="s">
        <v>97</v>
      </c>
    </row>
    <row r="818" spans="3:10" x14ac:dyDescent="0.3">
      <c r="C818" s="15" t="s">
        <v>94</v>
      </c>
      <c r="D818" s="232" t="s">
        <v>95</v>
      </c>
      <c r="E818" s="15">
        <f t="shared" si="351"/>
        <v>2024</v>
      </c>
      <c r="F818" s="235">
        <f t="shared" ref="F818:G818" si="365">F338*0.99</f>
        <v>40.159547371881764</v>
      </c>
      <c r="G818" s="235">
        <f t="shared" si="365"/>
        <v>17.255865290909153</v>
      </c>
      <c r="H818" s="15" t="str">
        <f t="shared" si="353"/>
        <v>RHBCMb70</v>
      </c>
      <c r="I818" s="233" t="s">
        <v>96</v>
      </c>
      <c r="J818" s="234" t="s">
        <v>97</v>
      </c>
    </row>
    <row r="819" spans="3:10" x14ac:dyDescent="0.3">
      <c r="C819" s="15" t="s">
        <v>94</v>
      </c>
      <c r="D819" s="232" t="s">
        <v>95</v>
      </c>
      <c r="E819" s="15">
        <f t="shared" si="351"/>
        <v>2025</v>
      </c>
      <c r="F819" s="235">
        <f t="shared" ref="F819:G819" si="366">F339*0.99</f>
        <v>40.055614795867577</v>
      </c>
      <c r="G819" s="235">
        <f t="shared" si="366"/>
        <v>17.210928141714078</v>
      </c>
      <c r="H819" s="15" t="str">
        <f t="shared" si="353"/>
        <v>RHBCMb70</v>
      </c>
      <c r="I819" s="233" t="s">
        <v>96</v>
      </c>
      <c r="J819" s="234" t="s">
        <v>97</v>
      </c>
    </row>
    <row r="820" spans="3:10" x14ac:dyDescent="0.3">
      <c r="C820" s="15" t="s">
        <v>94</v>
      </c>
      <c r="D820" s="232" t="s">
        <v>95</v>
      </c>
      <c r="E820" s="15">
        <f t="shared" si="351"/>
        <v>2026</v>
      </c>
      <c r="F820" s="235">
        <f t="shared" ref="F820:G820" si="367">F340*0.99</f>
        <v>39.951682219853389</v>
      </c>
      <c r="G820" s="235">
        <f t="shared" si="367"/>
        <v>17.165990992519003</v>
      </c>
      <c r="H820" s="15" t="str">
        <f t="shared" si="353"/>
        <v>RHBCMb70</v>
      </c>
      <c r="I820" s="233" t="s">
        <v>96</v>
      </c>
      <c r="J820" s="234" t="s">
        <v>97</v>
      </c>
    </row>
    <row r="821" spans="3:10" x14ac:dyDescent="0.3">
      <c r="C821" s="15" t="s">
        <v>94</v>
      </c>
      <c r="D821" s="232" t="s">
        <v>95</v>
      </c>
      <c r="E821" s="15">
        <f t="shared" si="351"/>
        <v>2027</v>
      </c>
      <c r="F821" s="235">
        <f t="shared" ref="F821:G821" si="368">F341*0.99</f>
        <v>39.847749643839201</v>
      </c>
      <c r="G821" s="235">
        <f t="shared" si="368"/>
        <v>17.121053843323928</v>
      </c>
      <c r="H821" s="15" t="str">
        <f t="shared" si="353"/>
        <v>RHBCMb70</v>
      </c>
      <c r="I821" s="233" t="s">
        <v>96</v>
      </c>
      <c r="J821" s="234" t="s">
        <v>97</v>
      </c>
    </row>
    <row r="822" spans="3:10" x14ac:dyDescent="0.3">
      <c r="C822" s="15" t="s">
        <v>94</v>
      </c>
      <c r="D822" s="232" t="s">
        <v>95</v>
      </c>
      <c r="E822" s="15">
        <f t="shared" si="351"/>
        <v>2028</v>
      </c>
      <c r="F822" s="235">
        <f t="shared" ref="F822:G822" si="369">F342*0.99</f>
        <v>39.74381706782502</v>
      </c>
      <c r="G822" s="235">
        <f t="shared" si="369"/>
        <v>17.076116694128853</v>
      </c>
      <c r="H822" s="15" t="str">
        <f t="shared" si="353"/>
        <v>RHBCMb70</v>
      </c>
      <c r="I822" s="233" t="s">
        <v>96</v>
      </c>
      <c r="J822" s="234" t="s">
        <v>97</v>
      </c>
    </row>
    <row r="823" spans="3:10" x14ac:dyDescent="0.3">
      <c r="C823" s="15" t="s">
        <v>94</v>
      </c>
      <c r="D823" s="232" t="s">
        <v>95</v>
      </c>
      <c r="E823" s="15">
        <f t="shared" si="351"/>
        <v>2029</v>
      </c>
      <c r="F823" s="235">
        <f t="shared" ref="F823:G823" si="370">F343*0.99</f>
        <v>39.639884491810832</v>
      </c>
      <c r="G823" s="235">
        <f t="shared" si="370"/>
        <v>17.031179544933778</v>
      </c>
      <c r="H823" s="15" t="str">
        <f t="shared" si="353"/>
        <v>RHBCMb70</v>
      </c>
      <c r="I823" s="233" t="s">
        <v>96</v>
      </c>
      <c r="J823" s="234" t="s">
        <v>97</v>
      </c>
    </row>
    <row r="824" spans="3:10" x14ac:dyDescent="0.3">
      <c r="C824" s="15" t="s">
        <v>94</v>
      </c>
      <c r="D824" s="232" t="s">
        <v>95</v>
      </c>
      <c r="E824" s="15">
        <f t="shared" si="351"/>
        <v>2030</v>
      </c>
      <c r="F824" s="235">
        <f t="shared" ref="F824:G824" si="371">F344*0.99</f>
        <v>39.535951915796645</v>
      </c>
      <c r="G824" s="235">
        <f t="shared" si="371"/>
        <v>16.986242395738703</v>
      </c>
      <c r="H824" s="15" t="str">
        <f t="shared" si="353"/>
        <v>RHBCMb70</v>
      </c>
      <c r="I824" s="233" t="s">
        <v>96</v>
      </c>
      <c r="J824" s="234" t="s">
        <v>97</v>
      </c>
    </row>
    <row r="825" spans="3:10" x14ac:dyDescent="0.3">
      <c r="C825" s="15" t="s">
        <v>94</v>
      </c>
      <c r="D825" s="232" t="s">
        <v>95</v>
      </c>
      <c r="E825" s="15">
        <f t="shared" si="351"/>
        <v>2031</v>
      </c>
      <c r="F825" s="235">
        <f t="shared" ref="F825:G825" si="372">F345*0.99</f>
        <v>39.432019339782464</v>
      </c>
      <c r="G825" s="235">
        <f t="shared" si="372"/>
        <v>16.941305246543628</v>
      </c>
      <c r="H825" s="15" t="str">
        <f t="shared" si="353"/>
        <v>RHBCMb70</v>
      </c>
      <c r="I825" s="233" t="s">
        <v>96</v>
      </c>
      <c r="J825" s="234" t="s">
        <v>97</v>
      </c>
    </row>
    <row r="826" spans="3:10" x14ac:dyDescent="0.3">
      <c r="C826" s="15" t="s">
        <v>94</v>
      </c>
      <c r="D826" s="232" t="s">
        <v>95</v>
      </c>
      <c r="E826" s="15">
        <f t="shared" si="351"/>
        <v>2032</v>
      </c>
      <c r="F826" s="235">
        <f t="shared" ref="F826:G826" si="373">F346*0.99</f>
        <v>39.328086763768276</v>
      </c>
      <c r="G826" s="235">
        <f t="shared" si="373"/>
        <v>16.896368097348557</v>
      </c>
      <c r="H826" s="15" t="str">
        <f t="shared" si="353"/>
        <v>RHBCMb70</v>
      </c>
      <c r="I826" s="233" t="s">
        <v>96</v>
      </c>
      <c r="J826" s="234" t="s">
        <v>97</v>
      </c>
    </row>
    <row r="827" spans="3:10" x14ac:dyDescent="0.3">
      <c r="C827" s="15" t="s">
        <v>94</v>
      </c>
      <c r="D827" s="232" t="s">
        <v>95</v>
      </c>
      <c r="E827" s="15">
        <f t="shared" si="351"/>
        <v>2033</v>
      </c>
      <c r="F827" s="235">
        <f t="shared" ref="F827:G827" si="374">F347*0.99</f>
        <v>39.224154187754088</v>
      </c>
      <c r="G827" s="235">
        <f t="shared" si="374"/>
        <v>16.851430948153482</v>
      </c>
      <c r="H827" s="15" t="str">
        <f t="shared" si="353"/>
        <v>RHBCMb70</v>
      </c>
      <c r="I827" s="233" t="s">
        <v>96</v>
      </c>
      <c r="J827" s="234" t="s">
        <v>97</v>
      </c>
    </row>
    <row r="828" spans="3:10" x14ac:dyDescent="0.3">
      <c r="C828" s="15" t="s">
        <v>94</v>
      </c>
      <c r="D828" s="232" t="s">
        <v>95</v>
      </c>
      <c r="E828" s="15">
        <f t="shared" si="351"/>
        <v>2034</v>
      </c>
      <c r="F828" s="235">
        <f t="shared" ref="F828:G828" si="375">F348*0.99</f>
        <v>39.120221611739908</v>
      </c>
      <c r="G828" s="235">
        <f t="shared" si="375"/>
        <v>16.806493798958407</v>
      </c>
      <c r="H828" s="15" t="str">
        <f t="shared" si="353"/>
        <v>RHBCMb70</v>
      </c>
      <c r="I828" s="233" t="s">
        <v>96</v>
      </c>
      <c r="J828" s="234" t="s">
        <v>97</v>
      </c>
    </row>
    <row r="829" spans="3:10" x14ac:dyDescent="0.3">
      <c r="C829" s="15" t="s">
        <v>94</v>
      </c>
      <c r="D829" s="232" t="s">
        <v>95</v>
      </c>
      <c r="E829" s="15">
        <f t="shared" si="351"/>
        <v>2035</v>
      </c>
      <c r="F829" s="235">
        <f t="shared" ref="F829:G829" si="376">F349*0.99</f>
        <v>39.01628903572572</v>
      </c>
      <c r="G829" s="235">
        <f t="shared" si="376"/>
        <v>16.761556649763332</v>
      </c>
      <c r="H829" s="15" t="str">
        <f t="shared" si="353"/>
        <v>RHBCMb70</v>
      </c>
      <c r="I829" s="233" t="s">
        <v>96</v>
      </c>
      <c r="J829" s="234" t="s">
        <v>97</v>
      </c>
    </row>
    <row r="830" spans="3:10" x14ac:dyDescent="0.3">
      <c r="C830" s="15" t="s">
        <v>94</v>
      </c>
      <c r="D830" s="232" t="s">
        <v>95</v>
      </c>
      <c r="E830" s="15">
        <f t="shared" si="351"/>
        <v>2036</v>
      </c>
      <c r="F830" s="235">
        <f t="shared" ref="F830:G830" si="377">F350*0.99</f>
        <v>38.912356459711532</v>
      </c>
      <c r="G830" s="235">
        <f t="shared" si="377"/>
        <v>16.716619500568257</v>
      </c>
      <c r="H830" s="15" t="str">
        <f t="shared" si="353"/>
        <v>RHBCMb70</v>
      </c>
      <c r="I830" s="233" t="s">
        <v>96</v>
      </c>
      <c r="J830" s="234" t="s">
        <v>97</v>
      </c>
    </row>
    <row r="831" spans="3:10" x14ac:dyDescent="0.3">
      <c r="C831" s="15" t="s">
        <v>94</v>
      </c>
      <c r="D831" s="232" t="s">
        <v>95</v>
      </c>
      <c r="E831" s="15">
        <f t="shared" si="351"/>
        <v>2037</v>
      </c>
      <c r="F831" s="235">
        <f t="shared" ref="F831:G831" si="378">F351*0.99</f>
        <v>38.808423883697351</v>
      </c>
      <c r="G831" s="235">
        <f t="shared" si="378"/>
        <v>16.671682351373182</v>
      </c>
      <c r="H831" s="15" t="str">
        <f t="shared" si="353"/>
        <v>RHBCMb70</v>
      </c>
      <c r="I831" s="233" t="s">
        <v>96</v>
      </c>
      <c r="J831" s="234" t="s">
        <v>97</v>
      </c>
    </row>
    <row r="832" spans="3:10" x14ac:dyDescent="0.3">
      <c r="C832" s="15" t="s">
        <v>94</v>
      </c>
      <c r="D832" s="232" t="s">
        <v>95</v>
      </c>
      <c r="E832" s="15">
        <f t="shared" si="351"/>
        <v>2038</v>
      </c>
      <c r="F832" s="235">
        <f t="shared" ref="F832:G832" si="379">F352*0.99</f>
        <v>38.704491307683163</v>
      </c>
      <c r="G832" s="235">
        <f t="shared" si="379"/>
        <v>16.626745202178107</v>
      </c>
      <c r="H832" s="15" t="str">
        <f t="shared" si="353"/>
        <v>RHBCMb70</v>
      </c>
      <c r="I832" s="233" t="s">
        <v>96</v>
      </c>
      <c r="J832" s="234" t="s">
        <v>97</v>
      </c>
    </row>
    <row r="833" spans="3:10" x14ac:dyDescent="0.3">
      <c r="C833" s="15" t="s">
        <v>94</v>
      </c>
      <c r="D833" s="232" t="s">
        <v>95</v>
      </c>
      <c r="E833" s="15">
        <f t="shared" si="351"/>
        <v>2039</v>
      </c>
      <c r="F833" s="235">
        <f t="shared" ref="F833:G833" si="380">F353*0.99</f>
        <v>38.600558731668976</v>
      </c>
      <c r="G833" s="235">
        <f t="shared" si="380"/>
        <v>16.581808052983032</v>
      </c>
      <c r="H833" s="15" t="str">
        <f t="shared" si="353"/>
        <v>RHBCMb70</v>
      </c>
      <c r="I833" s="233" t="s">
        <v>96</v>
      </c>
      <c r="J833" s="234" t="s">
        <v>97</v>
      </c>
    </row>
    <row r="834" spans="3:10" x14ac:dyDescent="0.3">
      <c r="C834" s="15" t="s">
        <v>94</v>
      </c>
      <c r="D834" s="232" t="s">
        <v>95</v>
      </c>
      <c r="E834" s="15">
        <f t="shared" si="351"/>
        <v>2040</v>
      </c>
      <c r="F834" s="235">
        <f t="shared" ref="F834:G834" si="381">F354*0.99</f>
        <v>38.496626155654795</v>
      </c>
      <c r="G834" s="235">
        <f t="shared" si="381"/>
        <v>16.536870903787957</v>
      </c>
      <c r="H834" s="15" t="str">
        <f t="shared" si="353"/>
        <v>RHBCMb70</v>
      </c>
      <c r="I834" s="233" t="s">
        <v>96</v>
      </c>
      <c r="J834" s="234" t="s">
        <v>97</v>
      </c>
    </row>
    <row r="835" spans="3:10" x14ac:dyDescent="0.3">
      <c r="C835" s="15" t="s">
        <v>94</v>
      </c>
      <c r="D835" s="232" t="s">
        <v>95</v>
      </c>
      <c r="E835" s="15">
        <f t="shared" si="351"/>
        <v>2041</v>
      </c>
      <c r="F835" s="235">
        <f t="shared" ref="F835:G835" si="382">F355*0.99</f>
        <v>38.392693579640607</v>
      </c>
      <c r="G835" s="235">
        <f t="shared" si="382"/>
        <v>16.491933754592882</v>
      </c>
      <c r="H835" s="15" t="str">
        <f t="shared" si="353"/>
        <v>RHBCMb70</v>
      </c>
      <c r="I835" s="233" t="s">
        <v>96</v>
      </c>
      <c r="J835" s="234" t="s">
        <v>97</v>
      </c>
    </row>
    <row r="836" spans="3:10" x14ac:dyDescent="0.3">
      <c r="C836" s="15" t="s">
        <v>94</v>
      </c>
      <c r="D836" s="232" t="s">
        <v>95</v>
      </c>
      <c r="E836" s="15">
        <f t="shared" si="351"/>
        <v>2042</v>
      </c>
      <c r="F836" s="235">
        <f t="shared" ref="F836:G836" si="383">F356*0.99</f>
        <v>38.288761003626419</v>
      </c>
      <c r="G836" s="235">
        <f t="shared" si="383"/>
        <v>16.446996605397807</v>
      </c>
      <c r="H836" s="15" t="str">
        <f t="shared" si="353"/>
        <v>RHBCMb70</v>
      </c>
      <c r="I836" s="233" t="s">
        <v>96</v>
      </c>
      <c r="J836" s="234" t="s">
        <v>97</v>
      </c>
    </row>
    <row r="837" spans="3:10" x14ac:dyDescent="0.3">
      <c r="C837" s="15" t="s">
        <v>94</v>
      </c>
      <c r="D837" s="232" t="s">
        <v>95</v>
      </c>
      <c r="E837" s="15">
        <f t="shared" si="351"/>
        <v>2043</v>
      </c>
      <c r="F837" s="235">
        <f t="shared" ref="F837:G837" si="384">F357*0.99</f>
        <v>38.184828427612231</v>
      </c>
      <c r="G837" s="235">
        <f t="shared" si="384"/>
        <v>16.402059456202732</v>
      </c>
      <c r="H837" s="15" t="str">
        <f t="shared" si="353"/>
        <v>RHBCMb70</v>
      </c>
      <c r="I837" s="233" t="s">
        <v>96</v>
      </c>
      <c r="J837" s="234" t="s">
        <v>97</v>
      </c>
    </row>
    <row r="838" spans="3:10" x14ac:dyDescent="0.3">
      <c r="C838" s="15" t="s">
        <v>94</v>
      </c>
      <c r="D838" s="232" t="s">
        <v>95</v>
      </c>
      <c r="E838" s="15">
        <f t="shared" si="351"/>
        <v>2044</v>
      </c>
      <c r="F838" s="235">
        <f t="shared" ref="F838:G838" si="385">F358*0.99</f>
        <v>38.080895851598051</v>
      </c>
      <c r="G838" s="235">
        <f t="shared" si="385"/>
        <v>16.357122307007657</v>
      </c>
      <c r="H838" s="15" t="str">
        <f t="shared" si="353"/>
        <v>RHBCMb70</v>
      </c>
      <c r="I838" s="233" t="s">
        <v>96</v>
      </c>
      <c r="J838" s="234" t="s">
        <v>97</v>
      </c>
    </row>
    <row r="839" spans="3:10" x14ac:dyDescent="0.3">
      <c r="C839" s="15" t="s">
        <v>94</v>
      </c>
      <c r="D839" s="232" t="s">
        <v>95</v>
      </c>
      <c r="E839" s="15">
        <f t="shared" si="351"/>
        <v>2045</v>
      </c>
      <c r="F839" s="235">
        <f t="shared" ref="F839:G839" si="386">F359*0.99</f>
        <v>37.976963275583863</v>
      </c>
      <c r="G839" s="235">
        <f t="shared" si="386"/>
        <v>16.312185157812586</v>
      </c>
      <c r="H839" s="15" t="str">
        <f t="shared" si="353"/>
        <v>RHBCMb70</v>
      </c>
      <c r="I839" s="233" t="s">
        <v>96</v>
      </c>
      <c r="J839" s="234" t="s">
        <v>97</v>
      </c>
    </row>
    <row r="840" spans="3:10" x14ac:dyDescent="0.3">
      <c r="C840" s="15" t="s">
        <v>94</v>
      </c>
      <c r="D840" s="232" t="s">
        <v>95</v>
      </c>
      <c r="E840" s="15">
        <f t="shared" si="351"/>
        <v>2046</v>
      </c>
      <c r="F840" s="235">
        <f t="shared" ref="F840:G840" si="387">F360*0.99</f>
        <v>37.873030699569675</v>
      </c>
      <c r="G840" s="235">
        <f t="shared" si="387"/>
        <v>16.267248008617511</v>
      </c>
      <c r="H840" s="15" t="str">
        <f t="shared" si="353"/>
        <v>RHBCMb70</v>
      </c>
      <c r="I840" s="233" t="s">
        <v>96</v>
      </c>
      <c r="J840" s="234" t="s">
        <v>97</v>
      </c>
    </row>
    <row r="841" spans="3:10" x14ac:dyDescent="0.3">
      <c r="C841" s="15" t="s">
        <v>94</v>
      </c>
      <c r="D841" s="232" t="s">
        <v>95</v>
      </c>
      <c r="E841" s="15">
        <f t="shared" si="351"/>
        <v>2047</v>
      </c>
      <c r="F841" s="235">
        <f t="shared" ref="F841:G841" si="388">F361*0.99</f>
        <v>37.769098123555494</v>
      </c>
      <c r="G841" s="235">
        <f t="shared" si="388"/>
        <v>16.222310859422436</v>
      </c>
      <c r="H841" s="15" t="str">
        <f t="shared" si="353"/>
        <v>RHBCMb70</v>
      </c>
      <c r="I841" s="233" t="s">
        <v>96</v>
      </c>
      <c r="J841" s="234" t="s">
        <v>97</v>
      </c>
    </row>
    <row r="842" spans="3:10" x14ac:dyDescent="0.3">
      <c r="C842" s="15" t="s">
        <v>94</v>
      </c>
      <c r="D842" s="232" t="s">
        <v>95</v>
      </c>
      <c r="E842" s="15">
        <f t="shared" si="351"/>
        <v>2048</v>
      </c>
      <c r="F842" s="235">
        <f t="shared" ref="F842:G842" si="389">F362*0.99</f>
        <v>37.665165547541307</v>
      </c>
      <c r="G842" s="235">
        <f t="shared" si="389"/>
        <v>16.177373710227361</v>
      </c>
      <c r="H842" s="15" t="str">
        <f t="shared" si="353"/>
        <v>RHBCMb70</v>
      </c>
      <c r="I842" s="233" t="s">
        <v>96</v>
      </c>
      <c r="J842" s="234" t="s">
        <v>97</v>
      </c>
    </row>
    <row r="843" spans="3:10" x14ac:dyDescent="0.3">
      <c r="C843" s="15" t="s">
        <v>94</v>
      </c>
      <c r="D843" s="232" t="s">
        <v>95</v>
      </c>
      <c r="E843" s="15">
        <f t="shared" si="351"/>
        <v>2049</v>
      </c>
      <c r="F843" s="235">
        <f t="shared" ref="F843:G843" si="390">F363*0.99</f>
        <v>37.561232971527119</v>
      </c>
      <c r="G843" s="235">
        <f t="shared" si="390"/>
        <v>16.132436561032286</v>
      </c>
      <c r="H843" s="15" t="str">
        <f t="shared" si="353"/>
        <v>RHBCMb70</v>
      </c>
      <c r="I843" s="233" t="s">
        <v>96</v>
      </c>
      <c r="J843" s="234" t="s">
        <v>97</v>
      </c>
    </row>
    <row r="844" spans="3:10" x14ac:dyDescent="0.3">
      <c r="C844" s="15" t="s">
        <v>94</v>
      </c>
      <c r="D844" s="232" t="s">
        <v>95</v>
      </c>
      <c r="E844" s="15">
        <f t="shared" si="351"/>
        <v>2050</v>
      </c>
      <c r="F844" s="235">
        <f t="shared" ref="F844:G844" si="391">F364*0.99</f>
        <v>37.457300395512938</v>
      </c>
      <c r="G844" s="235">
        <f t="shared" si="391"/>
        <v>16.087499411837211</v>
      </c>
      <c r="H844" s="15" t="str">
        <f t="shared" si="353"/>
        <v>RHBCMb70</v>
      </c>
      <c r="I844" s="233" t="s">
        <v>96</v>
      </c>
      <c r="J844" s="234" t="s">
        <v>97</v>
      </c>
    </row>
    <row r="845" spans="3:10" x14ac:dyDescent="0.3">
      <c r="C845" s="15" t="s">
        <v>94</v>
      </c>
      <c r="D845" s="232" t="s">
        <v>95</v>
      </c>
      <c r="E845" s="15">
        <f t="shared" si="351"/>
        <v>2011</v>
      </c>
      <c r="F845" s="235">
        <f t="shared" ref="F845:G845" si="392">F365*0.99</f>
        <v>18.936814452160839</v>
      </c>
      <c r="G845" s="235">
        <f t="shared" si="392"/>
        <v>8.1778300421497985</v>
      </c>
      <c r="H845" s="15" t="str">
        <f t="shared" si="353"/>
        <v>RHBCMa70</v>
      </c>
      <c r="I845" s="233" t="s">
        <v>96</v>
      </c>
      <c r="J845" s="234" t="s">
        <v>97</v>
      </c>
    </row>
    <row r="846" spans="3:10" x14ac:dyDescent="0.3">
      <c r="C846" s="15" t="s">
        <v>94</v>
      </c>
      <c r="D846" s="232" t="s">
        <v>95</v>
      </c>
      <c r="E846" s="15">
        <f t="shared" si="351"/>
        <v>2012</v>
      </c>
      <c r="F846" s="235">
        <f t="shared" ref="F846:G846" si="393">F366*0.99</f>
        <v>18.89315937223704</v>
      </c>
      <c r="G846" s="235">
        <f t="shared" si="393"/>
        <v>8.1491071067282999</v>
      </c>
      <c r="H846" s="15" t="str">
        <f t="shared" si="353"/>
        <v>RHBCMa70</v>
      </c>
      <c r="I846" s="233" t="s">
        <v>96</v>
      </c>
      <c r="J846" s="234" t="s">
        <v>97</v>
      </c>
    </row>
    <row r="847" spans="3:10" x14ac:dyDescent="0.3">
      <c r="C847" s="15" t="s">
        <v>94</v>
      </c>
      <c r="D847" s="232" t="s">
        <v>95</v>
      </c>
      <c r="E847" s="15">
        <f t="shared" si="351"/>
        <v>2013</v>
      </c>
      <c r="F847" s="235">
        <f t="shared" ref="F847:G847" si="394">F367*0.99</f>
        <v>18.849504292313245</v>
      </c>
      <c r="G847" s="235">
        <f t="shared" si="394"/>
        <v>8.1203841713067995</v>
      </c>
      <c r="H847" s="15" t="str">
        <f t="shared" si="353"/>
        <v>RHBCMa70</v>
      </c>
      <c r="I847" s="233" t="s">
        <v>96</v>
      </c>
      <c r="J847" s="234" t="s">
        <v>97</v>
      </c>
    </row>
    <row r="848" spans="3:10" x14ac:dyDescent="0.3">
      <c r="C848" s="15" t="s">
        <v>94</v>
      </c>
      <c r="D848" s="232" t="s">
        <v>95</v>
      </c>
      <c r="E848" s="15">
        <f t="shared" si="351"/>
        <v>2014</v>
      </c>
      <c r="F848" s="235">
        <f t="shared" ref="F848:G848" si="395">F368*0.99</f>
        <v>18.80584921238945</v>
      </c>
      <c r="G848" s="235">
        <f t="shared" si="395"/>
        <v>8.0916612358853008</v>
      </c>
      <c r="H848" s="15" t="str">
        <f t="shared" si="353"/>
        <v>RHBCMa70</v>
      </c>
      <c r="I848" s="233" t="s">
        <v>96</v>
      </c>
      <c r="J848" s="234" t="s">
        <v>97</v>
      </c>
    </row>
    <row r="849" spans="3:10" x14ac:dyDescent="0.3">
      <c r="C849" s="15" t="s">
        <v>94</v>
      </c>
      <c r="D849" s="232" t="s">
        <v>95</v>
      </c>
      <c r="E849" s="15">
        <f t="shared" si="351"/>
        <v>2015</v>
      </c>
      <c r="F849" s="235">
        <f t="shared" ref="F849:G849" si="396">F369*0.99</f>
        <v>18.762194132465655</v>
      </c>
      <c r="G849" s="235">
        <f t="shared" si="396"/>
        <v>8.0629383004638004</v>
      </c>
      <c r="H849" s="15" t="str">
        <f t="shared" si="353"/>
        <v>RHBCMa70</v>
      </c>
      <c r="I849" s="233" t="s">
        <v>96</v>
      </c>
      <c r="J849" s="234" t="s">
        <v>97</v>
      </c>
    </row>
    <row r="850" spans="3:10" x14ac:dyDescent="0.3">
      <c r="C850" s="15" t="s">
        <v>94</v>
      </c>
      <c r="D850" s="232" t="s">
        <v>95</v>
      </c>
      <c r="E850" s="15">
        <f t="shared" si="351"/>
        <v>2016</v>
      </c>
      <c r="F850" s="235">
        <f t="shared" ref="F850:G850" si="397">F370*0.99</f>
        <v>18.714742958635444</v>
      </c>
      <c r="G850" s="235">
        <f t="shared" si="397"/>
        <v>8.0424219180198726</v>
      </c>
      <c r="H850" s="15" t="str">
        <f t="shared" si="353"/>
        <v>RHBCMa70</v>
      </c>
      <c r="I850" s="233" t="s">
        <v>96</v>
      </c>
      <c r="J850" s="234" t="s">
        <v>97</v>
      </c>
    </row>
    <row r="851" spans="3:10" x14ac:dyDescent="0.3">
      <c r="C851" s="15" t="s">
        <v>94</v>
      </c>
      <c r="D851" s="232" t="s">
        <v>95</v>
      </c>
      <c r="E851" s="15">
        <f t="shared" si="351"/>
        <v>2017</v>
      </c>
      <c r="F851" s="235">
        <f t="shared" ref="F851:G851" si="398">F371*0.99</f>
        <v>18.667291784805233</v>
      </c>
      <c r="G851" s="235">
        <f t="shared" si="398"/>
        <v>8.0219055355759448</v>
      </c>
      <c r="H851" s="15" t="str">
        <f t="shared" si="353"/>
        <v>RHBCMa70</v>
      </c>
      <c r="I851" s="233" t="s">
        <v>96</v>
      </c>
      <c r="J851" s="234" t="s">
        <v>97</v>
      </c>
    </row>
    <row r="852" spans="3:10" x14ac:dyDescent="0.3">
      <c r="C852" s="15" t="s">
        <v>94</v>
      </c>
      <c r="D852" s="232" t="s">
        <v>95</v>
      </c>
      <c r="E852" s="15">
        <f t="shared" si="351"/>
        <v>2018</v>
      </c>
      <c r="F852" s="235">
        <f t="shared" ref="F852:G852" si="399">F372*0.99</f>
        <v>18.619840610975018</v>
      </c>
      <c r="G852" s="235">
        <f t="shared" si="399"/>
        <v>8.0013891531320187</v>
      </c>
      <c r="H852" s="15" t="str">
        <f t="shared" si="353"/>
        <v>RHBCMa70</v>
      </c>
      <c r="I852" s="233" t="s">
        <v>96</v>
      </c>
      <c r="J852" s="234" t="s">
        <v>97</v>
      </c>
    </row>
    <row r="853" spans="3:10" x14ac:dyDescent="0.3">
      <c r="C853" s="15" t="s">
        <v>94</v>
      </c>
      <c r="D853" s="232" t="s">
        <v>95</v>
      </c>
      <c r="E853" s="15">
        <f t="shared" si="351"/>
        <v>2019</v>
      </c>
      <c r="F853" s="235">
        <f t="shared" ref="F853:G853" si="400">F373*0.99</f>
        <v>18.572389437144807</v>
      </c>
      <c r="G853" s="235">
        <f t="shared" si="400"/>
        <v>7.98087277068809</v>
      </c>
      <c r="H853" s="15" t="str">
        <f t="shared" si="353"/>
        <v>RHBCMa70</v>
      </c>
      <c r="I853" s="233" t="s">
        <v>96</v>
      </c>
      <c r="J853" s="234" t="s">
        <v>97</v>
      </c>
    </row>
    <row r="854" spans="3:10" x14ac:dyDescent="0.3">
      <c r="C854" s="15" t="s">
        <v>94</v>
      </c>
      <c r="D854" s="232" t="s">
        <v>95</v>
      </c>
      <c r="E854" s="15">
        <f t="shared" si="351"/>
        <v>2020</v>
      </c>
      <c r="F854" s="235">
        <f t="shared" ref="F854:G854" si="401">F374*0.99</f>
        <v>18.524938263314596</v>
      </c>
      <c r="G854" s="235">
        <f t="shared" si="401"/>
        <v>7.960356388244163</v>
      </c>
      <c r="H854" s="15" t="str">
        <f t="shared" si="353"/>
        <v>RHBCMa70</v>
      </c>
      <c r="I854" s="233" t="s">
        <v>96</v>
      </c>
      <c r="J854" s="234" t="s">
        <v>97</v>
      </c>
    </row>
    <row r="855" spans="3:10" x14ac:dyDescent="0.3">
      <c r="C855" s="15" t="s">
        <v>94</v>
      </c>
      <c r="D855" s="232" t="s">
        <v>95</v>
      </c>
      <c r="E855" s="15">
        <f t="shared" si="351"/>
        <v>2021</v>
      </c>
      <c r="F855" s="235">
        <f t="shared" ref="F855:G855" si="402">F375*0.99</f>
        <v>18.477487089484384</v>
      </c>
      <c r="G855" s="235">
        <f t="shared" si="402"/>
        <v>7.9398400058002352</v>
      </c>
      <c r="H855" s="15" t="str">
        <f t="shared" si="353"/>
        <v>RHBCMa70</v>
      </c>
      <c r="I855" s="233" t="s">
        <v>96</v>
      </c>
      <c r="J855" s="234" t="s">
        <v>97</v>
      </c>
    </row>
    <row r="856" spans="3:10" x14ac:dyDescent="0.3">
      <c r="C856" s="15" t="s">
        <v>94</v>
      </c>
      <c r="D856" s="232" t="s">
        <v>95</v>
      </c>
      <c r="E856" s="15">
        <f t="shared" si="351"/>
        <v>2022</v>
      </c>
      <c r="F856" s="235">
        <f t="shared" ref="F856:G856" si="403">F376*0.99</f>
        <v>18.43003591565417</v>
      </c>
      <c r="G856" s="235">
        <f t="shared" si="403"/>
        <v>7.9193236233563065</v>
      </c>
      <c r="H856" s="15" t="str">
        <f t="shared" si="353"/>
        <v>RHBCMa70</v>
      </c>
      <c r="I856" s="233" t="s">
        <v>96</v>
      </c>
      <c r="J856" s="234" t="s">
        <v>97</v>
      </c>
    </row>
    <row r="857" spans="3:10" x14ac:dyDescent="0.3">
      <c r="C857" s="15" t="s">
        <v>94</v>
      </c>
      <c r="D857" s="232" t="s">
        <v>95</v>
      </c>
      <c r="E857" s="15">
        <f t="shared" si="351"/>
        <v>2023</v>
      </c>
      <c r="F857" s="235">
        <f t="shared" ref="F857:G857" si="404">F377*0.99</f>
        <v>18.382584741823958</v>
      </c>
      <c r="G857" s="235">
        <f t="shared" si="404"/>
        <v>7.8988072409123777</v>
      </c>
      <c r="H857" s="15" t="str">
        <f t="shared" si="353"/>
        <v>RHBCMa70</v>
      </c>
      <c r="I857" s="233" t="s">
        <v>96</v>
      </c>
      <c r="J857" s="234" t="s">
        <v>97</v>
      </c>
    </row>
    <row r="858" spans="3:10" x14ac:dyDescent="0.3">
      <c r="C858" s="15" t="s">
        <v>94</v>
      </c>
      <c r="D858" s="232" t="s">
        <v>95</v>
      </c>
      <c r="E858" s="15">
        <f t="shared" si="351"/>
        <v>2024</v>
      </c>
      <c r="F858" s="235">
        <f t="shared" ref="F858:G858" si="405">F378*0.99</f>
        <v>18.335133567993747</v>
      </c>
      <c r="G858" s="235">
        <f t="shared" si="405"/>
        <v>7.878290858468449</v>
      </c>
      <c r="H858" s="15" t="str">
        <f t="shared" si="353"/>
        <v>RHBCMa70</v>
      </c>
      <c r="I858" s="233" t="s">
        <v>96</v>
      </c>
      <c r="J858" s="234" t="s">
        <v>97</v>
      </c>
    </row>
    <row r="859" spans="3:10" x14ac:dyDescent="0.3">
      <c r="C859" s="15" t="s">
        <v>94</v>
      </c>
      <c r="D859" s="232" t="s">
        <v>95</v>
      </c>
      <c r="E859" s="15">
        <f t="shared" si="351"/>
        <v>2025</v>
      </c>
      <c r="F859" s="235">
        <f t="shared" ref="F859:G859" si="406">F379*0.99</f>
        <v>18.287682394163536</v>
      </c>
      <c r="G859" s="235">
        <f t="shared" si="406"/>
        <v>7.8577744760245203</v>
      </c>
      <c r="H859" s="15" t="str">
        <f t="shared" si="353"/>
        <v>RHBCMa70</v>
      </c>
      <c r="I859" s="233" t="s">
        <v>96</v>
      </c>
      <c r="J859" s="234" t="s">
        <v>97</v>
      </c>
    </row>
    <row r="860" spans="3:10" x14ac:dyDescent="0.3">
      <c r="C860" s="15" t="s">
        <v>94</v>
      </c>
      <c r="D860" s="232" t="s">
        <v>95</v>
      </c>
      <c r="E860" s="15">
        <f t="shared" si="351"/>
        <v>2026</v>
      </c>
      <c r="F860" s="235">
        <f t="shared" ref="F860:G860" si="407">F380*0.99</f>
        <v>18.240231220333321</v>
      </c>
      <c r="G860" s="235">
        <f t="shared" si="407"/>
        <v>7.8372580935805924</v>
      </c>
      <c r="H860" s="15" t="str">
        <f t="shared" si="353"/>
        <v>RHBCMa70</v>
      </c>
      <c r="I860" s="233" t="s">
        <v>96</v>
      </c>
      <c r="J860" s="234" t="s">
        <v>97</v>
      </c>
    </row>
    <row r="861" spans="3:10" x14ac:dyDescent="0.3">
      <c r="C861" s="15" t="s">
        <v>94</v>
      </c>
      <c r="D861" s="232" t="s">
        <v>95</v>
      </c>
      <c r="E861" s="15">
        <f t="shared" si="351"/>
        <v>2027</v>
      </c>
      <c r="F861" s="235">
        <f t="shared" ref="F861:G861" si="408">F381*0.99</f>
        <v>18.19278004650311</v>
      </c>
      <c r="G861" s="235">
        <f t="shared" si="408"/>
        <v>7.8167417111366637</v>
      </c>
      <c r="H861" s="15" t="str">
        <f t="shared" si="353"/>
        <v>RHBCMa70</v>
      </c>
      <c r="I861" s="233" t="s">
        <v>96</v>
      </c>
      <c r="J861" s="234" t="s">
        <v>97</v>
      </c>
    </row>
    <row r="862" spans="3:10" x14ac:dyDescent="0.3">
      <c r="C862" s="15" t="s">
        <v>94</v>
      </c>
      <c r="D862" s="232" t="s">
        <v>95</v>
      </c>
      <c r="E862" s="15">
        <f t="shared" si="351"/>
        <v>2028</v>
      </c>
      <c r="F862" s="235">
        <f t="shared" ref="F862:G862" si="409">F382*0.99</f>
        <v>18.145328872672899</v>
      </c>
      <c r="G862" s="235">
        <f t="shared" si="409"/>
        <v>7.796225328692735</v>
      </c>
      <c r="H862" s="15" t="str">
        <f t="shared" si="353"/>
        <v>RHBCMa70</v>
      </c>
      <c r="I862" s="233" t="s">
        <v>96</v>
      </c>
      <c r="J862" s="234" t="s">
        <v>97</v>
      </c>
    </row>
    <row r="863" spans="3:10" x14ac:dyDescent="0.3">
      <c r="C863" s="15" t="s">
        <v>94</v>
      </c>
      <c r="D863" s="232" t="s">
        <v>95</v>
      </c>
      <c r="E863" s="15">
        <f t="shared" si="351"/>
        <v>2029</v>
      </c>
      <c r="F863" s="235">
        <f t="shared" ref="F863:G863" si="410">F383*0.99</f>
        <v>18.097877698842687</v>
      </c>
      <c r="G863" s="235">
        <f t="shared" si="410"/>
        <v>7.7757089462488063</v>
      </c>
      <c r="H863" s="15" t="str">
        <f t="shared" si="353"/>
        <v>RHBCMa70</v>
      </c>
      <c r="I863" s="233" t="s">
        <v>96</v>
      </c>
      <c r="J863" s="234" t="s">
        <v>97</v>
      </c>
    </row>
    <row r="864" spans="3:10" x14ac:dyDescent="0.3">
      <c r="C864" s="15" t="s">
        <v>94</v>
      </c>
      <c r="D864" s="232" t="s">
        <v>95</v>
      </c>
      <c r="E864" s="15">
        <f t="shared" si="351"/>
        <v>2030</v>
      </c>
      <c r="F864" s="235">
        <f t="shared" ref="F864:G864" si="411">F384*0.99</f>
        <v>18.050426525012472</v>
      </c>
      <c r="G864" s="235">
        <f t="shared" si="411"/>
        <v>7.7551925638048775</v>
      </c>
      <c r="H864" s="15" t="str">
        <f t="shared" si="353"/>
        <v>RHBCMa70</v>
      </c>
      <c r="I864" s="233" t="s">
        <v>96</v>
      </c>
      <c r="J864" s="234" t="s">
        <v>97</v>
      </c>
    </row>
    <row r="865" spans="3:10" x14ac:dyDescent="0.3">
      <c r="C865" s="15" t="s">
        <v>94</v>
      </c>
      <c r="D865" s="232" t="s">
        <v>95</v>
      </c>
      <c r="E865" s="15">
        <f t="shared" si="351"/>
        <v>2031</v>
      </c>
      <c r="F865" s="235">
        <f t="shared" ref="F865:G865" si="412">F385*0.99</f>
        <v>18.002975351182261</v>
      </c>
      <c r="G865" s="235">
        <f t="shared" si="412"/>
        <v>7.7346761813609497</v>
      </c>
      <c r="H865" s="15" t="str">
        <f t="shared" si="353"/>
        <v>RHBCMa70</v>
      </c>
      <c r="I865" s="233" t="s">
        <v>96</v>
      </c>
      <c r="J865" s="234" t="s">
        <v>97</v>
      </c>
    </row>
    <row r="866" spans="3:10" x14ac:dyDescent="0.3">
      <c r="C866" s="15" t="s">
        <v>94</v>
      </c>
      <c r="D866" s="232" t="s">
        <v>95</v>
      </c>
      <c r="E866" s="15">
        <f t="shared" si="351"/>
        <v>2032</v>
      </c>
      <c r="F866" s="235">
        <f t="shared" ref="F866:G866" si="413">F386*0.99</f>
        <v>17.95552417735205</v>
      </c>
      <c r="G866" s="235">
        <f t="shared" si="413"/>
        <v>7.714159798917021</v>
      </c>
      <c r="H866" s="15" t="str">
        <f t="shared" si="353"/>
        <v>RHBCMa70</v>
      </c>
      <c r="I866" s="233" t="s">
        <v>96</v>
      </c>
      <c r="J866" s="234" t="s">
        <v>97</v>
      </c>
    </row>
    <row r="867" spans="3:10" x14ac:dyDescent="0.3">
      <c r="C867" s="15" t="s">
        <v>94</v>
      </c>
      <c r="D867" s="232" t="s">
        <v>95</v>
      </c>
      <c r="E867" s="15">
        <f t="shared" si="351"/>
        <v>2033</v>
      </c>
      <c r="F867" s="235">
        <f t="shared" ref="F867:G867" si="414">F387*0.99</f>
        <v>17.908073003521839</v>
      </c>
      <c r="G867" s="235">
        <f t="shared" si="414"/>
        <v>7.6936434164730922</v>
      </c>
      <c r="H867" s="15" t="str">
        <f t="shared" si="353"/>
        <v>RHBCMa70</v>
      </c>
      <c r="I867" s="233" t="s">
        <v>96</v>
      </c>
      <c r="J867" s="234" t="s">
        <v>97</v>
      </c>
    </row>
    <row r="868" spans="3:10" x14ac:dyDescent="0.3">
      <c r="C868" s="15" t="s">
        <v>94</v>
      </c>
      <c r="D868" s="232" t="s">
        <v>95</v>
      </c>
      <c r="E868" s="15">
        <f t="shared" si="351"/>
        <v>2034</v>
      </c>
      <c r="F868" s="235">
        <f t="shared" ref="F868:G868" si="415">F388*0.99</f>
        <v>17.860621829691624</v>
      </c>
      <c r="G868" s="235">
        <f t="shared" si="415"/>
        <v>7.6731270340291635</v>
      </c>
      <c r="H868" s="15" t="str">
        <f t="shared" si="353"/>
        <v>RHBCMa70</v>
      </c>
      <c r="I868" s="233" t="s">
        <v>96</v>
      </c>
      <c r="J868" s="234" t="s">
        <v>97</v>
      </c>
    </row>
    <row r="869" spans="3:10" x14ac:dyDescent="0.3">
      <c r="C869" s="15" t="s">
        <v>94</v>
      </c>
      <c r="D869" s="232" t="s">
        <v>95</v>
      </c>
      <c r="E869" s="15">
        <f t="shared" si="351"/>
        <v>2035</v>
      </c>
      <c r="F869" s="235">
        <f t="shared" ref="F869:G869" si="416">F389*0.99</f>
        <v>17.813170655861413</v>
      </c>
      <c r="G869" s="235">
        <f t="shared" si="416"/>
        <v>7.6526106515852348</v>
      </c>
      <c r="H869" s="15" t="str">
        <f t="shared" si="353"/>
        <v>RHBCMa70</v>
      </c>
      <c r="I869" s="233" t="s">
        <v>96</v>
      </c>
      <c r="J869" s="234" t="s">
        <v>97</v>
      </c>
    </row>
    <row r="870" spans="3:10" x14ac:dyDescent="0.3">
      <c r="C870" s="15" t="s">
        <v>94</v>
      </c>
      <c r="D870" s="232" t="s">
        <v>95</v>
      </c>
      <c r="E870" s="15">
        <f t="shared" ref="E870:E933" si="417">E390</f>
        <v>2036</v>
      </c>
      <c r="F870" s="235">
        <f t="shared" ref="F870:G870" si="418">F390*0.99</f>
        <v>17.765719482031201</v>
      </c>
      <c r="G870" s="235">
        <f t="shared" si="418"/>
        <v>7.632094269141307</v>
      </c>
      <c r="H870" s="15" t="str">
        <f t="shared" ref="H870:H933" si="419">H390</f>
        <v>RHBCMa70</v>
      </c>
      <c r="I870" s="233" t="s">
        <v>96</v>
      </c>
      <c r="J870" s="234" t="s">
        <v>97</v>
      </c>
    </row>
    <row r="871" spans="3:10" x14ac:dyDescent="0.3">
      <c r="C871" s="15" t="s">
        <v>94</v>
      </c>
      <c r="D871" s="232" t="s">
        <v>95</v>
      </c>
      <c r="E871" s="15">
        <f t="shared" si="417"/>
        <v>2037</v>
      </c>
      <c r="F871" s="235">
        <f t="shared" ref="F871:G871" si="420">F391*0.99</f>
        <v>17.71826830820099</v>
      </c>
      <c r="G871" s="235">
        <f t="shared" si="420"/>
        <v>7.6115778866973782</v>
      </c>
      <c r="H871" s="15" t="str">
        <f t="shared" si="419"/>
        <v>RHBCMa70</v>
      </c>
      <c r="I871" s="233" t="s">
        <v>96</v>
      </c>
      <c r="J871" s="234" t="s">
        <v>97</v>
      </c>
    </row>
    <row r="872" spans="3:10" x14ac:dyDescent="0.3">
      <c r="C872" s="15" t="s">
        <v>94</v>
      </c>
      <c r="D872" s="232" t="s">
        <v>95</v>
      </c>
      <c r="E872" s="15">
        <f t="shared" si="417"/>
        <v>2038</v>
      </c>
      <c r="F872" s="235">
        <f t="shared" ref="F872:G872" si="421">F392*0.99</f>
        <v>17.670817134370775</v>
      </c>
      <c r="G872" s="235">
        <f t="shared" si="421"/>
        <v>7.5910615042534495</v>
      </c>
      <c r="H872" s="15" t="str">
        <f t="shared" si="419"/>
        <v>RHBCMa70</v>
      </c>
      <c r="I872" s="233" t="s">
        <v>96</v>
      </c>
      <c r="J872" s="234" t="s">
        <v>97</v>
      </c>
    </row>
    <row r="873" spans="3:10" x14ac:dyDescent="0.3">
      <c r="C873" s="15" t="s">
        <v>94</v>
      </c>
      <c r="D873" s="232" t="s">
        <v>95</v>
      </c>
      <c r="E873" s="15">
        <f t="shared" si="417"/>
        <v>2039</v>
      </c>
      <c r="F873" s="235">
        <f t="shared" ref="F873:G873" si="422">F393*0.99</f>
        <v>17.623365960540564</v>
      </c>
      <c r="G873" s="235">
        <f t="shared" si="422"/>
        <v>7.5705451218095208</v>
      </c>
      <c r="H873" s="15" t="str">
        <f t="shared" si="419"/>
        <v>RHBCMa70</v>
      </c>
      <c r="I873" s="233" t="s">
        <v>96</v>
      </c>
      <c r="J873" s="234" t="s">
        <v>97</v>
      </c>
    </row>
    <row r="874" spans="3:10" x14ac:dyDescent="0.3">
      <c r="C874" s="15" t="s">
        <v>94</v>
      </c>
      <c r="D874" s="232" t="s">
        <v>95</v>
      </c>
      <c r="E874" s="15">
        <f t="shared" si="417"/>
        <v>2040</v>
      </c>
      <c r="F874" s="235">
        <f t="shared" ref="F874:G874" si="423">F394*0.99</f>
        <v>17.575914786710353</v>
      </c>
      <c r="G874" s="235">
        <f t="shared" si="423"/>
        <v>7.550028739365592</v>
      </c>
      <c r="H874" s="15" t="str">
        <f t="shared" si="419"/>
        <v>RHBCMa70</v>
      </c>
      <c r="I874" s="233" t="s">
        <v>96</v>
      </c>
      <c r="J874" s="234" t="s">
        <v>97</v>
      </c>
    </row>
    <row r="875" spans="3:10" x14ac:dyDescent="0.3">
      <c r="C875" s="15" t="s">
        <v>94</v>
      </c>
      <c r="D875" s="232" t="s">
        <v>95</v>
      </c>
      <c r="E875" s="15">
        <f t="shared" si="417"/>
        <v>2041</v>
      </c>
      <c r="F875" s="235">
        <f t="shared" ref="F875:G875" si="424">F395*0.99</f>
        <v>17.528463612880142</v>
      </c>
      <c r="G875" s="235">
        <f t="shared" si="424"/>
        <v>7.5295123569216642</v>
      </c>
      <c r="H875" s="15" t="str">
        <f t="shared" si="419"/>
        <v>RHBCMa70</v>
      </c>
      <c r="I875" s="233" t="s">
        <v>96</v>
      </c>
      <c r="J875" s="234" t="s">
        <v>97</v>
      </c>
    </row>
    <row r="876" spans="3:10" x14ac:dyDescent="0.3">
      <c r="C876" s="15" t="s">
        <v>94</v>
      </c>
      <c r="D876" s="232" t="s">
        <v>95</v>
      </c>
      <c r="E876" s="15">
        <f t="shared" si="417"/>
        <v>2042</v>
      </c>
      <c r="F876" s="235">
        <f t="shared" ref="F876:G876" si="425">F396*0.99</f>
        <v>17.481012439049927</v>
      </c>
      <c r="G876" s="235">
        <f t="shared" si="425"/>
        <v>7.5089959744777355</v>
      </c>
      <c r="H876" s="15" t="str">
        <f t="shared" si="419"/>
        <v>RHBCMa70</v>
      </c>
      <c r="I876" s="233" t="s">
        <v>96</v>
      </c>
      <c r="J876" s="234" t="s">
        <v>97</v>
      </c>
    </row>
    <row r="877" spans="3:10" x14ac:dyDescent="0.3">
      <c r="C877" s="15" t="s">
        <v>94</v>
      </c>
      <c r="D877" s="232" t="s">
        <v>95</v>
      </c>
      <c r="E877" s="15">
        <f t="shared" si="417"/>
        <v>2043</v>
      </c>
      <c r="F877" s="235">
        <f t="shared" ref="F877:G877" si="426">F397*0.99</f>
        <v>17.433561265219716</v>
      </c>
      <c r="G877" s="235">
        <f t="shared" si="426"/>
        <v>7.4884795920338068</v>
      </c>
      <c r="H877" s="15" t="str">
        <f t="shared" si="419"/>
        <v>RHBCMa70</v>
      </c>
      <c r="I877" s="233" t="s">
        <v>96</v>
      </c>
      <c r="J877" s="234" t="s">
        <v>97</v>
      </c>
    </row>
    <row r="878" spans="3:10" x14ac:dyDescent="0.3">
      <c r="C878" s="15" t="s">
        <v>94</v>
      </c>
      <c r="D878" s="232" t="s">
        <v>95</v>
      </c>
      <c r="E878" s="15">
        <f t="shared" si="417"/>
        <v>2044</v>
      </c>
      <c r="F878" s="235">
        <f t="shared" ref="F878:G878" si="427">F398*0.99</f>
        <v>17.386110091389504</v>
      </c>
      <c r="G878" s="235">
        <f t="shared" si="427"/>
        <v>7.467963209589878</v>
      </c>
      <c r="H878" s="15" t="str">
        <f t="shared" si="419"/>
        <v>RHBCMa70</v>
      </c>
      <c r="I878" s="233" t="s">
        <v>96</v>
      </c>
      <c r="J878" s="234" t="s">
        <v>97</v>
      </c>
    </row>
    <row r="879" spans="3:10" x14ac:dyDescent="0.3">
      <c r="C879" s="15" t="s">
        <v>94</v>
      </c>
      <c r="D879" s="232" t="s">
        <v>95</v>
      </c>
      <c r="E879" s="15">
        <f t="shared" si="417"/>
        <v>2045</v>
      </c>
      <c r="F879" s="235">
        <f t="shared" ref="F879:G879" si="428">F399*0.99</f>
        <v>17.338658917559293</v>
      </c>
      <c r="G879" s="235">
        <f t="shared" si="428"/>
        <v>7.4474468271459493</v>
      </c>
      <c r="H879" s="15" t="str">
        <f t="shared" si="419"/>
        <v>RHBCMa70</v>
      </c>
      <c r="I879" s="233" t="s">
        <v>96</v>
      </c>
      <c r="J879" s="234" t="s">
        <v>97</v>
      </c>
    </row>
    <row r="880" spans="3:10" x14ac:dyDescent="0.3">
      <c r="C880" s="15" t="s">
        <v>94</v>
      </c>
      <c r="D880" s="232" t="s">
        <v>95</v>
      </c>
      <c r="E880" s="15">
        <f t="shared" si="417"/>
        <v>2046</v>
      </c>
      <c r="F880" s="235">
        <f t="shared" ref="F880:G880" si="429">F400*0.99</f>
        <v>17.291207743729078</v>
      </c>
      <c r="G880" s="235">
        <f t="shared" si="429"/>
        <v>7.4269304447020206</v>
      </c>
      <c r="H880" s="15" t="str">
        <f t="shared" si="419"/>
        <v>RHBCMa70</v>
      </c>
      <c r="I880" s="233" t="s">
        <v>96</v>
      </c>
      <c r="J880" s="234" t="s">
        <v>97</v>
      </c>
    </row>
    <row r="881" spans="3:10" x14ac:dyDescent="0.3">
      <c r="C881" s="15" t="s">
        <v>94</v>
      </c>
      <c r="D881" s="232" t="s">
        <v>95</v>
      </c>
      <c r="E881" s="15">
        <f t="shared" si="417"/>
        <v>2047</v>
      </c>
      <c r="F881" s="235">
        <f t="shared" ref="F881:G881" si="430">F401*0.99</f>
        <v>17.243756569898867</v>
      </c>
      <c r="G881" s="235">
        <f t="shared" si="430"/>
        <v>7.4064140622580927</v>
      </c>
      <c r="H881" s="15" t="str">
        <f t="shared" si="419"/>
        <v>RHBCMa70</v>
      </c>
      <c r="I881" s="233" t="s">
        <v>96</v>
      </c>
      <c r="J881" s="234" t="s">
        <v>97</v>
      </c>
    </row>
    <row r="882" spans="3:10" x14ac:dyDescent="0.3">
      <c r="C882" s="15" t="s">
        <v>94</v>
      </c>
      <c r="D882" s="232" t="s">
        <v>95</v>
      </c>
      <c r="E882" s="15">
        <f t="shared" si="417"/>
        <v>2048</v>
      </c>
      <c r="F882" s="235">
        <f t="shared" ref="F882:G882" si="431">F402*0.99</f>
        <v>17.196305396068656</v>
      </c>
      <c r="G882" s="235">
        <f t="shared" si="431"/>
        <v>7.385897679814164</v>
      </c>
      <c r="H882" s="15" t="str">
        <f t="shared" si="419"/>
        <v>RHBCMa70</v>
      </c>
      <c r="I882" s="233" t="s">
        <v>96</v>
      </c>
      <c r="J882" s="234" t="s">
        <v>97</v>
      </c>
    </row>
    <row r="883" spans="3:10" x14ac:dyDescent="0.3">
      <c r="C883" s="15" t="s">
        <v>94</v>
      </c>
      <c r="D883" s="232" t="s">
        <v>95</v>
      </c>
      <c r="E883" s="15">
        <f t="shared" si="417"/>
        <v>2049</v>
      </c>
      <c r="F883" s="235">
        <f t="shared" ref="F883:G883" si="432">F403*0.99</f>
        <v>17.148854222238445</v>
      </c>
      <c r="G883" s="235">
        <f t="shared" si="432"/>
        <v>7.3653812973702353</v>
      </c>
      <c r="H883" s="15" t="str">
        <f t="shared" si="419"/>
        <v>RHBCMa70</v>
      </c>
      <c r="I883" s="233" t="s">
        <v>96</v>
      </c>
      <c r="J883" s="234" t="s">
        <v>97</v>
      </c>
    </row>
    <row r="884" spans="3:10" x14ac:dyDescent="0.3">
      <c r="C884" s="15" t="s">
        <v>94</v>
      </c>
      <c r="D884" s="232" t="s">
        <v>95</v>
      </c>
      <c r="E884" s="15">
        <f t="shared" si="417"/>
        <v>2050</v>
      </c>
      <c r="F884" s="235">
        <f t="shared" ref="F884:G884" si="433">F404*0.99</f>
        <v>17.10140304840823</v>
      </c>
      <c r="G884" s="235">
        <f t="shared" si="433"/>
        <v>7.3448649149263066</v>
      </c>
      <c r="H884" s="15" t="str">
        <f t="shared" si="419"/>
        <v>RHBCMa70</v>
      </c>
      <c r="I884" s="233" t="s">
        <v>96</v>
      </c>
      <c r="J884" s="234" t="s">
        <v>97</v>
      </c>
    </row>
    <row r="885" spans="3:10" x14ac:dyDescent="0.3">
      <c r="C885" s="15" t="s">
        <v>94</v>
      </c>
      <c r="D885" s="232" t="s">
        <v>95</v>
      </c>
      <c r="E885" s="15">
        <f t="shared" si="417"/>
        <v>2011</v>
      </c>
      <c r="F885" s="235">
        <f t="shared" ref="F885:G885" si="434">F405*0.99</f>
        <v>7.8676904986617364</v>
      </c>
      <c r="G885" s="235">
        <f t="shared" si="434"/>
        <v>4.0717439478300053</v>
      </c>
      <c r="H885" s="15" t="str">
        <f t="shared" si="419"/>
        <v>RHBIMb70</v>
      </c>
      <c r="I885" s="233" t="s">
        <v>96</v>
      </c>
      <c r="J885" s="234" t="s">
        <v>97</v>
      </c>
    </row>
    <row r="886" spans="3:10" x14ac:dyDescent="0.3">
      <c r="C886" s="15" t="s">
        <v>94</v>
      </c>
      <c r="D886" s="232" t="s">
        <v>95</v>
      </c>
      <c r="E886" s="15">
        <f t="shared" si="417"/>
        <v>2012</v>
      </c>
      <c r="F886" s="235">
        <f t="shared" ref="F886:G886" si="435">F406*0.99</f>
        <v>7.8495530944852083</v>
      </c>
      <c r="G886" s="235">
        <f t="shared" si="435"/>
        <v>4.0139301392401263</v>
      </c>
      <c r="H886" s="15" t="str">
        <f t="shared" si="419"/>
        <v>RHBIMb70</v>
      </c>
      <c r="I886" s="233" t="s">
        <v>96</v>
      </c>
      <c r="J886" s="234" t="s">
        <v>97</v>
      </c>
    </row>
    <row r="887" spans="3:10" x14ac:dyDescent="0.3">
      <c r="C887" s="15" t="s">
        <v>94</v>
      </c>
      <c r="D887" s="232" t="s">
        <v>95</v>
      </c>
      <c r="E887" s="15">
        <f t="shared" si="417"/>
        <v>2013</v>
      </c>
      <c r="F887" s="235">
        <f t="shared" ref="F887:G887" si="436">F407*0.99</f>
        <v>7.8314156903086802</v>
      </c>
      <c r="G887" s="235">
        <f t="shared" si="436"/>
        <v>3.9561163306502478</v>
      </c>
      <c r="H887" s="15" t="str">
        <f t="shared" si="419"/>
        <v>RHBIMb70</v>
      </c>
      <c r="I887" s="233" t="s">
        <v>96</v>
      </c>
      <c r="J887" s="234" t="s">
        <v>97</v>
      </c>
    </row>
    <row r="888" spans="3:10" x14ac:dyDescent="0.3">
      <c r="C888" s="15" t="s">
        <v>94</v>
      </c>
      <c r="D888" s="232" t="s">
        <v>95</v>
      </c>
      <c r="E888" s="15">
        <f t="shared" si="417"/>
        <v>2014</v>
      </c>
      <c r="F888" s="235">
        <f t="shared" ref="F888:G888" si="437">F408*0.99</f>
        <v>7.8132782861321521</v>
      </c>
      <c r="G888" s="235">
        <f t="shared" si="437"/>
        <v>3.8983025220603693</v>
      </c>
      <c r="H888" s="15" t="str">
        <f t="shared" si="419"/>
        <v>RHBIMb70</v>
      </c>
      <c r="I888" s="233" t="s">
        <v>96</v>
      </c>
      <c r="J888" s="234" t="s">
        <v>97</v>
      </c>
    </row>
    <row r="889" spans="3:10" x14ac:dyDescent="0.3">
      <c r="C889" s="15" t="s">
        <v>94</v>
      </c>
      <c r="D889" s="232" t="s">
        <v>95</v>
      </c>
      <c r="E889" s="15">
        <f t="shared" si="417"/>
        <v>2015</v>
      </c>
      <c r="F889" s="235">
        <f t="shared" ref="F889:G889" si="438">F409*0.99</f>
        <v>7.795140881955624</v>
      </c>
      <c r="G889" s="235">
        <f t="shared" si="438"/>
        <v>3.8404887134704908</v>
      </c>
      <c r="H889" s="15" t="str">
        <f t="shared" si="419"/>
        <v>RHBIMb70</v>
      </c>
      <c r="I889" s="233" t="s">
        <v>96</v>
      </c>
      <c r="J889" s="234" t="s">
        <v>97</v>
      </c>
    </row>
    <row r="890" spans="3:10" x14ac:dyDescent="0.3">
      <c r="C890" s="15" t="s">
        <v>94</v>
      </c>
      <c r="D890" s="232" t="s">
        <v>95</v>
      </c>
      <c r="E890" s="15">
        <f t="shared" si="417"/>
        <v>2016</v>
      </c>
      <c r="F890" s="235">
        <f t="shared" ref="F890:G890" si="439">F410*0.99</f>
        <v>7.7754263121985279</v>
      </c>
      <c r="G890" s="235">
        <f t="shared" si="439"/>
        <v>3.8301648190794415</v>
      </c>
      <c r="H890" s="15" t="str">
        <f t="shared" si="419"/>
        <v>RHBIMb70</v>
      </c>
      <c r="I890" s="233" t="s">
        <v>96</v>
      </c>
      <c r="J890" s="234" t="s">
        <v>97</v>
      </c>
    </row>
    <row r="891" spans="3:10" x14ac:dyDescent="0.3">
      <c r="C891" s="15" t="s">
        <v>94</v>
      </c>
      <c r="D891" s="232" t="s">
        <v>95</v>
      </c>
      <c r="E891" s="15">
        <f t="shared" si="417"/>
        <v>2017</v>
      </c>
      <c r="F891" s="235">
        <f t="shared" ref="F891:G891" si="440">F411*0.99</f>
        <v>7.7557117424414326</v>
      </c>
      <c r="G891" s="235">
        <f t="shared" si="440"/>
        <v>3.8198409246883918</v>
      </c>
      <c r="H891" s="15" t="str">
        <f t="shared" si="419"/>
        <v>RHBIMb70</v>
      </c>
      <c r="I891" s="233" t="s">
        <v>96</v>
      </c>
      <c r="J891" s="234" t="s">
        <v>97</v>
      </c>
    </row>
    <row r="892" spans="3:10" x14ac:dyDescent="0.3">
      <c r="C892" s="15" t="s">
        <v>94</v>
      </c>
      <c r="D892" s="232" t="s">
        <v>95</v>
      </c>
      <c r="E892" s="15">
        <f t="shared" si="417"/>
        <v>2018</v>
      </c>
      <c r="F892" s="235">
        <f t="shared" ref="F892:G892" si="441">F412*0.99</f>
        <v>7.7359971726843364</v>
      </c>
      <c r="G892" s="235">
        <f t="shared" si="441"/>
        <v>3.8095170302973425</v>
      </c>
      <c r="H892" s="15" t="str">
        <f t="shared" si="419"/>
        <v>RHBIMb70</v>
      </c>
      <c r="I892" s="233" t="s">
        <v>96</v>
      </c>
      <c r="J892" s="234" t="s">
        <v>97</v>
      </c>
    </row>
    <row r="893" spans="3:10" x14ac:dyDescent="0.3">
      <c r="C893" s="15" t="s">
        <v>94</v>
      </c>
      <c r="D893" s="232" t="s">
        <v>95</v>
      </c>
      <c r="E893" s="15">
        <f t="shared" si="417"/>
        <v>2019</v>
      </c>
      <c r="F893" s="235">
        <f t="shared" ref="F893:G893" si="442">F413*0.99</f>
        <v>7.7162826029272411</v>
      </c>
      <c r="G893" s="235">
        <f t="shared" si="442"/>
        <v>3.7991931359062927</v>
      </c>
      <c r="H893" s="15" t="str">
        <f t="shared" si="419"/>
        <v>RHBIMb70</v>
      </c>
      <c r="I893" s="233" t="s">
        <v>96</v>
      </c>
      <c r="J893" s="234" t="s">
        <v>97</v>
      </c>
    </row>
    <row r="894" spans="3:10" x14ac:dyDescent="0.3">
      <c r="C894" s="15" t="s">
        <v>94</v>
      </c>
      <c r="D894" s="232" t="s">
        <v>95</v>
      </c>
      <c r="E894" s="15">
        <f t="shared" si="417"/>
        <v>2020</v>
      </c>
      <c r="F894" s="235">
        <f t="shared" ref="F894:G894" si="443">F414*0.99</f>
        <v>7.6965680331701449</v>
      </c>
      <c r="G894" s="235">
        <f t="shared" si="443"/>
        <v>3.7888692415152434</v>
      </c>
      <c r="H894" s="15" t="str">
        <f t="shared" si="419"/>
        <v>RHBIMb70</v>
      </c>
      <c r="I894" s="233" t="s">
        <v>96</v>
      </c>
      <c r="J894" s="234" t="s">
        <v>97</v>
      </c>
    </row>
    <row r="895" spans="3:10" x14ac:dyDescent="0.3">
      <c r="C895" s="15" t="s">
        <v>94</v>
      </c>
      <c r="D895" s="232" t="s">
        <v>95</v>
      </c>
      <c r="E895" s="15">
        <f t="shared" si="417"/>
        <v>2021</v>
      </c>
      <c r="F895" s="235">
        <f t="shared" ref="F895:G895" si="444">F415*0.99</f>
        <v>7.6768534634130496</v>
      </c>
      <c r="G895" s="235">
        <f t="shared" si="444"/>
        <v>3.7785453471241937</v>
      </c>
      <c r="H895" s="15" t="str">
        <f t="shared" si="419"/>
        <v>RHBIMb70</v>
      </c>
      <c r="I895" s="233" t="s">
        <v>96</v>
      </c>
      <c r="J895" s="234" t="s">
        <v>97</v>
      </c>
    </row>
    <row r="896" spans="3:10" x14ac:dyDescent="0.3">
      <c r="C896" s="15" t="s">
        <v>94</v>
      </c>
      <c r="D896" s="232" t="s">
        <v>95</v>
      </c>
      <c r="E896" s="15">
        <f t="shared" si="417"/>
        <v>2022</v>
      </c>
      <c r="F896" s="235">
        <f t="shared" ref="F896:G896" si="445">F416*0.99</f>
        <v>7.6571388936559535</v>
      </c>
      <c r="G896" s="235">
        <f t="shared" si="445"/>
        <v>3.7682214527331443</v>
      </c>
      <c r="H896" s="15" t="str">
        <f t="shared" si="419"/>
        <v>RHBIMb70</v>
      </c>
      <c r="I896" s="233" t="s">
        <v>96</v>
      </c>
      <c r="J896" s="234" t="s">
        <v>97</v>
      </c>
    </row>
    <row r="897" spans="3:10" x14ac:dyDescent="0.3">
      <c r="C897" s="15" t="s">
        <v>94</v>
      </c>
      <c r="D897" s="232" t="s">
        <v>95</v>
      </c>
      <c r="E897" s="15">
        <f t="shared" si="417"/>
        <v>2023</v>
      </c>
      <c r="F897" s="235">
        <f t="shared" ref="F897:G897" si="446">F417*0.99</f>
        <v>7.6374243238988582</v>
      </c>
      <c r="G897" s="235">
        <f t="shared" si="446"/>
        <v>3.7578975583420946</v>
      </c>
      <c r="H897" s="15" t="str">
        <f t="shared" si="419"/>
        <v>RHBIMb70</v>
      </c>
      <c r="I897" s="233" t="s">
        <v>96</v>
      </c>
      <c r="J897" s="234" t="s">
        <v>97</v>
      </c>
    </row>
    <row r="898" spans="3:10" x14ac:dyDescent="0.3">
      <c r="C898" s="15" t="s">
        <v>94</v>
      </c>
      <c r="D898" s="232" t="s">
        <v>95</v>
      </c>
      <c r="E898" s="15">
        <f t="shared" si="417"/>
        <v>2024</v>
      </c>
      <c r="F898" s="235">
        <f t="shared" ref="F898:G898" si="447">F418*0.99</f>
        <v>7.617709754141762</v>
      </c>
      <c r="G898" s="235">
        <f t="shared" si="447"/>
        <v>3.7475736639510453</v>
      </c>
      <c r="H898" s="15" t="str">
        <f t="shared" si="419"/>
        <v>RHBIMb70</v>
      </c>
      <c r="I898" s="233" t="s">
        <v>96</v>
      </c>
      <c r="J898" s="234" t="s">
        <v>97</v>
      </c>
    </row>
    <row r="899" spans="3:10" x14ac:dyDescent="0.3">
      <c r="C899" s="15" t="s">
        <v>94</v>
      </c>
      <c r="D899" s="232" t="s">
        <v>95</v>
      </c>
      <c r="E899" s="15">
        <f t="shared" si="417"/>
        <v>2025</v>
      </c>
      <c r="F899" s="235">
        <f t="shared" ref="F899:G899" si="448">F419*0.99</f>
        <v>7.5979951843846667</v>
      </c>
      <c r="G899" s="235">
        <f t="shared" si="448"/>
        <v>3.7372497695599955</v>
      </c>
      <c r="H899" s="15" t="str">
        <f t="shared" si="419"/>
        <v>RHBIMb70</v>
      </c>
      <c r="I899" s="233" t="s">
        <v>96</v>
      </c>
      <c r="J899" s="234" t="s">
        <v>97</v>
      </c>
    </row>
    <row r="900" spans="3:10" x14ac:dyDescent="0.3">
      <c r="C900" s="15" t="s">
        <v>94</v>
      </c>
      <c r="D900" s="232" t="s">
        <v>95</v>
      </c>
      <c r="E900" s="15">
        <f t="shared" si="417"/>
        <v>2026</v>
      </c>
      <c r="F900" s="235">
        <f t="shared" ref="F900:G900" si="449">F420*0.99</f>
        <v>7.5782806146275705</v>
      </c>
      <c r="G900" s="235">
        <f t="shared" si="449"/>
        <v>3.7269258751689458</v>
      </c>
      <c r="H900" s="15" t="str">
        <f t="shared" si="419"/>
        <v>RHBIMb70</v>
      </c>
      <c r="I900" s="233" t="s">
        <v>96</v>
      </c>
      <c r="J900" s="234" t="s">
        <v>97</v>
      </c>
    </row>
    <row r="901" spans="3:10" x14ac:dyDescent="0.3">
      <c r="C901" s="15" t="s">
        <v>94</v>
      </c>
      <c r="D901" s="232" t="s">
        <v>95</v>
      </c>
      <c r="E901" s="15">
        <f t="shared" si="417"/>
        <v>2027</v>
      </c>
      <c r="F901" s="235">
        <f t="shared" ref="F901:G901" si="450">F421*0.99</f>
        <v>7.5585660448704752</v>
      </c>
      <c r="G901" s="235">
        <f t="shared" si="450"/>
        <v>3.7166019807778965</v>
      </c>
      <c r="H901" s="15" t="str">
        <f t="shared" si="419"/>
        <v>RHBIMb70</v>
      </c>
      <c r="I901" s="233" t="s">
        <v>96</v>
      </c>
      <c r="J901" s="234" t="s">
        <v>97</v>
      </c>
    </row>
    <row r="902" spans="3:10" x14ac:dyDescent="0.3">
      <c r="C902" s="15" t="s">
        <v>94</v>
      </c>
      <c r="D902" s="232" t="s">
        <v>95</v>
      </c>
      <c r="E902" s="15">
        <f t="shared" si="417"/>
        <v>2028</v>
      </c>
      <c r="F902" s="235">
        <f t="shared" ref="F902:G902" si="451">F422*0.99</f>
        <v>7.5388514751133791</v>
      </c>
      <c r="G902" s="235">
        <f t="shared" si="451"/>
        <v>3.7062780863868467</v>
      </c>
      <c r="H902" s="15" t="str">
        <f t="shared" si="419"/>
        <v>RHBIMb70</v>
      </c>
      <c r="I902" s="233" t="s">
        <v>96</v>
      </c>
      <c r="J902" s="234" t="s">
        <v>97</v>
      </c>
    </row>
    <row r="903" spans="3:10" x14ac:dyDescent="0.3">
      <c r="C903" s="15" t="s">
        <v>94</v>
      </c>
      <c r="D903" s="232" t="s">
        <v>95</v>
      </c>
      <c r="E903" s="15">
        <f t="shared" si="417"/>
        <v>2029</v>
      </c>
      <c r="F903" s="235">
        <f t="shared" ref="F903:G903" si="452">F423*0.99</f>
        <v>7.5191369053562838</v>
      </c>
      <c r="G903" s="235">
        <f t="shared" si="452"/>
        <v>3.6959541919957974</v>
      </c>
      <c r="H903" s="15" t="str">
        <f t="shared" si="419"/>
        <v>RHBIMb70</v>
      </c>
      <c r="I903" s="233" t="s">
        <v>96</v>
      </c>
      <c r="J903" s="234" t="s">
        <v>97</v>
      </c>
    </row>
    <row r="904" spans="3:10" x14ac:dyDescent="0.3">
      <c r="C904" s="15" t="s">
        <v>94</v>
      </c>
      <c r="D904" s="232" t="s">
        <v>95</v>
      </c>
      <c r="E904" s="15">
        <f t="shared" si="417"/>
        <v>2030</v>
      </c>
      <c r="F904" s="235">
        <f t="shared" ref="F904:G904" si="453">F424*0.99</f>
        <v>7.4994223355991876</v>
      </c>
      <c r="G904" s="235">
        <f t="shared" si="453"/>
        <v>3.6856302976047477</v>
      </c>
      <c r="H904" s="15" t="str">
        <f t="shared" si="419"/>
        <v>RHBIMb70</v>
      </c>
      <c r="I904" s="233" t="s">
        <v>96</v>
      </c>
      <c r="J904" s="234" t="s">
        <v>97</v>
      </c>
    </row>
    <row r="905" spans="3:10" x14ac:dyDescent="0.3">
      <c r="C905" s="15" t="s">
        <v>94</v>
      </c>
      <c r="D905" s="232" t="s">
        <v>95</v>
      </c>
      <c r="E905" s="15">
        <f t="shared" si="417"/>
        <v>2031</v>
      </c>
      <c r="F905" s="235">
        <f t="shared" ref="F905:G905" si="454">F425*0.99</f>
        <v>7.4797077658420923</v>
      </c>
      <c r="G905" s="235">
        <f t="shared" si="454"/>
        <v>3.6753064032136984</v>
      </c>
      <c r="H905" s="15" t="str">
        <f t="shared" si="419"/>
        <v>RHBIMb70</v>
      </c>
      <c r="I905" s="233" t="s">
        <v>96</v>
      </c>
      <c r="J905" s="234" t="s">
        <v>97</v>
      </c>
    </row>
    <row r="906" spans="3:10" x14ac:dyDescent="0.3">
      <c r="C906" s="15" t="s">
        <v>94</v>
      </c>
      <c r="D906" s="232" t="s">
        <v>95</v>
      </c>
      <c r="E906" s="15">
        <f t="shared" si="417"/>
        <v>2032</v>
      </c>
      <c r="F906" s="235">
        <f t="shared" ref="F906:G906" si="455">F426*0.99</f>
        <v>7.4599931960849961</v>
      </c>
      <c r="G906" s="235">
        <f t="shared" si="455"/>
        <v>3.6649825088226486</v>
      </c>
      <c r="H906" s="15" t="str">
        <f t="shared" si="419"/>
        <v>RHBIMb70</v>
      </c>
      <c r="I906" s="233" t="s">
        <v>96</v>
      </c>
      <c r="J906" s="234" t="s">
        <v>97</v>
      </c>
    </row>
    <row r="907" spans="3:10" x14ac:dyDescent="0.3">
      <c r="C907" s="15" t="s">
        <v>94</v>
      </c>
      <c r="D907" s="232" t="s">
        <v>95</v>
      </c>
      <c r="E907" s="15">
        <f t="shared" si="417"/>
        <v>2033</v>
      </c>
      <c r="F907" s="235">
        <f t="shared" ref="F907:G907" si="456">F427*0.99</f>
        <v>7.4402786263279008</v>
      </c>
      <c r="G907" s="235">
        <f t="shared" si="456"/>
        <v>3.6546586144315993</v>
      </c>
      <c r="H907" s="15" t="str">
        <f t="shared" si="419"/>
        <v>RHBIMb70</v>
      </c>
      <c r="I907" s="233" t="s">
        <v>96</v>
      </c>
      <c r="J907" s="234" t="s">
        <v>97</v>
      </c>
    </row>
    <row r="908" spans="3:10" x14ac:dyDescent="0.3">
      <c r="C908" s="15" t="s">
        <v>94</v>
      </c>
      <c r="D908" s="232" t="s">
        <v>95</v>
      </c>
      <c r="E908" s="15">
        <f t="shared" si="417"/>
        <v>2034</v>
      </c>
      <c r="F908" s="235">
        <f t="shared" ref="F908:G908" si="457">F428*0.99</f>
        <v>7.4205640565708046</v>
      </c>
      <c r="G908" s="235">
        <f t="shared" si="457"/>
        <v>3.6443347200405496</v>
      </c>
      <c r="H908" s="15" t="str">
        <f t="shared" si="419"/>
        <v>RHBIMb70</v>
      </c>
      <c r="I908" s="233" t="s">
        <v>96</v>
      </c>
      <c r="J908" s="234" t="s">
        <v>97</v>
      </c>
    </row>
    <row r="909" spans="3:10" x14ac:dyDescent="0.3">
      <c r="C909" s="15" t="s">
        <v>94</v>
      </c>
      <c r="D909" s="232" t="s">
        <v>95</v>
      </c>
      <c r="E909" s="15">
        <f t="shared" si="417"/>
        <v>2035</v>
      </c>
      <c r="F909" s="235">
        <f t="shared" ref="F909:G909" si="458">F429*0.99</f>
        <v>7.4008494868137094</v>
      </c>
      <c r="G909" s="235">
        <f t="shared" si="458"/>
        <v>3.6340108256495003</v>
      </c>
      <c r="H909" s="15" t="str">
        <f t="shared" si="419"/>
        <v>RHBIMb70</v>
      </c>
      <c r="I909" s="233" t="s">
        <v>96</v>
      </c>
      <c r="J909" s="234" t="s">
        <v>97</v>
      </c>
    </row>
    <row r="910" spans="3:10" x14ac:dyDescent="0.3">
      <c r="C910" s="15" t="s">
        <v>94</v>
      </c>
      <c r="D910" s="232" t="s">
        <v>95</v>
      </c>
      <c r="E910" s="15">
        <f t="shared" si="417"/>
        <v>2036</v>
      </c>
      <c r="F910" s="235">
        <f t="shared" ref="F910:G910" si="459">F430*0.99</f>
        <v>7.3811349170566132</v>
      </c>
      <c r="G910" s="235">
        <f t="shared" si="459"/>
        <v>3.6236869312584505</v>
      </c>
      <c r="H910" s="15" t="str">
        <f t="shared" si="419"/>
        <v>RHBIMb70</v>
      </c>
      <c r="I910" s="233" t="s">
        <v>96</v>
      </c>
      <c r="J910" s="234" t="s">
        <v>97</v>
      </c>
    </row>
    <row r="911" spans="3:10" x14ac:dyDescent="0.3">
      <c r="C911" s="15" t="s">
        <v>94</v>
      </c>
      <c r="D911" s="232" t="s">
        <v>95</v>
      </c>
      <c r="E911" s="15">
        <f t="shared" si="417"/>
        <v>2037</v>
      </c>
      <c r="F911" s="235">
        <f t="shared" ref="F911:G911" si="460">F431*0.99</f>
        <v>7.3614203472995179</v>
      </c>
      <c r="G911" s="235">
        <f t="shared" si="460"/>
        <v>3.6133630368674012</v>
      </c>
      <c r="H911" s="15" t="str">
        <f t="shared" si="419"/>
        <v>RHBIMb70</v>
      </c>
      <c r="I911" s="233" t="s">
        <v>96</v>
      </c>
      <c r="J911" s="234" t="s">
        <v>97</v>
      </c>
    </row>
    <row r="912" spans="3:10" x14ac:dyDescent="0.3">
      <c r="C912" s="15" t="s">
        <v>94</v>
      </c>
      <c r="D912" s="232" t="s">
        <v>95</v>
      </c>
      <c r="E912" s="15">
        <f t="shared" si="417"/>
        <v>2038</v>
      </c>
      <c r="F912" s="235">
        <f t="shared" ref="F912:G912" si="461">F432*0.99</f>
        <v>7.3417057775424226</v>
      </c>
      <c r="G912" s="235">
        <f t="shared" si="461"/>
        <v>3.6030391424763515</v>
      </c>
      <c r="H912" s="15" t="str">
        <f t="shared" si="419"/>
        <v>RHBIMb70</v>
      </c>
      <c r="I912" s="233" t="s">
        <v>96</v>
      </c>
      <c r="J912" s="234" t="s">
        <v>97</v>
      </c>
    </row>
    <row r="913" spans="3:10" x14ac:dyDescent="0.3">
      <c r="C913" s="15" t="s">
        <v>94</v>
      </c>
      <c r="D913" s="232" t="s">
        <v>95</v>
      </c>
      <c r="E913" s="15">
        <f t="shared" si="417"/>
        <v>2039</v>
      </c>
      <c r="F913" s="235">
        <f t="shared" ref="F913:G913" si="462">F433*0.99</f>
        <v>7.3219912077853264</v>
      </c>
      <c r="G913" s="235">
        <f t="shared" si="462"/>
        <v>3.5927152480853017</v>
      </c>
      <c r="H913" s="15" t="str">
        <f t="shared" si="419"/>
        <v>RHBIMb70</v>
      </c>
      <c r="I913" s="233" t="s">
        <v>96</v>
      </c>
      <c r="J913" s="234" t="s">
        <v>97</v>
      </c>
    </row>
    <row r="914" spans="3:10" x14ac:dyDescent="0.3">
      <c r="C914" s="15" t="s">
        <v>94</v>
      </c>
      <c r="D914" s="232" t="s">
        <v>95</v>
      </c>
      <c r="E914" s="15">
        <f t="shared" si="417"/>
        <v>2040</v>
      </c>
      <c r="F914" s="235">
        <f t="shared" ref="F914:G914" si="463">F434*0.99</f>
        <v>7.3022766380282311</v>
      </c>
      <c r="G914" s="235">
        <f t="shared" si="463"/>
        <v>3.5823913536942524</v>
      </c>
      <c r="H914" s="15" t="str">
        <f t="shared" si="419"/>
        <v>RHBIMb70</v>
      </c>
      <c r="I914" s="233" t="s">
        <v>96</v>
      </c>
      <c r="J914" s="234" t="s">
        <v>97</v>
      </c>
    </row>
    <row r="915" spans="3:10" x14ac:dyDescent="0.3">
      <c r="C915" s="15" t="s">
        <v>94</v>
      </c>
      <c r="D915" s="232" t="s">
        <v>95</v>
      </c>
      <c r="E915" s="15">
        <f t="shared" si="417"/>
        <v>2041</v>
      </c>
      <c r="F915" s="235">
        <f t="shared" ref="F915:G915" si="464">F435*0.99</f>
        <v>7.2825620682711349</v>
      </c>
      <c r="G915" s="235">
        <f t="shared" si="464"/>
        <v>3.5720674593032027</v>
      </c>
      <c r="H915" s="15" t="str">
        <f t="shared" si="419"/>
        <v>RHBIMb70</v>
      </c>
      <c r="I915" s="233" t="s">
        <v>96</v>
      </c>
      <c r="J915" s="234" t="s">
        <v>97</v>
      </c>
    </row>
    <row r="916" spans="3:10" x14ac:dyDescent="0.3">
      <c r="C916" s="15" t="s">
        <v>94</v>
      </c>
      <c r="D916" s="232" t="s">
        <v>95</v>
      </c>
      <c r="E916" s="15">
        <f t="shared" si="417"/>
        <v>2042</v>
      </c>
      <c r="F916" s="235">
        <f t="shared" ref="F916:G916" si="465">F436*0.99</f>
        <v>7.2628474985140397</v>
      </c>
      <c r="G916" s="235">
        <f t="shared" si="465"/>
        <v>3.5617435649121534</v>
      </c>
      <c r="H916" s="15" t="str">
        <f t="shared" si="419"/>
        <v>RHBIMb70</v>
      </c>
      <c r="I916" s="233" t="s">
        <v>96</v>
      </c>
      <c r="J916" s="234" t="s">
        <v>97</v>
      </c>
    </row>
    <row r="917" spans="3:10" x14ac:dyDescent="0.3">
      <c r="C917" s="15" t="s">
        <v>94</v>
      </c>
      <c r="D917" s="232" t="s">
        <v>95</v>
      </c>
      <c r="E917" s="15">
        <f t="shared" si="417"/>
        <v>2043</v>
      </c>
      <c r="F917" s="235">
        <f t="shared" ref="F917:G917" si="466">F437*0.99</f>
        <v>7.2431329287569435</v>
      </c>
      <c r="G917" s="235">
        <f t="shared" si="466"/>
        <v>3.5514196705211036</v>
      </c>
      <c r="H917" s="15" t="str">
        <f t="shared" si="419"/>
        <v>RHBIMb70</v>
      </c>
      <c r="I917" s="233" t="s">
        <v>96</v>
      </c>
      <c r="J917" s="234" t="s">
        <v>97</v>
      </c>
    </row>
    <row r="918" spans="3:10" x14ac:dyDescent="0.3">
      <c r="C918" s="15" t="s">
        <v>94</v>
      </c>
      <c r="D918" s="232" t="s">
        <v>95</v>
      </c>
      <c r="E918" s="15">
        <f t="shared" si="417"/>
        <v>2044</v>
      </c>
      <c r="F918" s="235">
        <f t="shared" ref="F918:G918" si="467">F438*0.99</f>
        <v>7.2234183589998482</v>
      </c>
      <c r="G918" s="235">
        <f t="shared" si="467"/>
        <v>3.5410957761300543</v>
      </c>
      <c r="H918" s="15" t="str">
        <f t="shared" si="419"/>
        <v>RHBIMb70</v>
      </c>
      <c r="I918" s="233" t="s">
        <v>96</v>
      </c>
      <c r="J918" s="234" t="s">
        <v>97</v>
      </c>
    </row>
    <row r="919" spans="3:10" x14ac:dyDescent="0.3">
      <c r="C919" s="15" t="s">
        <v>94</v>
      </c>
      <c r="D919" s="232" t="s">
        <v>95</v>
      </c>
      <c r="E919" s="15">
        <f t="shared" si="417"/>
        <v>2045</v>
      </c>
      <c r="F919" s="235">
        <f t="shared" ref="F919:G919" si="468">F439*0.99</f>
        <v>7.203703789242752</v>
      </c>
      <c r="G919" s="235">
        <f t="shared" si="468"/>
        <v>3.5307718817390046</v>
      </c>
      <c r="H919" s="15" t="str">
        <f t="shared" si="419"/>
        <v>RHBIMb70</v>
      </c>
      <c r="I919" s="233" t="s">
        <v>96</v>
      </c>
      <c r="J919" s="234" t="s">
        <v>97</v>
      </c>
    </row>
    <row r="920" spans="3:10" x14ac:dyDescent="0.3">
      <c r="C920" s="15" t="s">
        <v>94</v>
      </c>
      <c r="D920" s="232" t="s">
        <v>95</v>
      </c>
      <c r="E920" s="15">
        <f t="shared" si="417"/>
        <v>2046</v>
      </c>
      <c r="F920" s="235">
        <f t="shared" ref="F920:G920" si="469">F440*0.99</f>
        <v>7.1839892194856567</v>
      </c>
      <c r="G920" s="235">
        <f t="shared" si="469"/>
        <v>3.5204479873479553</v>
      </c>
      <c r="H920" s="15" t="str">
        <f t="shared" si="419"/>
        <v>RHBIMb70</v>
      </c>
      <c r="I920" s="233" t="s">
        <v>96</v>
      </c>
      <c r="J920" s="234" t="s">
        <v>97</v>
      </c>
    </row>
    <row r="921" spans="3:10" x14ac:dyDescent="0.3">
      <c r="C921" s="15" t="s">
        <v>94</v>
      </c>
      <c r="D921" s="232" t="s">
        <v>95</v>
      </c>
      <c r="E921" s="15">
        <f t="shared" si="417"/>
        <v>2047</v>
      </c>
      <c r="F921" s="235">
        <f t="shared" ref="F921:G921" si="470">F441*0.99</f>
        <v>7.1642746497285605</v>
      </c>
      <c r="G921" s="235">
        <f t="shared" si="470"/>
        <v>3.5101240929569055</v>
      </c>
      <c r="H921" s="15" t="str">
        <f t="shared" si="419"/>
        <v>RHBIMb70</v>
      </c>
      <c r="I921" s="233" t="s">
        <v>96</v>
      </c>
      <c r="J921" s="234" t="s">
        <v>97</v>
      </c>
    </row>
    <row r="922" spans="3:10" x14ac:dyDescent="0.3">
      <c r="C922" s="15" t="s">
        <v>94</v>
      </c>
      <c r="D922" s="232" t="s">
        <v>95</v>
      </c>
      <c r="E922" s="15">
        <f t="shared" si="417"/>
        <v>2048</v>
      </c>
      <c r="F922" s="235">
        <f t="shared" ref="F922:G922" si="471">F442*0.99</f>
        <v>7.1445600799714652</v>
      </c>
      <c r="G922" s="235">
        <f t="shared" si="471"/>
        <v>3.4998001985658562</v>
      </c>
      <c r="H922" s="15" t="str">
        <f t="shared" si="419"/>
        <v>RHBIMb70</v>
      </c>
      <c r="I922" s="233" t="s">
        <v>96</v>
      </c>
      <c r="J922" s="234" t="s">
        <v>97</v>
      </c>
    </row>
    <row r="923" spans="3:10" x14ac:dyDescent="0.3">
      <c r="C923" s="15" t="s">
        <v>94</v>
      </c>
      <c r="D923" s="232" t="s">
        <v>95</v>
      </c>
      <c r="E923" s="15">
        <f t="shared" si="417"/>
        <v>2049</v>
      </c>
      <c r="F923" s="235">
        <f t="shared" ref="F923:G923" si="472">F443*0.99</f>
        <v>7.1248455102143691</v>
      </c>
      <c r="G923" s="235">
        <f t="shared" si="472"/>
        <v>3.4894763041748065</v>
      </c>
      <c r="H923" s="15" t="str">
        <f t="shared" si="419"/>
        <v>RHBIMb70</v>
      </c>
      <c r="I923" s="233" t="s">
        <v>96</v>
      </c>
      <c r="J923" s="234" t="s">
        <v>97</v>
      </c>
    </row>
    <row r="924" spans="3:10" x14ac:dyDescent="0.3">
      <c r="C924" s="15" t="s">
        <v>94</v>
      </c>
      <c r="D924" s="232" t="s">
        <v>95</v>
      </c>
      <c r="E924" s="15">
        <f t="shared" si="417"/>
        <v>2050</v>
      </c>
      <c r="F924" s="235">
        <f t="shared" ref="F924:G924" si="473">F444*0.99</f>
        <v>7.1051309404572738</v>
      </c>
      <c r="G924" s="235">
        <f t="shared" si="473"/>
        <v>3.4791524097837572</v>
      </c>
      <c r="H924" s="15" t="str">
        <f t="shared" si="419"/>
        <v>RHBIMb70</v>
      </c>
      <c r="I924" s="233" t="s">
        <v>96</v>
      </c>
      <c r="J924" s="234" t="s">
        <v>97</v>
      </c>
    </row>
    <row r="925" spans="3:10" x14ac:dyDescent="0.3">
      <c r="C925" s="15" t="s">
        <v>94</v>
      </c>
      <c r="D925" s="232" t="s">
        <v>95</v>
      </c>
      <c r="E925" s="15">
        <f t="shared" si="417"/>
        <v>2011</v>
      </c>
      <c r="F925" s="235">
        <f t="shared" ref="F925:G925" si="474">F445*0.99</f>
        <v>7.4479423393382636</v>
      </c>
      <c r="G925" s="235">
        <f t="shared" si="474"/>
        <v>3.8545128521699956</v>
      </c>
      <c r="H925" s="15" t="str">
        <f t="shared" si="419"/>
        <v>RHBIMa70</v>
      </c>
      <c r="I925" s="233" t="s">
        <v>96</v>
      </c>
      <c r="J925" s="234" t="s">
        <v>97</v>
      </c>
    </row>
    <row r="926" spans="3:10" x14ac:dyDescent="0.3">
      <c r="C926" s="15" t="s">
        <v>94</v>
      </c>
      <c r="D926" s="232" t="s">
        <v>95</v>
      </c>
      <c r="E926" s="15">
        <f t="shared" si="417"/>
        <v>2012</v>
      </c>
      <c r="F926" s="235">
        <f t="shared" ref="F926:G926" si="475">F446*0.99</f>
        <v>7.430772581514792</v>
      </c>
      <c r="G926" s="235">
        <f t="shared" si="475"/>
        <v>3.7997834607598739</v>
      </c>
      <c r="H926" s="15" t="str">
        <f t="shared" si="419"/>
        <v>RHBIMa70</v>
      </c>
      <c r="I926" s="233" t="s">
        <v>96</v>
      </c>
      <c r="J926" s="234" t="s">
        <v>97</v>
      </c>
    </row>
    <row r="927" spans="3:10" x14ac:dyDescent="0.3">
      <c r="C927" s="15" t="s">
        <v>94</v>
      </c>
      <c r="D927" s="232" t="s">
        <v>95</v>
      </c>
      <c r="E927" s="15">
        <f t="shared" si="417"/>
        <v>2013</v>
      </c>
      <c r="F927" s="235">
        <f t="shared" ref="F927:G927" si="476">F447*0.99</f>
        <v>7.4136028236913196</v>
      </c>
      <c r="G927" s="235">
        <f t="shared" si="476"/>
        <v>3.7450540693497523</v>
      </c>
      <c r="H927" s="15" t="str">
        <f t="shared" si="419"/>
        <v>RHBIMa70</v>
      </c>
      <c r="I927" s="233" t="s">
        <v>96</v>
      </c>
      <c r="J927" s="234" t="s">
        <v>97</v>
      </c>
    </row>
    <row r="928" spans="3:10" x14ac:dyDescent="0.3">
      <c r="C928" s="15" t="s">
        <v>94</v>
      </c>
      <c r="D928" s="232" t="s">
        <v>95</v>
      </c>
      <c r="E928" s="15">
        <f t="shared" si="417"/>
        <v>2014</v>
      </c>
      <c r="F928" s="235">
        <f t="shared" ref="F928:G928" si="477">F448*0.99</f>
        <v>7.3964330658678481</v>
      </c>
      <c r="G928" s="235">
        <f t="shared" si="477"/>
        <v>3.690324677939631</v>
      </c>
      <c r="H928" s="15" t="str">
        <f t="shared" si="419"/>
        <v>RHBIMa70</v>
      </c>
      <c r="I928" s="233" t="s">
        <v>96</v>
      </c>
      <c r="J928" s="234" t="s">
        <v>97</v>
      </c>
    </row>
    <row r="929" spans="3:10" x14ac:dyDescent="0.3">
      <c r="C929" s="15" t="s">
        <v>94</v>
      </c>
      <c r="D929" s="232" t="s">
        <v>95</v>
      </c>
      <c r="E929" s="15">
        <f t="shared" si="417"/>
        <v>2015</v>
      </c>
      <c r="F929" s="235">
        <f t="shared" ref="F929:G929" si="478">F449*0.99</f>
        <v>7.3792633080443766</v>
      </c>
      <c r="G929" s="235">
        <f t="shared" si="478"/>
        <v>3.6355952865295094</v>
      </c>
      <c r="H929" s="15" t="str">
        <f t="shared" si="419"/>
        <v>RHBIMa70</v>
      </c>
      <c r="I929" s="233" t="s">
        <v>96</v>
      </c>
      <c r="J929" s="234" t="s">
        <v>97</v>
      </c>
    </row>
    <row r="930" spans="3:10" x14ac:dyDescent="0.3">
      <c r="C930" s="15" t="s">
        <v>94</v>
      </c>
      <c r="D930" s="232" t="s">
        <v>95</v>
      </c>
      <c r="E930" s="15">
        <f t="shared" si="417"/>
        <v>2016</v>
      </c>
      <c r="F930" s="235">
        <f t="shared" ref="F930:G930" si="479">F450*0.99</f>
        <v>7.3606005278014726</v>
      </c>
      <c r="G930" s="235">
        <f t="shared" si="479"/>
        <v>3.6258221809205593</v>
      </c>
      <c r="H930" s="15" t="str">
        <f t="shared" si="419"/>
        <v>RHBIMa70</v>
      </c>
      <c r="I930" s="233" t="s">
        <v>96</v>
      </c>
      <c r="J930" s="234" t="s">
        <v>97</v>
      </c>
    </row>
    <row r="931" spans="3:10" x14ac:dyDescent="0.3">
      <c r="C931" s="15" t="s">
        <v>94</v>
      </c>
      <c r="D931" s="232" t="s">
        <v>95</v>
      </c>
      <c r="E931" s="15">
        <f t="shared" si="417"/>
        <v>2017</v>
      </c>
      <c r="F931" s="235">
        <f t="shared" ref="F931:G931" si="480">F451*0.99</f>
        <v>7.3419377475585685</v>
      </c>
      <c r="G931" s="235">
        <f t="shared" si="480"/>
        <v>3.6160490753116092</v>
      </c>
      <c r="H931" s="15" t="str">
        <f t="shared" si="419"/>
        <v>RHBIMa70</v>
      </c>
      <c r="I931" s="233" t="s">
        <v>96</v>
      </c>
      <c r="J931" s="234" t="s">
        <v>97</v>
      </c>
    </row>
    <row r="932" spans="3:10" x14ac:dyDescent="0.3">
      <c r="C932" s="15" t="s">
        <v>94</v>
      </c>
      <c r="D932" s="232" t="s">
        <v>95</v>
      </c>
      <c r="E932" s="15">
        <f t="shared" si="417"/>
        <v>2018</v>
      </c>
      <c r="F932" s="235">
        <f t="shared" ref="F932:G932" si="481">F452*0.99</f>
        <v>7.3232749673156645</v>
      </c>
      <c r="G932" s="235">
        <f t="shared" si="481"/>
        <v>3.6062759697026587</v>
      </c>
      <c r="H932" s="15" t="str">
        <f t="shared" si="419"/>
        <v>RHBIMa70</v>
      </c>
      <c r="I932" s="233" t="s">
        <v>96</v>
      </c>
      <c r="J932" s="234" t="s">
        <v>97</v>
      </c>
    </row>
    <row r="933" spans="3:10" x14ac:dyDescent="0.3">
      <c r="C933" s="15" t="s">
        <v>94</v>
      </c>
      <c r="D933" s="232" t="s">
        <v>95</v>
      </c>
      <c r="E933" s="15">
        <f t="shared" si="417"/>
        <v>2019</v>
      </c>
      <c r="F933" s="235">
        <f t="shared" ref="F933:G933" si="482">F453*0.99</f>
        <v>7.3046121870727605</v>
      </c>
      <c r="G933" s="235">
        <f t="shared" si="482"/>
        <v>3.5965028640937087</v>
      </c>
      <c r="H933" s="15" t="str">
        <f t="shared" si="419"/>
        <v>RHBIMa70</v>
      </c>
      <c r="I933" s="233" t="s">
        <v>96</v>
      </c>
      <c r="J933" s="234" t="s">
        <v>97</v>
      </c>
    </row>
    <row r="934" spans="3:10" x14ac:dyDescent="0.3">
      <c r="C934" s="15" t="s">
        <v>94</v>
      </c>
      <c r="D934" s="232" t="s">
        <v>95</v>
      </c>
      <c r="E934" s="15">
        <f t="shared" ref="E934:E957" si="483">E454</f>
        <v>2020</v>
      </c>
      <c r="F934" s="235">
        <f t="shared" ref="F934:G934" si="484">F454*0.99</f>
        <v>7.2859494068298565</v>
      </c>
      <c r="G934" s="235">
        <f t="shared" si="484"/>
        <v>3.5867297584847582</v>
      </c>
      <c r="H934" s="15" t="str">
        <f t="shared" ref="H934:H957" si="485">H454</f>
        <v>RHBIMa70</v>
      </c>
      <c r="I934" s="233" t="s">
        <v>96</v>
      </c>
      <c r="J934" s="234" t="s">
        <v>97</v>
      </c>
    </row>
    <row r="935" spans="3:10" x14ac:dyDescent="0.3">
      <c r="C935" s="15" t="s">
        <v>94</v>
      </c>
      <c r="D935" s="232" t="s">
        <v>95</v>
      </c>
      <c r="E935" s="15">
        <f t="shared" si="483"/>
        <v>2021</v>
      </c>
      <c r="F935" s="235">
        <f t="shared" ref="F935:G935" si="486">F455*0.99</f>
        <v>7.2672866265869525</v>
      </c>
      <c r="G935" s="235">
        <f t="shared" si="486"/>
        <v>3.5769566528758081</v>
      </c>
      <c r="H935" s="15" t="str">
        <f t="shared" si="485"/>
        <v>RHBIMa70</v>
      </c>
      <c r="I935" s="233" t="s">
        <v>96</v>
      </c>
      <c r="J935" s="234" t="s">
        <v>97</v>
      </c>
    </row>
    <row r="936" spans="3:10" x14ac:dyDescent="0.3">
      <c r="C936" s="15" t="s">
        <v>94</v>
      </c>
      <c r="D936" s="232" t="s">
        <v>95</v>
      </c>
      <c r="E936" s="15">
        <f t="shared" si="483"/>
        <v>2022</v>
      </c>
      <c r="F936" s="235">
        <f t="shared" ref="F936:G936" si="487">F456*0.99</f>
        <v>7.2486238463440484</v>
      </c>
      <c r="G936" s="235">
        <f t="shared" si="487"/>
        <v>3.567183547266858</v>
      </c>
      <c r="H936" s="15" t="str">
        <f t="shared" si="485"/>
        <v>RHBIMa70</v>
      </c>
      <c r="I936" s="233" t="s">
        <v>96</v>
      </c>
      <c r="J936" s="234" t="s">
        <v>97</v>
      </c>
    </row>
    <row r="937" spans="3:10" x14ac:dyDescent="0.3">
      <c r="C937" s="15" t="s">
        <v>94</v>
      </c>
      <c r="D937" s="232" t="s">
        <v>95</v>
      </c>
      <c r="E937" s="15">
        <f t="shared" si="483"/>
        <v>2023</v>
      </c>
      <c r="F937" s="235">
        <f t="shared" ref="F937:G937" si="488">F457*0.99</f>
        <v>7.2299610661011444</v>
      </c>
      <c r="G937" s="235">
        <f t="shared" si="488"/>
        <v>3.5574104416579075</v>
      </c>
      <c r="H937" s="15" t="str">
        <f t="shared" si="485"/>
        <v>RHBIMa70</v>
      </c>
      <c r="I937" s="233" t="s">
        <v>96</v>
      </c>
      <c r="J937" s="234" t="s">
        <v>97</v>
      </c>
    </row>
    <row r="938" spans="3:10" x14ac:dyDescent="0.3">
      <c r="C938" s="15" t="s">
        <v>94</v>
      </c>
      <c r="D938" s="232" t="s">
        <v>95</v>
      </c>
      <c r="E938" s="15">
        <f t="shared" si="483"/>
        <v>2024</v>
      </c>
      <c r="F938" s="235">
        <f t="shared" ref="F938:G938" si="489">F458*0.99</f>
        <v>7.2112982858582404</v>
      </c>
      <c r="G938" s="235">
        <f t="shared" si="489"/>
        <v>3.5476373360489575</v>
      </c>
      <c r="H938" s="15" t="str">
        <f t="shared" si="485"/>
        <v>RHBIMa70</v>
      </c>
      <c r="I938" s="233" t="s">
        <v>96</v>
      </c>
      <c r="J938" s="234" t="s">
        <v>97</v>
      </c>
    </row>
    <row r="939" spans="3:10" x14ac:dyDescent="0.3">
      <c r="C939" s="15" t="s">
        <v>94</v>
      </c>
      <c r="D939" s="232" t="s">
        <v>95</v>
      </c>
      <c r="E939" s="15">
        <f t="shared" si="483"/>
        <v>2025</v>
      </c>
      <c r="F939" s="235">
        <f t="shared" ref="F939:G939" si="490">F459*0.99</f>
        <v>7.1926355056153364</v>
      </c>
      <c r="G939" s="235">
        <f t="shared" si="490"/>
        <v>3.5378642304400074</v>
      </c>
      <c r="H939" s="15" t="str">
        <f t="shared" si="485"/>
        <v>RHBIMa70</v>
      </c>
      <c r="I939" s="233" t="s">
        <v>96</v>
      </c>
      <c r="J939" s="234" t="s">
        <v>97</v>
      </c>
    </row>
    <row r="940" spans="3:10" x14ac:dyDescent="0.3">
      <c r="C940" s="15" t="s">
        <v>94</v>
      </c>
      <c r="D940" s="232" t="s">
        <v>95</v>
      </c>
      <c r="E940" s="15">
        <f t="shared" si="483"/>
        <v>2026</v>
      </c>
      <c r="F940" s="235">
        <f t="shared" ref="F940:G940" si="491">F460*0.99</f>
        <v>7.1739727253724324</v>
      </c>
      <c r="G940" s="235">
        <f t="shared" si="491"/>
        <v>3.5280911248310569</v>
      </c>
      <c r="H940" s="15" t="str">
        <f t="shared" si="485"/>
        <v>RHBIMa70</v>
      </c>
      <c r="I940" s="233" t="s">
        <v>96</v>
      </c>
      <c r="J940" s="234" t="s">
        <v>97</v>
      </c>
    </row>
    <row r="941" spans="3:10" x14ac:dyDescent="0.3">
      <c r="C941" s="15" t="s">
        <v>94</v>
      </c>
      <c r="D941" s="232" t="s">
        <v>95</v>
      </c>
      <c r="E941" s="15">
        <f t="shared" si="483"/>
        <v>2027</v>
      </c>
      <c r="F941" s="235">
        <f t="shared" ref="F941:G941" si="492">F461*0.99</f>
        <v>7.1553099451295283</v>
      </c>
      <c r="G941" s="235">
        <f t="shared" si="492"/>
        <v>3.5183180192221069</v>
      </c>
      <c r="H941" s="15" t="str">
        <f t="shared" si="485"/>
        <v>RHBIMa70</v>
      </c>
      <c r="I941" s="233" t="s">
        <v>96</v>
      </c>
      <c r="J941" s="234" t="s">
        <v>97</v>
      </c>
    </row>
    <row r="942" spans="3:10" x14ac:dyDescent="0.3">
      <c r="C942" s="15" t="s">
        <v>94</v>
      </c>
      <c r="D942" s="232" t="s">
        <v>95</v>
      </c>
      <c r="E942" s="15">
        <f t="shared" si="483"/>
        <v>2028</v>
      </c>
      <c r="F942" s="235">
        <f t="shared" ref="F942:G942" si="493">F462*0.99</f>
        <v>7.1366471648866243</v>
      </c>
      <c r="G942" s="235">
        <f t="shared" si="493"/>
        <v>3.5085449136131568</v>
      </c>
      <c r="H942" s="15" t="str">
        <f t="shared" si="485"/>
        <v>RHBIMa70</v>
      </c>
      <c r="I942" s="233" t="s">
        <v>96</v>
      </c>
      <c r="J942" s="234" t="s">
        <v>97</v>
      </c>
    </row>
    <row r="943" spans="3:10" x14ac:dyDescent="0.3">
      <c r="C943" s="15" t="s">
        <v>94</v>
      </c>
      <c r="D943" s="232" t="s">
        <v>95</v>
      </c>
      <c r="E943" s="15">
        <f t="shared" si="483"/>
        <v>2029</v>
      </c>
      <c r="F943" s="235">
        <f t="shared" ref="F943:G943" si="494">F463*0.99</f>
        <v>7.1179843846437203</v>
      </c>
      <c r="G943" s="235">
        <f t="shared" si="494"/>
        <v>3.4987718080042063</v>
      </c>
      <c r="H943" s="15" t="str">
        <f t="shared" si="485"/>
        <v>RHBIMa70</v>
      </c>
      <c r="I943" s="233" t="s">
        <v>96</v>
      </c>
      <c r="J943" s="234" t="s">
        <v>97</v>
      </c>
    </row>
    <row r="944" spans="3:10" x14ac:dyDescent="0.3">
      <c r="C944" s="15" t="s">
        <v>94</v>
      </c>
      <c r="D944" s="232" t="s">
        <v>95</v>
      </c>
      <c r="E944" s="15">
        <f t="shared" si="483"/>
        <v>2030</v>
      </c>
      <c r="F944" s="235">
        <f t="shared" ref="F944:G944" si="495">F464*0.99</f>
        <v>7.0993216044008163</v>
      </c>
      <c r="G944" s="235">
        <f t="shared" si="495"/>
        <v>3.4889987023952562</v>
      </c>
      <c r="H944" s="15" t="str">
        <f t="shared" si="485"/>
        <v>RHBIMa70</v>
      </c>
      <c r="I944" s="233" t="s">
        <v>96</v>
      </c>
      <c r="J944" s="234" t="s">
        <v>97</v>
      </c>
    </row>
    <row r="945" spans="3:10" x14ac:dyDescent="0.3">
      <c r="C945" s="15" t="s">
        <v>94</v>
      </c>
      <c r="D945" s="232" t="s">
        <v>95</v>
      </c>
      <c r="E945" s="15">
        <f t="shared" si="483"/>
        <v>2031</v>
      </c>
      <c r="F945" s="235">
        <f t="shared" ref="F945:G945" si="496">F465*0.99</f>
        <v>7.0806588241579123</v>
      </c>
      <c r="G945" s="235">
        <f t="shared" si="496"/>
        <v>3.4792255967863057</v>
      </c>
      <c r="H945" s="15" t="str">
        <f t="shared" si="485"/>
        <v>RHBIMa70</v>
      </c>
      <c r="I945" s="233" t="s">
        <v>96</v>
      </c>
      <c r="J945" s="234" t="s">
        <v>97</v>
      </c>
    </row>
    <row r="946" spans="3:10" x14ac:dyDescent="0.3">
      <c r="C946" s="15" t="s">
        <v>94</v>
      </c>
      <c r="D946" s="232" t="s">
        <v>95</v>
      </c>
      <c r="E946" s="15">
        <f t="shared" si="483"/>
        <v>2032</v>
      </c>
      <c r="F946" s="235">
        <f t="shared" ref="F946:G946" si="497">F466*0.99</f>
        <v>7.0619960439150082</v>
      </c>
      <c r="G946" s="235">
        <f t="shared" si="497"/>
        <v>3.4694524911773557</v>
      </c>
      <c r="H946" s="15" t="str">
        <f t="shared" si="485"/>
        <v>RHBIMa70</v>
      </c>
      <c r="I946" s="233" t="s">
        <v>96</v>
      </c>
      <c r="J946" s="234" t="s">
        <v>97</v>
      </c>
    </row>
    <row r="947" spans="3:10" x14ac:dyDescent="0.3">
      <c r="C947" s="15" t="s">
        <v>94</v>
      </c>
      <c r="D947" s="232" t="s">
        <v>95</v>
      </c>
      <c r="E947" s="15">
        <f t="shared" si="483"/>
        <v>2033</v>
      </c>
      <c r="F947" s="235">
        <f t="shared" ref="F947:G947" si="498">F467*0.99</f>
        <v>7.0433332636721042</v>
      </c>
      <c r="G947" s="235">
        <f t="shared" si="498"/>
        <v>3.4596793855684056</v>
      </c>
      <c r="H947" s="15" t="str">
        <f t="shared" si="485"/>
        <v>RHBIMa70</v>
      </c>
      <c r="I947" s="233" t="s">
        <v>96</v>
      </c>
      <c r="J947" s="234" t="s">
        <v>97</v>
      </c>
    </row>
    <row r="948" spans="3:10" x14ac:dyDescent="0.3">
      <c r="C948" s="15" t="s">
        <v>94</v>
      </c>
      <c r="D948" s="232" t="s">
        <v>95</v>
      </c>
      <c r="E948" s="15">
        <f t="shared" si="483"/>
        <v>2034</v>
      </c>
      <c r="F948" s="235">
        <f t="shared" ref="F948:G948" si="499">F468*0.99</f>
        <v>7.0246704834292002</v>
      </c>
      <c r="G948" s="235">
        <f t="shared" si="499"/>
        <v>3.4499062799594551</v>
      </c>
      <c r="H948" s="15" t="str">
        <f t="shared" si="485"/>
        <v>RHBIMa70</v>
      </c>
      <c r="I948" s="233" t="s">
        <v>96</v>
      </c>
      <c r="J948" s="234" t="s">
        <v>97</v>
      </c>
    </row>
    <row r="949" spans="3:10" x14ac:dyDescent="0.3">
      <c r="C949" s="15" t="s">
        <v>94</v>
      </c>
      <c r="D949" s="232" t="s">
        <v>95</v>
      </c>
      <c r="E949" s="15">
        <f t="shared" si="483"/>
        <v>2035</v>
      </c>
      <c r="F949" s="235">
        <f t="shared" ref="F949:G949" si="500">F469*0.99</f>
        <v>7.0060077031862962</v>
      </c>
      <c r="G949" s="235">
        <f t="shared" si="500"/>
        <v>3.440133174350505</v>
      </c>
      <c r="H949" s="15" t="str">
        <f t="shared" si="485"/>
        <v>RHBIMa70</v>
      </c>
      <c r="I949" s="233" t="s">
        <v>96</v>
      </c>
      <c r="J949" s="234" t="s">
        <v>97</v>
      </c>
    </row>
    <row r="950" spans="3:10" x14ac:dyDescent="0.3">
      <c r="C950" s="15" t="s">
        <v>94</v>
      </c>
      <c r="D950" s="232" t="s">
        <v>95</v>
      </c>
      <c r="E950" s="15">
        <f t="shared" si="483"/>
        <v>2036</v>
      </c>
      <c r="F950" s="235">
        <f t="shared" ref="F950:G950" si="501">F470*0.99</f>
        <v>6.9873449229433922</v>
      </c>
      <c r="G950" s="235">
        <f t="shared" si="501"/>
        <v>3.430360068741555</v>
      </c>
      <c r="H950" s="15" t="str">
        <f t="shared" si="485"/>
        <v>RHBIMa70</v>
      </c>
      <c r="I950" s="233" t="s">
        <v>96</v>
      </c>
      <c r="J950" s="234" t="s">
        <v>97</v>
      </c>
    </row>
    <row r="951" spans="3:10" x14ac:dyDescent="0.3">
      <c r="C951" s="15" t="s">
        <v>94</v>
      </c>
      <c r="D951" s="232" t="s">
        <v>95</v>
      </c>
      <c r="E951" s="15">
        <f t="shared" si="483"/>
        <v>2037</v>
      </c>
      <c r="F951" s="235">
        <f t="shared" ref="F951:G951" si="502">F471*0.99</f>
        <v>6.9686821427004881</v>
      </c>
      <c r="G951" s="235">
        <f t="shared" si="502"/>
        <v>3.4205869631326045</v>
      </c>
      <c r="H951" s="15" t="str">
        <f t="shared" si="485"/>
        <v>RHBIMa70</v>
      </c>
      <c r="I951" s="233" t="s">
        <v>96</v>
      </c>
      <c r="J951" s="234" t="s">
        <v>97</v>
      </c>
    </row>
    <row r="952" spans="3:10" x14ac:dyDescent="0.3">
      <c r="C952" s="15" t="s">
        <v>94</v>
      </c>
      <c r="D952" s="232" t="s">
        <v>95</v>
      </c>
      <c r="E952" s="15">
        <f t="shared" si="483"/>
        <v>2038</v>
      </c>
      <c r="F952" s="235">
        <f t="shared" ref="F952:G952" si="503">F472*0.99</f>
        <v>6.9500193624575841</v>
      </c>
      <c r="G952" s="235">
        <f t="shared" si="503"/>
        <v>3.4108138575236544</v>
      </c>
      <c r="H952" s="15" t="str">
        <f t="shared" si="485"/>
        <v>RHBIMa70</v>
      </c>
      <c r="I952" s="233" t="s">
        <v>96</v>
      </c>
      <c r="J952" s="234" t="s">
        <v>97</v>
      </c>
    </row>
    <row r="953" spans="3:10" x14ac:dyDescent="0.3">
      <c r="C953" s="15" t="s">
        <v>94</v>
      </c>
      <c r="D953" s="232" t="s">
        <v>95</v>
      </c>
      <c r="E953" s="15">
        <f t="shared" si="483"/>
        <v>2039</v>
      </c>
      <c r="F953" s="235">
        <f t="shared" ref="F953:G953" si="504">F473*0.99</f>
        <v>6.9313565822146801</v>
      </c>
      <c r="G953" s="235">
        <f t="shared" si="504"/>
        <v>3.4010407519147043</v>
      </c>
      <c r="H953" s="15" t="str">
        <f t="shared" si="485"/>
        <v>RHBIMa70</v>
      </c>
      <c r="I953" s="233" t="s">
        <v>96</v>
      </c>
      <c r="J953" s="234" t="s">
        <v>97</v>
      </c>
    </row>
    <row r="954" spans="3:10" x14ac:dyDescent="0.3">
      <c r="C954" s="15" t="s">
        <v>94</v>
      </c>
      <c r="D954" s="232" t="s">
        <v>95</v>
      </c>
      <c r="E954" s="15">
        <f t="shared" si="483"/>
        <v>2040</v>
      </c>
      <c r="F954" s="235">
        <f t="shared" ref="F954:G954" si="505">F474*0.99</f>
        <v>6.9126938019717761</v>
      </c>
      <c r="G954" s="235">
        <f t="shared" si="505"/>
        <v>3.3912676463057538</v>
      </c>
      <c r="H954" s="15" t="str">
        <f t="shared" si="485"/>
        <v>RHBIMa70</v>
      </c>
      <c r="I954" s="233" t="s">
        <v>96</v>
      </c>
      <c r="J954" s="234" t="s">
        <v>97</v>
      </c>
    </row>
    <row r="955" spans="3:10" x14ac:dyDescent="0.3">
      <c r="C955" s="15" t="s">
        <v>94</v>
      </c>
      <c r="D955" s="232" t="s">
        <v>95</v>
      </c>
      <c r="E955" s="15">
        <f t="shared" si="483"/>
        <v>2041</v>
      </c>
      <c r="F955" s="235">
        <f t="shared" ref="F955:G955" si="506">F475*0.99</f>
        <v>6.8940310217288721</v>
      </c>
      <c r="G955" s="235">
        <f t="shared" si="506"/>
        <v>3.3814945406968038</v>
      </c>
      <c r="H955" s="15" t="str">
        <f t="shared" si="485"/>
        <v>RHBIMa70</v>
      </c>
      <c r="I955" s="233" t="s">
        <v>96</v>
      </c>
      <c r="J955" s="234" t="s">
        <v>97</v>
      </c>
    </row>
    <row r="956" spans="3:10" x14ac:dyDescent="0.3">
      <c r="C956" s="15" t="s">
        <v>94</v>
      </c>
      <c r="D956" s="232" t="s">
        <v>95</v>
      </c>
      <c r="E956" s="15">
        <f t="shared" si="483"/>
        <v>2042</v>
      </c>
      <c r="F956" s="235">
        <f t="shared" ref="F956:G956" si="507">F476*0.99</f>
        <v>6.875368241485968</v>
      </c>
      <c r="G956" s="235">
        <f t="shared" si="507"/>
        <v>3.3717214350878537</v>
      </c>
      <c r="H956" s="15" t="str">
        <f t="shared" si="485"/>
        <v>RHBIMa70</v>
      </c>
      <c r="I956" s="233" t="s">
        <v>96</v>
      </c>
      <c r="J956" s="234" t="s">
        <v>97</v>
      </c>
    </row>
    <row r="957" spans="3:10" x14ac:dyDescent="0.3">
      <c r="C957" s="15" t="s">
        <v>94</v>
      </c>
      <c r="D957" s="232" t="s">
        <v>95</v>
      </c>
      <c r="E957" s="15">
        <f t="shared" si="483"/>
        <v>2043</v>
      </c>
      <c r="F957" s="235">
        <f t="shared" ref="F957:G957" si="508">F477*0.99</f>
        <v>6.856705461243064</v>
      </c>
      <c r="G957" s="235">
        <f t="shared" si="508"/>
        <v>3.3619483294789032</v>
      </c>
      <c r="H957" s="15" t="str">
        <f t="shared" si="485"/>
        <v>RHBIMa70</v>
      </c>
      <c r="I957" s="233" t="s">
        <v>96</v>
      </c>
      <c r="J957" s="234" t="s">
        <v>97</v>
      </c>
    </row>
    <row r="958" spans="3:10" x14ac:dyDescent="0.3">
      <c r="C958" s="15" t="s">
        <v>94</v>
      </c>
      <c r="D958" s="232" t="s">
        <v>95</v>
      </c>
      <c r="E958" s="15">
        <f>E478</f>
        <v>2044</v>
      </c>
      <c r="F958" s="235">
        <f>F478*0.99</f>
        <v>6.83804268100016</v>
      </c>
      <c r="G958" s="235">
        <f>G478*0.99</f>
        <v>3.3521752238699531</v>
      </c>
      <c r="H958" s="15" t="str">
        <f>H478</f>
        <v>RHBIMa70</v>
      </c>
      <c r="I958" s="233" t="s">
        <v>96</v>
      </c>
      <c r="J958" s="234" t="s">
        <v>97</v>
      </c>
    </row>
    <row r="959" spans="3:10" x14ac:dyDescent="0.3">
      <c r="C959" s="15" t="s">
        <v>94</v>
      </c>
      <c r="D959" s="232" t="s">
        <v>95</v>
      </c>
      <c r="E959" s="15">
        <f t="shared" ref="E959:E967" si="509">E479</f>
        <v>2045</v>
      </c>
      <c r="F959" s="235">
        <f t="shared" ref="F959:G959" si="510">F479*0.99</f>
        <v>6.819379900757256</v>
      </c>
      <c r="G959" s="235">
        <f t="shared" si="510"/>
        <v>3.3424021182610026</v>
      </c>
      <c r="H959" s="15" t="str">
        <f t="shared" ref="H959:H967" si="511">H479</f>
        <v>RHBIMa70</v>
      </c>
      <c r="I959" s="233" t="s">
        <v>96</v>
      </c>
      <c r="J959" s="234" t="s">
        <v>97</v>
      </c>
    </row>
    <row r="960" spans="3:10" x14ac:dyDescent="0.3">
      <c r="C960" s="15" t="s">
        <v>94</v>
      </c>
      <c r="D960" s="232" t="s">
        <v>95</v>
      </c>
      <c r="E960" s="15">
        <f t="shared" si="509"/>
        <v>2046</v>
      </c>
      <c r="F960" s="235">
        <f t="shared" ref="F960:G960" si="512">F480*0.99</f>
        <v>6.800717120514352</v>
      </c>
      <c r="G960" s="235">
        <f t="shared" si="512"/>
        <v>3.3326290126520526</v>
      </c>
      <c r="H960" s="15" t="str">
        <f t="shared" si="511"/>
        <v>RHBIMa70</v>
      </c>
      <c r="I960" s="233" t="s">
        <v>96</v>
      </c>
      <c r="J960" s="234" t="s">
        <v>97</v>
      </c>
    </row>
    <row r="961" spans="3:10" x14ac:dyDescent="0.3">
      <c r="C961" s="15" t="s">
        <v>94</v>
      </c>
      <c r="D961" s="232" t="s">
        <v>95</v>
      </c>
      <c r="E961" s="15">
        <f t="shared" si="509"/>
        <v>2047</v>
      </c>
      <c r="F961" s="235">
        <f t="shared" ref="F961:G961" si="513">F481*0.99</f>
        <v>6.7820543402714479</v>
      </c>
      <c r="G961" s="235">
        <f t="shared" si="513"/>
        <v>3.3228559070431025</v>
      </c>
      <c r="H961" s="15" t="str">
        <f t="shared" si="511"/>
        <v>RHBIMa70</v>
      </c>
      <c r="I961" s="233" t="s">
        <v>96</v>
      </c>
      <c r="J961" s="234" t="s">
        <v>97</v>
      </c>
    </row>
    <row r="962" spans="3:10" x14ac:dyDescent="0.3">
      <c r="C962" s="15" t="s">
        <v>94</v>
      </c>
      <c r="D962" s="232" t="s">
        <v>95</v>
      </c>
      <c r="E962" s="15">
        <f t="shared" si="509"/>
        <v>2048</v>
      </c>
      <c r="F962" s="235">
        <f t="shared" ref="F962:G962" si="514">F482*0.99</f>
        <v>6.7633915600285439</v>
      </c>
      <c r="G962" s="235">
        <f t="shared" si="514"/>
        <v>3.313082801434152</v>
      </c>
      <c r="H962" s="15" t="str">
        <f t="shared" si="511"/>
        <v>RHBIMa70</v>
      </c>
      <c r="I962" s="233" t="s">
        <v>96</v>
      </c>
      <c r="J962" s="234" t="s">
        <v>97</v>
      </c>
    </row>
    <row r="963" spans="3:10" x14ac:dyDescent="0.3">
      <c r="C963" s="15" t="s">
        <v>94</v>
      </c>
      <c r="D963" s="232" t="s">
        <v>95</v>
      </c>
      <c r="E963" s="15">
        <f t="shared" si="509"/>
        <v>2049</v>
      </c>
      <c r="F963" s="235">
        <f t="shared" ref="F963:G963" si="515">F483*0.99</f>
        <v>6.7447287797856399</v>
      </c>
      <c r="G963" s="235">
        <f t="shared" si="515"/>
        <v>3.303309695825202</v>
      </c>
      <c r="H963" s="15" t="str">
        <f t="shared" si="511"/>
        <v>RHBIMa70</v>
      </c>
      <c r="I963" s="233" t="s">
        <v>96</v>
      </c>
      <c r="J963" s="234" t="s">
        <v>97</v>
      </c>
    </row>
    <row r="964" spans="3:10" x14ac:dyDescent="0.3">
      <c r="C964" s="15" t="s">
        <v>94</v>
      </c>
      <c r="D964" s="232" t="s">
        <v>95</v>
      </c>
      <c r="E964" s="15">
        <f t="shared" si="509"/>
        <v>2050</v>
      </c>
      <c r="F964" s="235">
        <f t="shared" ref="F964:G964" si="516">F484*0.99</f>
        <v>6.7260659995427359</v>
      </c>
      <c r="G964" s="235">
        <f t="shared" si="516"/>
        <v>3.2935365902162519</v>
      </c>
      <c r="H964" s="15" t="str">
        <f t="shared" si="511"/>
        <v>RHBIMa70</v>
      </c>
      <c r="I964" s="233" t="s">
        <v>96</v>
      </c>
      <c r="J964" s="234" t="s">
        <v>97</v>
      </c>
    </row>
    <row r="965" spans="3:10" x14ac:dyDescent="0.3">
      <c r="C965" s="15"/>
      <c r="D965" s="232"/>
      <c r="E965" s="15"/>
      <c r="F965" s="235"/>
      <c r="G965" s="235"/>
      <c r="H965" s="15"/>
      <c r="I965" s="233"/>
      <c r="J965" s="234"/>
    </row>
    <row r="966" spans="3:10" x14ac:dyDescent="0.3">
      <c r="C966" s="15"/>
      <c r="D966" s="232"/>
      <c r="E966" s="15"/>
      <c r="F966" s="235"/>
      <c r="G966" s="235"/>
      <c r="H966" s="15"/>
      <c r="I966" s="233"/>
      <c r="J966" s="234"/>
    </row>
    <row r="967" spans="3:10" x14ac:dyDescent="0.3">
      <c r="C967" s="15"/>
      <c r="D967" s="232"/>
      <c r="E967" s="15"/>
      <c r="F967" s="235"/>
      <c r="G967" s="235"/>
      <c r="H967" s="15"/>
      <c r="I967" s="233"/>
      <c r="J967" s="234"/>
    </row>
  </sheetData>
  <mergeCells count="64">
    <mergeCell ref="AB6:AJ6"/>
    <mergeCell ref="X8:X19"/>
    <mergeCell ref="Y8:Y13"/>
    <mergeCell ref="Z8:Z9"/>
    <mergeCell ref="Z10:Z11"/>
    <mergeCell ref="Z12:Z13"/>
    <mergeCell ref="Y14:Y19"/>
    <mergeCell ref="Z14:Z15"/>
    <mergeCell ref="Z16:Z17"/>
    <mergeCell ref="Z18:Z19"/>
    <mergeCell ref="AB39:AJ39"/>
    <mergeCell ref="X20:X31"/>
    <mergeCell ref="Y20:Y25"/>
    <mergeCell ref="Z20:Z21"/>
    <mergeCell ref="Z22:Z23"/>
    <mergeCell ref="Z24:Z25"/>
    <mergeCell ref="Y26:Y31"/>
    <mergeCell ref="Z26:Z27"/>
    <mergeCell ref="Z28:Z29"/>
    <mergeCell ref="Z30:Z31"/>
    <mergeCell ref="AB33:AJ33"/>
    <mergeCell ref="AB34:AJ34"/>
    <mergeCell ref="AB35:AJ35"/>
    <mergeCell ref="AB37:AJ37"/>
    <mergeCell ref="AB38:AJ38"/>
    <mergeCell ref="AA43:AJ43"/>
    <mergeCell ref="X45:X50"/>
    <mergeCell ref="Y45:Y47"/>
    <mergeCell ref="Y48:Y50"/>
    <mergeCell ref="X51:X56"/>
    <mergeCell ref="Y51:Y53"/>
    <mergeCell ref="Y54:Y56"/>
    <mergeCell ref="X57:X58"/>
    <mergeCell ref="Z57:Z58"/>
    <mergeCell ref="X59:X60"/>
    <mergeCell ref="Z59:Z60"/>
    <mergeCell ref="X61:X62"/>
    <mergeCell ref="Z61:Z62"/>
    <mergeCell ref="AA67:AJ67"/>
    <mergeCell ref="X69:X74"/>
    <mergeCell ref="Y69:Y71"/>
    <mergeCell ref="Y72:Y74"/>
    <mergeCell ref="X75:X80"/>
    <mergeCell ref="Y75:Y77"/>
    <mergeCell ref="Y78:Y80"/>
    <mergeCell ref="X81:X82"/>
    <mergeCell ref="Z81:Z82"/>
    <mergeCell ref="X83:X84"/>
    <mergeCell ref="Z83:Z84"/>
    <mergeCell ref="X85:X86"/>
    <mergeCell ref="Z85:Z86"/>
    <mergeCell ref="AA90:AJ90"/>
    <mergeCell ref="X92:X97"/>
    <mergeCell ref="Y92:Y94"/>
    <mergeCell ref="Y95:Y97"/>
    <mergeCell ref="X98:X103"/>
    <mergeCell ref="Y98:Y100"/>
    <mergeCell ref="Y101:Y103"/>
    <mergeCell ref="X104:X105"/>
    <mergeCell ref="Z104:Z105"/>
    <mergeCell ref="X106:X107"/>
    <mergeCell ref="Z106:Z107"/>
    <mergeCell ref="X108:X109"/>
    <mergeCell ref="Z108:Z109"/>
  </mergeCells>
  <phoneticPr fontId="35" type="noConversion"/>
  <conditionalFormatting sqref="AB32:AJ32">
    <cfRule type="cellIs" dxfId="5" priority="4" operator="greaterThan">
      <formula>$AB$35</formula>
    </cfRule>
    <cfRule type="cellIs" dxfId="4" priority="5" operator="between">
      <formula>$AB$33</formula>
      <formula>$AB$35</formula>
    </cfRule>
    <cfRule type="cellIs" dxfId="3" priority="6" operator="lessThan">
      <formula>$AB$33</formula>
    </cfRule>
  </conditionalFormatting>
  <conditionalFormatting sqref="AB36:AJ36">
    <cfRule type="cellIs" dxfId="2" priority="1" operator="greaterThan">
      <formula>$AB$39</formula>
    </cfRule>
    <cfRule type="cellIs" dxfId="1" priority="2" operator="between">
      <formula>$AB$37</formula>
      <formula>$AB$39</formula>
    </cfRule>
    <cfRule type="cellIs" dxfId="0" priority="3" operator="lessThan">
      <formula>$AB$37</formula>
    </cfRule>
  </conditionalFormatting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B2:U36"/>
  <sheetViews>
    <sheetView workbookViewId="0">
      <selection activeCell="H11" sqref="H11"/>
    </sheetView>
  </sheetViews>
  <sheetFormatPr defaultRowHeight="14.4" x14ac:dyDescent="0.3"/>
  <cols>
    <col min="2" max="2" width="4.88671875" bestFit="1" customWidth="1"/>
    <col min="4" max="4" width="11.88671875" bestFit="1" customWidth="1"/>
    <col min="8" max="8" width="8" bestFit="1" customWidth="1"/>
    <col min="9" max="9" width="9.88671875" bestFit="1" customWidth="1"/>
  </cols>
  <sheetData>
    <row r="2" spans="2:21" ht="23.4" x14ac:dyDescent="0.45">
      <c r="B2" s="8"/>
    </row>
    <row r="4" spans="2:21" s="14" customFormat="1" ht="15" customHeight="1" thickBot="1" x14ac:dyDescent="0.35">
      <c r="B4"/>
      <c r="C4"/>
      <c r="D4"/>
      <c r="E4" s="223" t="s">
        <v>34</v>
      </c>
      <c r="F4" s="223"/>
    </row>
    <row r="5" spans="2:21" s="14" customFormat="1" ht="15" thickTop="1" x14ac:dyDescent="0.3">
      <c r="B5" s="21"/>
      <c r="C5" s="163"/>
      <c r="D5" s="164"/>
      <c r="E5" s="167" t="s">
        <v>55</v>
      </c>
      <c r="F5" s="168" t="s">
        <v>56</v>
      </c>
    </row>
    <row r="6" spans="2:21" s="14" customFormat="1" x14ac:dyDescent="0.3">
      <c r="B6" s="219" t="s">
        <v>22</v>
      </c>
      <c r="C6" s="221" t="s">
        <v>17</v>
      </c>
      <c r="D6" s="15" t="s">
        <v>60</v>
      </c>
      <c r="E6" s="169">
        <f>H6</f>
        <v>0.77571802395534317</v>
      </c>
      <c r="F6" s="169">
        <f>I6</f>
        <v>0.81741921525335581</v>
      </c>
      <c r="H6" s="14">
        <v>0.77571802395534317</v>
      </c>
      <c r="I6" s="14">
        <v>0.81741921525335581</v>
      </c>
    </row>
    <row r="7" spans="2:21" s="14" customFormat="1" x14ac:dyDescent="0.3">
      <c r="B7" s="219"/>
      <c r="C7" s="221"/>
      <c r="D7" s="15" t="s">
        <v>61</v>
      </c>
      <c r="E7" s="169">
        <f t="shared" ref="E7:E17" si="0">H7</f>
        <v>0.5841044580128858</v>
      </c>
      <c r="F7" s="169">
        <f t="shared" ref="F7:F17" si="1">I7</f>
        <v>0.61550485221465767</v>
      </c>
      <c r="H7" s="14">
        <v>0.5841044580128858</v>
      </c>
      <c r="I7" s="14">
        <v>0.61550485221465767</v>
      </c>
    </row>
    <row r="8" spans="2:21" s="14" customFormat="1" ht="15" customHeight="1" x14ac:dyDescent="0.3">
      <c r="B8" s="219"/>
      <c r="C8" s="221" t="s">
        <v>16</v>
      </c>
      <c r="D8" s="15" t="s">
        <v>60</v>
      </c>
      <c r="E8" s="169">
        <f t="shared" si="0"/>
        <v>1.5466179235382926</v>
      </c>
      <c r="F8" s="169">
        <f t="shared" si="1"/>
        <v>1.6297612925237712</v>
      </c>
      <c r="H8" s="14">
        <v>1.5466179235382926</v>
      </c>
      <c r="I8" s="14">
        <v>1.6297612925237712</v>
      </c>
    </row>
    <row r="9" spans="2:21" s="14" customFormat="1" x14ac:dyDescent="0.3">
      <c r="B9" s="219"/>
      <c r="C9" s="221"/>
      <c r="D9" s="15" t="s">
        <v>61</v>
      </c>
      <c r="E9" s="169">
        <f t="shared" si="0"/>
        <v>1.1645809380256913</v>
      </c>
      <c r="F9" s="169">
        <f t="shared" si="1"/>
        <v>1.2271866929248763</v>
      </c>
      <c r="H9" s="14">
        <v>1.1645809380256913</v>
      </c>
      <c r="I9" s="14">
        <v>1.2271866929248763</v>
      </c>
    </row>
    <row r="10" spans="2:21" s="14" customFormat="1" ht="15" customHeight="1" x14ac:dyDescent="0.3">
      <c r="B10" s="219"/>
      <c r="C10" s="221" t="s">
        <v>18</v>
      </c>
      <c r="D10" s="15" t="s">
        <v>60</v>
      </c>
      <c r="E10" s="169">
        <f t="shared" si="0"/>
        <v>8.8025040503555321</v>
      </c>
      <c r="F10" s="169">
        <f t="shared" si="1"/>
        <v>14.878242704594179</v>
      </c>
      <c r="H10" s="14">
        <v>8.8025040503555321</v>
      </c>
      <c r="I10" s="14">
        <v>14.878242704594179</v>
      </c>
    </row>
    <row r="11" spans="2:21" s="14" customFormat="1" x14ac:dyDescent="0.3">
      <c r="B11" s="219"/>
      <c r="C11" s="221"/>
      <c r="D11" s="15" t="s">
        <v>61</v>
      </c>
      <c r="E11" s="169">
        <f t="shared" si="0"/>
        <v>6.6281582981306899</v>
      </c>
      <c r="F11" s="169">
        <f t="shared" si="1"/>
        <v>11.203101671969721</v>
      </c>
      <c r="H11" s="14">
        <v>6.6281582981306899</v>
      </c>
      <c r="I11" s="14">
        <v>11.203101671969721</v>
      </c>
    </row>
    <row r="12" spans="2:21" s="14" customFormat="1" x14ac:dyDescent="0.3">
      <c r="B12" s="219" t="s">
        <v>23</v>
      </c>
      <c r="C12" s="221" t="s">
        <v>17</v>
      </c>
      <c r="D12" s="15" t="s">
        <v>60</v>
      </c>
      <c r="E12" s="169">
        <f t="shared" si="0"/>
        <v>1.4231905190870133</v>
      </c>
      <c r="F12" s="169">
        <f t="shared" si="1"/>
        <v>3.7581769621008658</v>
      </c>
      <c r="H12" s="14">
        <v>1.4231905190870133</v>
      </c>
      <c r="I12" s="14">
        <v>3.7581769621008658</v>
      </c>
    </row>
    <row r="13" spans="2:21" x14ac:dyDescent="0.3">
      <c r="B13" s="219"/>
      <c r="C13" s="221"/>
      <c r="D13" s="15" t="s">
        <v>61</v>
      </c>
      <c r="E13" s="169">
        <f t="shared" si="0"/>
        <v>0.6497679871370533</v>
      </c>
      <c r="F13" s="169">
        <f t="shared" si="1"/>
        <v>1.7158230378991348</v>
      </c>
      <c r="H13">
        <v>0.6497679871370533</v>
      </c>
      <c r="I13">
        <v>1.7158230378991348</v>
      </c>
    </row>
    <row r="14" spans="2:21" x14ac:dyDescent="0.3">
      <c r="B14" s="219"/>
      <c r="C14" s="221" t="s">
        <v>16</v>
      </c>
      <c r="D14" s="15" t="s">
        <v>60</v>
      </c>
      <c r="E14" s="169">
        <f t="shared" si="0"/>
        <v>2.8375413455088898</v>
      </c>
      <c r="F14" s="169">
        <f t="shared" si="1"/>
        <v>7.4930112101514146</v>
      </c>
      <c r="H14">
        <v>2.8375413455088898</v>
      </c>
      <c r="I14">
        <v>7.4930112101514146</v>
      </c>
    </row>
    <row r="15" spans="2:21" x14ac:dyDescent="0.3">
      <c r="B15" s="219"/>
      <c r="C15" s="221"/>
      <c r="D15" s="15" t="s">
        <v>61</v>
      </c>
      <c r="E15" s="169">
        <f t="shared" si="0"/>
        <v>1.2955001482670441</v>
      </c>
      <c r="F15" s="169">
        <f t="shared" si="1"/>
        <v>3.4209887898485851</v>
      </c>
      <c r="H15">
        <v>1.2955001482670441</v>
      </c>
      <c r="I15">
        <v>3.4209887898485851</v>
      </c>
    </row>
    <row r="16" spans="2:21" ht="43.2" x14ac:dyDescent="0.3">
      <c r="B16" s="219"/>
      <c r="C16" s="221" t="s">
        <v>18</v>
      </c>
      <c r="D16" s="15" t="s">
        <v>60</v>
      </c>
      <c r="E16" s="169">
        <f t="shared" si="0"/>
        <v>0.75154786754767999</v>
      </c>
      <c r="F16" s="169">
        <f t="shared" si="1"/>
        <v>0.99504321219402314</v>
      </c>
      <c r="H16">
        <v>0.75154786754767999</v>
      </c>
      <c r="I16">
        <v>0.99504321219402314</v>
      </c>
      <c r="L16" s="150" t="s">
        <v>62</v>
      </c>
      <c r="M16" s="151">
        <v>2</v>
      </c>
      <c r="N16" s="151"/>
      <c r="O16" s="151"/>
      <c r="P16" s="151"/>
      <c r="Q16" s="152" t="s">
        <v>62</v>
      </c>
      <c r="R16" s="153">
        <v>1</v>
      </c>
      <c r="S16" s="153"/>
      <c r="T16" s="153"/>
      <c r="U16" s="153"/>
    </row>
    <row r="17" spans="2:21" ht="15" customHeight="1" thickBot="1" x14ac:dyDescent="0.35">
      <c r="B17" s="220"/>
      <c r="C17" s="222"/>
      <c r="D17" s="165" t="s">
        <v>61</v>
      </c>
      <c r="E17" s="169">
        <f t="shared" si="0"/>
        <v>0.71145213245232009</v>
      </c>
      <c r="F17" s="169">
        <f t="shared" si="1"/>
        <v>0.94195678780597669</v>
      </c>
      <c r="H17">
        <v>0.71145213245232009</v>
      </c>
      <c r="I17">
        <v>0.94195678780597669</v>
      </c>
      <c r="L17" s="156"/>
      <c r="M17" s="150" t="s">
        <v>63</v>
      </c>
      <c r="N17" s="150" t="s">
        <v>64</v>
      </c>
      <c r="O17" s="150" t="s">
        <v>65</v>
      </c>
      <c r="P17" s="150" t="s">
        <v>66</v>
      </c>
      <c r="Q17" s="157"/>
      <c r="R17" s="152" t="s">
        <v>63</v>
      </c>
      <c r="S17" s="152" t="s">
        <v>64</v>
      </c>
      <c r="T17" s="152" t="s">
        <v>65</v>
      </c>
      <c r="U17" s="152" t="s">
        <v>66</v>
      </c>
    </row>
    <row r="18" spans="2:21" ht="15" thickTop="1" x14ac:dyDescent="0.3">
      <c r="L18" s="156" t="s">
        <v>67</v>
      </c>
      <c r="M18" s="160">
        <v>12.826733599081406</v>
      </c>
      <c r="N18" s="160">
        <v>2.9678930115652653</v>
      </c>
      <c r="O18" s="160">
        <v>8.2416196356926203</v>
      </c>
      <c r="P18" s="160">
        <v>2.38182469395201</v>
      </c>
      <c r="Q18" s="157" t="s">
        <v>67</v>
      </c>
      <c r="R18" s="161">
        <v>3.4132325741747498</v>
      </c>
      <c r="S18" s="161">
        <v>0.73676757076599375</v>
      </c>
      <c r="T18" s="161">
        <v>2.055885882673091</v>
      </c>
      <c r="U18" s="161">
        <v>0.54007358041646214</v>
      </c>
    </row>
    <row r="19" spans="2:21" ht="15" customHeight="1" x14ac:dyDescent="0.3">
      <c r="L19" s="156" t="s">
        <v>68</v>
      </c>
      <c r="M19" s="160">
        <v>8.1366216427985787</v>
      </c>
      <c r="N19" s="160">
        <v>1.2632599887164466</v>
      </c>
      <c r="O19" s="160">
        <v>2.0748252383628607</v>
      </c>
      <c r="P19" s="160">
        <v>0.54871659781320903</v>
      </c>
      <c r="Q19" s="157" t="s">
        <v>68</v>
      </c>
      <c r="R19" s="161">
        <v>2.4375707436523908</v>
      </c>
      <c r="S19" s="161">
        <v>0.58193881115440804</v>
      </c>
      <c r="T19" s="161">
        <v>0.81652381639968297</v>
      </c>
      <c r="U19" s="161">
        <v>0.3035761089830798</v>
      </c>
    </row>
    <row r="20" spans="2:21" x14ac:dyDescent="0.3">
      <c r="B20" s="14"/>
      <c r="C20" s="14"/>
      <c r="D20" s="14"/>
      <c r="E20" s="14"/>
      <c r="F20" s="14"/>
      <c r="L20" s="156" t="s">
        <v>18</v>
      </c>
      <c r="M20" s="160">
        <v>7.0789197581200156</v>
      </c>
      <c r="N20" s="160">
        <v>1.395426999718288</v>
      </c>
      <c r="O20" s="160">
        <v>0.31003812594452007</v>
      </c>
      <c r="P20" s="160">
        <v>6.8987708324776922E-2</v>
      </c>
      <c r="Q20" s="157" t="s">
        <v>18</v>
      </c>
      <c r="R20" s="161">
        <v>1.67353668218186</v>
      </c>
      <c r="S20" s="161">
        <v>0.3764987080795979</v>
      </c>
      <c r="T20" s="161">
        <v>4.83843909281267E-2</v>
      </c>
      <c r="U20" s="161">
        <v>2.9890310600458006E-2</v>
      </c>
    </row>
    <row r="21" spans="2:21" x14ac:dyDescent="0.3">
      <c r="B21" s="14"/>
      <c r="C21" s="14"/>
      <c r="D21" s="14"/>
      <c r="E21" s="14"/>
      <c r="F21" s="14"/>
    </row>
    <row r="22" spans="2:21" x14ac:dyDescent="0.3">
      <c r="B22" s="14"/>
      <c r="C22" s="14"/>
      <c r="D22" s="14"/>
      <c r="E22" s="14"/>
      <c r="F22" s="14"/>
    </row>
    <row r="23" spans="2:21" ht="15" customHeight="1" x14ac:dyDescent="0.3">
      <c r="B23" s="14"/>
      <c r="C23" s="14"/>
      <c r="D23" s="14"/>
      <c r="E23" s="14"/>
      <c r="F23" s="14"/>
    </row>
    <row r="24" spans="2:21" x14ac:dyDescent="0.3">
      <c r="B24" s="14"/>
      <c r="C24" s="14"/>
      <c r="D24" s="14"/>
      <c r="E24" s="14"/>
      <c r="F24" s="14"/>
    </row>
    <row r="25" spans="2:21" x14ac:dyDescent="0.3">
      <c r="B25" s="14"/>
      <c r="C25" s="14"/>
      <c r="D25" s="14"/>
      <c r="E25" s="14"/>
      <c r="F25" s="14"/>
    </row>
    <row r="26" spans="2:21" x14ac:dyDescent="0.3">
      <c r="B26" s="14"/>
      <c r="C26" s="14"/>
      <c r="D26" s="14"/>
      <c r="E26" s="14"/>
      <c r="F26" s="14"/>
    </row>
    <row r="27" spans="2:21" x14ac:dyDescent="0.3">
      <c r="B27" s="14"/>
      <c r="C27" s="14"/>
      <c r="D27" s="14"/>
      <c r="E27" s="14"/>
      <c r="F27" s="14"/>
    </row>
    <row r="28" spans="2:21" x14ac:dyDescent="0.3">
      <c r="B28" s="14"/>
      <c r="C28" s="14"/>
      <c r="D28" s="14"/>
      <c r="E28" s="14"/>
      <c r="F28" s="14"/>
    </row>
    <row r="29" spans="2:21" x14ac:dyDescent="0.3">
      <c r="B29" s="14"/>
      <c r="C29" s="14"/>
      <c r="D29" s="14"/>
      <c r="E29" s="14"/>
      <c r="F29" s="14"/>
    </row>
    <row r="30" spans="2:21" x14ac:dyDescent="0.3">
      <c r="B30" s="14"/>
      <c r="C30" s="14"/>
      <c r="D30" s="14"/>
      <c r="E30" s="14"/>
      <c r="F30" s="14"/>
    </row>
    <row r="31" spans="2:21" x14ac:dyDescent="0.3">
      <c r="B31" s="14"/>
      <c r="C31" s="14"/>
      <c r="D31" s="14"/>
      <c r="E31" s="14"/>
      <c r="F31" s="14"/>
    </row>
    <row r="32" spans="2:21" x14ac:dyDescent="0.3">
      <c r="B32" s="14"/>
      <c r="C32" s="14"/>
      <c r="D32" s="14"/>
      <c r="E32" s="14"/>
      <c r="F32" s="14"/>
    </row>
    <row r="33" spans="2:6" x14ac:dyDescent="0.3">
      <c r="B33" s="14"/>
      <c r="C33" s="14"/>
      <c r="D33" s="14"/>
      <c r="E33" s="14"/>
      <c r="F33" s="14"/>
    </row>
    <row r="34" spans="2:6" x14ac:dyDescent="0.3">
      <c r="B34" s="14"/>
      <c r="C34" s="14"/>
      <c r="D34" s="14"/>
      <c r="E34" s="14"/>
      <c r="F34" s="14"/>
    </row>
    <row r="35" spans="2:6" x14ac:dyDescent="0.3">
      <c r="B35" s="14"/>
      <c r="C35" s="14"/>
      <c r="D35" s="14"/>
      <c r="E35" s="14"/>
      <c r="F35" s="14"/>
    </row>
    <row r="36" spans="2:6" x14ac:dyDescent="0.3">
      <c r="B36" s="14"/>
      <c r="C36" s="14"/>
      <c r="D36" s="14"/>
      <c r="E36" s="14"/>
      <c r="F36" s="14"/>
    </row>
  </sheetData>
  <mergeCells count="9">
    <mergeCell ref="B12:B17"/>
    <mergeCell ref="C12:C13"/>
    <mergeCell ref="C14:C15"/>
    <mergeCell ref="C16:C17"/>
    <mergeCell ref="E4:F4"/>
    <mergeCell ref="B6:B11"/>
    <mergeCell ref="C6:C7"/>
    <mergeCell ref="C8:C9"/>
    <mergeCell ref="C10:C11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B2:S23"/>
  <sheetViews>
    <sheetView zoomScale="70" zoomScaleNormal="70" workbookViewId="0">
      <selection activeCell="E6" sqref="E6:F17"/>
    </sheetView>
  </sheetViews>
  <sheetFormatPr defaultColWidth="9.109375" defaultRowHeight="14.4" x14ac:dyDescent="0.3"/>
  <cols>
    <col min="1" max="1" width="9.109375" style="14"/>
    <col min="2" max="2" width="4.88671875" style="14" bestFit="1" customWidth="1"/>
    <col min="3" max="3" width="9.109375" style="14"/>
    <col min="4" max="4" width="11.88671875" style="14" bestFit="1" customWidth="1"/>
    <col min="5" max="7" width="9.109375" style="14"/>
    <col min="8" max="8" width="8" style="14" bestFit="1" customWidth="1"/>
    <col min="9" max="9" width="9.88671875" style="14" bestFit="1" customWidth="1"/>
    <col min="10" max="16384" width="9.109375" style="14"/>
  </cols>
  <sheetData>
    <row r="2" spans="2:19" ht="23.4" x14ac:dyDescent="0.45">
      <c r="B2" s="8"/>
    </row>
    <row r="4" spans="2:19" ht="15" customHeight="1" thickBot="1" x14ac:dyDescent="0.35">
      <c r="E4" s="225" t="s">
        <v>34</v>
      </c>
      <c r="F4" s="225"/>
    </row>
    <row r="5" spans="2:19" ht="15" thickTop="1" x14ac:dyDescent="0.3">
      <c r="B5" s="21"/>
      <c r="C5" s="20"/>
      <c r="D5" s="20"/>
      <c r="E5" s="144" t="s">
        <v>57</v>
      </c>
      <c r="F5" s="145" t="s">
        <v>56</v>
      </c>
    </row>
    <row r="6" spans="2:19" x14ac:dyDescent="0.3">
      <c r="B6" s="219" t="s">
        <v>22</v>
      </c>
      <c r="C6" s="196" t="s">
        <v>17</v>
      </c>
      <c r="D6" s="15" t="s">
        <v>60</v>
      </c>
      <c r="E6" s="162">
        <f>G6</f>
        <v>3.6573126891764898</v>
      </c>
      <c r="F6" s="162">
        <f>H6</f>
        <v>1.3737611310386808</v>
      </c>
      <c r="G6" s="14">
        <v>3.6573126891764898</v>
      </c>
      <c r="H6" s="14">
        <v>1.3737611310386808</v>
      </c>
    </row>
    <row r="7" spans="2:19" x14ac:dyDescent="0.3">
      <c r="B7" s="219"/>
      <c r="C7" s="196"/>
      <c r="D7" s="15" t="s">
        <v>61</v>
      </c>
      <c r="E7" s="162">
        <f t="shared" ref="E7:E17" si="0">G7</f>
        <v>2.7539035836790915</v>
      </c>
      <c r="F7" s="162">
        <f t="shared" ref="F7:F17" si="1">H7</f>
        <v>1.0344222721460337</v>
      </c>
      <c r="G7" s="14">
        <v>2.7539035836790915</v>
      </c>
      <c r="H7" s="14">
        <v>1.0344222721460337</v>
      </c>
    </row>
    <row r="8" spans="2:19" ht="15" customHeight="1" x14ac:dyDescent="0.3">
      <c r="B8" s="219"/>
      <c r="C8" s="196" t="s">
        <v>16</v>
      </c>
      <c r="D8" s="15" t="s">
        <v>60</v>
      </c>
      <c r="E8" s="162">
        <f t="shared" si="0"/>
        <v>7.2919091504698947</v>
      </c>
      <c r="F8" s="162">
        <f t="shared" si="1"/>
        <v>2.7389895842448229</v>
      </c>
      <c r="G8" s="14">
        <v>7.2919091504698947</v>
      </c>
      <c r="H8" s="14">
        <v>2.7389895842448229</v>
      </c>
    </row>
    <row r="9" spans="2:19" x14ac:dyDescent="0.3">
      <c r="B9" s="219"/>
      <c r="C9" s="196"/>
      <c r="D9" s="15" t="s">
        <v>61</v>
      </c>
      <c r="E9" s="162">
        <f t="shared" si="0"/>
        <v>5.4907021761552066</v>
      </c>
      <c r="F9" s="162">
        <f t="shared" si="1"/>
        <v>2.0624195612352594</v>
      </c>
      <c r="G9" s="14">
        <v>5.4907021761552066</v>
      </c>
      <c r="H9" s="14">
        <v>2.0624195612352594</v>
      </c>
    </row>
    <row r="10" spans="2:19" ht="15" customHeight="1" x14ac:dyDescent="0.3">
      <c r="B10" s="219"/>
      <c r="C10" s="196" t="s">
        <v>18</v>
      </c>
      <c r="D10" s="15" t="s">
        <v>60</v>
      </c>
      <c r="E10" s="162">
        <f t="shared" si="0"/>
        <v>87.063701572395615</v>
      </c>
      <c r="F10" s="162">
        <f t="shared" si="1"/>
        <v>28.549470673675515</v>
      </c>
      <c r="G10" s="14">
        <v>87.063701572395615</v>
      </c>
      <c r="H10" s="14">
        <v>28.549470673675515</v>
      </c>
    </row>
    <row r="11" spans="2:19" x14ac:dyDescent="0.3">
      <c r="B11" s="219"/>
      <c r="C11" s="196"/>
      <c r="D11" s="15" t="s">
        <v>61</v>
      </c>
      <c r="E11" s="162">
        <f t="shared" si="0"/>
        <v>65.557708663563758</v>
      </c>
      <c r="F11" s="162">
        <f t="shared" si="1"/>
        <v>21.497338697085649</v>
      </c>
      <c r="G11" s="14">
        <v>65.557708663563758</v>
      </c>
      <c r="H11" s="14">
        <v>21.497338697085649</v>
      </c>
    </row>
    <row r="12" spans="2:19" x14ac:dyDescent="0.3">
      <c r="B12" s="219" t="s">
        <v>23</v>
      </c>
      <c r="C12" s="196" t="s">
        <v>17</v>
      </c>
      <c r="D12" s="15" t="s">
        <v>60</v>
      </c>
      <c r="E12" s="162">
        <f t="shared" si="0"/>
        <v>21.06188959789052</v>
      </c>
      <c r="F12" s="162">
        <f t="shared" si="1"/>
        <v>9.1064929927401383</v>
      </c>
      <c r="G12" s="14">
        <v>21.06188959789052</v>
      </c>
      <c r="H12" s="14">
        <v>9.1064929927401383</v>
      </c>
    </row>
    <row r="13" spans="2:19" x14ac:dyDescent="0.3">
      <c r="B13" s="219"/>
      <c r="C13" s="196"/>
      <c r="D13" s="15" t="s">
        <v>61</v>
      </c>
      <c r="E13" s="162">
        <f t="shared" si="0"/>
        <v>9.615958949827327</v>
      </c>
      <c r="F13" s="162">
        <f t="shared" si="1"/>
        <v>4.1576356379652575</v>
      </c>
      <c r="G13" s="14">
        <v>9.615958949827327</v>
      </c>
      <c r="H13" s="14">
        <v>4.1576356379652575</v>
      </c>
    </row>
    <row r="14" spans="2:19" x14ac:dyDescent="0.3">
      <c r="B14" s="219"/>
      <c r="C14" s="196" t="s">
        <v>16</v>
      </c>
      <c r="D14" s="15" t="s">
        <v>60</v>
      </c>
      <c r="E14" s="162">
        <f t="shared" si="0"/>
        <v>41.992960005732023</v>
      </c>
      <c r="F14" s="162">
        <f t="shared" si="1"/>
        <v>18.156423917202385</v>
      </c>
      <c r="G14" s="14">
        <v>41.992960005732023</v>
      </c>
      <c r="H14" s="14">
        <v>18.156423917202385</v>
      </c>
    </row>
    <row r="15" spans="2:19" x14ac:dyDescent="0.3">
      <c r="B15" s="219"/>
      <c r="C15" s="196"/>
      <c r="D15" s="15" t="s">
        <v>61</v>
      </c>
      <c r="E15" s="162">
        <f t="shared" si="0"/>
        <v>19.172191446550134</v>
      </c>
      <c r="F15" s="162">
        <f t="shared" si="1"/>
        <v>8.2894474520922206</v>
      </c>
      <c r="G15" s="14">
        <v>19.172191446550134</v>
      </c>
      <c r="H15" s="14">
        <v>8.2894474520922206</v>
      </c>
    </row>
    <row r="16" spans="2:19" ht="43.2" x14ac:dyDescent="0.3">
      <c r="B16" s="219"/>
      <c r="C16" s="196" t="s">
        <v>18</v>
      </c>
      <c r="D16" s="15" t="s">
        <v>60</v>
      </c>
      <c r="E16" s="162">
        <f t="shared" si="0"/>
        <v>7.9654827301396613</v>
      </c>
      <c r="F16" s="162">
        <f t="shared" si="1"/>
        <v>4.1712704610301854</v>
      </c>
      <c r="G16" s="14">
        <v>7.9654827301396613</v>
      </c>
      <c r="H16" s="14">
        <v>4.1712704610301854</v>
      </c>
      <c r="J16" s="146" t="s">
        <v>62</v>
      </c>
      <c r="K16" s="147">
        <v>4</v>
      </c>
      <c r="L16" s="147"/>
      <c r="M16" s="147"/>
      <c r="N16" s="147"/>
      <c r="O16" s="148" t="s">
        <v>62</v>
      </c>
      <c r="P16" s="149">
        <v>3</v>
      </c>
      <c r="Q16" s="149"/>
      <c r="R16" s="149"/>
      <c r="S16" s="149"/>
    </row>
    <row r="17" spans="2:19" ht="15" customHeight="1" thickBot="1" x14ac:dyDescent="0.35">
      <c r="B17" s="220"/>
      <c r="C17" s="224"/>
      <c r="D17" s="19" t="s">
        <v>61</v>
      </c>
      <c r="E17" s="162">
        <f t="shared" si="0"/>
        <v>7.5405172698603389</v>
      </c>
      <c r="F17" s="162">
        <f t="shared" si="1"/>
        <v>3.9487295389698152</v>
      </c>
      <c r="G17" s="14">
        <v>7.5405172698603389</v>
      </c>
      <c r="H17" s="14">
        <v>3.9487295389698152</v>
      </c>
      <c r="J17" s="154"/>
      <c r="K17" s="146" t="s">
        <v>63</v>
      </c>
      <c r="L17" s="146" t="s">
        <v>64</v>
      </c>
      <c r="M17" s="146" t="s">
        <v>65</v>
      </c>
      <c r="N17" s="146" t="s">
        <v>66</v>
      </c>
      <c r="O17" s="155"/>
      <c r="P17" s="148" t="s">
        <v>63</v>
      </c>
      <c r="Q17" s="148" t="s">
        <v>64</v>
      </c>
      <c r="R17" s="148" t="s">
        <v>65</v>
      </c>
      <c r="S17" s="148" t="s">
        <v>66</v>
      </c>
    </row>
    <row r="18" spans="2:19" ht="15" thickTop="1" x14ac:dyDescent="0.3">
      <c r="J18" s="154" t="s">
        <v>67</v>
      </c>
      <c r="K18" s="158">
        <v>19.551050199340242</v>
      </c>
      <c r="L18" s="158">
        <v>5.7698648004235711</v>
      </c>
      <c r="M18" s="158">
        <v>18.684921864571781</v>
      </c>
      <c r="N18" s="158">
        <v>4.1648864041092013</v>
      </c>
      <c r="O18" s="155" t="s">
        <v>67</v>
      </c>
      <c r="P18" s="159">
        <v>54.952903297138462</v>
      </c>
      <c r="Q18" s="159">
        <v>17.32088510625023</v>
      </c>
      <c r="R18" s="159">
        <v>75.935376588826244</v>
      </c>
      <c r="S18" s="159">
        <v>18.224683362230909</v>
      </c>
    </row>
    <row r="19" spans="2:19" ht="15" customHeight="1" x14ac:dyDescent="0.3">
      <c r="J19" s="154" t="s">
        <v>68</v>
      </c>
      <c r="K19" s="158">
        <v>10.810853134561334</v>
      </c>
      <c r="L19" s="158">
        <v>2.38414797107081</v>
      </c>
      <c r="M19" s="158">
        <v>3.0747466621049329</v>
      </c>
      <c r="N19" s="158">
        <v>0.91376619681854687</v>
      </c>
      <c r="O19" s="155" t="s">
        <v>68</v>
      </c>
      <c r="P19" s="159">
        <v>31.101415025591983</v>
      </c>
      <c r="Q19" s="159">
        <v>7.6385194252181003</v>
      </c>
      <c r="R19" s="159">
        <v>13.358964127709717</v>
      </c>
      <c r="S19" s="159">
        <v>4.61989399305339</v>
      </c>
    </row>
    <row r="20" spans="2:19" x14ac:dyDescent="0.3">
      <c r="J20" s="154" t="s">
        <v>18</v>
      </c>
      <c r="K20" s="158">
        <v>20.301821666098419</v>
      </c>
      <c r="L20" s="158">
        <v>5.98464812850571</v>
      </c>
      <c r="M20" s="158">
        <v>1.1280454733232839</v>
      </c>
      <c r="N20" s="158">
        <v>0.39028739908125198</v>
      </c>
      <c r="O20" s="155" t="s">
        <v>18</v>
      </c>
      <c r="P20" s="159">
        <v>53.446121678169497</v>
      </c>
      <c r="Q20" s="159">
        <v>16.946465468532573</v>
      </c>
      <c r="R20" s="159">
        <v>2.7158482834640605</v>
      </c>
      <c r="S20" s="159">
        <v>0.97415364471570542</v>
      </c>
    </row>
    <row r="23" spans="2:19" ht="15" customHeight="1" x14ac:dyDescent="0.3"/>
  </sheetData>
  <mergeCells count="9">
    <mergeCell ref="B12:B17"/>
    <mergeCell ref="C12:C13"/>
    <mergeCell ref="C14:C15"/>
    <mergeCell ref="C16:C17"/>
    <mergeCell ref="E4:F4"/>
    <mergeCell ref="B6:B11"/>
    <mergeCell ref="C6:C7"/>
    <mergeCell ref="C8:C9"/>
    <mergeCell ref="C10:C11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/>
  <dimension ref="A1:AT77"/>
  <sheetViews>
    <sheetView zoomScale="70" zoomScaleNormal="70" workbookViewId="0">
      <selection activeCell="N70" sqref="N70"/>
    </sheetView>
  </sheetViews>
  <sheetFormatPr defaultRowHeight="14.4" x14ac:dyDescent="0.3"/>
  <cols>
    <col min="2" max="2" width="34.33203125" customWidth="1"/>
    <col min="3" max="3" width="12.6640625" customWidth="1"/>
    <col min="16" max="17" width="9" bestFit="1" customWidth="1"/>
    <col min="18" max="18" width="9.5546875" bestFit="1" customWidth="1"/>
    <col min="19" max="19" width="9" bestFit="1" customWidth="1"/>
    <col min="32" max="32" width="9.88671875" bestFit="1" customWidth="1"/>
  </cols>
  <sheetData>
    <row r="1" spans="1:43" ht="16.2" x14ac:dyDescent="0.3">
      <c r="C1" s="230" t="s">
        <v>49</v>
      </c>
      <c r="D1" s="231"/>
      <c r="E1" s="231"/>
      <c r="F1" s="231" t="s">
        <v>49</v>
      </c>
      <c r="G1" s="231"/>
      <c r="H1" s="231"/>
      <c r="I1" s="231" t="s">
        <v>49</v>
      </c>
      <c r="J1" s="231"/>
      <c r="K1" s="231"/>
      <c r="L1" s="231" t="s">
        <v>49</v>
      </c>
      <c r="M1" s="231"/>
      <c r="N1" s="231"/>
      <c r="O1" s="231" t="s">
        <v>49</v>
      </c>
      <c r="P1" s="231"/>
      <c r="Q1" s="231"/>
      <c r="R1" s="231" t="s">
        <v>49</v>
      </c>
      <c r="S1" s="231"/>
      <c r="T1" s="231"/>
      <c r="U1" s="231" t="s">
        <v>49</v>
      </c>
      <c r="V1" s="231"/>
      <c r="W1" s="231"/>
      <c r="X1" s="231" t="s">
        <v>49</v>
      </c>
      <c r="Y1" s="231"/>
      <c r="Z1" s="231"/>
      <c r="AA1" s="231" t="s">
        <v>49</v>
      </c>
      <c r="AB1" s="231"/>
      <c r="AC1" s="231"/>
      <c r="AD1" s="231" t="s">
        <v>49</v>
      </c>
      <c r="AE1" s="231"/>
      <c r="AF1" s="231"/>
    </row>
    <row r="2" spans="1:43" ht="15" thickBot="1" x14ac:dyDescent="0.35">
      <c r="B2" s="14"/>
      <c r="C2" s="229">
        <v>2010</v>
      </c>
      <c r="D2" s="226"/>
      <c r="E2" s="226"/>
      <c r="F2" s="226">
        <v>2012</v>
      </c>
      <c r="G2" s="226"/>
      <c r="H2" s="226"/>
      <c r="I2" s="226">
        <v>2015</v>
      </c>
      <c r="J2" s="226"/>
      <c r="K2" s="226"/>
      <c r="L2" s="226">
        <v>2020</v>
      </c>
      <c r="M2" s="226"/>
      <c r="N2" s="226"/>
      <c r="O2" s="226">
        <v>2025</v>
      </c>
      <c r="P2" s="226"/>
      <c r="Q2" s="226"/>
      <c r="R2" s="226">
        <v>2030</v>
      </c>
      <c r="S2" s="226"/>
      <c r="T2" s="226"/>
      <c r="U2" s="226">
        <v>2035</v>
      </c>
      <c r="V2" s="226"/>
      <c r="W2" s="226"/>
      <c r="X2" s="226">
        <v>2040</v>
      </c>
      <c r="Y2" s="226"/>
      <c r="Z2" s="226"/>
      <c r="AA2" s="226">
        <v>2045</v>
      </c>
      <c r="AB2" s="226"/>
      <c r="AC2" s="226"/>
      <c r="AD2" s="226">
        <v>2050</v>
      </c>
      <c r="AE2" s="226"/>
      <c r="AF2" s="226"/>
    </row>
    <row r="3" spans="1:43" ht="15.6" thickTop="1" thickBot="1" x14ac:dyDescent="0.35">
      <c r="A3" s="34"/>
      <c r="B3" s="35"/>
      <c r="C3" s="34" t="s">
        <v>16</v>
      </c>
      <c r="D3" s="35" t="s">
        <v>17</v>
      </c>
      <c r="E3" s="36" t="s">
        <v>18</v>
      </c>
      <c r="F3" s="34" t="s">
        <v>16</v>
      </c>
      <c r="G3" s="35" t="s">
        <v>17</v>
      </c>
      <c r="H3" s="36" t="s">
        <v>18</v>
      </c>
      <c r="I3" s="34" t="s">
        <v>16</v>
      </c>
      <c r="J3" s="35" t="s">
        <v>17</v>
      </c>
      <c r="K3" s="36" t="s">
        <v>18</v>
      </c>
      <c r="L3" s="34" t="s">
        <v>16</v>
      </c>
      <c r="M3" s="35" t="s">
        <v>17</v>
      </c>
      <c r="N3" s="36" t="s">
        <v>18</v>
      </c>
      <c r="O3" s="34" t="s">
        <v>16</v>
      </c>
      <c r="P3" s="35" t="s">
        <v>17</v>
      </c>
      <c r="Q3" s="36" t="s">
        <v>18</v>
      </c>
      <c r="R3" s="34" t="s">
        <v>16</v>
      </c>
      <c r="S3" s="35" t="s">
        <v>17</v>
      </c>
      <c r="T3" s="36" t="s">
        <v>18</v>
      </c>
      <c r="U3" s="34" t="s">
        <v>16</v>
      </c>
      <c r="V3" s="35" t="s">
        <v>17</v>
      </c>
      <c r="W3" s="36" t="s">
        <v>18</v>
      </c>
      <c r="X3" s="34" t="s">
        <v>16</v>
      </c>
      <c r="Y3" s="35" t="s">
        <v>17</v>
      </c>
      <c r="Z3" s="36" t="s">
        <v>18</v>
      </c>
      <c r="AA3" s="34" t="s">
        <v>16</v>
      </c>
      <c r="AB3" s="35" t="s">
        <v>17</v>
      </c>
      <c r="AC3" s="36" t="s">
        <v>18</v>
      </c>
      <c r="AD3" s="34" t="s">
        <v>16</v>
      </c>
      <c r="AE3" s="35" t="s">
        <v>17</v>
      </c>
      <c r="AF3" s="36" t="s">
        <v>18</v>
      </c>
    </row>
    <row r="4" spans="1:43" ht="15" thickTop="1" x14ac:dyDescent="0.3">
      <c r="A4" s="227" t="s">
        <v>55</v>
      </c>
      <c r="B4" s="35" t="s">
        <v>32</v>
      </c>
      <c r="C4" s="171">
        <v>4.1500000000000004</v>
      </c>
      <c r="D4" s="171">
        <v>3.01</v>
      </c>
      <c r="E4" s="171">
        <v>2.0499999999999998</v>
      </c>
      <c r="F4" s="45">
        <v>4.1564829202862938</v>
      </c>
      <c r="G4">
        <v>3.1164134938884311</v>
      </c>
      <c r="H4" s="46">
        <v>2.0218922951251015</v>
      </c>
      <c r="I4" s="44">
        <v>4.2967162789491669</v>
      </c>
      <c r="J4" s="45">
        <v>3.3198563518396189</v>
      </c>
      <c r="K4" s="46">
        <v>2.0473549844147714</v>
      </c>
      <c r="L4" s="44">
        <v>4.5772105847622662</v>
      </c>
      <c r="M4" s="45">
        <v>3.5085230352808821</v>
      </c>
      <c r="N4" s="46">
        <v>2.1110312736852559</v>
      </c>
      <c r="O4" s="44">
        <v>4.8373324240583599</v>
      </c>
      <c r="P4" s="45">
        <v>3.6794937201812576</v>
      </c>
      <c r="Q4" s="46">
        <v>2.1584642334149078</v>
      </c>
      <c r="R4" s="44">
        <v>5.0730561258313029</v>
      </c>
      <c r="S4" s="45">
        <v>3.8344264851129846</v>
      </c>
      <c r="T4" s="46">
        <v>2.1896542112652644</v>
      </c>
      <c r="U4" s="44">
        <v>5.2866677452554454</v>
      </c>
      <c r="V4" s="45">
        <v>3.9839360216638502</v>
      </c>
      <c r="W4" s="46">
        <v>2.2024049921406013</v>
      </c>
      <c r="X4" s="44">
        <v>5.4928021561146121</v>
      </c>
      <c r="Y4" s="45">
        <v>4.1406766422011358</v>
      </c>
      <c r="Z4" s="46">
        <v>2.2170692463777071</v>
      </c>
      <c r="AA4" s="44">
        <v>5.7089063339317994</v>
      </c>
      <c r="AB4" s="45">
        <v>4.3061865998374991</v>
      </c>
      <c r="AC4" s="46">
        <v>2.2334353654014043</v>
      </c>
      <c r="AD4" s="44">
        <v>5.9371011260218021</v>
      </c>
      <c r="AE4" s="45">
        <v>4.3061865998374991</v>
      </c>
      <c r="AF4" s="46">
        <v>2.2491195375443125</v>
      </c>
    </row>
    <row r="5" spans="1:43" ht="15" thickBot="1" x14ac:dyDescent="0.35">
      <c r="A5" s="228"/>
      <c r="B5" s="40" t="s">
        <v>33</v>
      </c>
      <c r="C5" s="171">
        <v>2.6</v>
      </c>
      <c r="D5" s="171">
        <v>1.03</v>
      </c>
      <c r="E5" s="171">
        <v>0.08</v>
      </c>
      <c r="F5" s="41">
        <v>2.6040615886130998</v>
      </c>
      <c r="G5" s="42">
        <v>1.0664139198355762</v>
      </c>
      <c r="H5" s="43">
        <v>7.8903113956101528E-2</v>
      </c>
      <c r="I5" s="41">
        <v>2.6919186325946587</v>
      </c>
      <c r="J5" s="42">
        <v>1.1360305788687068</v>
      </c>
      <c r="K5" s="43">
        <v>7.9896779879600838E-2</v>
      </c>
      <c r="L5" s="41">
        <v>2.8676500049112992</v>
      </c>
      <c r="M5" s="42">
        <v>1.2005909389831591</v>
      </c>
      <c r="N5" s="43">
        <v>8.2381708241375848E-2</v>
      </c>
      <c r="O5" s="41">
        <v>3.0306179042293335</v>
      </c>
      <c r="P5" s="42">
        <v>1.2590958577364437</v>
      </c>
      <c r="Q5" s="43">
        <v>8.42327505722891E-2</v>
      </c>
      <c r="R5" s="41">
        <v>3.1783002234123821</v>
      </c>
      <c r="S5" s="42">
        <v>1.3121127174971343</v>
      </c>
      <c r="T5" s="43">
        <v>8.5449920439620089E-2</v>
      </c>
      <c r="U5" s="41">
        <v>3.3121291897985916</v>
      </c>
      <c r="V5" s="42">
        <v>1.3632737881441082</v>
      </c>
      <c r="W5" s="43">
        <v>8.5947511888413736E-2</v>
      </c>
      <c r="X5" s="41">
        <v>3.4412736399754191</v>
      </c>
      <c r="Y5" s="42">
        <v>1.4169092828794583</v>
      </c>
      <c r="Z5" s="43">
        <v>8.6519775468398341E-2</v>
      </c>
      <c r="AA5" s="41">
        <v>3.5766642092102834</v>
      </c>
      <c r="AB5" s="42">
        <v>1.4735455806752904</v>
      </c>
      <c r="AC5" s="43">
        <v>8.7158453283957257E-2</v>
      </c>
      <c r="AD5" s="41">
        <v>3.7196296211220923</v>
      </c>
      <c r="AE5" s="42">
        <v>1.4735455806752904</v>
      </c>
      <c r="AF5" s="43">
        <v>8.7770518538314649E-2</v>
      </c>
    </row>
    <row r="6" spans="1:43" ht="15" thickTop="1" x14ac:dyDescent="0.3">
      <c r="A6" s="227" t="s">
        <v>56</v>
      </c>
      <c r="B6" s="15" t="s">
        <v>32</v>
      </c>
      <c r="C6" s="171">
        <v>15.79</v>
      </c>
      <c r="D6" s="171">
        <v>9.4</v>
      </c>
      <c r="E6" s="171">
        <v>8.4700000000000006</v>
      </c>
      <c r="F6" s="44">
        <v>15.814666340077245</v>
      </c>
      <c r="G6" s="45">
        <v>9.7323212101499177</v>
      </c>
      <c r="H6" s="46">
        <v>8.3538671901022497</v>
      </c>
      <c r="I6" s="44">
        <v>16.348228926411405</v>
      </c>
      <c r="J6" s="45">
        <v>10.367657710063925</v>
      </c>
      <c r="K6" s="46">
        <v>8.459071569752739</v>
      </c>
      <c r="L6" s="44">
        <v>17.415459068288232</v>
      </c>
      <c r="M6" s="45">
        <v>10.956849346059895</v>
      </c>
      <c r="N6" s="46">
        <v>8.7221633600556689</v>
      </c>
      <c r="O6" s="44">
        <v>18.40517565683891</v>
      </c>
      <c r="P6" s="45">
        <v>11.490777730798611</v>
      </c>
      <c r="Q6" s="46">
        <v>8.9181424668411093</v>
      </c>
      <c r="R6" s="44">
        <v>19.302061741415962</v>
      </c>
      <c r="S6" s="45">
        <v>11.974620916964136</v>
      </c>
      <c r="T6" s="46">
        <v>9.0470103265447772</v>
      </c>
      <c r="U6" s="44">
        <v>20.114815348815288</v>
      </c>
      <c r="V6" s="45">
        <v>12.441527775295743</v>
      </c>
      <c r="W6" s="46">
        <v>9.099692821185803</v>
      </c>
      <c r="X6" s="44">
        <v>20.899119528927635</v>
      </c>
      <c r="Y6" s="45">
        <v>12.931016756375637</v>
      </c>
      <c r="Z6" s="46">
        <v>9.1602812277166734</v>
      </c>
      <c r="AA6" s="44">
        <v>21.721356870550139</v>
      </c>
      <c r="AB6" s="45">
        <v>13.447891707133715</v>
      </c>
      <c r="AC6" s="46">
        <v>9.2279012414389747</v>
      </c>
      <c r="AD6" s="44">
        <v>22.589596814429932</v>
      </c>
      <c r="AE6" s="45">
        <v>13.447891707133715</v>
      </c>
      <c r="AF6" s="46">
        <v>9.2927036502440643</v>
      </c>
    </row>
    <row r="7" spans="1:43" ht="15" thickBot="1" x14ac:dyDescent="0.35">
      <c r="A7" s="228"/>
      <c r="B7" s="40" t="s">
        <v>33</v>
      </c>
      <c r="C7" s="171">
        <v>2.62</v>
      </c>
      <c r="D7" s="171">
        <v>10.61</v>
      </c>
      <c r="E7" s="171">
        <v>0.38</v>
      </c>
      <c r="F7" s="41">
        <v>10.626574405840378</v>
      </c>
      <c r="G7" s="42">
        <v>2.7126256989992323</v>
      </c>
      <c r="H7" s="43">
        <v>0.37478979129148221</v>
      </c>
      <c r="I7" s="41">
        <v>10.985098727626662</v>
      </c>
      <c r="J7" s="42">
        <v>2.8897088511029239</v>
      </c>
      <c r="K7" s="43">
        <v>0.37950970442810389</v>
      </c>
      <c r="L7" s="41">
        <v>11.70221790465726</v>
      </c>
      <c r="M7" s="42">
        <v>3.0539303496464818</v>
      </c>
      <c r="N7" s="43">
        <v>0.39131311414653519</v>
      </c>
      <c r="O7" s="41">
        <v>12.367252293797394</v>
      </c>
      <c r="P7" s="42">
        <v>3.2027486866694002</v>
      </c>
      <c r="Q7" s="43">
        <v>0.40010556521837315</v>
      </c>
      <c r="R7" s="41">
        <v>12.969909757848219</v>
      </c>
      <c r="S7" s="42">
        <v>3.3376071066431958</v>
      </c>
      <c r="T7" s="43">
        <v>0.40588712208819533</v>
      </c>
      <c r="U7" s="41">
        <v>13.516034886062712</v>
      </c>
      <c r="V7" s="42">
        <v>3.4677449756675371</v>
      </c>
      <c r="W7" s="43">
        <v>0.40825068146996513</v>
      </c>
      <c r="X7" s="41">
        <v>14.04304358466892</v>
      </c>
      <c r="Y7" s="42">
        <v>3.6041770108195927</v>
      </c>
      <c r="Z7" s="43">
        <v>0.41096893347489205</v>
      </c>
      <c r="AA7" s="41">
        <v>14.595541253738887</v>
      </c>
      <c r="AB7" s="42">
        <v>3.748242156669185</v>
      </c>
      <c r="AC7" s="43">
        <v>0.41400265309879691</v>
      </c>
      <c r="AD7" s="41">
        <v>15.178950107732845</v>
      </c>
      <c r="AE7" s="42">
        <v>3.748242156669185</v>
      </c>
      <c r="AF7" s="43">
        <v>0.41690996305699457</v>
      </c>
    </row>
    <row r="8" spans="1:43" ht="15" thickTop="1" x14ac:dyDescent="0.3">
      <c r="G8" s="44">
        <v>4.1564829202862938</v>
      </c>
    </row>
    <row r="9" spans="1:43" ht="15" thickBot="1" x14ac:dyDescent="0.35">
      <c r="C9" s="14"/>
      <c r="D9" s="4" t="s">
        <v>55</v>
      </c>
      <c r="E9" s="4" t="s">
        <v>56</v>
      </c>
      <c r="F9" s="4" t="s">
        <v>57</v>
      </c>
      <c r="G9" s="4" t="s">
        <v>58</v>
      </c>
      <c r="H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</row>
    <row r="10" spans="1:43" x14ac:dyDescent="0.3">
      <c r="C10" s="170">
        <v>2010</v>
      </c>
      <c r="D10" s="171">
        <v>3.01</v>
      </c>
      <c r="E10" s="171">
        <v>9.4</v>
      </c>
      <c r="F10" s="171">
        <v>38.74</v>
      </c>
      <c r="G10" s="171">
        <v>13.2</v>
      </c>
      <c r="H10" s="172" t="s">
        <v>73</v>
      </c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</row>
    <row r="11" spans="1:43" x14ac:dyDescent="0.3">
      <c r="C11" s="14">
        <v>2010</v>
      </c>
      <c r="D11" s="171">
        <v>4.1500000000000004</v>
      </c>
      <c r="E11" s="171">
        <v>15.79</v>
      </c>
      <c r="F11" s="171">
        <v>72.27</v>
      </c>
      <c r="G11" s="171">
        <v>25.32</v>
      </c>
      <c r="H11" s="173" t="s">
        <v>74</v>
      </c>
    </row>
    <row r="12" spans="1:43" x14ac:dyDescent="0.3">
      <c r="C12" s="14">
        <v>2010</v>
      </c>
      <c r="D12" s="171">
        <v>2.0499999999999998</v>
      </c>
      <c r="E12" s="171">
        <v>8.4700000000000006</v>
      </c>
      <c r="F12" s="171">
        <v>70.39</v>
      </c>
      <c r="G12" s="171">
        <v>26.29</v>
      </c>
      <c r="H12" s="173" t="s">
        <v>75</v>
      </c>
      <c r="P12" s="14"/>
      <c r="Q12" s="14">
        <v>2012</v>
      </c>
      <c r="R12" s="14">
        <v>2012</v>
      </c>
      <c r="S12" s="14">
        <v>2012</v>
      </c>
      <c r="T12" s="14">
        <v>2015</v>
      </c>
      <c r="U12" s="14">
        <v>2015</v>
      </c>
      <c r="V12" s="14">
        <v>2015</v>
      </c>
      <c r="W12" s="14">
        <v>2020</v>
      </c>
      <c r="X12" s="14">
        <v>2020</v>
      </c>
      <c r="Y12" s="14">
        <v>2020</v>
      </c>
      <c r="Z12" s="14">
        <v>2025</v>
      </c>
      <c r="AA12" s="14">
        <v>2025</v>
      </c>
      <c r="AB12" s="14">
        <v>2025</v>
      </c>
      <c r="AC12" s="14">
        <v>2030</v>
      </c>
      <c r="AD12" s="14">
        <v>2030</v>
      </c>
      <c r="AE12" s="14">
        <v>2030</v>
      </c>
      <c r="AF12" s="14">
        <v>2035</v>
      </c>
      <c r="AG12" s="14">
        <v>2035</v>
      </c>
      <c r="AH12" s="14">
        <v>2035</v>
      </c>
      <c r="AI12" s="14">
        <v>2040</v>
      </c>
      <c r="AJ12" s="14">
        <v>2040</v>
      </c>
      <c r="AK12" s="14">
        <v>2040</v>
      </c>
      <c r="AL12" s="14">
        <v>2045</v>
      </c>
      <c r="AM12" s="14">
        <v>2045</v>
      </c>
      <c r="AN12" s="14">
        <v>2045</v>
      </c>
      <c r="AO12" s="14">
        <v>2050</v>
      </c>
      <c r="AP12" s="14">
        <v>2050</v>
      </c>
      <c r="AQ12" s="14">
        <v>2050</v>
      </c>
    </row>
    <row r="13" spans="1:43" x14ac:dyDescent="0.3">
      <c r="C13" s="14">
        <v>2010</v>
      </c>
      <c r="D13" s="171">
        <v>1.03</v>
      </c>
      <c r="E13" s="171">
        <v>2.62</v>
      </c>
      <c r="F13" s="171">
        <v>17.98</v>
      </c>
      <c r="G13" s="171">
        <v>3.99</v>
      </c>
      <c r="H13" s="173" t="s">
        <v>76</v>
      </c>
      <c r="P13" s="14"/>
      <c r="Q13" s="14" t="s">
        <v>73</v>
      </c>
      <c r="R13" s="14" t="s">
        <v>74</v>
      </c>
      <c r="S13" s="14" t="s">
        <v>75</v>
      </c>
      <c r="T13" s="14" t="s">
        <v>73</v>
      </c>
      <c r="U13" s="14" t="s">
        <v>74</v>
      </c>
      <c r="V13" s="14" t="s">
        <v>75</v>
      </c>
      <c r="W13" s="14" t="s">
        <v>73</v>
      </c>
      <c r="X13" s="14" t="s">
        <v>74</v>
      </c>
      <c r="Y13" s="14" t="s">
        <v>75</v>
      </c>
      <c r="Z13" s="14" t="s">
        <v>73</v>
      </c>
      <c r="AA13" s="14" t="s">
        <v>74</v>
      </c>
      <c r="AB13" s="14" t="s">
        <v>75</v>
      </c>
      <c r="AC13" s="14" t="s">
        <v>73</v>
      </c>
      <c r="AD13" s="14" t="s">
        <v>74</v>
      </c>
      <c r="AE13" s="14" t="s">
        <v>75</v>
      </c>
      <c r="AF13" s="14" t="s">
        <v>73</v>
      </c>
      <c r="AG13" s="14" t="s">
        <v>74</v>
      </c>
      <c r="AH13" s="14" t="s">
        <v>75</v>
      </c>
      <c r="AI13" s="14" t="s">
        <v>73</v>
      </c>
      <c r="AJ13" s="14" t="s">
        <v>74</v>
      </c>
      <c r="AK13" s="14" t="s">
        <v>75</v>
      </c>
      <c r="AL13" s="14" t="s">
        <v>73</v>
      </c>
      <c r="AM13" s="14" t="s">
        <v>74</v>
      </c>
      <c r="AN13" s="14" t="s">
        <v>75</v>
      </c>
      <c r="AO13" s="14" t="s">
        <v>73</v>
      </c>
      <c r="AP13" s="14" t="s">
        <v>74</v>
      </c>
      <c r="AQ13" s="14" t="s">
        <v>75</v>
      </c>
    </row>
    <row r="14" spans="1:43" x14ac:dyDescent="0.3">
      <c r="C14" s="14">
        <v>2010</v>
      </c>
      <c r="D14" s="171">
        <v>2.6</v>
      </c>
      <c r="E14" s="171">
        <v>10.61</v>
      </c>
      <c r="F14" s="171">
        <v>94.16</v>
      </c>
      <c r="G14" s="171">
        <v>22.85</v>
      </c>
      <c r="H14" s="173" t="s">
        <v>77</v>
      </c>
      <c r="P14" s="14" t="s">
        <v>55</v>
      </c>
      <c r="Q14" s="166">
        <v>3.0147020698943958</v>
      </c>
      <c r="R14" s="166">
        <v>4.1564829202862938</v>
      </c>
      <c r="S14" s="166">
        <v>2.0218922951251015</v>
      </c>
      <c r="T14" s="166">
        <v>3.1164134938884311</v>
      </c>
      <c r="U14" s="166">
        <v>4.2967162789491669</v>
      </c>
      <c r="V14" s="166">
        <v>2.0473549844147714</v>
      </c>
      <c r="W14" s="166">
        <v>3.3198563518396189</v>
      </c>
      <c r="X14" s="166">
        <v>4.5772105847622662</v>
      </c>
      <c r="Y14" s="166">
        <v>2.1110312736852559</v>
      </c>
      <c r="Z14" s="166">
        <v>3.5085230352808821</v>
      </c>
      <c r="AA14" s="166">
        <v>4.8373324240583599</v>
      </c>
      <c r="AB14" s="166">
        <v>2.1584642334149078</v>
      </c>
      <c r="AC14" s="166">
        <v>3.6794937201812576</v>
      </c>
      <c r="AD14" s="166">
        <v>5.0730561258313029</v>
      </c>
      <c r="AE14" s="166">
        <v>2.1896542112652644</v>
      </c>
      <c r="AF14" s="166">
        <v>3.8344264851129846</v>
      </c>
      <c r="AG14" s="166">
        <v>5.2866677452554454</v>
      </c>
      <c r="AH14" s="166">
        <v>2.2024049921406013</v>
      </c>
      <c r="AI14" s="166">
        <v>3.9839360216638502</v>
      </c>
      <c r="AJ14" s="166">
        <v>5.4928021561146121</v>
      </c>
      <c r="AK14" s="166">
        <v>2.2170692463777071</v>
      </c>
      <c r="AL14" s="166">
        <v>4.1406766422011358</v>
      </c>
      <c r="AM14" s="166">
        <v>5.7089063339317994</v>
      </c>
      <c r="AN14" s="166">
        <v>2.2334353654014043</v>
      </c>
      <c r="AO14" s="166">
        <v>4.3061865998374991</v>
      </c>
      <c r="AP14" s="166">
        <v>5.9371011260218021</v>
      </c>
      <c r="AQ14" s="166">
        <v>2.2491195375443125</v>
      </c>
    </row>
    <row r="15" spans="1:43" x14ac:dyDescent="0.3">
      <c r="C15" s="174">
        <v>2010</v>
      </c>
      <c r="D15" s="171">
        <v>0.08</v>
      </c>
      <c r="E15" s="171">
        <v>0.38</v>
      </c>
      <c r="F15" s="171">
        <v>3.69</v>
      </c>
      <c r="G15" s="171">
        <v>1.52</v>
      </c>
      <c r="H15" s="175" t="s">
        <v>78</v>
      </c>
      <c r="P15" s="14" t="s">
        <v>56</v>
      </c>
      <c r="Q15" s="166">
        <v>9.4146842049858215</v>
      </c>
      <c r="R15" s="166">
        <v>15.814666340077245</v>
      </c>
      <c r="S15" s="166">
        <v>8.3538671901022497</v>
      </c>
      <c r="T15" s="166">
        <v>9.7323212101499177</v>
      </c>
      <c r="U15" s="166">
        <v>16.348228926411405</v>
      </c>
      <c r="V15" s="166">
        <v>8.459071569752739</v>
      </c>
      <c r="W15" s="166">
        <v>10.367657710063925</v>
      </c>
      <c r="X15" s="166">
        <v>17.415459068288232</v>
      </c>
      <c r="Y15" s="166">
        <v>8.7221633600556689</v>
      </c>
      <c r="Z15" s="166">
        <v>10.956849346059895</v>
      </c>
      <c r="AA15" s="166">
        <v>18.40517565683891</v>
      </c>
      <c r="AB15" s="166">
        <v>8.9181424668411093</v>
      </c>
      <c r="AC15" s="166">
        <v>11.490777730798611</v>
      </c>
      <c r="AD15" s="166">
        <v>19.302061741415962</v>
      </c>
      <c r="AE15" s="166">
        <v>9.0470103265447772</v>
      </c>
      <c r="AF15" s="166">
        <v>11.974620916964136</v>
      </c>
      <c r="AG15" s="166">
        <v>20.114815348815288</v>
      </c>
      <c r="AH15" s="166">
        <v>9.099692821185803</v>
      </c>
      <c r="AI15" s="166">
        <v>12.441527775295743</v>
      </c>
      <c r="AJ15" s="166">
        <v>20.899119528927635</v>
      </c>
      <c r="AK15" s="166">
        <v>9.1602812277166734</v>
      </c>
      <c r="AL15" s="166">
        <v>12.931016756375637</v>
      </c>
      <c r="AM15" s="166">
        <v>21.721356870550139</v>
      </c>
      <c r="AN15" s="166">
        <v>9.2279012414389747</v>
      </c>
      <c r="AO15" s="166">
        <v>13.447891707133715</v>
      </c>
      <c r="AP15" s="166">
        <v>22.589596814429932</v>
      </c>
      <c r="AQ15" s="166">
        <v>9.2927036502440643</v>
      </c>
    </row>
    <row r="16" spans="1:43" x14ac:dyDescent="0.3">
      <c r="P16" s="14" t="s">
        <v>57</v>
      </c>
      <c r="Q16" s="166">
        <v>38.800517670335182</v>
      </c>
      <c r="R16" s="166">
        <v>72.382896541949492</v>
      </c>
      <c r="S16" s="166">
        <v>69.424877392124827</v>
      </c>
      <c r="T16" s="166">
        <v>40.10958762566041</v>
      </c>
      <c r="U16" s="166">
        <v>74.824984452929201</v>
      </c>
      <c r="V16" s="166">
        <v>70.29917919656377</v>
      </c>
      <c r="W16" s="166">
        <v>42.727985073178353</v>
      </c>
      <c r="X16" s="166">
        <v>79.709640713438276</v>
      </c>
      <c r="Y16" s="166">
        <v>72.485605538880563</v>
      </c>
      <c r="Z16" s="166">
        <v>45.156206773017068</v>
      </c>
      <c r="AA16" s="166">
        <v>84.239521514866865</v>
      </c>
      <c r="AB16" s="166">
        <v>74.114291409792855</v>
      </c>
      <c r="AC16" s="166">
        <v>47.356673328844494</v>
      </c>
      <c r="AD16" s="166">
        <v>88.34452197923568</v>
      </c>
      <c r="AE16" s="166">
        <v>75.185248746810714</v>
      </c>
      <c r="AF16" s="166">
        <v>49.350724927999018</v>
      </c>
      <c r="AG16" s="166">
        <v>92.064452517978509</v>
      </c>
      <c r="AH16" s="166">
        <v>75.62306702281802</v>
      </c>
      <c r="AI16" s="166">
        <v>51.274977235633749</v>
      </c>
      <c r="AJ16" s="166">
        <v>95.654171523470552</v>
      </c>
      <c r="AK16" s="166">
        <v>76.126587440256984</v>
      </c>
      <c r="AL16" s="166">
        <v>53.292296717233228</v>
      </c>
      <c r="AM16" s="166">
        <v>99.417508615241189</v>
      </c>
      <c r="AN16" s="166">
        <v>76.688544083221885</v>
      </c>
      <c r="AO16" s="166">
        <v>55.422481354719181</v>
      </c>
      <c r="AP16" s="166">
        <v>103.39139719942058</v>
      </c>
      <c r="AQ16" s="166">
        <v>77.227084998899599</v>
      </c>
    </row>
    <row r="17" spans="2:46" x14ac:dyDescent="0.3">
      <c r="P17" s="14" t="s">
        <v>58</v>
      </c>
      <c r="Q17" s="166">
        <v>13.220620372958813</v>
      </c>
      <c r="R17" s="166">
        <v>25.359553624493724</v>
      </c>
      <c r="S17" s="166">
        <v>25.929535823823862</v>
      </c>
      <c r="T17" s="166">
        <v>13.666663827019034</v>
      </c>
      <c r="U17" s="166">
        <v>26.215146068191057</v>
      </c>
      <c r="V17" s="166">
        <v>26.256079287933822</v>
      </c>
      <c r="W17" s="166">
        <v>14.558838486472748</v>
      </c>
      <c r="X17" s="166">
        <v>27.926499278597728</v>
      </c>
      <c r="Y17" s="166">
        <v>27.072688870822134</v>
      </c>
      <c r="Z17" s="166">
        <v>15.386213975318155</v>
      </c>
      <c r="AA17" s="166">
        <v>29.51355589811028</v>
      </c>
      <c r="AB17" s="166">
        <v>27.680987656818502</v>
      </c>
      <c r="AC17" s="166">
        <v>16.135985749632095</v>
      </c>
      <c r="AD17" s="166">
        <v>30.951754483385201</v>
      </c>
      <c r="AE17" s="166">
        <v>28.080980104470147</v>
      </c>
      <c r="AF17" s="166">
        <v>16.815425117439005</v>
      </c>
      <c r="AG17" s="166">
        <v>32.255042725269362</v>
      </c>
      <c r="AH17" s="166">
        <v>28.244501094329955</v>
      </c>
      <c r="AI17" s="166">
        <v>17.471081556798282</v>
      </c>
      <c r="AJ17" s="166">
        <v>33.51271098622216</v>
      </c>
      <c r="AK17" s="166">
        <v>28.432561213302399</v>
      </c>
      <c r="AL17" s="166">
        <v>18.158449062144516</v>
      </c>
      <c r="AM17" s="166">
        <v>34.831206837386304</v>
      </c>
      <c r="AN17" s="166">
        <v>28.642446710440449</v>
      </c>
      <c r="AO17" s="166">
        <v>18.884273461081392</v>
      </c>
      <c r="AP17" s="166">
        <v>36.22347000261977</v>
      </c>
      <c r="AQ17" s="166">
        <v>28.843586654653649</v>
      </c>
    </row>
    <row r="18" spans="2:46" x14ac:dyDescent="0.3">
      <c r="B18" s="177" t="s">
        <v>79</v>
      </c>
      <c r="C18" s="177">
        <v>2010</v>
      </c>
      <c r="D18" s="177">
        <v>2012</v>
      </c>
      <c r="E18" s="177">
        <v>2015</v>
      </c>
      <c r="F18" s="177">
        <v>2020</v>
      </c>
      <c r="G18" s="177">
        <v>2025</v>
      </c>
      <c r="H18" s="177">
        <v>2030</v>
      </c>
      <c r="I18" s="177">
        <v>2035</v>
      </c>
      <c r="J18" s="177">
        <v>2040</v>
      </c>
      <c r="K18" s="177">
        <v>2045</v>
      </c>
      <c r="L18" s="177">
        <v>2050</v>
      </c>
    </row>
    <row r="19" spans="2:46" x14ac:dyDescent="0.3">
      <c r="B19" s="176" t="s">
        <v>80</v>
      </c>
      <c r="C19" s="178">
        <v>328.18820995242419</v>
      </c>
      <c r="D19" s="178">
        <v>328.70068892545169</v>
      </c>
      <c r="E19" s="178">
        <v>339.66811412010486</v>
      </c>
      <c r="F19" s="178">
        <v>361.28469468350301</v>
      </c>
      <c r="G19" s="178">
        <v>381.36500398035673</v>
      </c>
      <c r="H19" s="178">
        <v>399.59696302851614</v>
      </c>
      <c r="I19" s="178">
        <v>416.14638742310893</v>
      </c>
      <c r="J19" s="178">
        <v>432.12519681951039</v>
      </c>
      <c r="K19" s="178">
        <v>448.86496133168112</v>
      </c>
      <c r="L19" s="178">
        <v>466.52669046627989</v>
      </c>
      <c r="P19" s="176"/>
      <c r="Q19" s="176">
        <v>2012</v>
      </c>
      <c r="R19" s="176">
        <v>2012</v>
      </c>
      <c r="S19" s="176">
        <v>2012</v>
      </c>
      <c r="T19" s="176">
        <v>2015</v>
      </c>
      <c r="U19" s="176">
        <v>2015</v>
      </c>
      <c r="V19" s="176">
        <v>2015</v>
      </c>
      <c r="W19" s="176">
        <v>2020</v>
      </c>
      <c r="X19" s="176">
        <v>2020</v>
      </c>
      <c r="Y19" s="176">
        <v>2020</v>
      </c>
      <c r="Z19" s="176">
        <v>2025</v>
      </c>
      <c r="AA19" s="176">
        <v>2025</v>
      </c>
      <c r="AB19" s="176">
        <v>2025</v>
      </c>
      <c r="AC19" s="176">
        <v>2030</v>
      </c>
      <c r="AD19" s="176">
        <v>2030</v>
      </c>
      <c r="AE19" s="176">
        <v>2030</v>
      </c>
      <c r="AF19" s="176">
        <v>2035</v>
      </c>
      <c r="AG19" s="176">
        <v>2035</v>
      </c>
      <c r="AH19" s="176">
        <v>2035</v>
      </c>
      <c r="AI19" s="176">
        <v>2040</v>
      </c>
      <c r="AJ19" s="176">
        <v>2040</v>
      </c>
      <c r="AK19" s="176">
        <v>2040</v>
      </c>
      <c r="AL19" s="176">
        <v>2045</v>
      </c>
      <c r="AM19" s="176">
        <v>2045</v>
      </c>
      <c r="AN19" s="176">
        <v>2045</v>
      </c>
      <c r="AO19" s="176">
        <v>2050</v>
      </c>
      <c r="AP19" s="176">
        <v>2050</v>
      </c>
      <c r="AQ19" s="176">
        <v>2050</v>
      </c>
    </row>
    <row r="20" spans="2:46" x14ac:dyDescent="0.3">
      <c r="B20" s="176" t="s">
        <v>81</v>
      </c>
      <c r="C20" s="178">
        <v>100.53179004757584</v>
      </c>
      <c r="D20" s="178">
        <v>99.148633574548342</v>
      </c>
      <c r="E20" s="178">
        <v>100.39205617370845</v>
      </c>
      <c r="F20" s="178">
        <v>103.47628820763765</v>
      </c>
      <c r="G20" s="178">
        <v>105.78068756952359</v>
      </c>
      <c r="H20" s="178">
        <v>107.30046764892995</v>
      </c>
      <c r="I20" s="178">
        <v>107.92384872788278</v>
      </c>
      <c r="J20" s="178">
        <v>108.64053094439532</v>
      </c>
      <c r="K20" s="178">
        <v>109.44014373940843</v>
      </c>
      <c r="L20" s="178">
        <v>110.20653113918149</v>
      </c>
      <c r="P20" s="176"/>
      <c r="Q20" s="176" t="s">
        <v>76</v>
      </c>
      <c r="R20" s="176" t="s">
        <v>77</v>
      </c>
      <c r="S20" s="176" t="s">
        <v>78</v>
      </c>
      <c r="T20" s="176" t="s">
        <v>76</v>
      </c>
      <c r="U20" s="176" t="s">
        <v>77</v>
      </c>
      <c r="V20" s="176" t="s">
        <v>78</v>
      </c>
      <c r="W20" s="176" t="s">
        <v>76</v>
      </c>
      <c r="X20" s="176" t="s">
        <v>77</v>
      </c>
      <c r="Y20" s="176" t="s">
        <v>78</v>
      </c>
      <c r="Z20" s="176" t="s">
        <v>76</v>
      </c>
      <c r="AA20" s="176" t="s">
        <v>77</v>
      </c>
      <c r="AB20" s="176" t="s">
        <v>78</v>
      </c>
      <c r="AC20" s="176" t="s">
        <v>76</v>
      </c>
      <c r="AD20" s="176" t="s">
        <v>77</v>
      </c>
      <c r="AE20" s="176" t="s">
        <v>78</v>
      </c>
      <c r="AF20" s="176" t="s">
        <v>76</v>
      </c>
      <c r="AG20" s="176" t="s">
        <v>77</v>
      </c>
      <c r="AH20" s="176" t="s">
        <v>78</v>
      </c>
      <c r="AI20" s="176" t="s">
        <v>76</v>
      </c>
      <c r="AJ20" s="176" t="s">
        <v>77</v>
      </c>
      <c r="AK20" s="176" t="s">
        <v>78</v>
      </c>
      <c r="AL20" s="176" t="s">
        <v>76</v>
      </c>
      <c r="AM20" s="176" t="s">
        <v>77</v>
      </c>
      <c r="AN20" s="176" t="s">
        <v>78</v>
      </c>
      <c r="AO20" s="176" t="s">
        <v>76</v>
      </c>
      <c r="AP20" s="176" t="s">
        <v>77</v>
      </c>
      <c r="AQ20" s="176" t="s">
        <v>78</v>
      </c>
    </row>
    <row r="21" spans="2:46" x14ac:dyDescent="0.3">
      <c r="B21" s="176" t="s">
        <v>71</v>
      </c>
      <c r="C21" s="179">
        <f>SUM(C19:C20)</f>
        <v>428.72</v>
      </c>
      <c r="D21" s="179">
        <f t="shared" ref="D21:L21" si="0">SUM(D19:D20)</f>
        <v>427.84932250000003</v>
      </c>
      <c r="E21" s="179">
        <f t="shared" si="0"/>
        <v>440.06017029381331</v>
      </c>
      <c r="F21" s="179">
        <f t="shared" si="0"/>
        <v>464.76098289114066</v>
      </c>
      <c r="G21" s="179">
        <f t="shared" si="0"/>
        <v>487.14569154988033</v>
      </c>
      <c r="H21" s="179">
        <f t="shared" si="0"/>
        <v>506.8974306774461</v>
      </c>
      <c r="I21" s="179">
        <f t="shared" si="0"/>
        <v>524.07023615099172</v>
      </c>
      <c r="J21" s="179">
        <f t="shared" si="0"/>
        <v>540.76572776390572</v>
      </c>
      <c r="K21" s="179">
        <f t="shared" si="0"/>
        <v>558.30510507108954</v>
      </c>
      <c r="L21" s="179">
        <f t="shared" si="0"/>
        <v>576.73322160546138</v>
      </c>
      <c r="P21" s="176" t="s">
        <v>55</v>
      </c>
      <c r="Q21" s="60">
        <v>1.031609013950574</v>
      </c>
      <c r="R21" s="60">
        <v>2.6040615886130998</v>
      </c>
      <c r="S21" s="60">
        <v>7.8903113956101528E-2</v>
      </c>
      <c r="T21" s="60">
        <v>1.0664139198355762</v>
      </c>
      <c r="U21" s="60">
        <v>2.6919186325946587</v>
      </c>
      <c r="V21" s="60">
        <v>7.9896779879600838E-2</v>
      </c>
      <c r="W21" s="60">
        <v>1.1360305788687068</v>
      </c>
      <c r="X21" s="60">
        <v>2.8676500049112992</v>
      </c>
      <c r="Y21" s="60">
        <v>8.2381708241375848E-2</v>
      </c>
      <c r="Z21" s="60">
        <v>1.2005909389831591</v>
      </c>
      <c r="AA21" s="60">
        <v>3.0306179042293335</v>
      </c>
      <c r="AB21" s="60">
        <v>8.42327505722891E-2</v>
      </c>
      <c r="AC21" s="60">
        <v>1.2590958577364437</v>
      </c>
      <c r="AD21" s="60">
        <v>3.1783002234123821</v>
      </c>
      <c r="AE21" s="60">
        <v>8.5449920439620089E-2</v>
      </c>
      <c r="AF21" s="60">
        <v>1.3121127174971343</v>
      </c>
      <c r="AG21" s="60">
        <v>3.3121291897985916</v>
      </c>
      <c r="AH21" s="60">
        <v>8.5947511888413736E-2</v>
      </c>
      <c r="AI21" s="60">
        <v>1.3632737881441082</v>
      </c>
      <c r="AJ21" s="60">
        <v>3.4412736399754191</v>
      </c>
      <c r="AK21" s="60">
        <v>8.6519775468398341E-2</v>
      </c>
      <c r="AL21" s="60">
        <v>1.4169092828794583</v>
      </c>
      <c r="AM21" s="60">
        <v>3.5766642092102834</v>
      </c>
      <c r="AN21" s="60">
        <v>8.7158453283957257E-2</v>
      </c>
      <c r="AO21" s="60">
        <v>1.4735455806752904</v>
      </c>
      <c r="AP21" s="60">
        <v>3.7196296211220923</v>
      </c>
      <c r="AQ21" s="60">
        <v>8.7770518538314649E-2</v>
      </c>
    </row>
    <row r="22" spans="2:46" x14ac:dyDescent="0.3">
      <c r="B22" s="176"/>
      <c r="C22" s="176" t="s">
        <v>72</v>
      </c>
      <c r="D22" s="176"/>
      <c r="E22" s="176"/>
      <c r="F22" s="176"/>
      <c r="G22" s="176"/>
      <c r="H22" s="176"/>
      <c r="I22" s="176"/>
      <c r="J22" s="176"/>
      <c r="K22" s="176"/>
      <c r="L22" s="176"/>
      <c r="P22" s="176" t="s">
        <v>56</v>
      </c>
      <c r="Q22" s="60">
        <v>2.624092831602431</v>
      </c>
      <c r="R22" s="60">
        <v>10.626574405840378</v>
      </c>
      <c r="S22" s="60">
        <v>0.37478979129148221</v>
      </c>
      <c r="T22" s="60">
        <v>2.7126256989992323</v>
      </c>
      <c r="U22" s="60">
        <v>10.985098727626662</v>
      </c>
      <c r="V22" s="60">
        <v>0.37950970442810389</v>
      </c>
      <c r="W22" s="60">
        <v>2.8897088511029239</v>
      </c>
      <c r="X22" s="60">
        <v>11.70221790465726</v>
      </c>
      <c r="Y22" s="60">
        <v>0.39131311414653519</v>
      </c>
      <c r="Z22" s="60">
        <v>3.0539303496464818</v>
      </c>
      <c r="AA22" s="60">
        <v>12.367252293797394</v>
      </c>
      <c r="AB22" s="60">
        <v>0.40010556521837315</v>
      </c>
      <c r="AC22" s="60">
        <v>3.2027486866694002</v>
      </c>
      <c r="AD22" s="60">
        <v>12.969909757848219</v>
      </c>
      <c r="AE22" s="60">
        <v>0.40588712208819533</v>
      </c>
      <c r="AF22" s="60">
        <v>3.3376071066431958</v>
      </c>
      <c r="AG22" s="60">
        <v>13.516034886062712</v>
      </c>
      <c r="AH22" s="60">
        <v>0.40825068146996513</v>
      </c>
      <c r="AI22" s="60">
        <v>3.4677449756675371</v>
      </c>
      <c r="AJ22" s="60">
        <v>14.04304358466892</v>
      </c>
      <c r="AK22" s="60">
        <v>0.41096893347489205</v>
      </c>
      <c r="AL22" s="60">
        <v>3.6041770108195927</v>
      </c>
      <c r="AM22" s="60">
        <v>14.595541253738887</v>
      </c>
      <c r="AN22" s="60">
        <v>0.41400265309879691</v>
      </c>
      <c r="AO22" s="60">
        <v>3.748242156669185</v>
      </c>
      <c r="AP22" s="60">
        <v>15.178950107732845</v>
      </c>
      <c r="AQ22" s="60">
        <v>0.41690996305699457</v>
      </c>
    </row>
    <row r="23" spans="2:46" x14ac:dyDescent="0.3">
      <c r="B23" s="176" t="s">
        <v>70</v>
      </c>
      <c r="C23" s="176"/>
      <c r="D23" s="180">
        <f>((D19/C19)-1)/(D18-C18)</f>
        <v>7.8076993244480253E-4</v>
      </c>
      <c r="E23" s="180">
        <f t="shared" ref="E23:L23" si="1">((E19/D19)-1)/(E18-D18)</f>
        <v>1.1121997979891182E-2</v>
      </c>
      <c r="F23" s="180">
        <f t="shared" si="1"/>
        <v>1.2728059929555035E-2</v>
      </c>
      <c r="G23" s="180">
        <f t="shared" si="1"/>
        <v>1.1116058660854567E-2</v>
      </c>
      <c r="H23" s="180">
        <f t="shared" si="1"/>
        <v>9.5614221849776634E-3</v>
      </c>
      <c r="I23" s="180">
        <f t="shared" si="1"/>
        <v>8.2830581439688362E-3</v>
      </c>
      <c r="J23" s="180">
        <f t="shared" si="1"/>
        <v>7.679417570027036E-3</v>
      </c>
      <c r="K23" s="180">
        <f t="shared" si="1"/>
        <v>7.7476456524068647E-3</v>
      </c>
      <c r="L23" s="180">
        <f t="shared" si="1"/>
        <v>7.8695067140907675E-3</v>
      </c>
      <c r="P23" s="176" t="s">
        <v>57</v>
      </c>
      <c r="Q23" s="60">
        <v>18.00808744740905</v>
      </c>
      <c r="R23" s="60">
        <v>94.307091993772858</v>
      </c>
      <c r="S23" s="60">
        <v>3.6394061312251829</v>
      </c>
      <c r="T23" s="60">
        <v>18.615652697712292</v>
      </c>
      <c r="U23" s="60">
        <v>97.488868632735773</v>
      </c>
      <c r="V23" s="60">
        <v>3.6852389719465881</v>
      </c>
      <c r="W23" s="60">
        <v>19.830902726271216</v>
      </c>
      <c r="X23" s="60">
        <v>103.85304787017226</v>
      </c>
      <c r="Y23" s="60">
        <v>3.7998562926334603</v>
      </c>
      <c r="Z23" s="60">
        <v>20.957888430016702</v>
      </c>
      <c r="AA23" s="60">
        <v>109.75499302393615</v>
      </c>
      <c r="AB23" s="60">
        <v>3.8852356201468341</v>
      </c>
      <c r="AC23" s="60">
        <v>21.979168468059477</v>
      </c>
      <c r="AD23" s="60">
        <v>115.10336501404225</v>
      </c>
      <c r="AE23" s="60">
        <v>3.941377580277476</v>
      </c>
      <c r="AF23" s="60">
        <v>22.904647243299493</v>
      </c>
      <c r="AG23" s="60">
        <v>119.95003250439821</v>
      </c>
      <c r="AH23" s="60">
        <v>3.9643289858530828</v>
      </c>
      <c r="AI23" s="60">
        <v>23.797730787214629</v>
      </c>
      <c r="AJ23" s="60">
        <v>124.62704843849438</v>
      </c>
      <c r="AK23" s="60">
        <v>3.9907246434798731</v>
      </c>
      <c r="AL23" s="60">
        <v>24.734008646769574</v>
      </c>
      <c r="AM23" s="60">
        <v>129.53026997663085</v>
      </c>
      <c r="AN23" s="60">
        <v>4.0201836577225283</v>
      </c>
      <c r="AO23" s="60">
        <v>25.722669456836623</v>
      </c>
      <c r="AP23" s="60">
        <v>134.7078173557139</v>
      </c>
      <c r="AQ23" s="60">
        <v>4.0484151675797628</v>
      </c>
    </row>
    <row r="24" spans="2:46" x14ac:dyDescent="0.3">
      <c r="B24" s="176" t="s">
        <v>69</v>
      </c>
      <c r="C24" s="176"/>
      <c r="D24" s="180">
        <f>((D20/C20)-1)/(D18-C18)</f>
        <v>-6.8791994670189816E-3</v>
      </c>
      <c r="E24" s="180">
        <f t="shared" ref="E24:L24" si="2">((E20/D20)-1)/(E18-D18)</f>
        <v>4.1803319398083056E-3</v>
      </c>
      <c r="F24" s="180">
        <f t="shared" si="2"/>
        <v>6.1443746676381307E-3</v>
      </c>
      <c r="G24" s="180">
        <f t="shared" si="2"/>
        <v>4.4539660279693917E-3</v>
      </c>
      <c r="H24" s="180">
        <f t="shared" si="2"/>
        <v>2.8734547190525372E-3</v>
      </c>
      <c r="I24" s="180">
        <f t="shared" si="2"/>
        <v>1.1619354372106373E-3</v>
      </c>
      <c r="J24" s="180">
        <f t="shared" si="2"/>
        <v>1.3281257571152061E-3</v>
      </c>
      <c r="K24" s="180">
        <f t="shared" si="2"/>
        <v>1.4720340338218118E-3</v>
      </c>
      <c r="L24" s="180">
        <f t="shared" si="2"/>
        <v>1.4005599290840554E-3</v>
      </c>
      <c r="P24" s="176" t="s">
        <v>58</v>
      </c>
      <c r="Q24" s="60">
        <v>3.9962329763716413</v>
      </c>
      <c r="R24" s="60">
        <v>22.885695115311279</v>
      </c>
      <c r="S24" s="60">
        <v>1.4991591651659288</v>
      </c>
      <c r="T24" s="60">
        <v>4.1310597477125715</v>
      </c>
      <c r="U24" s="60">
        <v>23.657823367226133</v>
      </c>
      <c r="V24" s="60">
        <v>1.5180388177124156</v>
      </c>
      <c r="W24" s="60">
        <v>4.4007398152292625</v>
      </c>
      <c r="X24" s="60">
        <v>25.202231773931992</v>
      </c>
      <c r="Y24" s="60">
        <v>1.5652524565861408</v>
      </c>
      <c r="Z24" s="60">
        <v>4.6508328607211693</v>
      </c>
      <c r="AA24" s="60">
        <v>26.63446888909241</v>
      </c>
      <c r="AB24" s="60">
        <v>1.6004222608734926</v>
      </c>
      <c r="AC24" s="60">
        <v>4.8774684197751554</v>
      </c>
      <c r="AD24" s="60">
        <v>27.932369271143433</v>
      </c>
      <c r="AE24" s="60">
        <v>1.6235484883527813</v>
      </c>
      <c r="AF24" s="60">
        <v>5.0828444104986072</v>
      </c>
      <c r="AG24" s="60">
        <v>29.108519994960698</v>
      </c>
      <c r="AH24" s="60">
        <v>1.6330027258798605</v>
      </c>
      <c r="AI24" s="60">
        <v>5.2810314705776618</v>
      </c>
      <c r="AJ24" s="60">
        <v>30.243501028245507</v>
      </c>
      <c r="AK24" s="60">
        <v>1.6438757338995682</v>
      </c>
      <c r="AL24" s="60">
        <v>5.4888039210573192</v>
      </c>
      <c r="AM24" s="60">
        <v>31.433375838636525</v>
      </c>
      <c r="AN24" s="60">
        <v>1.6560106123951877</v>
      </c>
      <c r="AO24" s="60">
        <v>5.7082008416450565</v>
      </c>
      <c r="AP24" s="60">
        <v>32.689821862553771</v>
      </c>
      <c r="AQ24" s="60">
        <v>1.6676398522279783</v>
      </c>
    </row>
    <row r="25" spans="2:46" x14ac:dyDescent="0.3">
      <c r="C25" s="14"/>
      <c r="D25" s="14"/>
      <c r="E25" s="14"/>
      <c r="F25" s="14"/>
      <c r="G25" s="14"/>
      <c r="H25" s="14"/>
    </row>
    <row r="26" spans="2:46" x14ac:dyDescent="0.3">
      <c r="C26" s="14"/>
      <c r="D26" s="14"/>
      <c r="E26" s="14"/>
      <c r="F26" s="14"/>
      <c r="G26" s="14"/>
      <c r="H26" s="14"/>
      <c r="P26" s="166"/>
      <c r="Q26" s="14" t="s">
        <v>77</v>
      </c>
      <c r="R26" s="14" t="s">
        <v>76</v>
      </c>
      <c r="S26" s="14" t="s">
        <v>78</v>
      </c>
      <c r="T26" s="14" t="s">
        <v>77</v>
      </c>
      <c r="U26" s="14" t="s">
        <v>76</v>
      </c>
      <c r="V26" s="14" t="s">
        <v>78</v>
      </c>
      <c r="W26" s="14" t="s">
        <v>77</v>
      </c>
      <c r="X26" s="14" t="s">
        <v>76</v>
      </c>
      <c r="Y26" s="14" t="s">
        <v>78</v>
      </c>
      <c r="Z26" s="14" t="s">
        <v>77</v>
      </c>
      <c r="AA26" s="14" t="s">
        <v>76</v>
      </c>
      <c r="AB26" s="14" t="s">
        <v>78</v>
      </c>
      <c r="AC26" s="14" t="s">
        <v>77</v>
      </c>
      <c r="AD26" s="14" t="s">
        <v>76</v>
      </c>
      <c r="AE26" s="14" t="s">
        <v>78</v>
      </c>
      <c r="AF26" s="14" t="s">
        <v>77</v>
      </c>
      <c r="AG26" s="14" t="s">
        <v>76</v>
      </c>
      <c r="AH26" s="14" t="s">
        <v>78</v>
      </c>
      <c r="AI26" s="14" t="s">
        <v>77</v>
      </c>
      <c r="AJ26" s="14" t="s">
        <v>76</v>
      </c>
      <c r="AK26" s="14" t="s">
        <v>78</v>
      </c>
      <c r="AL26" s="14" t="s">
        <v>77</v>
      </c>
      <c r="AM26" s="14" t="s">
        <v>76</v>
      </c>
      <c r="AN26" s="14" t="s">
        <v>78</v>
      </c>
      <c r="AO26" s="14" t="s">
        <v>77</v>
      </c>
      <c r="AP26" s="14" t="s">
        <v>76</v>
      </c>
      <c r="AQ26" s="14" t="s">
        <v>78</v>
      </c>
    </row>
    <row r="27" spans="2:46" x14ac:dyDescent="0.3">
      <c r="C27" s="14"/>
      <c r="D27" s="14"/>
      <c r="E27" s="14"/>
      <c r="F27" s="14"/>
      <c r="G27" s="14"/>
      <c r="H27" s="14"/>
      <c r="P27" s="166"/>
      <c r="Q27" s="181" t="s">
        <v>74</v>
      </c>
      <c r="R27" s="14" t="s">
        <v>73</v>
      </c>
      <c r="S27" s="14" t="s">
        <v>75</v>
      </c>
      <c r="T27" s="181" t="s">
        <v>74</v>
      </c>
      <c r="U27" s="14" t="s">
        <v>73</v>
      </c>
      <c r="V27" s="14" t="s">
        <v>75</v>
      </c>
      <c r="W27" s="181" t="s">
        <v>74</v>
      </c>
      <c r="X27" s="14" t="s">
        <v>73</v>
      </c>
      <c r="Y27" s="14" t="s">
        <v>75</v>
      </c>
      <c r="Z27" s="181" t="s">
        <v>74</v>
      </c>
      <c r="AA27" s="14" t="s">
        <v>73</v>
      </c>
      <c r="AB27" s="14" t="s">
        <v>75</v>
      </c>
      <c r="AC27" s="181" t="s">
        <v>74</v>
      </c>
      <c r="AD27" s="14" t="s">
        <v>73</v>
      </c>
      <c r="AE27" s="14" t="s">
        <v>75</v>
      </c>
      <c r="AF27" s="181" t="s">
        <v>74</v>
      </c>
      <c r="AG27" s="14" t="s">
        <v>73</v>
      </c>
      <c r="AH27" s="14" t="s">
        <v>75</v>
      </c>
      <c r="AI27" s="181" t="s">
        <v>74</v>
      </c>
      <c r="AJ27" s="14" t="s">
        <v>73</v>
      </c>
      <c r="AK27" s="14" t="s">
        <v>75</v>
      </c>
      <c r="AL27" s="181" t="s">
        <v>74</v>
      </c>
      <c r="AM27" s="14" t="s">
        <v>73</v>
      </c>
      <c r="AN27" s="14" t="s">
        <v>75</v>
      </c>
      <c r="AO27" s="181" t="s">
        <v>74</v>
      </c>
      <c r="AP27" s="14" t="s">
        <v>73</v>
      </c>
      <c r="AQ27" s="14" t="s">
        <v>75</v>
      </c>
      <c r="AR27" s="14"/>
      <c r="AS27" s="14"/>
      <c r="AT27" s="14"/>
    </row>
    <row r="28" spans="2:46" x14ac:dyDescent="0.3">
      <c r="C28" s="14"/>
      <c r="D28" s="14"/>
      <c r="E28" s="14"/>
      <c r="F28" s="14"/>
      <c r="G28" s="14"/>
      <c r="H28" s="14"/>
      <c r="P28" s="14" t="s">
        <v>55</v>
      </c>
      <c r="Q28" s="178">
        <f>HLOOKUP(Q$27,Q$13:S$17,RIGHT($P$28,1)+1,FALSE)</f>
        <v>4.1564829202862938</v>
      </c>
      <c r="R28" s="178">
        <f t="shared" ref="R28:AQ28" si="3">HLOOKUP(R$27,R$13:T$17,RIGHT($P$28,1)+1,FALSE)</f>
        <v>3.1164134938884311</v>
      </c>
      <c r="S28" s="178">
        <f t="shared" si="3"/>
        <v>2.0218922951251015</v>
      </c>
      <c r="T28" s="178">
        <f t="shared" si="3"/>
        <v>4.2967162789491669</v>
      </c>
      <c r="U28" s="178">
        <f t="shared" si="3"/>
        <v>3.3198563518396189</v>
      </c>
      <c r="V28" s="178">
        <f t="shared" si="3"/>
        <v>2.0473549844147714</v>
      </c>
      <c r="W28" s="178">
        <f t="shared" si="3"/>
        <v>4.5772105847622662</v>
      </c>
      <c r="X28" s="178">
        <f t="shared" si="3"/>
        <v>3.5085230352808821</v>
      </c>
      <c r="Y28" s="178">
        <f t="shared" si="3"/>
        <v>2.1110312736852559</v>
      </c>
      <c r="Z28" s="178">
        <f t="shared" si="3"/>
        <v>4.8373324240583599</v>
      </c>
      <c r="AA28" s="178">
        <f t="shared" si="3"/>
        <v>3.6794937201812576</v>
      </c>
      <c r="AB28" s="178">
        <f t="shared" si="3"/>
        <v>2.1584642334149078</v>
      </c>
      <c r="AC28" s="178">
        <f t="shared" si="3"/>
        <v>5.0730561258313029</v>
      </c>
      <c r="AD28" s="178">
        <f t="shared" si="3"/>
        <v>3.8344264851129846</v>
      </c>
      <c r="AE28" s="178">
        <f t="shared" si="3"/>
        <v>2.1896542112652644</v>
      </c>
      <c r="AF28" s="178">
        <f t="shared" si="3"/>
        <v>5.2866677452554454</v>
      </c>
      <c r="AG28" s="178">
        <f t="shared" si="3"/>
        <v>3.9839360216638502</v>
      </c>
      <c r="AH28" s="178">
        <f t="shared" si="3"/>
        <v>2.2024049921406013</v>
      </c>
      <c r="AI28" s="178">
        <f t="shared" si="3"/>
        <v>5.4928021561146121</v>
      </c>
      <c r="AJ28" s="178">
        <f t="shared" si="3"/>
        <v>4.1406766422011358</v>
      </c>
      <c r="AK28" s="178">
        <f t="shared" si="3"/>
        <v>2.2170692463777071</v>
      </c>
      <c r="AL28" s="178">
        <f t="shared" si="3"/>
        <v>5.7089063339317994</v>
      </c>
      <c r="AM28" s="178">
        <f t="shared" si="3"/>
        <v>4.3061865998374991</v>
      </c>
      <c r="AN28" s="178">
        <f t="shared" si="3"/>
        <v>2.2334353654014043</v>
      </c>
      <c r="AO28" s="178">
        <f t="shared" si="3"/>
        <v>5.9371011260218021</v>
      </c>
      <c r="AP28" s="178">
        <f>HLOOKUP(AP$27,AO$13:AQ$17,RIGHT($P$28,1)+1,FALSE)</f>
        <v>4.3061865998374991</v>
      </c>
      <c r="AQ28" s="178">
        <f t="shared" si="3"/>
        <v>2.2491195375443125</v>
      </c>
    </row>
    <row r="29" spans="2:46" x14ac:dyDescent="0.3">
      <c r="C29" s="14"/>
      <c r="D29" s="14"/>
      <c r="E29" s="14"/>
      <c r="F29" s="14"/>
      <c r="G29" s="14"/>
      <c r="H29" s="14"/>
      <c r="Q29" s="178">
        <f>HLOOKUP(Q$26,Q$20:S$24,RIGHT($P$28,1)+1,FALSE)</f>
        <v>2.6040615886130998</v>
      </c>
      <c r="R29" s="178">
        <f>HLOOKUP(R$26,R$20:T$24,RIGHT($P$28,1)+1,FALSE)</f>
        <v>1.0664139198355762</v>
      </c>
      <c r="S29" s="178">
        <f t="shared" ref="S29:AQ29" si="4">HLOOKUP(S$26,S$20:U$24,RIGHT($P$28,1)+1,FALSE)</f>
        <v>7.8903113956101528E-2</v>
      </c>
      <c r="T29" s="178">
        <f t="shared" si="4"/>
        <v>2.6919186325946587</v>
      </c>
      <c r="U29" s="178">
        <f t="shared" si="4"/>
        <v>1.1360305788687068</v>
      </c>
      <c r="V29" s="178">
        <f t="shared" si="4"/>
        <v>7.9896779879600838E-2</v>
      </c>
      <c r="W29" s="178">
        <f t="shared" si="4"/>
        <v>2.8676500049112992</v>
      </c>
      <c r="X29" s="178">
        <f t="shared" si="4"/>
        <v>1.2005909389831591</v>
      </c>
      <c r="Y29" s="178">
        <f t="shared" si="4"/>
        <v>8.2381708241375848E-2</v>
      </c>
      <c r="Z29" s="178">
        <f t="shared" si="4"/>
        <v>3.0306179042293335</v>
      </c>
      <c r="AA29" s="178">
        <f t="shared" si="4"/>
        <v>1.2590958577364437</v>
      </c>
      <c r="AB29" s="178">
        <f t="shared" si="4"/>
        <v>8.42327505722891E-2</v>
      </c>
      <c r="AC29" s="178">
        <f t="shared" si="4"/>
        <v>3.1783002234123821</v>
      </c>
      <c r="AD29" s="178">
        <f t="shared" si="4"/>
        <v>1.3121127174971343</v>
      </c>
      <c r="AE29" s="178">
        <f t="shared" si="4"/>
        <v>8.5449920439620089E-2</v>
      </c>
      <c r="AF29" s="178">
        <f t="shared" si="4"/>
        <v>3.3121291897985916</v>
      </c>
      <c r="AG29" s="178">
        <f t="shared" si="4"/>
        <v>1.3632737881441082</v>
      </c>
      <c r="AH29" s="178">
        <f t="shared" si="4"/>
        <v>8.5947511888413736E-2</v>
      </c>
      <c r="AI29" s="178">
        <f t="shared" si="4"/>
        <v>3.4412736399754191</v>
      </c>
      <c r="AJ29" s="178">
        <f t="shared" si="4"/>
        <v>1.4169092828794583</v>
      </c>
      <c r="AK29" s="178">
        <f t="shared" si="4"/>
        <v>8.6519775468398341E-2</v>
      </c>
      <c r="AL29" s="178">
        <f t="shared" si="4"/>
        <v>3.5766642092102834</v>
      </c>
      <c r="AM29" s="178">
        <f t="shared" si="4"/>
        <v>1.4735455806752904</v>
      </c>
      <c r="AN29" s="178">
        <f t="shared" si="4"/>
        <v>8.7158453283957257E-2</v>
      </c>
      <c r="AO29" s="178">
        <f t="shared" si="4"/>
        <v>3.7196296211220923</v>
      </c>
      <c r="AP29" s="178">
        <f>HLOOKUP(AP$26,AO$20:AQ$24,RIGHT($P$28,1)+1,FALSE)</f>
        <v>1.4735455806752904</v>
      </c>
      <c r="AQ29" s="178">
        <f t="shared" si="4"/>
        <v>8.7770518538314649E-2</v>
      </c>
    </row>
    <row r="30" spans="2:46" x14ac:dyDescent="0.3">
      <c r="C30" s="14"/>
      <c r="D30" s="14"/>
      <c r="E30" s="14"/>
      <c r="F30" s="14"/>
      <c r="G30" s="14"/>
      <c r="H30" s="14"/>
      <c r="P30" s="14" t="s">
        <v>56</v>
      </c>
      <c r="Q30" s="178">
        <f>HLOOKUP(Q$27,Q$13:S$17,RIGHT($P$30,1)+1,FALSE)</f>
        <v>15.814666340077245</v>
      </c>
      <c r="R30" s="178">
        <f t="shared" ref="R30:AQ30" si="5">HLOOKUP(R$27,R$13:T$17,RIGHT($P$30,1)+1,FALSE)</f>
        <v>9.7323212101499177</v>
      </c>
      <c r="S30" s="178">
        <f t="shared" si="5"/>
        <v>8.3538671901022497</v>
      </c>
      <c r="T30" s="178">
        <f t="shared" si="5"/>
        <v>16.348228926411405</v>
      </c>
      <c r="U30" s="178">
        <f t="shared" si="5"/>
        <v>10.367657710063925</v>
      </c>
      <c r="V30" s="178">
        <f t="shared" si="5"/>
        <v>8.459071569752739</v>
      </c>
      <c r="W30" s="178">
        <f t="shared" si="5"/>
        <v>17.415459068288232</v>
      </c>
      <c r="X30" s="178">
        <f t="shared" si="5"/>
        <v>10.956849346059895</v>
      </c>
      <c r="Y30" s="178">
        <f t="shared" si="5"/>
        <v>8.7221633600556689</v>
      </c>
      <c r="Z30" s="178">
        <f t="shared" si="5"/>
        <v>18.40517565683891</v>
      </c>
      <c r="AA30" s="178">
        <f t="shared" si="5"/>
        <v>11.490777730798611</v>
      </c>
      <c r="AB30" s="178">
        <f t="shared" si="5"/>
        <v>8.9181424668411093</v>
      </c>
      <c r="AC30" s="178">
        <f t="shared" si="5"/>
        <v>19.302061741415962</v>
      </c>
      <c r="AD30" s="178">
        <f t="shared" si="5"/>
        <v>11.974620916964136</v>
      </c>
      <c r="AE30" s="178">
        <f t="shared" si="5"/>
        <v>9.0470103265447772</v>
      </c>
      <c r="AF30" s="178">
        <f t="shared" si="5"/>
        <v>20.114815348815288</v>
      </c>
      <c r="AG30" s="178">
        <f t="shared" si="5"/>
        <v>12.441527775295743</v>
      </c>
      <c r="AH30" s="178">
        <f t="shared" si="5"/>
        <v>9.099692821185803</v>
      </c>
      <c r="AI30" s="178">
        <f t="shared" si="5"/>
        <v>20.899119528927635</v>
      </c>
      <c r="AJ30" s="178">
        <f t="shared" si="5"/>
        <v>12.931016756375637</v>
      </c>
      <c r="AK30" s="178">
        <f t="shared" si="5"/>
        <v>9.1602812277166734</v>
      </c>
      <c r="AL30" s="178">
        <f t="shared" si="5"/>
        <v>21.721356870550139</v>
      </c>
      <c r="AM30" s="178">
        <f t="shared" si="5"/>
        <v>13.447891707133715</v>
      </c>
      <c r="AN30" s="178">
        <f t="shared" si="5"/>
        <v>9.2279012414389747</v>
      </c>
      <c r="AO30" s="178">
        <f t="shared" si="5"/>
        <v>22.589596814429932</v>
      </c>
      <c r="AP30" s="178">
        <f>HLOOKUP(AP$27,AO$13:AQ$17,RIGHT($P$30,1)+1,FALSE)</f>
        <v>13.447891707133715</v>
      </c>
      <c r="AQ30" s="178">
        <f t="shared" si="5"/>
        <v>9.2927036502440643</v>
      </c>
    </row>
    <row r="31" spans="2:46" x14ac:dyDescent="0.3">
      <c r="C31" s="14"/>
      <c r="D31" s="14"/>
      <c r="E31" s="14"/>
      <c r="F31" s="14"/>
      <c r="G31" s="14"/>
      <c r="H31" s="14"/>
      <c r="Q31" s="178">
        <f>HLOOKUP(Q$26,Q$20:S$24,RIGHT($P$30,1)+1,FALSE)</f>
        <v>10.626574405840378</v>
      </c>
      <c r="R31" s="178">
        <f>HLOOKUP(R$26,R$20:T$24,RIGHT($P$30,1)+1,FALSE)</f>
        <v>2.7126256989992323</v>
      </c>
      <c r="S31" s="178">
        <f t="shared" ref="S31:AQ31" si="6">HLOOKUP(S$26,S$20:U$24,RIGHT($P$30,1)+1,FALSE)</f>
        <v>0.37478979129148221</v>
      </c>
      <c r="T31" s="178">
        <f t="shared" si="6"/>
        <v>10.985098727626662</v>
      </c>
      <c r="U31" s="178">
        <f t="shared" si="6"/>
        <v>2.8897088511029239</v>
      </c>
      <c r="V31" s="178">
        <f t="shared" si="6"/>
        <v>0.37950970442810389</v>
      </c>
      <c r="W31" s="178">
        <f t="shared" si="6"/>
        <v>11.70221790465726</v>
      </c>
      <c r="X31" s="178">
        <f t="shared" si="6"/>
        <v>3.0539303496464818</v>
      </c>
      <c r="Y31" s="178">
        <f t="shared" si="6"/>
        <v>0.39131311414653519</v>
      </c>
      <c r="Z31" s="178">
        <f t="shared" si="6"/>
        <v>12.367252293797394</v>
      </c>
      <c r="AA31" s="178">
        <f t="shared" si="6"/>
        <v>3.2027486866694002</v>
      </c>
      <c r="AB31" s="178">
        <f t="shared" si="6"/>
        <v>0.40010556521837315</v>
      </c>
      <c r="AC31" s="178">
        <f t="shared" si="6"/>
        <v>12.969909757848219</v>
      </c>
      <c r="AD31" s="178">
        <f t="shared" si="6"/>
        <v>3.3376071066431958</v>
      </c>
      <c r="AE31" s="178">
        <f t="shared" si="6"/>
        <v>0.40588712208819533</v>
      </c>
      <c r="AF31" s="178">
        <f t="shared" si="6"/>
        <v>13.516034886062712</v>
      </c>
      <c r="AG31" s="178">
        <f t="shared" si="6"/>
        <v>3.4677449756675371</v>
      </c>
      <c r="AH31" s="178">
        <f t="shared" si="6"/>
        <v>0.40825068146996513</v>
      </c>
      <c r="AI31" s="178">
        <f t="shared" si="6"/>
        <v>14.04304358466892</v>
      </c>
      <c r="AJ31" s="178">
        <f t="shared" si="6"/>
        <v>3.6041770108195927</v>
      </c>
      <c r="AK31" s="178">
        <f t="shared" si="6"/>
        <v>0.41096893347489205</v>
      </c>
      <c r="AL31" s="178">
        <f t="shared" si="6"/>
        <v>14.595541253738887</v>
      </c>
      <c r="AM31" s="178">
        <f t="shared" si="6"/>
        <v>3.748242156669185</v>
      </c>
      <c r="AN31" s="178">
        <f t="shared" si="6"/>
        <v>0.41400265309879691</v>
      </c>
      <c r="AO31" s="178">
        <f t="shared" si="6"/>
        <v>15.178950107732845</v>
      </c>
      <c r="AP31" s="178">
        <f>HLOOKUP(AP$26,AO$20:AQ$24,RIGHT($P$30,1)+1,FALSE)</f>
        <v>3.748242156669185</v>
      </c>
      <c r="AQ31" s="178">
        <f t="shared" si="6"/>
        <v>0.41690996305699457</v>
      </c>
    </row>
    <row r="32" spans="2:46" x14ac:dyDescent="0.3">
      <c r="C32" s="14"/>
      <c r="D32" s="14"/>
      <c r="E32" s="14"/>
      <c r="F32" s="14"/>
      <c r="G32" s="14"/>
      <c r="H32" s="14"/>
      <c r="P32" s="14" t="s">
        <v>57</v>
      </c>
      <c r="Q32" s="178">
        <f>HLOOKUP(Q$27,Q$13:S$17,RIGHT($P$32,1)+1,FALSE)</f>
        <v>72.382896541949492</v>
      </c>
      <c r="R32" s="178">
        <f t="shared" ref="R32:AQ32" si="7">HLOOKUP(R$27,R$13:T$17,RIGHT($P$32,1)+1,FALSE)</f>
        <v>40.10958762566041</v>
      </c>
      <c r="S32" s="178">
        <f t="shared" si="7"/>
        <v>69.424877392124827</v>
      </c>
      <c r="T32" s="178">
        <f t="shared" si="7"/>
        <v>74.824984452929201</v>
      </c>
      <c r="U32" s="178">
        <f t="shared" si="7"/>
        <v>42.727985073178353</v>
      </c>
      <c r="V32" s="178">
        <f t="shared" si="7"/>
        <v>70.29917919656377</v>
      </c>
      <c r="W32" s="178">
        <f t="shared" si="7"/>
        <v>79.709640713438276</v>
      </c>
      <c r="X32" s="178">
        <f t="shared" si="7"/>
        <v>45.156206773017068</v>
      </c>
      <c r="Y32" s="178">
        <f t="shared" si="7"/>
        <v>72.485605538880563</v>
      </c>
      <c r="Z32" s="178">
        <f t="shared" si="7"/>
        <v>84.239521514866865</v>
      </c>
      <c r="AA32" s="178">
        <f t="shared" si="7"/>
        <v>47.356673328844494</v>
      </c>
      <c r="AB32" s="178">
        <f t="shared" si="7"/>
        <v>74.114291409792855</v>
      </c>
      <c r="AC32" s="178">
        <f t="shared" si="7"/>
        <v>88.34452197923568</v>
      </c>
      <c r="AD32" s="178">
        <f t="shared" si="7"/>
        <v>49.350724927999018</v>
      </c>
      <c r="AE32" s="178">
        <f t="shared" si="7"/>
        <v>75.185248746810714</v>
      </c>
      <c r="AF32" s="178">
        <f t="shared" si="7"/>
        <v>92.064452517978509</v>
      </c>
      <c r="AG32" s="178">
        <f t="shared" si="7"/>
        <v>51.274977235633749</v>
      </c>
      <c r="AH32" s="178">
        <f t="shared" si="7"/>
        <v>75.62306702281802</v>
      </c>
      <c r="AI32" s="178">
        <f t="shared" si="7"/>
        <v>95.654171523470552</v>
      </c>
      <c r="AJ32" s="178">
        <f t="shared" si="7"/>
        <v>53.292296717233228</v>
      </c>
      <c r="AK32" s="178">
        <f t="shared" si="7"/>
        <v>76.126587440256984</v>
      </c>
      <c r="AL32" s="178">
        <f t="shared" si="7"/>
        <v>99.417508615241189</v>
      </c>
      <c r="AM32" s="178">
        <f t="shared" si="7"/>
        <v>55.422481354719181</v>
      </c>
      <c r="AN32" s="178">
        <f t="shared" si="7"/>
        <v>76.688544083221885</v>
      </c>
      <c r="AO32" s="178">
        <f t="shared" si="7"/>
        <v>103.39139719942058</v>
      </c>
      <c r="AP32" s="178">
        <f>HLOOKUP(AP$27,AO$13:AQ$17,RIGHT($P$32,1)+1,FALSE)</f>
        <v>55.422481354719181</v>
      </c>
      <c r="AQ32" s="178">
        <f t="shared" si="7"/>
        <v>77.227084998899599</v>
      </c>
    </row>
    <row r="33" spans="3:43" x14ac:dyDescent="0.3">
      <c r="C33" s="14"/>
      <c r="D33" s="14"/>
      <c r="E33" s="14"/>
      <c r="F33" s="14"/>
      <c r="G33" s="14"/>
      <c r="H33" s="14"/>
      <c r="Q33" s="178">
        <f>HLOOKUP(Q$26,Q$20:S$24,RIGHT($P$32,1)+1,FALSE)</f>
        <v>94.307091993772858</v>
      </c>
      <c r="R33" s="178">
        <f>HLOOKUP(R$26,R$20:T$24,RIGHT($P$32,1)+1,FALSE)</f>
        <v>18.615652697712292</v>
      </c>
      <c r="S33" s="178">
        <f t="shared" ref="S33:AQ33" si="8">HLOOKUP(S$26,S$20:U$24,RIGHT($P$32,1)+1,FALSE)</f>
        <v>3.6394061312251829</v>
      </c>
      <c r="T33" s="178">
        <f t="shared" si="8"/>
        <v>97.488868632735773</v>
      </c>
      <c r="U33" s="178">
        <f t="shared" si="8"/>
        <v>19.830902726271216</v>
      </c>
      <c r="V33" s="178">
        <f t="shared" si="8"/>
        <v>3.6852389719465881</v>
      </c>
      <c r="W33" s="178">
        <f t="shared" si="8"/>
        <v>103.85304787017226</v>
      </c>
      <c r="X33" s="178">
        <f t="shared" si="8"/>
        <v>20.957888430016702</v>
      </c>
      <c r="Y33" s="178">
        <f t="shared" si="8"/>
        <v>3.7998562926334603</v>
      </c>
      <c r="Z33" s="178">
        <f t="shared" si="8"/>
        <v>109.75499302393615</v>
      </c>
      <c r="AA33" s="178">
        <f t="shared" si="8"/>
        <v>21.979168468059477</v>
      </c>
      <c r="AB33" s="178">
        <f t="shared" si="8"/>
        <v>3.8852356201468341</v>
      </c>
      <c r="AC33" s="178">
        <f t="shared" si="8"/>
        <v>115.10336501404225</v>
      </c>
      <c r="AD33" s="178">
        <f t="shared" si="8"/>
        <v>22.904647243299493</v>
      </c>
      <c r="AE33" s="178">
        <f t="shared" si="8"/>
        <v>3.941377580277476</v>
      </c>
      <c r="AF33" s="178">
        <f t="shared" si="8"/>
        <v>119.95003250439821</v>
      </c>
      <c r="AG33" s="178">
        <f t="shared" si="8"/>
        <v>23.797730787214629</v>
      </c>
      <c r="AH33" s="178">
        <f t="shared" si="8"/>
        <v>3.9643289858530828</v>
      </c>
      <c r="AI33" s="178">
        <f t="shared" si="8"/>
        <v>124.62704843849438</v>
      </c>
      <c r="AJ33" s="178">
        <f t="shared" si="8"/>
        <v>24.734008646769574</v>
      </c>
      <c r="AK33" s="178">
        <f t="shared" si="8"/>
        <v>3.9907246434798731</v>
      </c>
      <c r="AL33" s="178">
        <f t="shared" si="8"/>
        <v>129.53026997663085</v>
      </c>
      <c r="AM33" s="178">
        <f t="shared" si="8"/>
        <v>25.722669456836623</v>
      </c>
      <c r="AN33" s="178">
        <f t="shared" si="8"/>
        <v>4.0201836577225283</v>
      </c>
      <c r="AO33" s="178">
        <f t="shared" si="8"/>
        <v>134.7078173557139</v>
      </c>
      <c r="AP33" s="178">
        <f>HLOOKUP(AP$26,AO$20:AQ$24,RIGHT($P$32,1)+1,FALSE)</f>
        <v>25.722669456836623</v>
      </c>
      <c r="AQ33" s="178">
        <f t="shared" si="8"/>
        <v>4.0484151675797628</v>
      </c>
    </row>
    <row r="34" spans="3:43" x14ac:dyDescent="0.3">
      <c r="C34" s="14"/>
      <c r="D34" s="14"/>
      <c r="E34" s="14"/>
      <c r="F34" s="14"/>
      <c r="G34" s="14"/>
      <c r="H34" s="14"/>
      <c r="P34" s="14" t="s">
        <v>58</v>
      </c>
      <c r="Q34" s="178">
        <f>HLOOKUP(Q$27,Q$13:S$17,RIGHT($P$34,1)+1,FALSE)</f>
        <v>25.359553624493724</v>
      </c>
      <c r="R34" s="178">
        <f t="shared" ref="R34:AQ34" si="9">HLOOKUP(R$27,R$13:T$17,RIGHT($P$34,1)+1,FALSE)</f>
        <v>13.666663827019034</v>
      </c>
      <c r="S34" s="178">
        <f t="shared" si="9"/>
        <v>25.929535823823862</v>
      </c>
      <c r="T34" s="178">
        <f t="shared" si="9"/>
        <v>26.215146068191057</v>
      </c>
      <c r="U34" s="178">
        <f t="shared" si="9"/>
        <v>14.558838486472748</v>
      </c>
      <c r="V34" s="178">
        <f t="shared" si="9"/>
        <v>26.256079287933822</v>
      </c>
      <c r="W34" s="178">
        <f t="shared" si="9"/>
        <v>27.926499278597728</v>
      </c>
      <c r="X34" s="178">
        <f t="shared" si="9"/>
        <v>15.386213975318155</v>
      </c>
      <c r="Y34" s="178">
        <f t="shared" si="9"/>
        <v>27.072688870822134</v>
      </c>
      <c r="Z34" s="178">
        <f t="shared" si="9"/>
        <v>29.51355589811028</v>
      </c>
      <c r="AA34" s="178">
        <f t="shared" si="9"/>
        <v>16.135985749632095</v>
      </c>
      <c r="AB34" s="178">
        <f t="shared" si="9"/>
        <v>27.680987656818502</v>
      </c>
      <c r="AC34" s="178">
        <f t="shared" si="9"/>
        <v>30.951754483385201</v>
      </c>
      <c r="AD34" s="178">
        <f t="shared" si="9"/>
        <v>16.815425117439005</v>
      </c>
      <c r="AE34" s="178">
        <f t="shared" si="9"/>
        <v>28.080980104470147</v>
      </c>
      <c r="AF34" s="178">
        <f t="shared" si="9"/>
        <v>32.255042725269362</v>
      </c>
      <c r="AG34" s="178">
        <f t="shared" si="9"/>
        <v>17.471081556798282</v>
      </c>
      <c r="AH34" s="178">
        <f t="shared" si="9"/>
        <v>28.244501094329955</v>
      </c>
      <c r="AI34" s="178">
        <f t="shared" si="9"/>
        <v>33.51271098622216</v>
      </c>
      <c r="AJ34" s="178">
        <f t="shared" si="9"/>
        <v>18.158449062144516</v>
      </c>
      <c r="AK34" s="178">
        <f t="shared" si="9"/>
        <v>28.432561213302399</v>
      </c>
      <c r="AL34" s="178">
        <f t="shared" si="9"/>
        <v>34.831206837386304</v>
      </c>
      <c r="AM34" s="178">
        <f t="shared" si="9"/>
        <v>18.884273461081392</v>
      </c>
      <c r="AN34" s="178">
        <f t="shared" si="9"/>
        <v>28.642446710440449</v>
      </c>
      <c r="AO34" s="178">
        <f t="shared" si="9"/>
        <v>36.22347000261977</v>
      </c>
      <c r="AP34" s="178">
        <f>HLOOKUP(AP$27,AO$13:AQ$17,RIGHT($P$34,1)+1,FALSE)</f>
        <v>18.884273461081392</v>
      </c>
      <c r="AQ34" s="178">
        <f t="shared" si="9"/>
        <v>28.843586654653649</v>
      </c>
    </row>
    <row r="35" spans="3:43" x14ac:dyDescent="0.3">
      <c r="C35" s="14"/>
      <c r="D35" s="14"/>
      <c r="E35" s="14"/>
      <c r="F35" s="14"/>
      <c r="G35" s="14"/>
      <c r="H35" s="14"/>
      <c r="Q35" s="178">
        <f>HLOOKUP(Q$26,Q$20:S$24,RIGHT($P$34,1)+1,FALSE)</f>
        <v>22.885695115311279</v>
      </c>
      <c r="R35" s="178">
        <f>HLOOKUP(R$26,R$20:T$24,RIGHT($P$34,1)+1,FALSE)</f>
        <v>4.1310597477125715</v>
      </c>
      <c r="S35" s="178">
        <f t="shared" ref="S35:AQ35" si="10">HLOOKUP(S$26,S$20:U$24,RIGHT($P$34,1)+1,FALSE)</f>
        <v>1.4991591651659288</v>
      </c>
      <c r="T35" s="178">
        <f t="shared" si="10"/>
        <v>23.657823367226133</v>
      </c>
      <c r="U35" s="178">
        <f t="shared" si="10"/>
        <v>4.4007398152292625</v>
      </c>
      <c r="V35" s="178">
        <f t="shared" si="10"/>
        <v>1.5180388177124156</v>
      </c>
      <c r="W35" s="178">
        <f t="shared" si="10"/>
        <v>25.202231773931992</v>
      </c>
      <c r="X35" s="178">
        <f t="shared" si="10"/>
        <v>4.6508328607211693</v>
      </c>
      <c r="Y35" s="178">
        <f t="shared" si="10"/>
        <v>1.5652524565861408</v>
      </c>
      <c r="Z35" s="178">
        <f t="shared" si="10"/>
        <v>26.63446888909241</v>
      </c>
      <c r="AA35" s="178">
        <f t="shared" si="10"/>
        <v>4.8774684197751554</v>
      </c>
      <c r="AB35" s="178">
        <f t="shared" si="10"/>
        <v>1.6004222608734926</v>
      </c>
      <c r="AC35" s="178">
        <f t="shared" si="10"/>
        <v>27.932369271143433</v>
      </c>
      <c r="AD35" s="178">
        <f t="shared" si="10"/>
        <v>5.0828444104986072</v>
      </c>
      <c r="AE35" s="178">
        <f t="shared" si="10"/>
        <v>1.6235484883527813</v>
      </c>
      <c r="AF35" s="178">
        <f t="shared" si="10"/>
        <v>29.108519994960698</v>
      </c>
      <c r="AG35" s="178">
        <f t="shared" si="10"/>
        <v>5.2810314705776618</v>
      </c>
      <c r="AH35" s="178">
        <f t="shared" si="10"/>
        <v>1.6330027258798605</v>
      </c>
      <c r="AI35" s="178">
        <f t="shared" si="10"/>
        <v>30.243501028245507</v>
      </c>
      <c r="AJ35" s="178">
        <f t="shared" si="10"/>
        <v>5.4888039210573192</v>
      </c>
      <c r="AK35" s="178">
        <f t="shared" si="10"/>
        <v>1.6438757338995682</v>
      </c>
      <c r="AL35" s="178">
        <f t="shared" si="10"/>
        <v>31.433375838636525</v>
      </c>
      <c r="AM35" s="178">
        <f t="shared" si="10"/>
        <v>5.7082008416450565</v>
      </c>
      <c r="AN35" s="178">
        <f t="shared" si="10"/>
        <v>1.6560106123951877</v>
      </c>
      <c r="AO35" s="178">
        <f t="shared" si="10"/>
        <v>32.689821862553771</v>
      </c>
      <c r="AP35" s="178">
        <f>HLOOKUP(AP$26,AO$20:AQ$24,RIGHT($P$34,1)+1,FALSE)</f>
        <v>5.7082008416450565</v>
      </c>
      <c r="AQ35" s="178">
        <f t="shared" si="10"/>
        <v>1.6676398522279783</v>
      </c>
    </row>
    <row r="36" spans="3:43" x14ac:dyDescent="0.3">
      <c r="C36" s="14"/>
      <c r="D36" s="14"/>
      <c r="E36" s="14"/>
      <c r="F36" s="14"/>
      <c r="G36" s="14"/>
      <c r="H36" s="14"/>
      <c r="P36" s="14"/>
      <c r="Q36" s="166"/>
      <c r="R36" s="166"/>
      <c r="S36" s="166"/>
    </row>
    <row r="37" spans="3:43" x14ac:dyDescent="0.3">
      <c r="C37" s="14"/>
      <c r="D37" s="14"/>
      <c r="E37" s="14"/>
      <c r="F37" s="14"/>
      <c r="G37" s="14"/>
      <c r="H37" s="14"/>
      <c r="P37" s="14"/>
      <c r="Q37" s="166"/>
      <c r="R37" s="166"/>
      <c r="S37" s="166"/>
    </row>
    <row r="38" spans="3:43" x14ac:dyDescent="0.3">
      <c r="C38" s="14"/>
      <c r="D38" s="14"/>
      <c r="E38" s="14"/>
      <c r="F38" s="14"/>
      <c r="G38" s="14"/>
      <c r="H38" s="14"/>
      <c r="P38" s="14"/>
    </row>
    <row r="39" spans="3:43" x14ac:dyDescent="0.3">
      <c r="C39" s="14"/>
      <c r="D39" s="14"/>
      <c r="E39" s="14"/>
      <c r="F39" s="14"/>
      <c r="G39" s="14"/>
      <c r="H39" s="14"/>
      <c r="P39" s="14"/>
    </row>
    <row r="40" spans="3:43" x14ac:dyDescent="0.3">
      <c r="C40" s="14"/>
      <c r="D40" s="14"/>
      <c r="E40" s="14"/>
      <c r="F40" s="14"/>
      <c r="G40" s="14"/>
      <c r="H40" s="14"/>
      <c r="P40" s="14"/>
    </row>
    <row r="41" spans="3:43" x14ac:dyDescent="0.3">
      <c r="C41" s="14"/>
      <c r="D41" s="14"/>
      <c r="E41" s="14"/>
      <c r="F41" s="14"/>
      <c r="G41" s="14"/>
      <c r="H41" s="14"/>
    </row>
    <row r="42" spans="3:43" x14ac:dyDescent="0.3">
      <c r="C42" s="14"/>
      <c r="D42" s="14"/>
      <c r="E42" s="14"/>
      <c r="F42" s="14"/>
      <c r="G42" s="14"/>
      <c r="H42" s="14"/>
    </row>
    <row r="43" spans="3:43" x14ac:dyDescent="0.3">
      <c r="C43" s="14"/>
      <c r="D43" s="14"/>
      <c r="E43" s="14"/>
      <c r="F43" s="14"/>
      <c r="G43" s="14"/>
      <c r="H43" s="14"/>
    </row>
    <row r="44" spans="3:43" x14ac:dyDescent="0.3">
      <c r="C44" s="14"/>
      <c r="D44" s="14"/>
      <c r="E44" s="14"/>
      <c r="F44" s="14"/>
      <c r="G44" s="14"/>
      <c r="H44" s="14"/>
    </row>
    <row r="45" spans="3:43" x14ac:dyDescent="0.3">
      <c r="C45" s="14"/>
      <c r="D45" s="14"/>
      <c r="E45" s="14"/>
      <c r="F45" s="14"/>
      <c r="G45" s="14"/>
      <c r="H45" s="14"/>
    </row>
    <row r="46" spans="3:43" x14ac:dyDescent="0.3">
      <c r="C46" s="14"/>
      <c r="D46" s="14"/>
      <c r="E46" s="14"/>
      <c r="F46" s="14"/>
      <c r="G46" s="14"/>
      <c r="H46" s="14"/>
    </row>
    <row r="47" spans="3:43" x14ac:dyDescent="0.3">
      <c r="C47" s="14"/>
      <c r="D47" s="14"/>
      <c r="E47" s="14"/>
      <c r="F47" s="14"/>
      <c r="G47" s="14"/>
      <c r="H47" s="14"/>
    </row>
    <row r="48" spans="3:43" x14ac:dyDescent="0.3">
      <c r="C48" s="14"/>
      <c r="D48" s="14"/>
      <c r="E48" s="14"/>
      <c r="F48" s="14"/>
      <c r="G48" s="14"/>
      <c r="H48" s="14"/>
    </row>
    <row r="49" spans="3:8" x14ac:dyDescent="0.3">
      <c r="C49" s="14"/>
      <c r="D49" s="14"/>
      <c r="E49" s="14"/>
      <c r="F49" s="14"/>
      <c r="G49" s="14"/>
      <c r="H49" s="14"/>
    </row>
    <row r="50" spans="3:8" x14ac:dyDescent="0.3">
      <c r="C50" s="14"/>
      <c r="D50" s="14"/>
      <c r="E50" s="14"/>
      <c r="F50" s="14"/>
      <c r="G50" s="14"/>
      <c r="H50" s="14"/>
    </row>
    <row r="51" spans="3:8" x14ac:dyDescent="0.3">
      <c r="C51" s="14"/>
      <c r="D51" s="14"/>
      <c r="E51" s="14"/>
      <c r="F51" s="14"/>
      <c r="G51" s="14"/>
      <c r="H51" s="14"/>
    </row>
    <row r="52" spans="3:8" x14ac:dyDescent="0.3">
      <c r="C52" s="14"/>
      <c r="D52" s="14"/>
      <c r="E52" s="14"/>
      <c r="F52" s="14"/>
      <c r="G52" s="14"/>
      <c r="H52" s="14"/>
    </row>
    <row r="53" spans="3:8" x14ac:dyDescent="0.3">
      <c r="C53" s="14"/>
      <c r="D53" s="14"/>
      <c r="E53" s="14"/>
      <c r="F53" s="14"/>
      <c r="G53" s="14"/>
      <c r="H53" s="14"/>
    </row>
    <row r="54" spans="3:8" x14ac:dyDescent="0.3">
      <c r="C54" s="14"/>
      <c r="D54" s="14"/>
      <c r="E54" s="14"/>
      <c r="F54" s="14"/>
      <c r="G54" s="14"/>
      <c r="H54" s="14"/>
    </row>
    <row r="55" spans="3:8" x14ac:dyDescent="0.3">
      <c r="C55" s="14"/>
      <c r="D55" s="14"/>
      <c r="E55" s="14"/>
      <c r="F55" s="14"/>
      <c r="G55" s="14"/>
      <c r="H55" s="14"/>
    </row>
    <row r="56" spans="3:8" x14ac:dyDescent="0.3">
      <c r="C56" s="14"/>
      <c r="D56" s="14"/>
      <c r="E56" s="14"/>
      <c r="F56" s="14"/>
      <c r="G56" s="14"/>
      <c r="H56" s="14"/>
    </row>
    <row r="57" spans="3:8" x14ac:dyDescent="0.3">
      <c r="C57" s="14"/>
      <c r="D57" s="14"/>
      <c r="E57" s="14"/>
      <c r="F57" s="14"/>
      <c r="G57" s="14"/>
      <c r="H57" s="14"/>
    </row>
    <row r="58" spans="3:8" x14ac:dyDescent="0.3">
      <c r="C58" s="14"/>
      <c r="D58" s="14"/>
      <c r="E58" s="14"/>
      <c r="F58" s="14"/>
      <c r="G58" s="14"/>
      <c r="H58" s="14"/>
    </row>
    <row r="59" spans="3:8" x14ac:dyDescent="0.3">
      <c r="C59" s="14"/>
      <c r="D59" s="14"/>
      <c r="E59" s="14"/>
      <c r="F59" s="14"/>
      <c r="G59" s="14"/>
      <c r="H59" s="14"/>
    </row>
    <row r="60" spans="3:8" x14ac:dyDescent="0.3">
      <c r="C60" s="14"/>
      <c r="D60" s="14"/>
      <c r="E60" s="14"/>
      <c r="F60" s="14"/>
      <c r="G60" s="14"/>
      <c r="H60" s="14"/>
    </row>
    <row r="61" spans="3:8" x14ac:dyDescent="0.3">
      <c r="C61" s="14"/>
      <c r="D61" s="14"/>
      <c r="E61" s="14"/>
      <c r="F61" s="14"/>
      <c r="G61" s="14"/>
      <c r="H61" s="14"/>
    </row>
    <row r="62" spans="3:8" x14ac:dyDescent="0.3">
      <c r="C62" s="14"/>
      <c r="D62" s="14"/>
      <c r="E62" s="14"/>
      <c r="F62" s="14"/>
      <c r="G62" s="14"/>
      <c r="H62" s="14"/>
    </row>
    <row r="63" spans="3:8" x14ac:dyDescent="0.3">
      <c r="C63" s="14"/>
      <c r="D63" s="14"/>
      <c r="E63" s="14"/>
      <c r="F63" s="14"/>
      <c r="G63" s="14"/>
      <c r="H63" s="14"/>
    </row>
    <row r="64" spans="3:8" x14ac:dyDescent="0.3">
      <c r="C64" s="14"/>
      <c r="D64" s="14"/>
      <c r="E64" s="14"/>
      <c r="F64" s="14"/>
      <c r="G64" s="14"/>
      <c r="H64" s="14"/>
    </row>
    <row r="65" spans="3:8" x14ac:dyDescent="0.3">
      <c r="C65" s="14"/>
      <c r="D65" s="14"/>
      <c r="E65" s="14"/>
      <c r="F65" s="14"/>
      <c r="G65" s="14"/>
      <c r="H65" s="14"/>
    </row>
    <row r="66" spans="3:8" x14ac:dyDescent="0.3">
      <c r="C66" s="14"/>
      <c r="D66" s="14"/>
      <c r="E66" s="14"/>
      <c r="F66" s="14"/>
      <c r="G66" s="14"/>
      <c r="H66" s="14"/>
    </row>
    <row r="67" spans="3:8" x14ac:dyDescent="0.3">
      <c r="C67" s="14"/>
      <c r="D67" s="14"/>
      <c r="E67" s="14"/>
      <c r="F67" s="14"/>
      <c r="G67" s="14"/>
      <c r="H67" s="14"/>
    </row>
    <row r="68" spans="3:8" x14ac:dyDescent="0.3">
      <c r="C68" s="14"/>
      <c r="D68" s="14"/>
      <c r="E68" s="14"/>
      <c r="F68" s="14"/>
      <c r="G68" s="14"/>
      <c r="H68" s="14"/>
    </row>
    <row r="69" spans="3:8" x14ac:dyDescent="0.3">
      <c r="C69" s="14"/>
      <c r="D69" s="14"/>
      <c r="E69" s="14"/>
      <c r="F69" s="14"/>
      <c r="G69" s="14"/>
      <c r="H69" s="14"/>
    </row>
    <row r="70" spans="3:8" x14ac:dyDescent="0.3">
      <c r="C70" s="14"/>
      <c r="D70" s="14"/>
      <c r="E70" s="14"/>
      <c r="F70" s="14"/>
      <c r="G70" s="14"/>
      <c r="H70" s="14"/>
    </row>
    <row r="71" spans="3:8" x14ac:dyDescent="0.3">
      <c r="C71" s="14"/>
      <c r="D71" s="14"/>
      <c r="E71" s="14"/>
      <c r="F71" s="14"/>
      <c r="G71" s="14"/>
      <c r="H71" s="14"/>
    </row>
    <row r="72" spans="3:8" x14ac:dyDescent="0.3">
      <c r="C72" s="14"/>
      <c r="D72" s="14"/>
      <c r="E72" s="14"/>
      <c r="F72" s="14"/>
      <c r="G72" s="14"/>
      <c r="H72" s="14"/>
    </row>
    <row r="73" spans="3:8" x14ac:dyDescent="0.3">
      <c r="C73" s="14"/>
      <c r="D73" s="14"/>
      <c r="E73" s="14"/>
      <c r="F73" s="14"/>
      <c r="G73" s="14"/>
      <c r="H73" s="14"/>
    </row>
    <row r="74" spans="3:8" x14ac:dyDescent="0.3">
      <c r="C74" s="14"/>
      <c r="D74" s="14"/>
      <c r="E74" s="14"/>
      <c r="F74" s="14"/>
      <c r="G74" s="14"/>
      <c r="H74" s="14"/>
    </row>
    <row r="75" spans="3:8" x14ac:dyDescent="0.3">
      <c r="C75" s="14"/>
      <c r="D75" s="14"/>
      <c r="E75" s="14"/>
      <c r="F75" s="14"/>
      <c r="G75" s="14"/>
      <c r="H75" s="14"/>
    </row>
    <row r="76" spans="3:8" x14ac:dyDescent="0.3">
      <c r="C76" s="14"/>
      <c r="D76" s="14"/>
      <c r="E76" s="14"/>
      <c r="F76" s="14"/>
      <c r="G76" s="14"/>
      <c r="H76" s="14"/>
    </row>
    <row r="77" spans="3:8" x14ac:dyDescent="0.3">
      <c r="C77" s="14"/>
      <c r="D77" s="14"/>
      <c r="E77" s="14"/>
      <c r="F77" s="14"/>
      <c r="G77" s="14"/>
      <c r="H77" s="14"/>
    </row>
  </sheetData>
  <mergeCells count="22">
    <mergeCell ref="AD2:AF2"/>
    <mergeCell ref="O2:Q2"/>
    <mergeCell ref="R2:T2"/>
    <mergeCell ref="U2:W2"/>
    <mergeCell ref="X2:Z2"/>
    <mergeCell ref="AA2:AC2"/>
    <mergeCell ref="R1:T1"/>
    <mergeCell ref="U1:W1"/>
    <mergeCell ref="X1:Z1"/>
    <mergeCell ref="AA1:AC1"/>
    <mergeCell ref="AD1:AF1"/>
    <mergeCell ref="C1:E1"/>
    <mergeCell ref="F1:H1"/>
    <mergeCell ref="I1:K1"/>
    <mergeCell ref="L1:N1"/>
    <mergeCell ref="O1:Q1"/>
    <mergeCell ref="L2:N2"/>
    <mergeCell ref="A4:A5"/>
    <mergeCell ref="A6:A7"/>
    <mergeCell ref="C2:E2"/>
    <mergeCell ref="F2:H2"/>
    <mergeCell ref="I2:K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/>
  <dimension ref="A1:AQ39"/>
  <sheetViews>
    <sheetView zoomScale="70" zoomScaleNormal="70" workbookViewId="0">
      <selection activeCell="E57" sqref="E57"/>
    </sheetView>
  </sheetViews>
  <sheetFormatPr defaultColWidth="9.109375" defaultRowHeight="14.4" x14ac:dyDescent="0.3"/>
  <cols>
    <col min="1" max="1" width="9.109375" style="14"/>
    <col min="2" max="2" width="21.6640625" style="14" bestFit="1" customWidth="1"/>
    <col min="3" max="31" width="9.109375" style="14"/>
    <col min="32" max="32" width="9.88671875" style="14" bestFit="1" customWidth="1"/>
    <col min="33" max="16384" width="9.109375" style="14"/>
  </cols>
  <sheetData>
    <row r="1" spans="1:43" ht="16.2" x14ac:dyDescent="0.3">
      <c r="C1" s="230" t="s">
        <v>49</v>
      </c>
      <c r="D1" s="231"/>
      <c r="E1" s="231"/>
      <c r="F1" s="231" t="s">
        <v>49</v>
      </c>
      <c r="G1" s="231"/>
      <c r="H1" s="231"/>
      <c r="I1" s="231" t="s">
        <v>49</v>
      </c>
      <c r="J1" s="231"/>
      <c r="K1" s="231"/>
      <c r="L1" s="231" t="s">
        <v>49</v>
      </c>
      <c r="M1" s="231"/>
      <c r="N1" s="231"/>
      <c r="O1" s="231" t="s">
        <v>49</v>
      </c>
      <c r="P1" s="231"/>
      <c r="Q1" s="231"/>
      <c r="R1" s="231" t="s">
        <v>49</v>
      </c>
      <c r="S1" s="231"/>
      <c r="T1" s="231"/>
      <c r="U1" s="231" t="s">
        <v>49</v>
      </c>
      <c r="V1" s="231"/>
      <c r="W1" s="231"/>
      <c r="X1" s="231" t="s">
        <v>49</v>
      </c>
      <c r="Y1" s="231"/>
      <c r="Z1" s="231"/>
      <c r="AA1" s="231" t="s">
        <v>49</v>
      </c>
      <c r="AB1" s="231"/>
      <c r="AC1" s="231"/>
      <c r="AD1" s="231" t="s">
        <v>49</v>
      </c>
      <c r="AE1" s="231"/>
      <c r="AF1" s="231"/>
    </row>
    <row r="2" spans="1:43" ht="15" thickBot="1" x14ac:dyDescent="0.35">
      <c r="C2" s="229">
        <v>2010</v>
      </c>
      <c r="D2" s="226"/>
      <c r="E2" s="226"/>
      <c r="F2" s="226">
        <v>2012</v>
      </c>
      <c r="G2" s="226"/>
      <c r="H2" s="226"/>
      <c r="I2" s="226">
        <v>2015</v>
      </c>
      <c r="J2" s="226"/>
      <c r="K2" s="226"/>
      <c r="L2" s="226">
        <v>2020</v>
      </c>
      <c r="M2" s="226"/>
      <c r="N2" s="226"/>
      <c r="O2" s="226">
        <v>2025</v>
      </c>
      <c r="P2" s="226"/>
      <c r="Q2" s="226"/>
      <c r="R2" s="226">
        <v>2030</v>
      </c>
      <c r="S2" s="226"/>
      <c r="T2" s="226"/>
      <c r="U2" s="226">
        <v>2035</v>
      </c>
      <c r="V2" s="226"/>
      <c r="W2" s="226"/>
      <c r="X2" s="226">
        <v>2040</v>
      </c>
      <c r="Y2" s="226"/>
      <c r="Z2" s="226"/>
      <c r="AA2" s="226">
        <v>2045</v>
      </c>
      <c r="AB2" s="226"/>
      <c r="AC2" s="226"/>
      <c r="AD2" s="226">
        <v>2050</v>
      </c>
      <c r="AE2" s="226"/>
      <c r="AF2" s="226"/>
    </row>
    <row r="3" spans="1:43" ht="15.6" thickTop="1" thickBot="1" x14ac:dyDescent="0.35">
      <c r="A3" s="34"/>
      <c r="B3" s="35"/>
      <c r="C3" s="34" t="s">
        <v>16</v>
      </c>
      <c r="D3" s="35" t="s">
        <v>17</v>
      </c>
      <c r="E3" s="36" t="s">
        <v>18</v>
      </c>
      <c r="F3" s="34" t="s">
        <v>16</v>
      </c>
      <c r="G3" s="35" t="s">
        <v>17</v>
      </c>
      <c r="H3" s="36" t="s">
        <v>18</v>
      </c>
      <c r="I3" s="34" t="s">
        <v>16</v>
      </c>
      <c r="J3" s="35" t="s">
        <v>17</v>
      </c>
      <c r="K3" s="36" t="s">
        <v>18</v>
      </c>
      <c r="L3" s="34" t="s">
        <v>16</v>
      </c>
      <c r="M3" s="35" t="s">
        <v>17</v>
      </c>
      <c r="N3" s="36" t="s">
        <v>18</v>
      </c>
      <c r="O3" s="34" t="s">
        <v>16</v>
      </c>
      <c r="P3" s="35" t="s">
        <v>17</v>
      </c>
      <c r="Q3" s="36" t="s">
        <v>18</v>
      </c>
      <c r="R3" s="34" t="s">
        <v>16</v>
      </c>
      <c r="S3" s="35" t="s">
        <v>17</v>
      </c>
      <c r="T3" s="36" t="s">
        <v>18</v>
      </c>
      <c r="U3" s="34" t="s">
        <v>16</v>
      </c>
      <c r="V3" s="35" t="s">
        <v>17</v>
      </c>
      <c r="W3" s="36" t="s">
        <v>18</v>
      </c>
      <c r="X3" s="34" t="s">
        <v>16</v>
      </c>
      <c r="Y3" s="35" t="s">
        <v>17</v>
      </c>
      <c r="Z3" s="36" t="s">
        <v>18</v>
      </c>
      <c r="AA3" s="34" t="s">
        <v>16</v>
      </c>
      <c r="AB3" s="35" t="s">
        <v>17</v>
      </c>
      <c r="AC3" s="36" t="s">
        <v>18</v>
      </c>
      <c r="AD3" s="34" t="s">
        <v>16</v>
      </c>
      <c r="AE3" s="35" t="s">
        <v>17</v>
      </c>
      <c r="AF3" s="36" t="s">
        <v>18</v>
      </c>
    </row>
    <row r="4" spans="1:43" ht="15" thickTop="1" x14ac:dyDescent="0.3">
      <c r="A4" s="227" t="s">
        <v>57</v>
      </c>
      <c r="B4" s="35" t="s">
        <v>32</v>
      </c>
      <c r="C4" s="37">
        <v>38.74</v>
      </c>
      <c r="D4" s="38">
        <v>72.27</v>
      </c>
      <c r="E4" s="39">
        <v>70.39</v>
      </c>
      <c r="F4" s="37">
        <v>72.382896541949492</v>
      </c>
      <c r="G4" s="38">
        <v>40.10958762566041</v>
      </c>
      <c r="H4" s="39">
        <v>69.424877392124827</v>
      </c>
      <c r="I4" s="37">
        <v>74.824984452929201</v>
      </c>
      <c r="J4" s="38">
        <v>42.727985073178353</v>
      </c>
      <c r="K4" s="39">
        <v>70.29917919656377</v>
      </c>
      <c r="L4" s="37">
        <v>79.709640713438276</v>
      </c>
      <c r="M4" s="38">
        <v>45.156206773017068</v>
      </c>
      <c r="N4" s="39">
        <v>72.485605538880563</v>
      </c>
      <c r="O4" s="37">
        <v>84.239521514866865</v>
      </c>
      <c r="P4" s="38">
        <v>47.356673328844494</v>
      </c>
      <c r="Q4" s="39">
        <v>74.114291409792855</v>
      </c>
      <c r="R4" s="37">
        <v>88.34452197923568</v>
      </c>
      <c r="S4" s="38">
        <v>49.350724927999018</v>
      </c>
      <c r="T4" s="39">
        <v>75.185248746810714</v>
      </c>
      <c r="U4" s="37">
        <v>92.064452517978509</v>
      </c>
      <c r="V4" s="38">
        <v>51.274977235633749</v>
      </c>
      <c r="W4" s="39">
        <v>75.62306702281802</v>
      </c>
      <c r="X4" s="37">
        <v>95.654171523470552</v>
      </c>
      <c r="Y4" s="38">
        <v>53.292296717233228</v>
      </c>
      <c r="Z4" s="39">
        <v>76.126587440256984</v>
      </c>
      <c r="AA4" s="37">
        <v>99.417508615241189</v>
      </c>
      <c r="AB4" s="38">
        <v>55.422481354719181</v>
      </c>
      <c r="AC4" s="39">
        <v>76.688544083221885</v>
      </c>
      <c r="AD4" s="37">
        <v>103.39139719942058</v>
      </c>
      <c r="AE4" s="38">
        <v>55.422481354719181</v>
      </c>
      <c r="AF4" s="39">
        <v>77.227084998899599</v>
      </c>
    </row>
    <row r="5" spans="1:43" ht="15" thickBot="1" x14ac:dyDescent="0.35">
      <c r="A5" s="228"/>
      <c r="B5" s="40" t="s">
        <v>33</v>
      </c>
      <c r="C5" s="41">
        <v>94.16</v>
      </c>
      <c r="D5" s="42">
        <v>17.98</v>
      </c>
      <c r="E5" s="43">
        <v>3.69</v>
      </c>
      <c r="F5" s="41">
        <v>94.307091993772858</v>
      </c>
      <c r="G5" s="42">
        <v>18.615652697712292</v>
      </c>
      <c r="H5" s="43">
        <v>3.6394061312251829</v>
      </c>
      <c r="I5" s="41">
        <v>97.488868632735773</v>
      </c>
      <c r="J5" s="42">
        <v>19.830902726271216</v>
      </c>
      <c r="K5" s="43">
        <v>3.6852389719465881</v>
      </c>
      <c r="L5" s="41">
        <v>103.85304787017226</v>
      </c>
      <c r="M5" s="42">
        <v>20.957888430016702</v>
      </c>
      <c r="N5" s="43">
        <v>3.7998562926334603</v>
      </c>
      <c r="O5" s="41">
        <v>109.75499302393615</v>
      </c>
      <c r="P5" s="42">
        <v>21.979168468059477</v>
      </c>
      <c r="Q5" s="43">
        <v>3.8852356201468341</v>
      </c>
      <c r="R5" s="41">
        <v>115.10336501404225</v>
      </c>
      <c r="S5" s="42">
        <v>22.904647243299493</v>
      </c>
      <c r="T5" s="43">
        <v>3.941377580277476</v>
      </c>
      <c r="U5" s="41">
        <v>119.95003250439821</v>
      </c>
      <c r="V5" s="42">
        <v>23.797730787214629</v>
      </c>
      <c r="W5" s="43">
        <v>3.9643289858530828</v>
      </c>
      <c r="X5" s="41">
        <v>124.62704843849438</v>
      </c>
      <c r="Y5" s="42">
        <v>24.734008646769574</v>
      </c>
      <c r="Z5" s="43">
        <v>3.9907246434798731</v>
      </c>
      <c r="AA5" s="41">
        <v>129.53026997663085</v>
      </c>
      <c r="AB5" s="42">
        <v>25.722669456836623</v>
      </c>
      <c r="AC5" s="43">
        <v>4.0201836577225283</v>
      </c>
      <c r="AD5" s="41">
        <v>134.7078173557139</v>
      </c>
      <c r="AE5" s="42">
        <v>25.722669456836623</v>
      </c>
      <c r="AF5" s="43">
        <v>4.0484151675797628</v>
      </c>
    </row>
    <row r="6" spans="1:43" ht="15" thickTop="1" x14ac:dyDescent="0.3">
      <c r="A6" s="227" t="s">
        <v>58</v>
      </c>
      <c r="B6" s="15" t="s">
        <v>32</v>
      </c>
      <c r="C6" s="44">
        <v>25.32</v>
      </c>
      <c r="D6" s="45">
        <v>13.2</v>
      </c>
      <c r="E6" s="46">
        <v>26.29</v>
      </c>
      <c r="F6" s="44">
        <v>25.359553624493724</v>
      </c>
      <c r="G6" s="45">
        <v>13.666663827019034</v>
      </c>
      <c r="H6" s="46">
        <v>25.929535823823862</v>
      </c>
      <c r="I6" s="44">
        <v>26.215146068191057</v>
      </c>
      <c r="J6" s="45">
        <v>14.558838486472748</v>
      </c>
      <c r="K6" s="46">
        <v>26.256079287933822</v>
      </c>
      <c r="L6" s="44">
        <v>27.926499278597728</v>
      </c>
      <c r="M6" s="45">
        <v>15.386213975318155</v>
      </c>
      <c r="N6" s="46">
        <v>27.072688870822134</v>
      </c>
      <c r="O6" s="44">
        <v>29.51355589811028</v>
      </c>
      <c r="P6" s="45">
        <v>16.135985749632095</v>
      </c>
      <c r="Q6" s="46">
        <v>27.680987656818502</v>
      </c>
      <c r="R6" s="44">
        <v>30.951754483385201</v>
      </c>
      <c r="S6" s="45">
        <v>16.815425117439005</v>
      </c>
      <c r="T6" s="46">
        <v>28.080980104470147</v>
      </c>
      <c r="U6" s="44">
        <v>32.255042725269362</v>
      </c>
      <c r="V6" s="45">
        <v>17.471081556798282</v>
      </c>
      <c r="W6" s="46">
        <v>28.244501094329955</v>
      </c>
      <c r="X6" s="44">
        <v>33.51271098622216</v>
      </c>
      <c r="Y6" s="45">
        <v>18.158449062144516</v>
      </c>
      <c r="Z6" s="46">
        <v>28.432561213302399</v>
      </c>
      <c r="AA6" s="44">
        <v>34.831206837386304</v>
      </c>
      <c r="AB6" s="45">
        <v>18.884273461081392</v>
      </c>
      <c r="AC6" s="46">
        <v>28.642446710440449</v>
      </c>
      <c r="AD6" s="44">
        <v>36.22347000261977</v>
      </c>
      <c r="AE6" s="45">
        <v>18.884273461081392</v>
      </c>
      <c r="AF6" s="46">
        <v>28.843586654653649</v>
      </c>
    </row>
    <row r="7" spans="1:43" ht="15" thickBot="1" x14ac:dyDescent="0.35">
      <c r="A7" s="228"/>
      <c r="B7" s="40" t="s">
        <v>33</v>
      </c>
      <c r="C7" s="41">
        <v>22.85</v>
      </c>
      <c r="D7" s="42">
        <v>3.99</v>
      </c>
      <c r="E7" s="43">
        <v>1.52</v>
      </c>
      <c r="F7" s="41">
        <v>22.885695115311279</v>
      </c>
      <c r="G7" s="42">
        <v>4.1310597477125715</v>
      </c>
      <c r="H7" s="43">
        <v>1.4991591651659288</v>
      </c>
      <c r="I7" s="41">
        <v>23.657823367226133</v>
      </c>
      <c r="J7" s="42">
        <v>4.4007398152292625</v>
      </c>
      <c r="K7" s="43">
        <v>1.5180388177124156</v>
      </c>
      <c r="L7" s="41">
        <v>25.202231773931992</v>
      </c>
      <c r="M7" s="42">
        <v>4.6508328607211693</v>
      </c>
      <c r="N7" s="43">
        <v>1.5652524565861408</v>
      </c>
      <c r="O7" s="41">
        <v>26.63446888909241</v>
      </c>
      <c r="P7" s="42">
        <v>4.8774684197751554</v>
      </c>
      <c r="Q7" s="43">
        <v>1.6004222608734926</v>
      </c>
      <c r="R7" s="41">
        <v>27.932369271143433</v>
      </c>
      <c r="S7" s="42">
        <v>5.0828444104986072</v>
      </c>
      <c r="T7" s="43">
        <v>1.6235484883527813</v>
      </c>
      <c r="U7" s="41">
        <v>29.108519994960698</v>
      </c>
      <c r="V7" s="42">
        <v>5.2810314705776618</v>
      </c>
      <c r="W7" s="43">
        <v>1.6330027258798605</v>
      </c>
      <c r="X7" s="41">
        <v>30.243501028245507</v>
      </c>
      <c r="Y7" s="42">
        <v>5.4888039210573192</v>
      </c>
      <c r="Z7" s="43">
        <v>1.6438757338995682</v>
      </c>
      <c r="AA7" s="41">
        <v>31.433375838636525</v>
      </c>
      <c r="AB7" s="42">
        <v>5.7082008416450565</v>
      </c>
      <c r="AC7" s="43">
        <v>1.6560106123951877</v>
      </c>
      <c r="AD7" s="41">
        <v>32.689821862553771</v>
      </c>
      <c r="AE7" s="42">
        <v>5.7082008416450565</v>
      </c>
      <c r="AF7" s="43">
        <v>1.6676398522279783</v>
      </c>
    </row>
    <row r="8" spans="1:43" ht="15" thickTop="1" x14ac:dyDescent="0.3">
      <c r="G8" s="44">
        <v>4.1564829202862938</v>
      </c>
    </row>
    <row r="9" spans="1:43" ht="15" thickBot="1" x14ac:dyDescent="0.35">
      <c r="D9" s="4" t="s">
        <v>55</v>
      </c>
      <c r="E9" s="4" t="s">
        <v>56</v>
      </c>
      <c r="F9" s="4" t="s">
        <v>57</v>
      </c>
      <c r="G9" s="4" t="s">
        <v>58</v>
      </c>
    </row>
    <row r="10" spans="1:43" x14ac:dyDescent="0.3">
      <c r="C10" s="170">
        <v>2010</v>
      </c>
      <c r="D10" s="171">
        <v>3.01</v>
      </c>
      <c r="E10" s="171">
        <v>9.4</v>
      </c>
      <c r="F10" s="171">
        <v>38.74</v>
      </c>
      <c r="G10" s="171">
        <v>13.2</v>
      </c>
      <c r="H10" s="172" t="s">
        <v>73</v>
      </c>
    </row>
    <row r="11" spans="1:43" x14ac:dyDescent="0.3">
      <c r="C11" s="14">
        <v>2010</v>
      </c>
      <c r="D11" s="171">
        <v>4.1500000000000004</v>
      </c>
      <c r="E11" s="171">
        <v>15.79</v>
      </c>
      <c r="F11" s="171">
        <v>72.27</v>
      </c>
      <c r="G11" s="171">
        <v>25.32</v>
      </c>
      <c r="H11" s="173" t="s">
        <v>74</v>
      </c>
    </row>
    <row r="12" spans="1:43" x14ac:dyDescent="0.3">
      <c r="C12" s="14">
        <v>2010</v>
      </c>
      <c r="D12" s="171">
        <v>2.0499999999999998</v>
      </c>
      <c r="E12" s="171">
        <v>8.4700000000000006</v>
      </c>
      <c r="F12" s="171">
        <v>70.39</v>
      </c>
      <c r="G12" s="171">
        <v>26.29</v>
      </c>
      <c r="H12" s="173" t="s">
        <v>75</v>
      </c>
      <c r="Q12" s="14">
        <v>2012</v>
      </c>
      <c r="R12" s="14">
        <v>2012</v>
      </c>
      <c r="S12" s="14">
        <v>2012</v>
      </c>
      <c r="T12" s="14">
        <v>2015</v>
      </c>
      <c r="U12" s="14">
        <v>2015</v>
      </c>
      <c r="V12" s="14">
        <v>2015</v>
      </c>
      <c r="W12" s="14">
        <v>2020</v>
      </c>
      <c r="X12" s="14">
        <v>2020</v>
      </c>
      <c r="Y12" s="14">
        <v>2020</v>
      </c>
      <c r="Z12" s="14">
        <v>2025</v>
      </c>
      <c r="AA12" s="14">
        <v>2025</v>
      </c>
      <c r="AB12" s="14">
        <v>2025</v>
      </c>
      <c r="AC12" s="14">
        <v>2030</v>
      </c>
      <c r="AD12" s="14">
        <v>2030</v>
      </c>
      <c r="AE12" s="14">
        <v>2030</v>
      </c>
      <c r="AF12" s="14">
        <v>2035</v>
      </c>
      <c r="AG12" s="14">
        <v>2035</v>
      </c>
      <c r="AH12" s="14">
        <v>2035</v>
      </c>
      <c r="AI12" s="14">
        <v>2040</v>
      </c>
      <c r="AJ12" s="14">
        <v>2040</v>
      </c>
      <c r="AK12" s="14">
        <v>2040</v>
      </c>
      <c r="AL12" s="14">
        <v>2045</v>
      </c>
      <c r="AM12" s="14">
        <v>2045</v>
      </c>
      <c r="AN12" s="14">
        <v>2045</v>
      </c>
      <c r="AO12" s="14">
        <v>2050</v>
      </c>
      <c r="AP12" s="14">
        <v>2050</v>
      </c>
      <c r="AQ12" s="14">
        <v>2050</v>
      </c>
    </row>
    <row r="13" spans="1:43" x14ac:dyDescent="0.3">
      <c r="C13" s="14">
        <v>2010</v>
      </c>
      <c r="D13" s="171">
        <v>1.03</v>
      </c>
      <c r="E13" s="171">
        <v>2.62</v>
      </c>
      <c r="F13" s="171">
        <v>17.98</v>
      </c>
      <c r="G13" s="171">
        <v>3.99</v>
      </c>
      <c r="H13" s="173" t="s">
        <v>76</v>
      </c>
      <c r="Q13" s="14" t="s">
        <v>73</v>
      </c>
      <c r="R13" s="14" t="s">
        <v>74</v>
      </c>
      <c r="S13" s="14" t="s">
        <v>75</v>
      </c>
      <c r="T13" s="14" t="s">
        <v>73</v>
      </c>
      <c r="U13" s="14" t="s">
        <v>74</v>
      </c>
      <c r="V13" s="14" t="s">
        <v>75</v>
      </c>
      <c r="W13" s="14" t="s">
        <v>73</v>
      </c>
      <c r="X13" s="14" t="s">
        <v>74</v>
      </c>
      <c r="Y13" s="14" t="s">
        <v>75</v>
      </c>
      <c r="Z13" s="14" t="s">
        <v>73</v>
      </c>
      <c r="AA13" s="14" t="s">
        <v>74</v>
      </c>
      <c r="AB13" s="14" t="s">
        <v>75</v>
      </c>
      <c r="AC13" s="14" t="s">
        <v>73</v>
      </c>
      <c r="AD13" s="14" t="s">
        <v>74</v>
      </c>
      <c r="AE13" s="14" t="s">
        <v>75</v>
      </c>
      <c r="AF13" s="14" t="s">
        <v>73</v>
      </c>
      <c r="AG13" s="14" t="s">
        <v>74</v>
      </c>
      <c r="AH13" s="14" t="s">
        <v>75</v>
      </c>
      <c r="AI13" s="14" t="s">
        <v>73</v>
      </c>
      <c r="AJ13" s="14" t="s">
        <v>74</v>
      </c>
      <c r="AK13" s="14" t="s">
        <v>75</v>
      </c>
      <c r="AL13" s="14" t="s">
        <v>73</v>
      </c>
      <c r="AM13" s="14" t="s">
        <v>74</v>
      </c>
      <c r="AN13" s="14" t="s">
        <v>75</v>
      </c>
      <c r="AO13" s="14" t="s">
        <v>73</v>
      </c>
      <c r="AP13" s="14" t="s">
        <v>74</v>
      </c>
      <c r="AQ13" s="14" t="s">
        <v>75</v>
      </c>
    </row>
    <row r="14" spans="1:43" x14ac:dyDescent="0.3">
      <c r="C14" s="14">
        <v>2010</v>
      </c>
      <c r="D14" s="171">
        <v>2.6</v>
      </c>
      <c r="E14" s="171">
        <v>10.61</v>
      </c>
      <c r="F14" s="171">
        <v>94.16</v>
      </c>
      <c r="G14" s="171">
        <v>22.85</v>
      </c>
      <c r="H14" s="173" t="s">
        <v>77</v>
      </c>
      <c r="P14" s="14" t="s">
        <v>55</v>
      </c>
      <c r="Q14" s="166">
        <v>3.0147020698943958</v>
      </c>
      <c r="R14" s="166">
        <v>4.1564829202862938</v>
      </c>
      <c r="S14" s="166">
        <v>2.0218922951251015</v>
      </c>
      <c r="T14" s="166">
        <v>3.1164134938884311</v>
      </c>
      <c r="U14" s="166">
        <v>4.2967162789491669</v>
      </c>
      <c r="V14" s="166">
        <v>2.0473549844147714</v>
      </c>
      <c r="W14" s="166">
        <v>3.3198563518396189</v>
      </c>
      <c r="X14" s="166">
        <v>4.5772105847622662</v>
      </c>
      <c r="Y14" s="166">
        <v>2.1110312736852559</v>
      </c>
      <c r="Z14" s="166">
        <v>3.5085230352808821</v>
      </c>
      <c r="AA14" s="166">
        <v>4.8373324240583599</v>
      </c>
      <c r="AB14" s="166">
        <v>2.1584642334149078</v>
      </c>
      <c r="AC14" s="166">
        <v>3.6794937201812576</v>
      </c>
      <c r="AD14" s="166">
        <v>5.0730561258313029</v>
      </c>
      <c r="AE14" s="166">
        <v>2.1896542112652644</v>
      </c>
      <c r="AF14" s="166">
        <v>3.8344264851129846</v>
      </c>
      <c r="AG14" s="166">
        <v>5.2866677452554454</v>
      </c>
      <c r="AH14" s="166">
        <v>2.2024049921406013</v>
      </c>
      <c r="AI14" s="166">
        <v>3.9839360216638502</v>
      </c>
      <c r="AJ14" s="166">
        <v>5.4928021561146121</v>
      </c>
      <c r="AK14" s="166">
        <v>2.2170692463777071</v>
      </c>
      <c r="AL14" s="166">
        <v>4.1406766422011358</v>
      </c>
      <c r="AM14" s="166">
        <v>5.7089063339317994</v>
      </c>
      <c r="AN14" s="166">
        <v>2.2334353654014043</v>
      </c>
      <c r="AO14" s="166">
        <v>4.3061865998374991</v>
      </c>
      <c r="AP14" s="166">
        <v>5.9371011260218021</v>
      </c>
      <c r="AQ14" s="166">
        <v>2.2491195375443125</v>
      </c>
    </row>
    <row r="15" spans="1:43" x14ac:dyDescent="0.3">
      <c r="C15" s="174">
        <v>2010</v>
      </c>
      <c r="D15" s="171">
        <v>0.08</v>
      </c>
      <c r="E15" s="171">
        <v>0.38</v>
      </c>
      <c r="F15" s="171">
        <v>3.69</v>
      </c>
      <c r="G15" s="171">
        <v>1.52</v>
      </c>
      <c r="H15" s="175" t="s">
        <v>78</v>
      </c>
      <c r="P15" s="14" t="s">
        <v>56</v>
      </c>
      <c r="Q15" s="166">
        <v>9.4146842049858215</v>
      </c>
      <c r="R15" s="166">
        <v>15.814666340077245</v>
      </c>
      <c r="S15" s="166">
        <v>8.3538671901022497</v>
      </c>
      <c r="T15" s="166">
        <v>9.7323212101499177</v>
      </c>
      <c r="U15" s="166">
        <v>16.348228926411405</v>
      </c>
      <c r="V15" s="166">
        <v>8.459071569752739</v>
      </c>
      <c r="W15" s="166">
        <v>10.367657710063925</v>
      </c>
      <c r="X15" s="166">
        <v>17.415459068288232</v>
      </c>
      <c r="Y15" s="166">
        <v>8.7221633600556689</v>
      </c>
      <c r="Z15" s="166">
        <v>10.956849346059895</v>
      </c>
      <c r="AA15" s="166">
        <v>18.40517565683891</v>
      </c>
      <c r="AB15" s="166">
        <v>8.9181424668411093</v>
      </c>
      <c r="AC15" s="166">
        <v>11.490777730798611</v>
      </c>
      <c r="AD15" s="166">
        <v>19.302061741415962</v>
      </c>
      <c r="AE15" s="166">
        <v>9.0470103265447772</v>
      </c>
      <c r="AF15" s="166">
        <v>11.974620916964136</v>
      </c>
      <c r="AG15" s="166">
        <v>20.114815348815288</v>
      </c>
      <c r="AH15" s="166">
        <v>9.099692821185803</v>
      </c>
      <c r="AI15" s="166">
        <v>12.441527775295743</v>
      </c>
      <c r="AJ15" s="166">
        <v>20.899119528927635</v>
      </c>
      <c r="AK15" s="166">
        <v>9.1602812277166734</v>
      </c>
      <c r="AL15" s="166">
        <v>12.931016756375637</v>
      </c>
      <c r="AM15" s="166">
        <v>21.721356870550139</v>
      </c>
      <c r="AN15" s="166">
        <v>9.2279012414389747</v>
      </c>
      <c r="AO15" s="166">
        <v>13.447891707133715</v>
      </c>
      <c r="AP15" s="166">
        <v>22.589596814429932</v>
      </c>
      <c r="AQ15" s="166">
        <v>9.2927036502440643</v>
      </c>
    </row>
    <row r="16" spans="1:43" x14ac:dyDescent="0.3">
      <c r="P16" s="14" t="s">
        <v>57</v>
      </c>
      <c r="Q16" s="166">
        <v>38.800517670335182</v>
      </c>
      <c r="R16" s="166">
        <v>72.382896541949492</v>
      </c>
      <c r="S16" s="166">
        <v>69.424877392124827</v>
      </c>
      <c r="T16" s="166">
        <v>40.10958762566041</v>
      </c>
      <c r="U16" s="166">
        <v>74.824984452929201</v>
      </c>
      <c r="V16" s="166">
        <v>70.29917919656377</v>
      </c>
      <c r="W16" s="166">
        <v>42.727985073178353</v>
      </c>
      <c r="X16" s="166">
        <v>79.709640713438276</v>
      </c>
      <c r="Y16" s="166">
        <v>72.485605538880563</v>
      </c>
      <c r="Z16" s="166">
        <v>45.156206773017068</v>
      </c>
      <c r="AA16" s="166">
        <v>84.239521514866865</v>
      </c>
      <c r="AB16" s="166">
        <v>74.114291409792855</v>
      </c>
      <c r="AC16" s="166">
        <v>47.356673328844494</v>
      </c>
      <c r="AD16" s="166">
        <v>88.34452197923568</v>
      </c>
      <c r="AE16" s="166">
        <v>75.185248746810714</v>
      </c>
      <c r="AF16" s="166">
        <v>49.350724927999018</v>
      </c>
      <c r="AG16" s="166">
        <v>92.064452517978509</v>
      </c>
      <c r="AH16" s="166">
        <v>75.62306702281802</v>
      </c>
      <c r="AI16" s="166">
        <v>51.274977235633749</v>
      </c>
      <c r="AJ16" s="166">
        <v>95.654171523470552</v>
      </c>
      <c r="AK16" s="166">
        <v>76.126587440256984</v>
      </c>
      <c r="AL16" s="166">
        <v>53.292296717233228</v>
      </c>
      <c r="AM16" s="166">
        <v>99.417508615241189</v>
      </c>
      <c r="AN16" s="166">
        <v>76.688544083221885</v>
      </c>
      <c r="AO16" s="166">
        <v>55.422481354719181</v>
      </c>
      <c r="AP16" s="166">
        <v>103.39139719942058</v>
      </c>
      <c r="AQ16" s="166">
        <v>77.227084998899599</v>
      </c>
    </row>
    <row r="17" spans="2:43" x14ac:dyDescent="0.3">
      <c r="P17" s="14" t="s">
        <v>58</v>
      </c>
      <c r="Q17" s="166">
        <v>13.220620372958813</v>
      </c>
      <c r="R17" s="166">
        <v>25.359553624493724</v>
      </c>
      <c r="S17" s="166">
        <v>25.929535823823862</v>
      </c>
      <c r="T17" s="166">
        <v>13.666663827019034</v>
      </c>
      <c r="U17" s="166">
        <v>26.215146068191057</v>
      </c>
      <c r="V17" s="166">
        <v>26.256079287933822</v>
      </c>
      <c r="W17" s="166">
        <v>14.558838486472748</v>
      </c>
      <c r="X17" s="166">
        <v>27.926499278597728</v>
      </c>
      <c r="Y17" s="166">
        <v>27.072688870822134</v>
      </c>
      <c r="Z17" s="166">
        <v>15.386213975318155</v>
      </c>
      <c r="AA17" s="166">
        <v>29.51355589811028</v>
      </c>
      <c r="AB17" s="166">
        <v>27.680987656818502</v>
      </c>
      <c r="AC17" s="166">
        <v>16.135985749632095</v>
      </c>
      <c r="AD17" s="166">
        <v>30.951754483385201</v>
      </c>
      <c r="AE17" s="166">
        <v>28.080980104470147</v>
      </c>
      <c r="AF17" s="166">
        <v>16.815425117439005</v>
      </c>
      <c r="AG17" s="166">
        <v>32.255042725269362</v>
      </c>
      <c r="AH17" s="166">
        <v>28.244501094329955</v>
      </c>
      <c r="AI17" s="166">
        <v>17.471081556798282</v>
      </c>
      <c r="AJ17" s="166">
        <v>33.51271098622216</v>
      </c>
      <c r="AK17" s="166">
        <v>28.432561213302399</v>
      </c>
      <c r="AL17" s="166">
        <v>18.158449062144516</v>
      </c>
      <c r="AM17" s="166">
        <v>34.831206837386304</v>
      </c>
      <c r="AN17" s="166">
        <v>28.642446710440449</v>
      </c>
      <c r="AO17" s="166">
        <v>18.884273461081392</v>
      </c>
      <c r="AP17" s="166">
        <v>36.22347000261977</v>
      </c>
      <c r="AQ17" s="166">
        <v>28.843586654653649</v>
      </c>
    </row>
    <row r="18" spans="2:43" x14ac:dyDescent="0.3">
      <c r="B18" s="177" t="s">
        <v>79</v>
      </c>
      <c r="C18" s="177">
        <v>2010</v>
      </c>
      <c r="D18" s="177">
        <v>2012</v>
      </c>
      <c r="E18" s="177">
        <v>2015</v>
      </c>
      <c r="F18" s="177">
        <v>2020</v>
      </c>
      <c r="G18" s="177">
        <v>2025</v>
      </c>
      <c r="H18" s="177">
        <v>2030</v>
      </c>
      <c r="I18" s="177">
        <v>2035</v>
      </c>
      <c r="J18" s="177">
        <v>2040</v>
      </c>
      <c r="K18" s="177">
        <v>2045</v>
      </c>
      <c r="L18" s="177">
        <v>2050</v>
      </c>
    </row>
    <row r="19" spans="2:43" x14ac:dyDescent="0.3">
      <c r="B19" s="176" t="s">
        <v>80</v>
      </c>
      <c r="C19" s="178">
        <v>328.18820995242419</v>
      </c>
      <c r="D19" s="178">
        <v>328.70068892545169</v>
      </c>
      <c r="E19" s="178">
        <v>339.66811412010486</v>
      </c>
      <c r="F19" s="178">
        <v>361.28469468350301</v>
      </c>
      <c r="G19" s="178">
        <v>381.36500398035673</v>
      </c>
      <c r="H19" s="178">
        <v>399.59696302851614</v>
      </c>
      <c r="I19" s="178">
        <v>416.14638742310893</v>
      </c>
      <c r="J19" s="178">
        <v>432.12519681951039</v>
      </c>
      <c r="K19" s="178">
        <v>448.86496133168112</v>
      </c>
      <c r="L19" s="178">
        <v>466.52669046627989</v>
      </c>
      <c r="P19" s="176"/>
      <c r="Q19" s="176">
        <v>2012</v>
      </c>
      <c r="R19" s="176">
        <v>2012</v>
      </c>
      <c r="S19" s="176">
        <v>2012</v>
      </c>
      <c r="T19" s="176">
        <v>2015</v>
      </c>
      <c r="U19" s="176">
        <v>2015</v>
      </c>
      <c r="V19" s="176">
        <v>2015</v>
      </c>
      <c r="W19" s="176">
        <v>2020</v>
      </c>
      <c r="X19" s="176">
        <v>2020</v>
      </c>
      <c r="Y19" s="176">
        <v>2020</v>
      </c>
      <c r="Z19" s="176">
        <v>2025</v>
      </c>
      <c r="AA19" s="176">
        <v>2025</v>
      </c>
      <c r="AB19" s="176">
        <v>2025</v>
      </c>
      <c r="AC19" s="176">
        <v>2030</v>
      </c>
      <c r="AD19" s="176">
        <v>2030</v>
      </c>
      <c r="AE19" s="176">
        <v>2030</v>
      </c>
      <c r="AF19" s="176">
        <v>2035</v>
      </c>
      <c r="AG19" s="176">
        <v>2035</v>
      </c>
      <c r="AH19" s="176">
        <v>2035</v>
      </c>
      <c r="AI19" s="176">
        <v>2040</v>
      </c>
      <c r="AJ19" s="176">
        <v>2040</v>
      </c>
      <c r="AK19" s="176">
        <v>2040</v>
      </c>
      <c r="AL19" s="176">
        <v>2045</v>
      </c>
      <c r="AM19" s="176">
        <v>2045</v>
      </c>
      <c r="AN19" s="176">
        <v>2045</v>
      </c>
      <c r="AO19" s="176">
        <v>2050</v>
      </c>
      <c r="AP19" s="176">
        <v>2050</v>
      </c>
      <c r="AQ19" s="176">
        <v>2050</v>
      </c>
    </row>
    <row r="20" spans="2:43" x14ac:dyDescent="0.3">
      <c r="B20" s="176" t="s">
        <v>81</v>
      </c>
      <c r="C20" s="178">
        <v>100.53179004757584</v>
      </c>
      <c r="D20" s="178">
        <v>99.148633574548342</v>
      </c>
      <c r="E20" s="178">
        <v>100.39205617370845</v>
      </c>
      <c r="F20" s="178">
        <v>103.47628820763765</v>
      </c>
      <c r="G20" s="178">
        <v>105.78068756952359</v>
      </c>
      <c r="H20" s="178">
        <v>107.30046764892995</v>
      </c>
      <c r="I20" s="178">
        <v>107.92384872788278</v>
      </c>
      <c r="J20" s="178">
        <v>108.64053094439532</v>
      </c>
      <c r="K20" s="178">
        <v>109.44014373940843</v>
      </c>
      <c r="L20" s="178">
        <v>110.20653113918149</v>
      </c>
      <c r="P20" s="176"/>
      <c r="Q20" s="176" t="s">
        <v>76</v>
      </c>
      <c r="R20" s="176" t="s">
        <v>77</v>
      </c>
      <c r="S20" s="176" t="s">
        <v>78</v>
      </c>
      <c r="T20" s="176" t="s">
        <v>76</v>
      </c>
      <c r="U20" s="176" t="s">
        <v>77</v>
      </c>
      <c r="V20" s="176" t="s">
        <v>78</v>
      </c>
      <c r="W20" s="176" t="s">
        <v>76</v>
      </c>
      <c r="X20" s="176" t="s">
        <v>77</v>
      </c>
      <c r="Y20" s="176" t="s">
        <v>78</v>
      </c>
      <c r="Z20" s="176" t="s">
        <v>76</v>
      </c>
      <c r="AA20" s="176" t="s">
        <v>77</v>
      </c>
      <c r="AB20" s="176" t="s">
        <v>78</v>
      </c>
      <c r="AC20" s="176" t="s">
        <v>76</v>
      </c>
      <c r="AD20" s="176" t="s">
        <v>77</v>
      </c>
      <c r="AE20" s="176" t="s">
        <v>78</v>
      </c>
      <c r="AF20" s="176" t="s">
        <v>76</v>
      </c>
      <c r="AG20" s="176" t="s">
        <v>77</v>
      </c>
      <c r="AH20" s="176" t="s">
        <v>78</v>
      </c>
      <c r="AI20" s="176" t="s">
        <v>76</v>
      </c>
      <c r="AJ20" s="176" t="s">
        <v>77</v>
      </c>
      <c r="AK20" s="176" t="s">
        <v>78</v>
      </c>
      <c r="AL20" s="176" t="s">
        <v>76</v>
      </c>
      <c r="AM20" s="176" t="s">
        <v>77</v>
      </c>
      <c r="AN20" s="176" t="s">
        <v>78</v>
      </c>
      <c r="AO20" s="176" t="s">
        <v>76</v>
      </c>
      <c r="AP20" s="176" t="s">
        <v>77</v>
      </c>
      <c r="AQ20" s="176" t="s">
        <v>78</v>
      </c>
    </row>
    <row r="21" spans="2:43" x14ac:dyDescent="0.3">
      <c r="B21" s="176" t="s">
        <v>71</v>
      </c>
      <c r="C21" s="179">
        <f>SUM(C19:C20)</f>
        <v>428.72</v>
      </c>
      <c r="D21" s="179">
        <f t="shared" ref="D21:L21" si="0">SUM(D19:D20)</f>
        <v>427.84932250000003</v>
      </c>
      <c r="E21" s="179">
        <f t="shared" si="0"/>
        <v>440.06017029381331</v>
      </c>
      <c r="F21" s="179">
        <f t="shared" si="0"/>
        <v>464.76098289114066</v>
      </c>
      <c r="G21" s="179">
        <f t="shared" si="0"/>
        <v>487.14569154988033</v>
      </c>
      <c r="H21" s="179">
        <f t="shared" si="0"/>
        <v>506.8974306774461</v>
      </c>
      <c r="I21" s="179">
        <f t="shared" si="0"/>
        <v>524.07023615099172</v>
      </c>
      <c r="J21" s="179">
        <f t="shared" si="0"/>
        <v>540.76572776390572</v>
      </c>
      <c r="K21" s="179">
        <f t="shared" si="0"/>
        <v>558.30510507108954</v>
      </c>
      <c r="L21" s="179">
        <f t="shared" si="0"/>
        <v>576.73322160546138</v>
      </c>
      <c r="P21" s="176" t="s">
        <v>55</v>
      </c>
      <c r="Q21" s="60">
        <v>1.031609013950574</v>
      </c>
      <c r="R21" s="60">
        <v>2.6040615886130998</v>
      </c>
      <c r="S21" s="60">
        <v>7.8903113956101528E-2</v>
      </c>
      <c r="T21" s="60">
        <v>1.0664139198355762</v>
      </c>
      <c r="U21" s="60">
        <v>2.6919186325946587</v>
      </c>
      <c r="V21" s="60">
        <v>7.9896779879600838E-2</v>
      </c>
      <c r="W21" s="60">
        <v>1.1360305788687068</v>
      </c>
      <c r="X21" s="60">
        <v>2.8676500049112992</v>
      </c>
      <c r="Y21" s="60">
        <v>8.2381708241375848E-2</v>
      </c>
      <c r="Z21" s="60">
        <v>1.2005909389831591</v>
      </c>
      <c r="AA21" s="60">
        <v>3.0306179042293335</v>
      </c>
      <c r="AB21" s="60">
        <v>8.42327505722891E-2</v>
      </c>
      <c r="AC21" s="60">
        <v>1.2590958577364437</v>
      </c>
      <c r="AD21" s="60">
        <v>3.1783002234123821</v>
      </c>
      <c r="AE21" s="60">
        <v>8.5449920439620089E-2</v>
      </c>
      <c r="AF21" s="60">
        <v>1.3121127174971343</v>
      </c>
      <c r="AG21" s="60">
        <v>3.3121291897985916</v>
      </c>
      <c r="AH21" s="60">
        <v>8.5947511888413736E-2</v>
      </c>
      <c r="AI21" s="60">
        <v>1.3632737881441082</v>
      </c>
      <c r="AJ21" s="60">
        <v>3.4412736399754191</v>
      </c>
      <c r="AK21" s="60">
        <v>8.6519775468398341E-2</v>
      </c>
      <c r="AL21" s="60">
        <v>1.4169092828794583</v>
      </c>
      <c r="AM21" s="60">
        <v>3.5766642092102834</v>
      </c>
      <c r="AN21" s="60">
        <v>8.7158453283957257E-2</v>
      </c>
      <c r="AO21" s="60">
        <v>1.4735455806752904</v>
      </c>
      <c r="AP21" s="60">
        <v>3.7196296211220923</v>
      </c>
      <c r="AQ21" s="60">
        <v>8.7770518538314649E-2</v>
      </c>
    </row>
    <row r="22" spans="2:43" x14ac:dyDescent="0.3">
      <c r="B22" s="176"/>
      <c r="C22" s="176" t="s">
        <v>72</v>
      </c>
      <c r="D22" s="176"/>
      <c r="E22" s="176"/>
      <c r="F22" s="176"/>
      <c r="G22" s="176"/>
      <c r="H22" s="176"/>
      <c r="I22" s="176"/>
      <c r="J22" s="176"/>
      <c r="K22" s="176"/>
      <c r="L22" s="176"/>
      <c r="P22" s="176" t="s">
        <v>56</v>
      </c>
      <c r="Q22" s="60">
        <v>2.624092831602431</v>
      </c>
      <c r="R22" s="60">
        <v>10.626574405840378</v>
      </c>
      <c r="S22" s="60">
        <v>0.37478979129148221</v>
      </c>
      <c r="T22" s="60">
        <v>2.7126256989992323</v>
      </c>
      <c r="U22" s="60">
        <v>10.985098727626662</v>
      </c>
      <c r="V22" s="60">
        <v>0.37950970442810389</v>
      </c>
      <c r="W22" s="60">
        <v>2.8897088511029239</v>
      </c>
      <c r="X22" s="60">
        <v>11.70221790465726</v>
      </c>
      <c r="Y22" s="60">
        <v>0.39131311414653519</v>
      </c>
      <c r="Z22" s="60">
        <v>3.0539303496464818</v>
      </c>
      <c r="AA22" s="60">
        <v>12.367252293797394</v>
      </c>
      <c r="AB22" s="60">
        <v>0.40010556521837315</v>
      </c>
      <c r="AC22" s="60">
        <v>3.2027486866694002</v>
      </c>
      <c r="AD22" s="60">
        <v>12.969909757848219</v>
      </c>
      <c r="AE22" s="60">
        <v>0.40588712208819533</v>
      </c>
      <c r="AF22" s="60">
        <v>3.3376071066431958</v>
      </c>
      <c r="AG22" s="60">
        <v>13.516034886062712</v>
      </c>
      <c r="AH22" s="60">
        <v>0.40825068146996513</v>
      </c>
      <c r="AI22" s="60">
        <v>3.4677449756675371</v>
      </c>
      <c r="AJ22" s="60">
        <v>14.04304358466892</v>
      </c>
      <c r="AK22" s="60">
        <v>0.41096893347489205</v>
      </c>
      <c r="AL22" s="60">
        <v>3.6041770108195927</v>
      </c>
      <c r="AM22" s="60">
        <v>14.595541253738887</v>
      </c>
      <c r="AN22" s="60">
        <v>0.41400265309879691</v>
      </c>
      <c r="AO22" s="60">
        <v>3.748242156669185</v>
      </c>
      <c r="AP22" s="60">
        <v>15.178950107732845</v>
      </c>
      <c r="AQ22" s="60">
        <v>0.41690996305699457</v>
      </c>
    </row>
    <row r="23" spans="2:43" x14ac:dyDescent="0.3">
      <c r="B23" s="176" t="s">
        <v>70</v>
      </c>
      <c r="C23" s="176"/>
      <c r="D23" s="180">
        <f>((D19/C19)-1)/(D18-C18)</f>
        <v>7.8076993244480253E-4</v>
      </c>
      <c r="E23" s="180">
        <f t="shared" ref="E23:L23" si="1">((E19/D19)-1)/(E18-D18)</f>
        <v>1.1121997979891182E-2</v>
      </c>
      <c r="F23" s="180">
        <f t="shared" si="1"/>
        <v>1.2728059929555035E-2</v>
      </c>
      <c r="G23" s="180">
        <f t="shared" si="1"/>
        <v>1.1116058660854567E-2</v>
      </c>
      <c r="H23" s="180">
        <f t="shared" si="1"/>
        <v>9.5614221849776634E-3</v>
      </c>
      <c r="I23" s="180">
        <f t="shared" si="1"/>
        <v>8.2830581439688362E-3</v>
      </c>
      <c r="J23" s="180">
        <f t="shared" si="1"/>
        <v>7.679417570027036E-3</v>
      </c>
      <c r="K23" s="180">
        <f t="shared" si="1"/>
        <v>7.7476456524068647E-3</v>
      </c>
      <c r="L23" s="180">
        <f t="shared" si="1"/>
        <v>7.8695067140907675E-3</v>
      </c>
      <c r="P23" s="176" t="s">
        <v>57</v>
      </c>
      <c r="Q23" s="60">
        <v>18.00808744740905</v>
      </c>
      <c r="R23" s="60">
        <v>94.307091993772858</v>
      </c>
      <c r="S23" s="60">
        <v>3.6394061312251829</v>
      </c>
      <c r="T23" s="60">
        <v>18.615652697712292</v>
      </c>
      <c r="U23" s="60">
        <v>97.488868632735773</v>
      </c>
      <c r="V23" s="60">
        <v>3.6852389719465881</v>
      </c>
      <c r="W23" s="60">
        <v>19.830902726271216</v>
      </c>
      <c r="X23" s="60">
        <v>103.85304787017226</v>
      </c>
      <c r="Y23" s="60">
        <v>3.7998562926334603</v>
      </c>
      <c r="Z23" s="60">
        <v>20.957888430016702</v>
      </c>
      <c r="AA23" s="60">
        <v>109.75499302393615</v>
      </c>
      <c r="AB23" s="60">
        <v>3.8852356201468341</v>
      </c>
      <c r="AC23" s="60">
        <v>21.979168468059477</v>
      </c>
      <c r="AD23" s="60">
        <v>115.10336501404225</v>
      </c>
      <c r="AE23" s="60">
        <v>3.941377580277476</v>
      </c>
      <c r="AF23" s="60">
        <v>22.904647243299493</v>
      </c>
      <c r="AG23" s="60">
        <v>119.95003250439821</v>
      </c>
      <c r="AH23" s="60">
        <v>3.9643289858530828</v>
      </c>
      <c r="AI23" s="60">
        <v>23.797730787214629</v>
      </c>
      <c r="AJ23" s="60">
        <v>124.62704843849438</v>
      </c>
      <c r="AK23" s="60">
        <v>3.9907246434798731</v>
      </c>
      <c r="AL23" s="60">
        <v>24.734008646769574</v>
      </c>
      <c r="AM23" s="60">
        <v>129.53026997663085</v>
      </c>
      <c r="AN23" s="60">
        <v>4.0201836577225283</v>
      </c>
      <c r="AO23" s="60">
        <v>25.722669456836623</v>
      </c>
      <c r="AP23" s="60">
        <v>134.7078173557139</v>
      </c>
      <c r="AQ23" s="60">
        <v>4.0484151675797628</v>
      </c>
    </row>
    <row r="24" spans="2:43" x14ac:dyDescent="0.3">
      <c r="B24" s="176" t="s">
        <v>69</v>
      </c>
      <c r="C24" s="176"/>
      <c r="D24" s="180">
        <f>((D20/C20)-1)/(D18-C18)</f>
        <v>-6.8791994670189816E-3</v>
      </c>
      <c r="E24" s="180">
        <f t="shared" ref="E24:L24" si="2">((E20/D20)-1)/(E18-D18)</f>
        <v>4.1803319398083056E-3</v>
      </c>
      <c r="F24" s="180">
        <f t="shared" si="2"/>
        <v>6.1443746676381307E-3</v>
      </c>
      <c r="G24" s="180">
        <f t="shared" si="2"/>
        <v>4.4539660279693917E-3</v>
      </c>
      <c r="H24" s="180">
        <f t="shared" si="2"/>
        <v>2.8734547190525372E-3</v>
      </c>
      <c r="I24" s="180">
        <f t="shared" si="2"/>
        <v>1.1619354372106373E-3</v>
      </c>
      <c r="J24" s="180">
        <f t="shared" si="2"/>
        <v>1.3281257571152061E-3</v>
      </c>
      <c r="K24" s="180">
        <f t="shared" si="2"/>
        <v>1.4720340338218118E-3</v>
      </c>
      <c r="L24" s="180">
        <f t="shared" si="2"/>
        <v>1.4005599290840554E-3</v>
      </c>
      <c r="P24" s="176" t="s">
        <v>58</v>
      </c>
      <c r="Q24" s="60">
        <v>3.9962329763716413</v>
      </c>
      <c r="R24" s="60">
        <v>22.885695115311279</v>
      </c>
      <c r="S24" s="60">
        <v>1.4991591651659288</v>
      </c>
      <c r="T24" s="60">
        <v>4.1310597477125715</v>
      </c>
      <c r="U24" s="60">
        <v>23.657823367226133</v>
      </c>
      <c r="V24" s="60">
        <v>1.5180388177124156</v>
      </c>
      <c r="W24" s="60">
        <v>4.4007398152292625</v>
      </c>
      <c r="X24" s="60">
        <v>25.202231773931992</v>
      </c>
      <c r="Y24" s="60">
        <v>1.5652524565861408</v>
      </c>
      <c r="Z24" s="60">
        <v>4.6508328607211693</v>
      </c>
      <c r="AA24" s="60">
        <v>26.63446888909241</v>
      </c>
      <c r="AB24" s="60">
        <v>1.6004222608734926</v>
      </c>
      <c r="AC24" s="60">
        <v>4.8774684197751554</v>
      </c>
      <c r="AD24" s="60">
        <v>27.932369271143433</v>
      </c>
      <c r="AE24" s="60">
        <v>1.6235484883527813</v>
      </c>
      <c r="AF24" s="60">
        <v>5.0828444104986072</v>
      </c>
      <c r="AG24" s="60">
        <v>29.108519994960698</v>
      </c>
      <c r="AH24" s="60">
        <v>1.6330027258798605</v>
      </c>
      <c r="AI24" s="60">
        <v>5.2810314705776618</v>
      </c>
      <c r="AJ24" s="60">
        <v>30.243501028245507</v>
      </c>
      <c r="AK24" s="60">
        <v>1.6438757338995682</v>
      </c>
      <c r="AL24" s="60">
        <v>5.4888039210573192</v>
      </c>
      <c r="AM24" s="60">
        <v>31.433375838636525</v>
      </c>
      <c r="AN24" s="60">
        <v>1.6560106123951877</v>
      </c>
      <c r="AO24" s="60">
        <v>5.7082008416450565</v>
      </c>
      <c r="AP24" s="60">
        <v>32.689821862553771</v>
      </c>
      <c r="AQ24" s="60">
        <v>1.6676398522279783</v>
      </c>
    </row>
    <row r="26" spans="2:43" x14ac:dyDescent="0.3">
      <c r="P26" s="166"/>
      <c r="Q26" s="14" t="s">
        <v>77</v>
      </c>
      <c r="R26" s="14" t="s">
        <v>76</v>
      </c>
      <c r="S26" s="14" t="s">
        <v>78</v>
      </c>
      <c r="T26" s="14" t="s">
        <v>77</v>
      </c>
      <c r="U26" s="14" t="s">
        <v>76</v>
      </c>
      <c r="V26" s="14" t="s">
        <v>78</v>
      </c>
      <c r="W26" s="14" t="s">
        <v>77</v>
      </c>
      <c r="X26" s="14" t="s">
        <v>76</v>
      </c>
      <c r="Y26" s="14" t="s">
        <v>78</v>
      </c>
      <c r="Z26" s="14" t="s">
        <v>77</v>
      </c>
      <c r="AA26" s="14" t="s">
        <v>76</v>
      </c>
      <c r="AB26" s="14" t="s">
        <v>78</v>
      </c>
      <c r="AC26" s="14" t="s">
        <v>77</v>
      </c>
      <c r="AD26" s="14" t="s">
        <v>76</v>
      </c>
      <c r="AE26" s="14" t="s">
        <v>78</v>
      </c>
      <c r="AF26" s="14" t="s">
        <v>77</v>
      </c>
      <c r="AG26" s="14" t="s">
        <v>76</v>
      </c>
      <c r="AH26" s="14" t="s">
        <v>78</v>
      </c>
      <c r="AI26" s="14" t="s">
        <v>77</v>
      </c>
      <c r="AJ26" s="14" t="s">
        <v>76</v>
      </c>
      <c r="AK26" s="14" t="s">
        <v>78</v>
      </c>
      <c r="AL26" s="14" t="s">
        <v>77</v>
      </c>
      <c r="AM26" s="14" t="s">
        <v>76</v>
      </c>
      <c r="AN26" s="14" t="s">
        <v>78</v>
      </c>
      <c r="AO26" s="14" t="s">
        <v>77</v>
      </c>
      <c r="AP26" s="14" t="s">
        <v>76</v>
      </c>
      <c r="AQ26" s="14" t="s">
        <v>78</v>
      </c>
    </row>
    <row r="27" spans="2:43" x14ac:dyDescent="0.3">
      <c r="P27" s="166"/>
      <c r="Q27" s="181" t="s">
        <v>74</v>
      </c>
      <c r="R27" s="14" t="s">
        <v>73</v>
      </c>
      <c r="S27" s="14" t="s">
        <v>75</v>
      </c>
      <c r="T27" s="181" t="s">
        <v>74</v>
      </c>
      <c r="U27" s="14" t="s">
        <v>73</v>
      </c>
      <c r="V27" s="14" t="s">
        <v>75</v>
      </c>
      <c r="W27" s="181" t="s">
        <v>74</v>
      </c>
      <c r="X27" s="14" t="s">
        <v>73</v>
      </c>
      <c r="Y27" s="14" t="s">
        <v>75</v>
      </c>
      <c r="Z27" s="181" t="s">
        <v>74</v>
      </c>
      <c r="AA27" s="14" t="s">
        <v>73</v>
      </c>
      <c r="AB27" s="14" t="s">
        <v>75</v>
      </c>
      <c r="AC27" s="181" t="s">
        <v>74</v>
      </c>
      <c r="AD27" s="14" t="s">
        <v>73</v>
      </c>
      <c r="AE27" s="14" t="s">
        <v>75</v>
      </c>
      <c r="AF27" s="181" t="s">
        <v>74</v>
      </c>
      <c r="AG27" s="14" t="s">
        <v>73</v>
      </c>
      <c r="AH27" s="14" t="s">
        <v>75</v>
      </c>
      <c r="AI27" s="181" t="s">
        <v>74</v>
      </c>
      <c r="AJ27" s="14" t="s">
        <v>73</v>
      </c>
      <c r="AK27" s="14" t="s">
        <v>75</v>
      </c>
      <c r="AL27" s="181" t="s">
        <v>74</v>
      </c>
      <c r="AM27" s="14" t="s">
        <v>73</v>
      </c>
      <c r="AN27" s="14" t="s">
        <v>75</v>
      </c>
      <c r="AO27" s="181" t="s">
        <v>74</v>
      </c>
      <c r="AP27" s="14" t="s">
        <v>73</v>
      </c>
      <c r="AQ27" s="14" t="s">
        <v>75</v>
      </c>
    </row>
    <row r="28" spans="2:43" x14ac:dyDescent="0.3">
      <c r="P28" s="14" t="s">
        <v>55</v>
      </c>
      <c r="Q28" s="178">
        <f>HLOOKUP(Q$27,Q$13:S$17,RIGHT($P$28,1)+1,FALSE)</f>
        <v>4.1564829202862938</v>
      </c>
      <c r="R28" s="178">
        <f t="shared" ref="R28:AQ28" si="3">HLOOKUP(R$27,R$13:T$17,RIGHT($P$28,1)+1,FALSE)</f>
        <v>3.1164134938884311</v>
      </c>
      <c r="S28" s="178">
        <f t="shared" si="3"/>
        <v>2.0218922951251015</v>
      </c>
      <c r="T28" s="178">
        <f t="shared" si="3"/>
        <v>4.2967162789491669</v>
      </c>
      <c r="U28" s="178">
        <f t="shared" si="3"/>
        <v>3.3198563518396189</v>
      </c>
      <c r="V28" s="178">
        <f t="shared" si="3"/>
        <v>2.0473549844147714</v>
      </c>
      <c r="W28" s="178">
        <f t="shared" si="3"/>
        <v>4.5772105847622662</v>
      </c>
      <c r="X28" s="178">
        <f t="shared" si="3"/>
        <v>3.5085230352808821</v>
      </c>
      <c r="Y28" s="178">
        <f t="shared" si="3"/>
        <v>2.1110312736852559</v>
      </c>
      <c r="Z28" s="178">
        <f t="shared" si="3"/>
        <v>4.8373324240583599</v>
      </c>
      <c r="AA28" s="178">
        <f t="shared" si="3"/>
        <v>3.6794937201812576</v>
      </c>
      <c r="AB28" s="178">
        <f t="shared" si="3"/>
        <v>2.1584642334149078</v>
      </c>
      <c r="AC28" s="178">
        <f t="shared" si="3"/>
        <v>5.0730561258313029</v>
      </c>
      <c r="AD28" s="178">
        <f t="shared" si="3"/>
        <v>3.8344264851129846</v>
      </c>
      <c r="AE28" s="178">
        <f t="shared" si="3"/>
        <v>2.1896542112652644</v>
      </c>
      <c r="AF28" s="178">
        <f t="shared" si="3"/>
        <v>5.2866677452554454</v>
      </c>
      <c r="AG28" s="178">
        <f t="shared" si="3"/>
        <v>3.9839360216638502</v>
      </c>
      <c r="AH28" s="178">
        <f t="shared" si="3"/>
        <v>2.2024049921406013</v>
      </c>
      <c r="AI28" s="178">
        <f t="shared" si="3"/>
        <v>5.4928021561146121</v>
      </c>
      <c r="AJ28" s="178">
        <f t="shared" si="3"/>
        <v>4.1406766422011358</v>
      </c>
      <c r="AK28" s="178">
        <f t="shared" si="3"/>
        <v>2.2170692463777071</v>
      </c>
      <c r="AL28" s="178">
        <f t="shared" si="3"/>
        <v>5.7089063339317994</v>
      </c>
      <c r="AM28" s="178">
        <f t="shared" si="3"/>
        <v>4.3061865998374991</v>
      </c>
      <c r="AN28" s="178">
        <f t="shared" si="3"/>
        <v>2.2334353654014043</v>
      </c>
      <c r="AO28" s="178">
        <f t="shared" si="3"/>
        <v>5.9371011260218021</v>
      </c>
      <c r="AP28" s="178">
        <f>HLOOKUP(AP$27,AO$13:AQ$17,RIGHT($P$28,1)+1,FALSE)</f>
        <v>4.3061865998374991</v>
      </c>
      <c r="AQ28" s="178">
        <f t="shared" si="3"/>
        <v>2.2491195375443125</v>
      </c>
    </row>
    <row r="29" spans="2:43" x14ac:dyDescent="0.3">
      <c r="Q29" s="178">
        <f>HLOOKUP(Q$26,Q$20:S$24,RIGHT($P$28,1)+1,FALSE)</f>
        <v>2.6040615886130998</v>
      </c>
      <c r="R29" s="178">
        <f>HLOOKUP(R$26,R$20:T$24,RIGHT($P$28,1)+1,FALSE)</f>
        <v>1.0664139198355762</v>
      </c>
      <c r="S29" s="178">
        <f t="shared" ref="S29:AQ29" si="4">HLOOKUP(S$26,S$20:U$24,RIGHT($P$28,1)+1,FALSE)</f>
        <v>7.8903113956101528E-2</v>
      </c>
      <c r="T29" s="178">
        <f t="shared" si="4"/>
        <v>2.6919186325946587</v>
      </c>
      <c r="U29" s="178">
        <f t="shared" si="4"/>
        <v>1.1360305788687068</v>
      </c>
      <c r="V29" s="178">
        <f t="shared" si="4"/>
        <v>7.9896779879600838E-2</v>
      </c>
      <c r="W29" s="178">
        <f t="shared" si="4"/>
        <v>2.8676500049112992</v>
      </c>
      <c r="X29" s="178">
        <f t="shared" si="4"/>
        <v>1.2005909389831591</v>
      </c>
      <c r="Y29" s="178">
        <f t="shared" si="4"/>
        <v>8.2381708241375848E-2</v>
      </c>
      <c r="Z29" s="178">
        <f t="shared" si="4"/>
        <v>3.0306179042293335</v>
      </c>
      <c r="AA29" s="178">
        <f t="shared" si="4"/>
        <v>1.2590958577364437</v>
      </c>
      <c r="AB29" s="178">
        <f t="shared" si="4"/>
        <v>8.42327505722891E-2</v>
      </c>
      <c r="AC29" s="178">
        <f t="shared" si="4"/>
        <v>3.1783002234123821</v>
      </c>
      <c r="AD29" s="178">
        <f t="shared" si="4"/>
        <v>1.3121127174971343</v>
      </c>
      <c r="AE29" s="178">
        <f t="shared" si="4"/>
        <v>8.5449920439620089E-2</v>
      </c>
      <c r="AF29" s="178">
        <f t="shared" si="4"/>
        <v>3.3121291897985916</v>
      </c>
      <c r="AG29" s="178">
        <f t="shared" si="4"/>
        <v>1.3632737881441082</v>
      </c>
      <c r="AH29" s="178">
        <f t="shared" si="4"/>
        <v>8.5947511888413736E-2</v>
      </c>
      <c r="AI29" s="178">
        <f t="shared" si="4"/>
        <v>3.4412736399754191</v>
      </c>
      <c r="AJ29" s="178">
        <f t="shared" si="4"/>
        <v>1.4169092828794583</v>
      </c>
      <c r="AK29" s="178">
        <f t="shared" si="4"/>
        <v>8.6519775468398341E-2</v>
      </c>
      <c r="AL29" s="178">
        <f t="shared" si="4"/>
        <v>3.5766642092102834</v>
      </c>
      <c r="AM29" s="178">
        <f t="shared" si="4"/>
        <v>1.4735455806752904</v>
      </c>
      <c r="AN29" s="178">
        <f t="shared" si="4"/>
        <v>8.7158453283957257E-2</v>
      </c>
      <c r="AO29" s="178">
        <f t="shared" si="4"/>
        <v>3.7196296211220923</v>
      </c>
      <c r="AP29" s="178">
        <f>HLOOKUP(AP$26,AO$20:AQ$24,RIGHT($P$28,1)+1,FALSE)</f>
        <v>1.4735455806752904</v>
      </c>
      <c r="AQ29" s="178">
        <f t="shared" si="4"/>
        <v>8.7770518538314649E-2</v>
      </c>
    </row>
    <row r="30" spans="2:43" x14ac:dyDescent="0.3">
      <c r="P30" s="14" t="s">
        <v>56</v>
      </c>
      <c r="Q30" s="178">
        <f>HLOOKUP(Q$27,Q$13:S$17,RIGHT($P$30,1)+1,FALSE)</f>
        <v>15.814666340077245</v>
      </c>
      <c r="R30" s="178">
        <f t="shared" ref="R30:AQ30" si="5">HLOOKUP(R$27,R$13:T$17,RIGHT($P$30,1)+1,FALSE)</f>
        <v>9.7323212101499177</v>
      </c>
      <c r="S30" s="178">
        <f t="shared" si="5"/>
        <v>8.3538671901022497</v>
      </c>
      <c r="T30" s="178">
        <f t="shared" si="5"/>
        <v>16.348228926411405</v>
      </c>
      <c r="U30" s="178">
        <f t="shared" si="5"/>
        <v>10.367657710063925</v>
      </c>
      <c r="V30" s="178">
        <f t="shared" si="5"/>
        <v>8.459071569752739</v>
      </c>
      <c r="W30" s="178">
        <f t="shared" si="5"/>
        <v>17.415459068288232</v>
      </c>
      <c r="X30" s="178">
        <f t="shared" si="5"/>
        <v>10.956849346059895</v>
      </c>
      <c r="Y30" s="178">
        <f t="shared" si="5"/>
        <v>8.7221633600556689</v>
      </c>
      <c r="Z30" s="178">
        <f t="shared" si="5"/>
        <v>18.40517565683891</v>
      </c>
      <c r="AA30" s="178">
        <f t="shared" si="5"/>
        <v>11.490777730798611</v>
      </c>
      <c r="AB30" s="178">
        <f t="shared" si="5"/>
        <v>8.9181424668411093</v>
      </c>
      <c r="AC30" s="178">
        <f t="shared" si="5"/>
        <v>19.302061741415962</v>
      </c>
      <c r="AD30" s="178">
        <f t="shared" si="5"/>
        <v>11.974620916964136</v>
      </c>
      <c r="AE30" s="178">
        <f t="shared" si="5"/>
        <v>9.0470103265447772</v>
      </c>
      <c r="AF30" s="178">
        <f t="shared" si="5"/>
        <v>20.114815348815288</v>
      </c>
      <c r="AG30" s="178">
        <f t="shared" si="5"/>
        <v>12.441527775295743</v>
      </c>
      <c r="AH30" s="178">
        <f t="shared" si="5"/>
        <v>9.099692821185803</v>
      </c>
      <c r="AI30" s="178">
        <f t="shared" si="5"/>
        <v>20.899119528927635</v>
      </c>
      <c r="AJ30" s="178">
        <f t="shared" si="5"/>
        <v>12.931016756375637</v>
      </c>
      <c r="AK30" s="178">
        <f t="shared" si="5"/>
        <v>9.1602812277166734</v>
      </c>
      <c r="AL30" s="178">
        <f t="shared" si="5"/>
        <v>21.721356870550139</v>
      </c>
      <c r="AM30" s="178">
        <f t="shared" si="5"/>
        <v>13.447891707133715</v>
      </c>
      <c r="AN30" s="178">
        <f t="shared" si="5"/>
        <v>9.2279012414389747</v>
      </c>
      <c r="AO30" s="178">
        <f t="shared" si="5"/>
        <v>22.589596814429932</v>
      </c>
      <c r="AP30" s="178">
        <f>HLOOKUP(AP$27,AO$13:AQ$17,RIGHT($P$30,1)+1,FALSE)</f>
        <v>13.447891707133715</v>
      </c>
      <c r="AQ30" s="178">
        <f t="shared" si="5"/>
        <v>9.2927036502440643</v>
      </c>
    </row>
    <row r="31" spans="2:43" x14ac:dyDescent="0.3">
      <c r="Q31" s="178">
        <f>HLOOKUP(Q$26,Q$20:S$24,RIGHT($P$30,1)+1,FALSE)</f>
        <v>10.626574405840378</v>
      </c>
      <c r="R31" s="178">
        <f>HLOOKUP(R$26,R$20:T$24,RIGHT($P$30,1)+1,FALSE)</f>
        <v>2.7126256989992323</v>
      </c>
      <c r="S31" s="178">
        <f t="shared" ref="S31:AQ31" si="6">HLOOKUP(S$26,S$20:U$24,RIGHT($P$30,1)+1,FALSE)</f>
        <v>0.37478979129148221</v>
      </c>
      <c r="T31" s="178">
        <f t="shared" si="6"/>
        <v>10.985098727626662</v>
      </c>
      <c r="U31" s="178">
        <f t="shared" si="6"/>
        <v>2.8897088511029239</v>
      </c>
      <c r="V31" s="178">
        <f t="shared" si="6"/>
        <v>0.37950970442810389</v>
      </c>
      <c r="W31" s="178">
        <f t="shared" si="6"/>
        <v>11.70221790465726</v>
      </c>
      <c r="X31" s="178">
        <f t="shared" si="6"/>
        <v>3.0539303496464818</v>
      </c>
      <c r="Y31" s="178">
        <f t="shared" si="6"/>
        <v>0.39131311414653519</v>
      </c>
      <c r="Z31" s="178">
        <f t="shared" si="6"/>
        <v>12.367252293797394</v>
      </c>
      <c r="AA31" s="178">
        <f t="shared" si="6"/>
        <v>3.2027486866694002</v>
      </c>
      <c r="AB31" s="178">
        <f t="shared" si="6"/>
        <v>0.40010556521837315</v>
      </c>
      <c r="AC31" s="178">
        <f t="shared" si="6"/>
        <v>12.969909757848219</v>
      </c>
      <c r="AD31" s="178">
        <f t="shared" si="6"/>
        <v>3.3376071066431958</v>
      </c>
      <c r="AE31" s="178">
        <f t="shared" si="6"/>
        <v>0.40588712208819533</v>
      </c>
      <c r="AF31" s="178">
        <f t="shared" si="6"/>
        <v>13.516034886062712</v>
      </c>
      <c r="AG31" s="178">
        <f t="shared" si="6"/>
        <v>3.4677449756675371</v>
      </c>
      <c r="AH31" s="178">
        <f t="shared" si="6"/>
        <v>0.40825068146996513</v>
      </c>
      <c r="AI31" s="178">
        <f t="shared" si="6"/>
        <v>14.04304358466892</v>
      </c>
      <c r="AJ31" s="178">
        <f t="shared" si="6"/>
        <v>3.6041770108195927</v>
      </c>
      <c r="AK31" s="178">
        <f t="shared" si="6"/>
        <v>0.41096893347489205</v>
      </c>
      <c r="AL31" s="178">
        <f t="shared" si="6"/>
        <v>14.595541253738887</v>
      </c>
      <c r="AM31" s="178">
        <f t="shared" si="6"/>
        <v>3.748242156669185</v>
      </c>
      <c r="AN31" s="178">
        <f t="shared" si="6"/>
        <v>0.41400265309879691</v>
      </c>
      <c r="AO31" s="178">
        <f t="shared" si="6"/>
        <v>15.178950107732845</v>
      </c>
      <c r="AP31" s="178">
        <f>HLOOKUP(AP$26,AO$20:AQ$24,RIGHT($P$30,1)+1,FALSE)</f>
        <v>3.748242156669185</v>
      </c>
      <c r="AQ31" s="178">
        <f t="shared" si="6"/>
        <v>0.41690996305699457</v>
      </c>
    </row>
    <row r="32" spans="2:43" x14ac:dyDescent="0.3">
      <c r="P32" s="14" t="s">
        <v>57</v>
      </c>
      <c r="Q32" s="178">
        <f>HLOOKUP(Q$27,Q$13:S$17,RIGHT($P$32,1)+1,FALSE)</f>
        <v>72.382896541949492</v>
      </c>
      <c r="R32" s="178">
        <f t="shared" ref="R32:AQ32" si="7">HLOOKUP(R$27,R$13:T$17,RIGHT($P$32,1)+1,FALSE)</f>
        <v>40.10958762566041</v>
      </c>
      <c r="S32" s="178">
        <f t="shared" si="7"/>
        <v>69.424877392124827</v>
      </c>
      <c r="T32" s="178">
        <f t="shared" si="7"/>
        <v>74.824984452929201</v>
      </c>
      <c r="U32" s="178">
        <f t="shared" si="7"/>
        <v>42.727985073178353</v>
      </c>
      <c r="V32" s="178">
        <f t="shared" si="7"/>
        <v>70.29917919656377</v>
      </c>
      <c r="W32" s="178">
        <f t="shared" si="7"/>
        <v>79.709640713438276</v>
      </c>
      <c r="X32" s="178">
        <f t="shared" si="7"/>
        <v>45.156206773017068</v>
      </c>
      <c r="Y32" s="178">
        <f t="shared" si="7"/>
        <v>72.485605538880563</v>
      </c>
      <c r="Z32" s="178">
        <f t="shared" si="7"/>
        <v>84.239521514866865</v>
      </c>
      <c r="AA32" s="178">
        <f t="shared" si="7"/>
        <v>47.356673328844494</v>
      </c>
      <c r="AB32" s="178">
        <f t="shared" si="7"/>
        <v>74.114291409792855</v>
      </c>
      <c r="AC32" s="178">
        <f t="shared" si="7"/>
        <v>88.34452197923568</v>
      </c>
      <c r="AD32" s="178">
        <f t="shared" si="7"/>
        <v>49.350724927999018</v>
      </c>
      <c r="AE32" s="178">
        <f t="shared" si="7"/>
        <v>75.185248746810714</v>
      </c>
      <c r="AF32" s="178">
        <f t="shared" si="7"/>
        <v>92.064452517978509</v>
      </c>
      <c r="AG32" s="178">
        <f t="shared" si="7"/>
        <v>51.274977235633749</v>
      </c>
      <c r="AH32" s="178">
        <f t="shared" si="7"/>
        <v>75.62306702281802</v>
      </c>
      <c r="AI32" s="178">
        <f t="shared" si="7"/>
        <v>95.654171523470552</v>
      </c>
      <c r="AJ32" s="178">
        <f t="shared" si="7"/>
        <v>53.292296717233228</v>
      </c>
      <c r="AK32" s="178">
        <f t="shared" si="7"/>
        <v>76.126587440256984</v>
      </c>
      <c r="AL32" s="178">
        <f t="shared" si="7"/>
        <v>99.417508615241189</v>
      </c>
      <c r="AM32" s="178">
        <f t="shared" si="7"/>
        <v>55.422481354719181</v>
      </c>
      <c r="AN32" s="178">
        <f t="shared" si="7"/>
        <v>76.688544083221885</v>
      </c>
      <c r="AO32" s="178">
        <f t="shared" si="7"/>
        <v>103.39139719942058</v>
      </c>
      <c r="AP32" s="178">
        <f>HLOOKUP(AP$27,AO$13:AQ$17,RIGHT($P$32,1)+1,FALSE)</f>
        <v>55.422481354719181</v>
      </c>
      <c r="AQ32" s="178">
        <f t="shared" si="7"/>
        <v>77.227084998899599</v>
      </c>
    </row>
    <row r="33" spans="16:43" x14ac:dyDescent="0.3">
      <c r="Q33" s="178">
        <f>HLOOKUP(Q$26,Q$20:S$24,RIGHT($P$32,1)+1,FALSE)</f>
        <v>94.307091993772858</v>
      </c>
      <c r="R33" s="178">
        <f>HLOOKUP(R$26,R$20:T$24,RIGHT($P$32,1)+1,FALSE)</f>
        <v>18.615652697712292</v>
      </c>
      <c r="S33" s="178">
        <f t="shared" ref="S33:AQ33" si="8">HLOOKUP(S$26,S$20:U$24,RIGHT($P$32,1)+1,FALSE)</f>
        <v>3.6394061312251829</v>
      </c>
      <c r="T33" s="178">
        <f t="shared" si="8"/>
        <v>97.488868632735773</v>
      </c>
      <c r="U33" s="178">
        <f t="shared" si="8"/>
        <v>19.830902726271216</v>
      </c>
      <c r="V33" s="178">
        <f t="shared" si="8"/>
        <v>3.6852389719465881</v>
      </c>
      <c r="W33" s="178">
        <f t="shared" si="8"/>
        <v>103.85304787017226</v>
      </c>
      <c r="X33" s="178">
        <f t="shared" si="8"/>
        <v>20.957888430016702</v>
      </c>
      <c r="Y33" s="178">
        <f t="shared" si="8"/>
        <v>3.7998562926334603</v>
      </c>
      <c r="Z33" s="178">
        <f t="shared" si="8"/>
        <v>109.75499302393615</v>
      </c>
      <c r="AA33" s="178">
        <f t="shared" si="8"/>
        <v>21.979168468059477</v>
      </c>
      <c r="AB33" s="178">
        <f t="shared" si="8"/>
        <v>3.8852356201468341</v>
      </c>
      <c r="AC33" s="178">
        <f t="shared" si="8"/>
        <v>115.10336501404225</v>
      </c>
      <c r="AD33" s="178">
        <f t="shared" si="8"/>
        <v>22.904647243299493</v>
      </c>
      <c r="AE33" s="178">
        <f t="shared" si="8"/>
        <v>3.941377580277476</v>
      </c>
      <c r="AF33" s="178">
        <f t="shared" si="8"/>
        <v>119.95003250439821</v>
      </c>
      <c r="AG33" s="178">
        <f t="shared" si="8"/>
        <v>23.797730787214629</v>
      </c>
      <c r="AH33" s="178">
        <f t="shared" si="8"/>
        <v>3.9643289858530828</v>
      </c>
      <c r="AI33" s="178">
        <f t="shared" si="8"/>
        <v>124.62704843849438</v>
      </c>
      <c r="AJ33" s="178">
        <f t="shared" si="8"/>
        <v>24.734008646769574</v>
      </c>
      <c r="AK33" s="178">
        <f t="shared" si="8"/>
        <v>3.9907246434798731</v>
      </c>
      <c r="AL33" s="178">
        <f t="shared" si="8"/>
        <v>129.53026997663085</v>
      </c>
      <c r="AM33" s="178">
        <f t="shared" si="8"/>
        <v>25.722669456836623</v>
      </c>
      <c r="AN33" s="178">
        <f t="shared" si="8"/>
        <v>4.0201836577225283</v>
      </c>
      <c r="AO33" s="178">
        <f t="shared" si="8"/>
        <v>134.7078173557139</v>
      </c>
      <c r="AP33" s="178">
        <f>HLOOKUP(AP$26,AO$20:AQ$24,RIGHT($P$32,1)+1,FALSE)</f>
        <v>25.722669456836623</v>
      </c>
      <c r="AQ33" s="178">
        <f t="shared" si="8"/>
        <v>4.0484151675797628</v>
      </c>
    </row>
    <row r="34" spans="16:43" x14ac:dyDescent="0.3">
      <c r="P34" s="14" t="s">
        <v>58</v>
      </c>
      <c r="Q34" s="178">
        <f>HLOOKUP(Q$27,Q$13:S$17,RIGHT($P$34,1)+1,FALSE)</f>
        <v>25.359553624493724</v>
      </c>
      <c r="R34" s="178">
        <f t="shared" ref="R34:AQ34" si="9">HLOOKUP(R$27,R$13:T$17,RIGHT($P$34,1)+1,FALSE)</f>
        <v>13.666663827019034</v>
      </c>
      <c r="S34" s="178">
        <f t="shared" si="9"/>
        <v>25.929535823823862</v>
      </c>
      <c r="T34" s="178">
        <f t="shared" si="9"/>
        <v>26.215146068191057</v>
      </c>
      <c r="U34" s="178">
        <f t="shared" si="9"/>
        <v>14.558838486472748</v>
      </c>
      <c r="V34" s="178">
        <f t="shared" si="9"/>
        <v>26.256079287933822</v>
      </c>
      <c r="W34" s="178">
        <f t="shared" si="9"/>
        <v>27.926499278597728</v>
      </c>
      <c r="X34" s="178">
        <f t="shared" si="9"/>
        <v>15.386213975318155</v>
      </c>
      <c r="Y34" s="178">
        <f t="shared" si="9"/>
        <v>27.072688870822134</v>
      </c>
      <c r="Z34" s="178">
        <f t="shared" si="9"/>
        <v>29.51355589811028</v>
      </c>
      <c r="AA34" s="178">
        <f t="shared" si="9"/>
        <v>16.135985749632095</v>
      </c>
      <c r="AB34" s="178">
        <f t="shared" si="9"/>
        <v>27.680987656818502</v>
      </c>
      <c r="AC34" s="178">
        <f t="shared" si="9"/>
        <v>30.951754483385201</v>
      </c>
      <c r="AD34" s="178">
        <f t="shared" si="9"/>
        <v>16.815425117439005</v>
      </c>
      <c r="AE34" s="178">
        <f t="shared" si="9"/>
        <v>28.080980104470147</v>
      </c>
      <c r="AF34" s="178">
        <f t="shared" si="9"/>
        <v>32.255042725269362</v>
      </c>
      <c r="AG34" s="178">
        <f t="shared" si="9"/>
        <v>17.471081556798282</v>
      </c>
      <c r="AH34" s="178">
        <f t="shared" si="9"/>
        <v>28.244501094329955</v>
      </c>
      <c r="AI34" s="178">
        <f t="shared" si="9"/>
        <v>33.51271098622216</v>
      </c>
      <c r="AJ34" s="178">
        <f t="shared" si="9"/>
        <v>18.158449062144516</v>
      </c>
      <c r="AK34" s="178">
        <f t="shared" si="9"/>
        <v>28.432561213302399</v>
      </c>
      <c r="AL34" s="178">
        <f t="shared" si="9"/>
        <v>34.831206837386304</v>
      </c>
      <c r="AM34" s="178">
        <f t="shared" si="9"/>
        <v>18.884273461081392</v>
      </c>
      <c r="AN34" s="178">
        <f t="shared" si="9"/>
        <v>28.642446710440449</v>
      </c>
      <c r="AO34" s="178">
        <f t="shared" si="9"/>
        <v>36.22347000261977</v>
      </c>
      <c r="AP34" s="178">
        <f>HLOOKUP(AP$27,AO$13:AQ$17,RIGHT($P$34,1)+1,FALSE)</f>
        <v>18.884273461081392</v>
      </c>
      <c r="AQ34" s="178">
        <f t="shared" si="9"/>
        <v>28.843586654653649</v>
      </c>
    </row>
    <row r="35" spans="16:43" x14ac:dyDescent="0.3">
      <c r="Q35" s="178">
        <f>HLOOKUP(Q$26,Q$20:S$24,RIGHT($P$34,1)+1,FALSE)</f>
        <v>22.885695115311279</v>
      </c>
      <c r="R35" s="178">
        <f>HLOOKUP(R$26,R$20:T$24,RIGHT($P$34,1)+1,FALSE)</f>
        <v>4.1310597477125715</v>
      </c>
      <c r="S35" s="178">
        <f t="shared" ref="S35:AQ35" si="10">HLOOKUP(S$26,S$20:U$24,RIGHT($P$34,1)+1,FALSE)</f>
        <v>1.4991591651659288</v>
      </c>
      <c r="T35" s="178">
        <f t="shared" si="10"/>
        <v>23.657823367226133</v>
      </c>
      <c r="U35" s="178">
        <f t="shared" si="10"/>
        <v>4.4007398152292625</v>
      </c>
      <c r="V35" s="178">
        <f t="shared" si="10"/>
        <v>1.5180388177124156</v>
      </c>
      <c r="W35" s="178">
        <f t="shared" si="10"/>
        <v>25.202231773931992</v>
      </c>
      <c r="X35" s="178">
        <f t="shared" si="10"/>
        <v>4.6508328607211693</v>
      </c>
      <c r="Y35" s="178">
        <f t="shared" si="10"/>
        <v>1.5652524565861408</v>
      </c>
      <c r="Z35" s="178">
        <f t="shared" si="10"/>
        <v>26.63446888909241</v>
      </c>
      <c r="AA35" s="178">
        <f t="shared" si="10"/>
        <v>4.8774684197751554</v>
      </c>
      <c r="AB35" s="178">
        <f t="shared" si="10"/>
        <v>1.6004222608734926</v>
      </c>
      <c r="AC35" s="178">
        <f t="shared" si="10"/>
        <v>27.932369271143433</v>
      </c>
      <c r="AD35" s="178">
        <f t="shared" si="10"/>
        <v>5.0828444104986072</v>
      </c>
      <c r="AE35" s="178">
        <f t="shared" si="10"/>
        <v>1.6235484883527813</v>
      </c>
      <c r="AF35" s="178">
        <f t="shared" si="10"/>
        <v>29.108519994960698</v>
      </c>
      <c r="AG35" s="178">
        <f t="shared" si="10"/>
        <v>5.2810314705776618</v>
      </c>
      <c r="AH35" s="178">
        <f t="shared" si="10"/>
        <v>1.6330027258798605</v>
      </c>
      <c r="AI35" s="178">
        <f t="shared" si="10"/>
        <v>30.243501028245507</v>
      </c>
      <c r="AJ35" s="178">
        <f t="shared" si="10"/>
        <v>5.4888039210573192</v>
      </c>
      <c r="AK35" s="178">
        <f t="shared" si="10"/>
        <v>1.6438757338995682</v>
      </c>
      <c r="AL35" s="178">
        <f t="shared" si="10"/>
        <v>31.433375838636525</v>
      </c>
      <c r="AM35" s="178">
        <f t="shared" si="10"/>
        <v>5.7082008416450565</v>
      </c>
      <c r="AN35" s="178">
        <f t="shared" si="10"/>
        <v>1.6560106123951877</v>
      </c>
      <c r="AO35" s="178">
        <f t="shared" si="10"/>
        <v>32.689821862553771</v>
      </c>
      <c r="AP35" s="178">
        <f>HLOOKUP(AP$26,AO$20:AQ$24,RIGHT($P$34,1)+1,FALSE)</f>
        <v>5.7082008416450565</v>
      </c>
      <c r="AQ35" s="178">
        <f t="shared" si="10"/>
        <v>1.6676398522279783</v>
      </c>
    </row>
    <row r="36" spans="16:43" x14ac:dyDescent="0.3">
      <c r="Q36" s="166"/>
      <c r="R36" s="166"/>
      <c r="S36" s="166"/>
    </row>
    <row r="37" spans="16:43" x14ac:dyDescent="0.3">
      <c r="Q37" s="166"/>
      <c r="R37" s="166"/>
      <c r="S37" s="166"/>
    </row>
    <row r="38" spans="16:43" x14ac:dyDescent="0.3">
      <c r="Q38" s="166"/>
      <c r="R38" s="166"/>
      <c r="S38" s="166"/>
    </row>
    <row r="39" spans="16:43" x14ac:dyDescent="0.3">
      <c r="Q39" s="166"/>
      <c r="R39" s="166"/>
      <c r="S39" s="166"/>
    </row>
  </sheetData>
  <mergeCells count="22">
    <mergeCell ref="R1:T1"/>
    <mergeCell ref="A6:A7"/>
    <mergeCell ref="U1:W1"/>
    <mergeCell ref="X1:Z1"/>
    <mergeCell ref="AA1:AC1"/>
    <mergeCell ref="A4:A5"/>
    <mergeCell ref="AD1:AF1"/>
    <mergeCell ref="C2:E2"/>
    <mergeCell ref="F2:H2"/>
    <mergeCell ref="I2:K2"/>
    <mergeCell ref="L2:N2"/>
    <mergeCell ref="O2:Q2"/>
    <mergeCell ref="R2:T2"/>
    <mergeCell ref="C1:E1"/>
    <mergeCell ref="F1:H1"/>
    <mergeCell ref="I1:K1"/>
    <mergeCell ref="L1:N1"/>
    <mergeCell ref="O1:Q1"/>
    <mergeCell ref="U2:W2"/>
    <mergeCell ref="X2:Z2"/>
    <mergeCell ref="AA2:AC2"/>
    <mergeCell ref="AD2:AF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BuildingProfile_12</vt:lpstr>
      <vt:lpstr>BuildingProfile_34</vt:lpstr>
      <vt:lpstr>Area 2010_12</vt:lpstr>
      <vt:lpstr>Area 2010_34</vt:lpstr>
      <vt:lpstr>DREAM projections_12</vt:lpstr>
      <vt:lpstr>DREAM projections_34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Mikkel Bosack</cp:lastModifiedBy>
  <dcterms:created xsi:type="dcterms:W3CDTF">2009-05-27T15:40:55Z</dcterms:created>
  <dcterms:modified xsi:type="dcterms:W3CDTF">2020-12-08T13:41:58Z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805217921733856</vt:r8>
  </property>
</Properties>
</file>